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1・個人用フォルダ\05・統計係\05_上野係員\R03_犯罪統計書\R03_犯罪統計書\データ\excel\"/>
    </mc:Choice>
  </mc:AlternateContent>
  <xr:revisionPtr revIDLastSave="0" documentId="13_ncr:1_{94B12944-9ECD-45C9-9AC5-A1DFA4098987}" xr6:coauthVersionLast="36" xr6:coauthVersionMax="36" xr10:uidLastSave="{00000000-0000-0000-0000-000000000000}"/>
  <bookViews>
    <workbookView xWindow="20376" yWindow="-12" windowWidth="15420" windowHeight="3840" tabRatio="904" xr2:uid="{00000000-000D-0000-FFFF-FFFF00000000}"/>
  </bookViews>
  <sheets>
    <sheet name="刑法犯総数" sheetId="39" r:id="rId1"/>
    <sheet name="重要犯罪" sheetId="34" r:id="rId2"/>
    <sheet name="重要窃盗犯" sheetId="40" r:id="rId3"/>
    <sheet name="A" sheetId="41" r:id="rId4"/>
    <sheet name="A-a" sheetId="2" r:id="rId5"/>
    <sheet name="A-a-1" sheetId="44" r:id="rId6"/>
    <sheet name="A-a-2" sheetId="43" r:id="rId7"/>
    <sheet name="A-a-3" sheetId="42" r:id="rId8"/>
    <sheet name="A-a-4" sheetId="45" r:id="rId9"/>
    <sheet name="A-b" sheetId="46" r:id="rId10"/>
    <sheet name="A-b-1" sheetId="48" r:id="rId11"/>
    <sheet name="A-b-2" sheetId="49" r:id="rId12"/>
    <sheet name="A-b-3" sheetId="50" r:id="rId13"/>
    <sheet name="A-b-4" sheetId="51" r:id="rId14"/>
    <sheet name="A-c" sheetId="52" r:id="rId15"/>
    <sheet name="A-d" sheetId="53" r:id="rId16"/>
    <sheet name="B" sheetId="54" r:id="rId17"/>
    <sheet name="B-a" sheetId="55" r:id="rId18"/>
    <sheet name="B-b" sheetId="56" r:id="rId19"/>
    <sheet name="B-c" sheetId="57" r:id="rId20"/>
    <sheet name="B-c-1" sheetId="58" r:id="rId21"/>
    <sheet name="B-c-2" sheetId="59" r:id="rId22"/>
    <sheet name="B-d" sheetId="60" r:id="rId23"/>
    <sheet name="B-e" sheetId="61" r:id="rId24"/>
    <sheet name="C" sheetId="62" r:id="rId25"/>
    <sheet name="D" sheetId="63" r:id="rId26"/>
    <sheet name="D-a" sheetId="64" r:id="rId27"/>
    <sheet name="D-b" sheetId="65" r:id="rId28"/>
    <sheet name="D-b-1" sheetId="66" r:id="rId29"/>
    <sheet name="D-b-2" sheetId="67" r:id="rId30"/>
    <sheet name="D-c" sheetId="68" r:id="rId31"/>
    <sheet name="D-c-1" sheetId="69" r:id="rId32"/>
    <sheet name="D-c-2" sheetId="70" r:id="rId33"/>
    <sheet name="D-c-3" sheetId="71" r:id="rId34"/>
    <sheet name="D-c-4" sheetId="72" r:id="rId35"/>
    <sheet name="D-c-5" sheetId="73" r:id="rId36"/>
    <sheet name="D-d" sheetId="74" r:id="rId37"/>
    <sheet name="D-d-1" sheetId="75" r:id="rId38"/>
    <sheet name="D-d-2" sheetId="76" r:id="rId39"/>
    <sheet name="D-e" sheetId="133" r:id="rId40"/>
    <sheet name="D-f" sheetId="77" r:id="rId41"/>
    <sheet name="E" sheetId="78" r:id="rId42"/>
    <sheet name="E-a" sheetId="79" r:id="rId43"/>
    <sheet name="E-a-1" sheetId="80" r:id="rId44"/>
    <sheet name="E-a-2" sheetId="81" r:id="rId45"/>
    <sheet name="E-a-3" sheetId="82" r:id="rId46"/>
    <sheet name="E-b" sheetId="83" r:id="rId47"/>
    <sheet name="E-b-1" sheetId="84" r:id="rId48"/>
    <sheet name="E-b-2" sheetId="85" r:id="rId49"/>
    <sheet name="E-b-3" sheetId="86" r:id="rId50"/>
    <sheet name="F" sheetId="87" r:id="rId51"/>
    <sheet name="F-3" sheetId="142" r:id="rId52"/>
    <sheet name="F-4" sheetId="88" r:id="rId53"/>
    <sheet name="F-5" sheetId="89" r:id="rId54"/>
    <sheet name="F-6" sheetId="90" r:id="rId55"/>
    <sheet name="F-8" sheetId="91" r:id="rId56"/>
    <sheet name="F-9" sheetId="92" r:id="rId57"/>
    <sheet name="F-10" sheetId="93" r:id="rId58"/>
    <sheet name="F-11" sheetId="94" r:id="rId59"/>
    <sheet name="F-12" sheetId="95" r:id="rId60"/>
    <sheet name="F-13" sheetId="96" r:id="rId61"/>
    <sheet name="F-15" sheetId="97" r:id="rId62"/>
    <sheet name="F-16" sheetId="98" r:id="rId63"/>
    <sheet name="F-17" sheetId="99" r:id="rId64"/>
    <sheet name="F-18" sheetId="100" r:id="rId65"/>
    <sheet name="F-19" sheetId="101" r:id="rId66"/>
    <sheet name="F-20" sheetId="102" r:id="rId67"/>
    <sheet name="F-20-1" sheetId="145" r:id="rId68"/>
    <sheet name="F-20-2" sheetId="146" r:id="rId69"/>
    <sheet name="F-22" sheetId="103" r:id="rId70"/>
    <sheet name="F-23" sheetId="104" r:id="rId71"/>
    <sheet name="F-24" sheetId="105" r:id="rId72"/>
    <sheet name="F-25" sheetId="106" r:id="rId73"/>
    <sheet name="F-26" sheetId="107" r:id="rId74"/>
    <sheet name="F-26-1" sheetId="147" r:id="rId75"/>
    <sheet name="F-26-2" sheetId="148" r:id="rId76"/>
    <sheet name="F-27" sheetId="108" r:id="rId77"/>
    <sheet name="F-28" sheetId="109" r:id="rId78"/>
    <sheet name="F-29" sheetId="110" r:id="rId79"/>
    <sheet name="F-30" sheetId="111" r:id="rId80"/>
    <sheet name="F-31" sheetId="112" r:id="rId81"/>
    <sheet name="F-32" sheetId="113" r:id="rId82"/>
    <sheet name="F-33" sheetId="114" r:id="rId83"/>
    <sheet name="F-34" sheetId="115" r:id="rId84"/>
    <sheet name="F-35" sheetId="116" r:id="rId85"/>
    <sheet name="F-36" sheetId="117" r:id="rId86"/>
    <sheet name="F-37" sheetId="118" r:id="rId87"/>
    <sheet name="F-38" sheetId="138" r:id="rId88"/>
    <sheet name="F-39" sheetId="119" r:id="rId89"/>
    <sheet name="F-40" sheetId="120" r:id="rId90"/>
    <sheet name="F-41" sheetId="121" r:id="rId91"/>
    <sheet name="F-42" sheetId="140" r:id="rId92"/>
    <sheet name="F-43" sheetId="123" r:id="rId93"/>
    <sheet name="F-44" sheetId="124" r:id="rId94"/>
    <sheet name="F-45" sheetId="125" r:id="rId95"/>
    <sheet name="F-48" sheetId="144" r:id="rId96"/>
    <sheet name="交通含む刑法犯総数" sheetId="129" r:id="rId97"/>
    <sheet name="交通総数" sheetId="132" r:id="rId98"/>
    <sheet name="Sheet1" sheetId="137" r:id="rId99"/>
  </sheets>
  <definedNames>
    <definedName name="_xlnm.Print_Area" localSheetId="3">A!$B$2:$I$78</definedName>
    <definedName name="_xlnm.Print_Area" localSheetId="4">'A-a'!$B$2:$I$78</definedName>
    <definedName name="_xlnm.Print_Area" localSheetId="5">'A-a-1'!$B$2:$I$78</definedName>
    <definedName name="_xlnm.Print_Area" localSheetId="6">'A-a-2'!$B$2:$I$78</definedName>
    <definedName name="_xlnm.Print_Area" localSheetId="7">'A-a-3'!$B$2:$I$78</definedName>
    <definedName name="_xlnm.Print_Area" localSheetId="8">'A-a-4'!$B$2:$I$78</definedName>
    <definedName name="_xlnm.Print_Area" localSheetId="9">'A-b'!$B$2:$I$78</definedName>
    <definedName name="_xlnm.Print_Area" localSheetId="10">'A-b-1'!$B$2:$I$78</definedName>
    <definedName name="_xlnm.Print_Area" localSheetId="11">'A-b-2'!$B$2:$I$78</definedName>
    <definedName name="_xlnm.Print_Area" localSheetId="12">'A-b-3'!$B$2:$I$78</definedName>
    <definedName name="_xlnm.Print_Area" localSheetId="13">'A-b-4'!$B$2:$I$78</definedName>
    <definedName name="_xlnm.Print_Area" localSheetId="14">'A-c'!$B$2:$I$78</definedName>
    <definedName name="_xlnm.Print_Area" localSheetId="15">'A-d'!$B$2:$I$78</definedName>
    <definedName name="_xlnm.Print_Area" localSheetId="16">B!$B$2:$I$78</definedName>
    <definedName name="_xlnm.Print_Area" localSheetId="17">'B-a'!$B$2:$I$78</definedName>
    <definedName name="_xlnm.Print_Area" localSheetId="18">'B-b'!$B$2:$I$78</definedName>
    <definedName name="_xlnm.Print_Area" localSheetId="19">'B-c'!$B$2:$I$78</definedName>
    <definedName name="_xlnm.Print_Area" localSheetId="20">'B-c-1'!$B$2:$I$78</definedName>
    <definedName name="_xlnm.Print_Area" localSheetId="21">'B-c-2'!$B$2:$I$78</definedName>
    <definedName name="_xlnm.Print_Area" localSheetId="22">'B-d'!$B$2:$I$78</definedName>
    <definedName name="_xlnm.Print_Area" localSheetId="23">'B-e'!$B$2:$I$78</definedName>
    <definedName name="_xlnm.Print_Area" localSheetId="24">'C'!$B$2:$I$78</definedName>
    <definedName name="_xlnm.Print_Area" localSheetId="25">D!$B$2:$I$78</definedName>
    <definedName name="_xlnm.Print_Area" localSheetId="26">'D-a'!$B$2:$I$78</definedName>
    <definedName name="_xlnm.Print_Area" localSheetId="27">'D-b'!$B$2:$I$78</definedName>
    <definedName name="_xlnm.Print_Area" localSheetId="28">'D-b-1'!$B$2:$I$78</definedName>
    <definedName name="_xlnm.Print_Area" localSheetId="29">'D-b-2'!$B$2:$I$78</definedName>
    <definedName name="_xlnm.Print_Area" localSheetId="30">'D-c'!$B$2:$I$78</definedName>
    <definedName name="_xlnm.Print_Area" localSheetId="31">'D-c-1'!$B$2:$I$78</definedName>
    <definedName name="_xlnm.Print_Area" localSheetId="32">'D-c-2'!$B$2:$I$78</definedName>
    <definedName name="_xlnm.Print_Area" localSheetId="33">'D-c-3'!$B$2:$I$78</definedName>
    <definedName name="_xlnm.Print_Area" localSheetId="34">'D-c-4'!$B$2:$I$78</definedName>
    <definedName name="_xlnm.Print_Area" localSheetId="35">'D-c-5'!$B$2:$I$78</definedName>
    <definedName name="_xlnm.Print_Area" localSheetId="36">'D-d'!$B$2:$I$78</definedName>
    <definedName name="_xlnm.Print_Area" localSheetId="37">'D-d-1'!$B$2:$I$78</definedName>
    <definedName name="_xlnm.Print_Area" localSheetId="38">'D-d-2'!$B$2:$I$78</definedName>
    <definedName name="_xlnm.Print_Area" localSheetId="39">'D-e'!$B$2:$I$78</definedName>
    <definedName name="_xlnm.Print_Area" localSheetId="40">'D-f'!$B$2:$I$78</definedName>
    <definedName name="_xlnm.Print_Area" localSheetId="41">E!$B$2:$I$78</definedName>
    <definedName name="_xlnm.Print_Area" localSheetId="42">'E-a'!$B$2:$I$78</definedName>
    <definedName name="_xlnm.Print_Area" localSheetId="43">'E-a-1'!$B$2:$I$78</definedName>
    <definedName name="_xlnm.Print_Area" localSheetId="44">'E-a-2'!$B$2:$I$78</definedName>
    <definedName name="_xlnm.Print_Area" localSheetId="45">'E-a-3'!$B$2:$I$78</definedName>
    <definedName name="_xlnm.Print_Area" localSheetId="46">'E-b'!$B$2:$I$78</definedName>
    <definedName name="_xlnm.Print_Area" localSheetId="47">'E-b-1'!$B$2:$I$78</definedName>
    <definedName name="_xlnm.Print_Area" localSheetId="48">'E-b-2'!$B$2:$I$78</definedName>
    <definedName name="_xlnm.Print_Area" localSheetId="49">'E-b-3'!$B$2:$I$78</definedName>
    <definedName name="_xlnm.Print_Area" localSheetId="50">F!$B$2:$I$78</definedName>
    <definedName name="_xlnm.Print_Area" localSheetId="57">'F-10'!$B$2:$I$78</definedName>
    <definedName name="_xlnm.Print_Area" localSheetId="58">'F-11'!$B$2:$I$78</definedName>
    <definedName name="_xlnm.Print_Area" localSheetId="59">'F-12'!$B$2:$I$78</definedName>
    <definedName name="_xlnm.Print_Area" localSheetId="60">'F-13'!$B$2:$I$78</definedName>
    <definedName name="_xlnm.Print_Area" localSheetId="61">'F-15'!$B$2:$I$78</definedName>
    <definedName name="_xlnm.Print_Area" localSheetId="62">'F-16'!$B$2:$I$78</definedName>
    <definedName name="_xlnm.Print_Area" localSheetId="63">'F-17'!$B$2:$I$78</definedName>
    <definedName name="_xlnm.Print_Area" localSheetId="64">'F-18'!$B$2:$I$78</definedName>
    <definedName name="_xlnm.Print_Area" localSheetId="65">'F-19'!$B$2:$I$78</definedName>
    <definedName name="_xlnm.Print_Area" localSheetId="66">'F-20'!$B$2:$I$78</definedName>
    <definedName name="_xlnm.Print_Area" localSheetId="67">'F-20-1'!$B$2:$I$78</definedName>
    <definedName name="_xlnm.Print_Area" localSheetId="68">'F-20-2'!$B$2:$I$78</definedName>
    <definedName name="_xlnm.Print_Area" localSheetId="69">'F-22'!$B$2:$I$78</definedName>
    <definedName name="_xlnm.Print_Area" localSheetId="70">'F-23'!$B$2:$I$78</definedName>
    <definedName name="_xlnm.Print_Area" localSheetId="71">'F-24'!$B$2:$I$78</definedName>
    <definedName name="_xlnm.Print_Area" localSheetId="72">'F-25'!$B$2:$I$78</definedName>
    <definedName name="_xlnm.Print_Area" localSheetId="73">'F-26'!$B$2:$I$78</definedName>
    <definedName name="_xlnm.Print_Area" localSheetId="74">'F-26-1'!$B$2:$I$78</definedName>
    <definedName name="_xlnm.Print_Area" localSheetId="75">'F-26-2'!$B$2:$I$78</definedName>
    <definedName name="_xlnm.Print_Area" localSheetId="76">'F-27'!$B$2:$I$78</definedName>
    <definedName name="_xlnm.Print_Area" localSheetId="77">'F-28'!$B$2:$I$78</definedName>
    <definedName name="_xlnm.Print_Area" localSheetId="78">'F-29'!$B$2:$I$78</definedName>
    <definedName name="_xlnm.Print_Area" localSheetId="51">'F-3'!$B$2:$I$78</definedName>
    <definedName name="_xlnm.Print_Area" localSheetId="79">'F-30'!$B$2:$I$78</definedName>
    <definedName name="_xlnm.Print_Area" localSheetId="80">'F-31'!$B$2:$I$78</definedName>
    <definedName name="_xlnm.Print_Area" localSheetId="81">'F-32'!$B$2:$I$78</definedName>
    <definedName name="_xlnm.Print_Area" localSheetId="82">'F-33'!$B$2:$I$78</definedName>
    <definedName name="_xlnm.Print_Area" localSheetId="83">'F-34'!$B$2:$I$78</definedName>
    <definedName name="_xlnm.Print_Area" localSheetId="84">'F-35'!$B$2:$I$78</definedName>
    <definedName name="_xlnm.Print_Area" localSheetId="85">'F-36'!$B$2:$I$78</definedName>
    <definedName name="_xlnm.Print_Area" localSheetId="86">'F-37'!$B$2:$I$78</definedName>
    <definedName name="_xlnm.Print_Area" localSheetId="87">'F-38'!$B$2:$I$78</definedName>
    <definedName name="_xlnm.Print_Area" localSheetId="88">'F-39'!$B$2:$I$78</definedName>
    <definedName name="_xlnm.Print_Area" localSheetId="52">'F-4'!$B$2:$I$78</definedName>
    <definedName name="_xlnm.Print_Area" localSheetId="89">'F-40'!$B$2:$I$78</definedName>
    <definedName name="_xlnm.Print_Area" localSheetId="90">'F-41'!$B$2:$I$78</definedName>
    <definedName name="_xlnm.Print_Area" localSheetId="91">'F-42'!$B$2:$I$78</definedName>
    <definedName name="_xlnm.Print_Area" localSheetId="92">'F-43'!$B$2:$I$78</definedName>
    <definedName name="_xlnm.Print_Area" localSheetId="93">'F-44'!$B$2:$I$78</definedName>
    <definedName name="_xlnm.Print_Area" localSheetId="94">'F-45'!$B$2:$I$78</definedName>
    <definedName name="_xlnm.Print_Area" localSheetId="95">'F-48'!$B$2:$I$78</definedName>
    <definedName name="_xlnm.Print_Area" localSheetId="53">'F-5'!$B$2:$I$78</definedName>
    <definedName name="_xlnm.Print_Area" localSheetId="54">'F-6'!$B$2:$I$78</definedName>
    <definedName name="_xlnm.Print_Area" localSheetId="55">'F-8'!$B$2:$I$78</definedName>
    <definedName name="_xlnm.Print_Area" localSheetId="56">'F-9'!$B$2:$I$78</definedName>
    <definedName name="_xlnm.Print_Area" localSheetId="0">刑法犯総数!$B$2:$I$78</definedName>
    <definedName name="_xlnm.Print_Area" localSheetId="96">交通含む刑法犯総数!$B$2:$F$79</definedName>
    <definedName name="_xlnm.Print_Area" localSheetId="97">交通総数!$B$2:$F$80</definedName>
    <definedName name="_xlnm.Print_Area" localSheetId="2">重要窃盗犯!$B$2:$I$78</definedName>
    <definedName name="_xlnm.Print_Area" localSheetId="1">重要犯罪!$B$2:$I$78</definedName>
  </definedNames>
  <calcPr calcId="191029"/>
</workbook>
</file>

<file path=xl/calcChain.xml><?xml version="1.0" encoding="utf-8"?>
<calcChain xmlns="http://schemas.openxmlformats.org/spreadsheetml/2006/main">
  <c r="G9" i="129" l="1"/>
  <c r="C18" i="132"/>
  <c r="E23" i="58" l="1"/>
  <c r="F23" i="58"/>
  <c r="G23" i="58"/>
  <c r="H23" i="58"/>
  <c r="I23" i="58"/>
  <c r="E24" i="58"/>
  <c r="F24" i="58"/>
  <c r="G24" i="58"/>
  <c r="H24" i="58"/>
  <c r="I24" i="58"/>
  <c r="E25" i="58"/>
  <c r="F25" i="58"/>
  <c r="G25" i="58"/>
  <c r="H25" i="58"/>
  <c r="I25" i="58"/>
  <c r="E26" i="58"/>
  <c r="F26" i="58"/>
  <c r="G26" i="58"/>
  <c r="H26" i="58"/>
  <c r="I26" i="58"/>
  <c r="E27" i="58"/>
  <c r="F27" i="58"/>
  <c r="G27" i="58"/>
  <c r="H27" i="58"/>
  <c r="I27" i="58"/>
  <c r="E28" i="58"/>
  <c r="F28" i="58"/>
  <c r="G28" i="58"/>
  <c r="H28" i="58"/>
  <c r="I28" i="58"/>
  <c r="E29" i="58"/>
  <c r="F29" i="58"/>
  <c r="G29" i="58"/>
  <c r="H29" i="58"/>
  <c r="I29" i="58"/>
  <c r="E30" i="58"/>
  <c r="F30" i="58"/>
  <c r="G30" i="58"/>
  <c r="H30" i="58"/>
  <c r="I30" i="58"/>
  <c r="E31" i="58"/>
  <c r="F31" i="58"/>
  <c r="G31" i="58"/>
  <c r="H31" i="58"/>
  <c r="I31" i="58"/>
  <c r="E32" i="58"/>
  <c r="F32" i="58"/>
  <c r="G32" i="58"/>
  <c r="H32" i="58"/>
  <c r="I32" i="58"/>
  <c r="E33" i="58"/>
  <c r="F33" i="58"/>
  <c r="G33" i="58"/>
  <c r="H33" i="58"/>
  <c r="I33" i="58"/>
  <c r="E34" i="58"/>
  <c r="F34" i="58"/>
  <c r="G34" i="58"/>
  <c r="H34" i="58"/>
  <c r="I34" i="58"/>
  <c r="E35" i="58"/>
  <c r="F35" i="58"/>
  <c r="G35" i="58"/>
  <c r="H35" i="58"/>
  <c r="I35" i="58"/>
  <c r="E36" i="58"/>
  <c r="F36" i="58"/>
  <c r="G36" i="58"/>
  <c r="H36" i="58"/>
  <c r="I36" i="58"/>
  <c r="E37" i="58"/>
  <c r="F37" i="58"/>
  <c r="G37" i="58"/>
  <c r="H37" i="58"/>
  <c r="I37" i="58"/>
  <c r="E38" i="58"/>
  <c r="F38" i="58"/>
  <c r="G38" i="58"/>
  <c r="H38" i="58"/>
  <c r="I38" i="58"/>
  <c r="E39" i="58"/>
  <c r="F39" i="58"/>
  <c r="G39" i="58"/>
  <c r="H39" i="58"/>
  <c r="I39" i="58"/>
  <c r="E40" i="58"/>
  <c r="F40" i="58"/>
  <c r="G40" i="58"/>
  <c r="H40" i="58"/>
  <c r="I40" i="58"/>
  <c r="E41" i="58"/>
  <c r="F41" i="58"/>
  <c r="G41" i="58"/>
  <c r="H41" i="58"/>
  <c r="I41" i="58"/>
  <c r="E42" i="58"/>
  <c r="F42" i="58"/>
  <c r="G42" i="58"/>
  <c r="H42" i="58"/>
  <c r="I42" i="58"/>
  <c r="E43" i="58"/>
  <c r="F43" i="58"/>
  <c r="G43" i="58"/>
  <c r="H43" i="58"/>
  <c r="I43" i="58"/>
  <c r="E44" i="58"/>
  <c r="F44" i="58"/>
  <c r="G44" i="58"/>
  <c r="H44" i="58"/>
  <c r="I44" i="58"/>
  <c r="E45" i="58"/>
  <c r="F45" i="58"/>
  <c r="G45" i="58"/>
  <c r="H45" i="58"/>
  <c r="I45" i="58"/>
  <c r="E46" i="58"/>
  <c r="F46" i="58"/>
  <c r="G46" i="58"/>
  <c r="H46" i="58"/>
  <c r="I46" i="58"/>
  <c r="E47" i="58"/>
  <c r="F47" i="58"/>
  <c r="G47" i="58"/>
  <c r="H47" i="58"/>
  <c r="I47" i="58"/>
  <c r="E48" i="58"/>
  <c r="F48" i="58"/>
  <c r="G48" i="58"/>
  <c r="H48" i="58"/>
  <c r="I48" i="58"/>
  <c r="E49" i="58"/>
  <c r="F49" i="58"/>
  <c r="G49" i="58"/>
  <c r="H49" i="58"/>
  <c r="I49" i="58"/>
  <c r="E50" i="58"/>
  <c r="F50" i="58"/>
  <c r="G50" i="58"/>
  <c r="H50" i="58"/>
  <c r="I50" i="58"/>
  <c r="E51" i="58"/>
  <c r="F51" i="58"/>
  <c r="G51" i="58"/>
  <c r="H51" i="58"/>
  <c r="I51" i="58"/>
  <c r="E52" i="58"/>
  <c r="F52" i="58"/>
  <c r="G52" i="58"/>
  <c r="H52" i="58"/>
  <c r="I52" i="58"/>
  <c r="E53" i="58"/>
  <c r="F53" i="58"/>
  <c r="G53" i="58"/>
  <c r="H53" i="58"/>
  <c r="I53" i="58"/>
  <c r="E54" i="58"/>
  <c r="F54" i="58"/>
  <c r="G54" i="58"/>
  <c r="H54" i="58"/>
  <c r="I54" i="58"/>
  <c r="E55" i="58"/>
  <c r="F55" i="58"/>
  <c r="G55" i="58"/>
  <c r="H55" i="58"/>
  <c r="I55" i="58"/>
  <c r="E56" i="58"/>
  <c r="F56" i="58"/>
  <c r="G56" i="58"/>
  <c r="H56" i="58"/>
  <c r="I56" i="58"/>
  <c r="E57" i="58"/>
  <c r="F57" i="58"/>
  <c r="G57" i="58"/>
  <c r="H57" i="58"/>
  <c r="I57" i="58"/>
  <c r="E58" i="58"/>
  <c r="F58" i="58"/>
  <c r="G58" i="58"/>
  <c r="H58" i="58"/>
  <c r="I58" i="58"/>
  <c r="E59" i="58"/>
  <c r="F59" i="58"/>
  <c r="G59" i="58"/>
  <c r="H59" i="58"/>
  <c r="I59" i="58"/>
  <c r="E60" i="58"/>
  <c r="F60" i="58"/>
  <c r="G60" i="58"/>
  <c r="H60" i="58"/>
  <c r="I60" i="58"/>
  <c r="E61" i="58"/>
  <c r="F61" i="58"/>
  <c r="G61" i="58"/>
  <c r="H61" i="58"/>
  <c r="I61" i="58"/>
  <c r="E62" i="58"/>
  <c r="F62" i="58"/>
  <c r="G62" i="58"/>
  <c r="H62" i="58"/>
  <c r="I62" i="58"/>
  <c r="E63" i="58"/>
  <c r="F63" i="58"/>
  <c r="G63" i="58"/>
  <c r="H63" i="58"/>
  <c r="I63" i="58"/>
  <c r="E64" i="58"/>
  <c r="F64" i="58"/>
  <c r="G64" i="58"/>
  <c r="H64" i="58"/>
  <c r="I64" i="58"/>
  <c r="E65" i="58"/>
  <c r="F65" i="58"/>
  <c r="G65" i="58"/>
  <c r="H65" i="58"/>
  <c r="I65" i="58"/>
  <c r="E66" i="58"/>
  <c r="F66" i="58"/>
  <c r="G66" i="58"/>
  <c r="H66" i="58"/>
  <c r="I66" i="58"/>
  <c r="E67" i="58"/>
  <c r="F67" i="58"/>
  <c r="G67" i="58"/>
  <c r="H67" i="58"/>
  <c r="I67" i="58"/>
  <c r="E68" i="58"/>
  <c r="F68" i="58"/>
  <c r="G68" i="58"/>
  <c r="H68" i="58"/>
  <c r="I68" i="58"/>
  <c r="E69" i="58"/>
  <c r="F69" i="58"/>
  <c r="G69" i="58"/>
  <c r="H69" i="58"/>
  <c r="I69" i="58"/>
  <c r="E70" i="58"/>
  <c r="F70" i="58"/>
  <c r="G70" i="58"/>
  <c r="H70" i="58"/>
  <c r="I70" i="58"/>
  <c r="E71" i="58"/>
  <c r="F71" i="58"/>
  <c r="G71" i="58"/>
  <c r="H71" i="58"/>
  <c r="I71" i="58"/>
  <c r="E72" i="58"/>
  <c r="F72" i="58"/>
  <c r="G72" i="58"/>
  <c r="H72" i="58"/>
  <c r="I72" i="58"/>
  <c r="E73" i="58"/>
  <c r="F73" i="58"/>
  <c r="G73" i="58"/>
  <c r="H73" i="58"/>
  <c r="I73" i="58"/>
  <c r="E74" i="58"/>
  <c r="F74" i="58"/>
  <c r="G74" i="58"/>
  <c r="H74" i="58"/>
  <c r="I74" i="58"/>
  <c r="E75" i="58"/>
  <c r="F75" i="58"/>
  <c r="G75" i="58"/>
  <c r="H75" i="58"/>
  <c r="I75" i="58"/>
  <c r="E76" i="58"/>
  <c r="F76" i="58"/>
  <c r="G76" i="58"/>
  <c r="H76" i="58"/>
  <c r="I76" i="58"/>
  <c r="E77" i="58"/>
  <c r="F77" i="58"/>
  <c r="G77" i="58"/>
  <c r="H77" i="58"/>
  <c r="I77" i="58"/>
  <c r="E78" i="58"/>
  <c r="F78" i="58"/>
  <c r="G78" i="58"/>
  <c r="H78" i="58"/>
  <c r="I78" i="58"/>
  <c r="E21" i="58"/>
  <c r="F21" i="58"/>
  <c r="G21" i="58"/>
  <c r="H21" i="58"/>
  <c r="I21" i="58"/>
  <c r="E22" i="58"/>
  <c r="F22" i="58"/>
  <c r="G22" i="58"/>
  <c r="H22" i="58"/>
  <c r="I22" i="58"/>
  <c r="F20" i="58"/>
  <c r="G20" i="58"/>
  <c r="H20" i="58"/>
  <c r="I20" i="58"/>
  <c r="E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38" i="58"/>
  <c r="C39" i="58"/>
  <c r="C40" i="58"/>
  <c r="C41" i="58"/>
  <c r="C42" i="58"/>
  <c r="C43" i="58"/>
  <c r="C44" i="58"/>
  <c r="C45" i="58"/>
  <c r="C46" i="58"/>
  <c r="C47" i="58"/>
  <c r="C48" i="58"/>
  <c r="C49" i="58"/>
  <c r="C50" i="58"/>
  <c r="C51" i="58"/>
  <c r="C52" i="58"/>
  <c r="C53" i="58"/>
  <c r="C54" i="58"/>
  <c r="C55" i="58"/>
  <c r="C56" i="58"/>
  <c r="C57" i="58"/>
  <c r="C58" i="58"/>
  <c r="C59" i="58"/>
  <c r="C60" i="58"/>
  <c r="C61" i="58"/>
  <c r="C62" i="58"/>
  <c r="C63" i="58"/>
  <c r="C64" i="58"/>
  <c r="C65" i="58"/>
  <c r="C66" i="58"/>
  <c r="C67" i="58"/>
  <c r="C68" i="58"/>
  <c r="C69" i="58"/>
  <c r="C70" i="58"/>
  <c r="C71" i="58"/>
  <c r="C72" i="58"/>
  <c r="C73" i="58"/>
  <c r="C74" i="58"/>
  <c r="C75" i="58"/>
  <c r="C76" i="58"/>
  <c r="C77" i="58"/>
  <c r="C78" i="58"/>
  <c r="C79" i="58"/>
  <c r="C20" i="58"/>
  <c r="B17" i="146" l="1"/>
  <c r="Y78" i="87" l="1"/>
  <c r="Y77" i="87"/>
  <c r="Y76" i="87"/>
  <c r="Y75" i="87"/>
  <c r="Y74" i="87"/>
  <c r="Y73" i="87"/>
  <c r="Y72" i="87"/>
  <c r="Y71" i="87"/>
  <c r="Y70" i="87"/>
  <c r="Y69" i="87"/>
  <c r="Y68" i="87"/>
  <c r="Y67" i="87"/>
  <c r="Y66" i="87"/>
  <c r="Y65" i="87"/>
  <c r="Y64" i="87"/>
  <c r="Y63" i="87"/>
  <c r="Y62" i="87"/>
  <c r="Y61" i="87"/>
  <c r="Y60" i="87"/>
  <c r="Y59" i="87"/>
  <c r="Y58" i="87"/>
  <c r="Y57" i="87"/>
  <c r="Y56" i="87"/>
  <c r="Y55" i="87"/>
  <c r="Y54" i="87"/>
  <c r="Y53" i="87"/>
  <c r="Y52" i="87"/>
  <c r="Y51" i="87"/>
  <c r="Y50" i="87"/>
  <c r="Y49" i="87"/>
  <c r="Y48" i="87"/>
  <c r="Y47" i="87"/>
  <c r="Y46" i="87"/>
  <c r="Y45" i="87"/>
  <c r="Y44" i="87"/>
  <c r="Y43" i="87"/>
  <c r="Y42" i="87"/>
  <c r="Y41" i="87"/>
  <c r="Y40" i="87"/>
  <c r="Y39" i="87"/>
  <c r="Y38" i="87"/>
  <c r="Y37" i="87"/>
  <c r="Y36" i="87"/>
  <c r="Y35" i="87"/>
  <c r="Y34" i="87"/>
  <c r="Y33" i="87"/>
  <c r="Y32" i="87"/>
  <c r="Y31" i="87"/>
  <c r="Y30" i="87"/>
  <c r="Y29" i="87"/>
  <c r="Y28" i="87"/>
  <c r="Y27" i="87"/>
  <c r="Y26" i="87"/>
  <c r="Y25" i="87"/>
  <c r="Y24" i="87"/>
  <c r="Y23" i="87"/>
  <c r="Y22" i="87"/>
  <c r="Y21" i="87"/>
  <c r="Y20" i="87"/>
  <c r="Y17" i="87"/>
  <c r="Y16" i="87"/>
  <c r="Y15" i="87"/>
  <c r="Y14" i="87"/>
  <c r="Y13" i="87"/>
  <c r="Y12" i="87"/>
  <c r="Y11" i="87"/>
  <c r="Y10" i="87"/>
  <c r="Y9" i="87"/>
  <c r="V78" i="87"/>
  <c r="V77" i="87"/>
  <c r="V76" i="87"/>
  <c r="V75" i="87"/>
  <c r="V74" i="87"/>
  <c r="V73" i="87"/>
  <c r="V72" i="87"/>
  <c r="V71" i="87"/>
  <c r="V70" i="87"/>
  <c r="V69" i="87"/>
  <c r="V68" i="87"/>
  <c r="V67" i="87"/>
  <c r="V66" i="87"/>
  <c r="V65" i="87"/>
  <c r="V64" i="87"/>
  <c r="V63" i="87"/>
  <c r="V62" i="87"/>
  <c r="V61" i="87"/>
  <c r="V60" i="87"/>
  <c r="V59" i="87"/>
  <c r="V58" i="87"/>
  <c r="V57" i="87"/>
  <c r="V56" i="87"/>
  <c r="V55" i="87"/>
  <c r="V54" i="87"/>
  <c r="V53" i="87"/>
  <c r="V52" i="87"/>
  <c r="V51" i="87"/>
  <c r="V50" i="87"/>
  <c r="V49" i="87"/>
  <c r="V48" i="87"/>
  <c r="V47" i="87"/>
  <c r="V46" i="87"/>
  <c r="V45" i="87"/>
  <c r="V44" i="87"/>
  <c r="V43" i="87"/>
  <c r="V42" i="87"/>
  <c r="V41" i="87"/>
  <c r="V40" i="87"/>
  <c r="V39" i="87"/>
  <c r="V38" i="87"/>
  <c r="V37" i="87"/>
  <c r="V36" i="87"/>
  <c r="V35" i="87"/>
  <c r="V34" i="87"/>
  <c r="V33" i="87"/>
  <c r="V32" i="87"/>
  <c r="V31" i="87"/>
  <c r="V30" i="87"/>
  <c r="V29" i="87"/>
  <c r="V28" i="87"/>
  <c r="V27" i="87"/>
  <c r="V26" i="87"/>
  <c r="V25" i="87"/>
  <c r="V24" i="87"/>
  <c r="V23" i="87"/>
  <c r="V22" i="87"/>
  <c r="V21" i="87"/>
  <c r="V20" i="87"/>
  <c r="V17" i="87"/>
  <c r="V16" i="87"/>
  <c r="V15" i="87"/>
  <c r="V14" i="87"/>
  <c r="V13" i="87"/>
  <c r="V12" i="87"/>
  <c r="V11" i="87"/>
  <c r="V10" i="87"/>
  <c r="V9" i="87"/>
  <c r="S78" i="87"/>
  <c r="S77" i="87"/>
  <c r="S76" i="87"/>
  <c r="S75" i="87"/>
  <c r="S74" i="87"/>
  <c r="S73" i="87"/>
  <c r="S72" i="87"/>
  <c r="S71" i="87"/>
  <c r="S70" i="87"/>
  <c r="S69" i="87"/>
  <c r="S68" i="87"/>
  <c r="S67" i="87"/>
  <c r="S66" i="87"/>
  <c r="S65" i="87"/>
  <c r="S64" i="87"/>
  <c r="S63" i="87"/>
  <c r="S62" i="87"/>
  <c r="S61" i="87"/>
  <c r="S60" i="87"/>
  <c r="S59" i="87"/>
  <c r="S58" i="87"/>
  <c r="S57" i="87"/>
  <c r="S56" i="87"/>
  <c r="S55" i="87"/>
  <c r="S54" i="87"/>
  <c r="S53" i="87"/>
  <c r="S52" i="87"/>
  <c r="S51" i="87"/>
  <c r="S50" i="87"/>
  <c r="S49" i="87"/>
  <c r="S48" i="87"/>
  <c r="S47" i="87"/>
  <c r="S46" i="87"/>
  <c r="S45" i="87"/>
  <c r="S44" i="87"/>
  <c r="S43" i="87"/>
  <c r="S42" i="87"/>
  <c r="S41" i="87"/>
  <c r="S40" i="87"/>
  <c r="S39" i="87"/>
  <c r="S38" i="87"/>
  <c r="S37" i="87"/>
  <c r="S36" i="87"/>
  <c r="S35" i="87"/>
  <c r="S34" i="87"/>
  <c r="S33" i="87"/>
  <c r="S32" i="87"/>
  <c r="S31" i="87"/>
  <c r="S30" i="87"/>
  <c r="S29" i="87"/>
  <c r="S28" i="87"/>
  <c r="S27" i="87"/>
  <c r="S26" i="87"/>
  <c r="S25" i="87"/>
  <c r="S24" i="87"/>
  <c r="S23" i="87"/>
  <c r="S22" i="87"/>
  <c r="S21" i="87"/>
  <c r="S20" i="87"/>
  <c r="S17" i="87"/>
  <c r="S16" i="87"/>
  <c r="S15" i="87"/>
  <c r="S14" i="87"/>
  <c r="S13" i="87"/>
  <c r="S12" i="87"/>
  <c r="S11" i="87"/>
  <c r="S10" i="87"/>
  <c r="S9" i="87"/>
  <c r="P78" i="87"/>
  <c r="P77" i="87"/>
  <c r="P76" i="87"/>
  <c r="P75" i="87"/>
  <c r="P74" i="87"/>
  <c r="P73" i="87"/>
  <c r="P72" i="87"/>
  <c r="P71" i="87"/>
  <c r="P70" i="87"/>
  <c r="P69" i="87"/>
  <c r="P68" i="87"/>
  <c r="P67" i="87"/>
  <c r="P66" i="87"/>
  <c r="P65" i="87"/>
  <c r="P64" i="87"/>
  <c r="P63" i="87"/>
  <c r="P62" i="87"/>
  <c r="P61" i="87"/>
  <c r="P60" i="87"/>
  <c r="P59" i="87"/>
  <c r="P58" i="87"/>
  <c r="P57" i="87"/>
  <c r="P56" i="87"/>
  <c r="P55" i="87"/>
  <c r="P54" i="87"/>
  <c r="P53" i="87"/>
  <c r="P52" i="87"/>
  <c r="P51" i="87"/>
  <c r="P50" i="87"/>
  <c r="P49" i="87"/>
  <c r="P48" i="87"/>
  <c r="P47" i="87"/>
  <c r="P46" i="87"/>
  <c r="P45" i="87"/>
  <c r="P44" i="87"/>
  <c r="P43" i="87"/>
  <c r="P42" i="87"/>
  <c r="P41" i="87"/>
  <c r="P40" i="87"/>
  <c r="P39" i="87"/>
  <c r="P38" i="87"/>
  <c r="P37" i="87"/>
  <c r="P36" i="87"/>
  <c r="P35" i="87"/>
  <c r="P34" i="87"/>
  <c r="P33" i="87"/>
  <c r="P32" i="87"/>
  <c r="P31" i="87"/>
  <c r="P30" i="87"/>
  <c r="P29" i="87"/>
  <c r="P28" i="87"/>
  <c r="P27" i="87"/>
  <c r="P26" i="87"/>
  <c r="P25" i="87"/>
  <c r="P24" i="87"/>
  <c r="P23" i="87"/>
  <c r="P22" i="87"/>
  <c r="P21" i="87"/>
  <c r="P20" i="87"/>
  <c r="P17" i="87"/>
  <c r="P16" i="87"/>
  <c r="P15" i="87"/>
  <c r="P14" i="87"/>
  <c r="P13" i="87"/>
  <c r="P12" i="87"/>
  <c r="P11" i="87"/>
  <c r="P10" i="87"/>
  <c r="P9" i="87"/>
  <c r="M78" i="87"/>
  <c r="M77" i="87"/>
  <c r="M76" i="87"/>
  <c r="M75" i="87"/>
  <c r="M74" i="87"/>
  <c r="M73" i="87"/>
  <c r="M72" i="87"/>
  <c r="M71" i="87"/>
  <c r="M70" i="87"/>
  <c r="M69" i="87"/>
  <c r="M68" i="87"/>
  <c r="M67" i="87"/>
  <c r="M66" i="87"/>
  <c r="M65" i="87"/>
  <c r="M64" i="87"/>
  <c r="M63" i="87"/>
  <c r="M62" i="87"/>
  <c r="M61" i="87"/>
  <c r="M60" i="87"/>
  <c r="M59" i="87"/>
  <c r="M58" i="87"/>
  <c r="M57" i="87"/>
  <c r="M56" i="87"/>
  <c r="M55" i="87"/>
  <c r="M54" i="87"/>
  <c r="M53" i="87"/>
  <c r="M52" i="87"/>
  <c r="M51" i="87"/>
  <c r="M50" i="87"/>
  <c r="M49" i="87"/>
  <c r="M48" i="87"/>
  <c r="M47" i="87"/>
  <c r="M46" i="87"/>
  <c r="M45" i="87"/>
  <c r="M44" i="87"/>
  <c r="M43" i="87"/>
  <c r="M42" i="87"/>
  <c r="M41" i="87"/>
  <c r="M40" i="87"/>
  <c r="M39" i="87"/>
  <c r="M38" i="87"/>
  <c r="M37" i="87"/>
  <c r="M36" i="87"/>
  <c r="M35" i="87"/>
  <c r="M34" i="87"/>
  <c r="M33" i="87"/>
  <c r="M32" i="87"/>
  <c r="M31" i="87"/>
  <c r="M30" i="87"/>
  <c r="M29" i="87"/>
  <c r="M28" i="87"/>
  <c r="M27" i="87"/>
  <c r="M26" i="87"/>
  <c r="M25" i="87"/>
  <c r="M24" i="87"/>
  <c r="M23" i="87"/>
  <c r="M22" i="87"/>
  <c r="M21" i="87"/>
  <c r="M20" i="87"/>
  <c r="M17" i="87"/>
  <c r="M16" i="87"/>
  <c r="M15" i="87"/>
  <c r="M14" i="87"/>
  <c r="M13" i="87"/>
  <c r="M12" i="87"/>
  <c r="M11" i="87"/>
  <c r="M10" i="87"/>
  <c r="M9" i="87"/>
  <c r="J78" i="87"/>
  <c r="J77" i="87"/>
  <c r="J76" i="87"/>
  <c r="J75" i="87"/>
  <c r="J74" i="87"/>
  <c r="J73" i="87"/>
  <c r="J72" i="87"/>
  <c r="J71" i="87"/>
  <c r="J70" i="87"/>
  <c r="J69" i="87"/>
  <c r="J68" i="87"/>
  <c r="J67" i="87"/>
  <c r="J66" i="87"/>
  <c r="J65" i="87"/>
  <c r="J64" i="87"/>
  <c r="J63" i="87"/>
  <c r="J62" i="87"/>
  <c r="J61" i="87"/>
  <c r="J60" i="87"/>
  <c r="J59" i="87"/>
  <c r="J58" i="87"/>
  <c r="J57" i="87"/>
  <c r="J56" i="87"/>
  <c r="J55" i="87"/>
  <c r="J54" i="87"/>
  <c r="J53" i="87"/>
  <c r="J52" i="87"/>
  <c r="J51" i="87"/>
  <c r="J50" i="87"/>
  <c r="J49" i="87"/>
  <c r="J48" i="87"/>
  <c r="J47" i="87"/>
  <c r="J46" i="87"/>
  <c r="J45" i="87"/>
  <c r="J44" i="87"/>
  <c r="J43" i="87"/>
  <c r="J42" i="87"/>
  <c r="J41" i="87"/>
  <c r="J40" i="87"/>
  <c r="J39" i="87"/>
  <c r="J38" i="87"/>
  <c r="J37" i="87"/>
  <c r="J36" i="87"/>
  <c r="J35" i="87"/>
  <c r="J34" i="87"/>
  <c r="J33" i="87"/>
  <c r="J32" i="87"/>
  <c r="J31" i="87"/>
  <c r="J30" i="87"/>
  <c r="J29" i="87"/>
  <c r="J28" i="87"/>
  <c r="J27" i="87"/>
  <c r="J26" i="87"/>
  <c r="J25" i="87"/>
  <c r="J24" i="87"/>
  <c r="J23" i="87"/>
  <c r="J22" i="87"/>
  <c r="J21" i="87"/>
  <c r="J20" i="87"/>
  <c r="J17" i="87"/>
  <c r="J16" i="87"/>
  <c r="J15" i="87"/>
  <c r="J14" i="87"/>
  <c r="J13" i="87"/>
  <c r="J12" i="87"/>
  <c r="J11" i="87"/>
  <c r="J10" i="87"/>
  <c r="J9" i="87"/>
  <c r="B2" i="41" l="1"/>
  <c r="H17" i="129" l="1"/>
  <c r="G17" i="129"/>
  <c r="I18" i="138"/>
  <c r="I80" i="138" s="1"/>
  <c r="H18" i="138"/>
  <c r="H80" i="138" s="1"/>
  <c r="G18" i="138"/>
  <c r="G80" i="138" s="1"/>
  <c r="F18" i="138"/>
  <c r="F80" i="138" s="1"/>
  <c r="E18" i="138"/>
  <c r="E80" i="138" s="1"/>
  <c r="C18" i="138"/>
  <c r="C80" i="138" s="1"/>
  <c r="I88" i="138"/>
  <c r="H88" i="138"/>
  <c r="G88" i="138"/>
  <c r="F88" i="138"/>
  <c r="E88" i="138"/>
  <c r="C88" i="138"/>
  <c r="I87" i="138"/>
  <c r="H87" i="138"/>
  <c r="G87" i="138"/>
  <c r="F87" i="138"/>
  <c r="E87" i="138"/>
  <c r="C87" i="138"/>
  <c r="I86" i="138"/>
  <c r="H86" i="138"/>
  <c r="G86" i="138"/>
  <c r="F86" i="138"/>
  <c r="E86" i="138"/>
  <c r="C86" i="138"/>
  <c r="I85" i="138"/>
  <c r="H85" i="138"/>
  <c r="G85" i="138"/>
  <c r="F85" i="138"/>
  <c r="E85" i="138"/>
  <c r="C85" i="138"/>
  <c r="I84" i="138"/>
  <c r="H84" i="138"/>
  <c r="G84" i="138"/>
  <c r="F84" i="138"/>
  <c r="E84" i="138"/>
  <c r="C84" i="138"/>
  <c r="I83" i="138"/>
  <c r="H83" i="138"/>
  <c r="G83" i="138"/>
  <c r="F83" i="138"/>
  <c r="E83" i="138"/>
  <c r="C83" i="138"/>
  <c r="I82" i="138"/>
  <c r="H82" i="138"/>
  <c r="G82" i="138"/>
  <c r="F82" i="138"/>
  <c r="E82" i="138"/>
  <c r="C82" i="138"/>
  <c r="I81" i="138"/>
  <c r="H81" i="138"/>
  <c r="G81" i="138"/>
  <c r="F81" i="138"/>
  <c r="E81" i="138"/>
  <c r="C81" i="138"/>
  <c r="N78" i="63"/>
  <c r="L78" i="63"/>
  <c r="N77" i="74"/>
  <c r="M77" i="63"/>
  <c r="P76" i="63"/>
  <c r="L76" i="63"/>
  <c r="P75" i="63"/>
  <c r="O75" i="63"/>
  <c r="L75" i="63"/>
  <c r="L74" i="74"/>
  <c r="O73" i="63"/>
  <c r="N73" i="74"/>
  <c r="M73" i="63"/>
  <c r="P72" i="74"/>
  <c r="N72" i="74"/>
  <c r="L72" i="74"/>
  <c r="O71" i="63"/>
  <c r="M71" i="63"/>
  <c r="I88" i="74"/>
  <c r="N70" i="63"/>
  <c r="M69" i="74"/>
  <c r="P68" i="74"/>
  <c r="O68" i="63"/>
  <c r="N68" i="63"/>
  <c r="L68" i="63"/>
  <c r="P67" i="74"/>
  <c r="O67" i="63"/>
  <c r="M67" i="74"/>
  <c r="L67" i="74"/>
  <c r="P66" i="63"/>
  <c r="O65" i="63"/>
  <c r="O64" i="63"/>
  <c r="N64" i="63"/>
  <c r="L64" i="74"/>
  <c r="P63" i="63"/>
  <c r="P62" i="74"/>
  <c r="N62" i="74"/>
  <c r="M62" i="74"/>
  <c r="M61" i="74"/>
  <c r="O60" i="74"/>
  <c r="H86" i="74"/>
  <c r="P58" i="74"/>
  <c r="N58" i="74"/>
  <c r="M58" i="63"/>
  <c r="L58" i="63"/>
  <c r="M57" i="63"/>
  <c r="P56" i="63"/>
  <c r="P55" i="74"/>
  <c r="O55" i="74"/>
  <c r="M55" i="63"/>
  <c r="L55" i="63"/>
  <c r="P54" i="63"/>
  <c r="N54" i="63"/>
  <c r="M54" i="74"/>
  <c r="P52" i="63"/>
  <c r="N52" i="74"/>
  <c r="L52" i="74"/>
  <c r="M51" i="74"/>
  <c r="L51" i="63"/>
  <c r="M50" i="74"/>
  <c r="L50" i="63"/>
  <c r="M49" i="63"/>
  <c r="L48" i="74"/>
  <c r="P47" i="74"/>
  <c r="H84" i="74"/>
  <c r="L47" i="63"/>
  <c r="P46" i="63"/>
  <c r="M46" i="74"/>
  <c r="M45" i="63"/>
  <c r="P44" i="63"/>
  <c r="O44" i="63"/>
  <c r="P43" i="63"/>
  <c r="O43" i="63"/>
  <c r="M43" i="63"/>
  <c r="P42" i="74"/>
  <c r="N42" i="74"/>
  <c r="L42" i="63"/>
  <c r="O41" i="74"/>
  <c r="M41" i="74"/>
  <c r="P40" i="74"/>
  <c r="L40" i="63"/>
  <c r="P39" i="63"/>
  <c r="O39" i="74"/>
  <c r="P38" i="74"/>
  <c r="M37" i="63"/>
  <c r="L36" i="74"/>
  <c r="P35" i="63"/>
  <c r="M35" i="63"/>
  <c r="L35" i="63"/>
  <c r="M33" i="74"/>
  <c r="L32" i="63"/>
  <c r="P31" i="74"/>
  <c r="O31" i="74"/>
  <c r="M31" i="63"/>
  <c r="P30" i="74"/>
  <c r="N30" i="74"/>
  <c r="M30" i="63"/>
  <c r="O29" i="63"/>
  <c r="N29" i="74"/>
  <c r="L28" i="63"/>
  <c r="H82" i="74"/>
  <c r="O25" i="63"/>
  <c r="N25" i="63"/>
  <c r="O24" i="74"/>
  <c r="P23" i="63"/>
  <c r="O23" i="63"/>
  <c r="L23" i="74"/>
  <c r="P22" i="74"/>
  <c r="L22" i="63"/>
  <c r="N21" i="74"/>
  <c r="O20" i="63"/>
  <c r="G18" i="74"/>
  <c r="G80" i="74" s="1"/>
  <c r="L20" i="74"/>
  <c r="J78" i="74"/>
  <c r="J75" i="74"/>
  <c r="J74" i="63"/>
  <c r="J71" i="74"/>
  <c r="J70" i="63"/>
  <c r="C87" i="74"/>
  <c r="J64" i="63"/>
  <c r="J63" i="63"/>
  <c r="J62" i="74"/>
  <c r="J60" i="74"/>
  <c r="J59" i="63"/>
  <c r="J58" i="63"/>
  <c r="J55" i="74"/>
  <c r="J54" i="63"/>
  <c r="J52" i="63"/>
  <c r="J50" i="74"/>
  <c r="J48" i="63"/>
  <c r="J47" i="63"/>
  <c r="J46" i="63"/>
  <c r="J43" i="63"/>
  <c r="J42" i="74"/>
  <c r="J38" i="63"/>
  <c r="C83" i="74"/>
  <c r="J31" i="63"/>
  <c r="J30" i="63"/>
  <c r="J28" i="63"/>
  <c r="J27" i="74"/>
  <c r="J26" i="74"/>
  <c r="J23" i="63"/>
  <c r="J22" i="63"/>
  <c r="Q17" i="87"/>
  <c r="R17" i="87" s="1"/>
  <c r="K17" i="87"/>
  <c r="J9" i="102"/>
  <c r="Z10" i="87"/>
  <c r="Z11" i="87"/>
  <c r="Z12" i="87"/>
  <c r="Z13" i="87"/>
  <c r="Z14" i="87"/>
  <c r="Z15" i="87"/>
  <c r="Z16" i="87"/>
  <c r="Z17" i="87"/>
  <c r="Z20" i="87"/>
  <c r="Z21" i="87"/>
  <c r="Z22" i="87"/>
  <c r="Z23" i="87"/>
  <c r="Z24" i="87"/>
  <c r="Z25" i="87"/>
  <c r="Z26" i="87"/>
  <c r="Z27" i="87"/>
  <c r="Z28" i="87"/>
  <c r="Z29" i="87"/>
  <c r="Z30" i="87"/>
  <c r="Z31" i="87"/>
  <c r="Z32" i="87"/>
  <c r="Z33" i="87"/>
  <c r="Z34" i="87"/>
  <c r="Z35" i="87"/>
  <c r="Z36" i="87"/>
  <c r="Z37" i="87"/>
  <c r="Z38" i="87"/>
  <c r="Z39" i="87"/>
  <c r="Z40" i="87"/>
  <c r="Z41" i="87"/>
  <c r="Z42" i="87"/>
  <c r="Z43" i="87"/>
  <c r="Z44" i="87"/>
  <c r="Z45" i="87"/>
  <c r="Z46" i="87"/>
  <c r="Z47" i="87"/>
  <c r="Z48" i="87"/>
  <c r="Z49" i="87"/>
  <c r="Z50" i="87"/>
  <c r="Z51" i="87"/>
  <c r="Z52" i="87"/>
  <c r="Z53" i="87"/>
  <c r="Z54" i="87"/>
  <c r="Z55" i="87"/>
  <c r="Z56" i="87"/>
  <c r="Z57" i="87"/>
  <c r="Z58" i="87"/>
  <c r="Z59" i="87"/>
  <c r="Z60" i="87"/>
  <c r="Z61" i="87"/>
  <c r="Z62" i="87"/>
  <c r="Z63" i="87"/>
  <c r="Z64" i="87"/>
  <c r="Z65" i="87"/>
  <c r="Z66" i="87"/>
  <c r="Z67" i="87"/>
  <c r="Z68" i="87"/>
  <c r="Z69" i="87"/>
  <c r="Z70" i="87"/>
  <c r="Z71" i="87"/>
  <c r="Z72" i="87"/>
  <c r="Z73" i="87"/>
  <c r="Z74" i="87"/>
  <c r="Z75" i="87"/>
  <c r="Z76" i="87"/>
  <c r="Z77" i="87"/>
  <c r="Z78" i="87"/>
  <c r="Z9" i="87"/>
  <c r="AA9" i="87" s="1"/>
  <c r="W21" i="87"/>
  <c r="W22" i="87"/>
  <c r="W23" i="87"/>
  <c r="W24" i="87"/>
  <c r="W25" i="87"/>
  <c r="W26" i="87"/>
  <c r="W27" i="87"/>
  <c r="W28" i="87"/>
  <c r="W29" i="87"/>
  <c r="W30" i="87"/>
  <c r="W31" i="87"/>
  <c r="W32" i="87"/>
  <c r="W33" i="87"/>
  <c r="W34" i="87"/>
  <c r="W35" i="87"/>
  <c r="W36" i="87"/>
  <c r="W37" i="87"/>
  <c r="W38" i="87"/>
  <c r="W39" i="87"/>
  <c r="W40" i="87"/>
  <c r="W41" i="87"/>
  <c r="W42" i="87"/>
  <c r="W43" i="87"/>
  <c r="W44" i="87"/>
  <c r="W45" i="87"/>
  <c r="W46" i="87"/>
  <c r="W47" i="87"/>
  <c r="W48" i="87"/>
  <c r="W49" i="87"/>
  <c r="W50" i="87"/>
  <c r="W51" i="87"/>
  <c r="W52" i="87"/>
  <c r="W53" i="87"/>
  <c r="W54" i="87"/>
  <c r="W55" i="87"/>
  <c r="W56" i="87"/>
  <c r="W57" i="87"/>
  <c r="W58" i="87"/>
  <c r="W59" i="87"/>
  <c r="W60" i="87"/>
  <c r="W61" i="87"/>
  <c r="W62" i="87"/>
  <c r="W63" i="87"/>
  <c r="W64" i="87"/>
  <c r="W65" i="87"/>
  <c r="W66" i="87"/>
  <c r="W67" i="87"/>
  <c r="W68" i="87"/>
  <c r="W69" i="87"/>
  <c r="W70" i="87"/>
  <c r="W71" i="87"/>
  <c r="W72" i="87"/>
  <c r="W73" i="87"/>
  <c r="W74" i="87"/>
  <c r="W75" i="87"/>
  <c r="W76" i="87"/>
  <c r="W77" i="87"/>
  <c r="W78" i="87"/>
  <c r="W20" i="87"/>
  <c r="W10" i="87"/>
  <c r="W11" i="87"/>
  <c r="W12" i="87"/>
  <c r="W13" i="87"/>
  <c r="X13" i="87" s="1"/>
  <c r="W14" i="87"/>
  <c r="W15" i="87"/>
  <c r="W16" i="87"/>
  <c r="W17" i="87"/>
  <c r="W9" i="87"/>
  <c r="X9" i="87" s="1"/>
  <c r="T21" i="87"/>
  <c r="T22" i="87"/>
  <c r="T23" i="87"/>
  <c r="T24" i="87"/>
  <c r="T25" i="87"/>
  <c r="T26" i="87"/>
  <c r="T27" i="87"/>
  <c r="T28" i="87"/>
  <c r="T29" i="87"/>
  <c r="T30" i="87"/>
  <c r="T31" i="87"/>
  <c r="T32" i="87"/>
  <c r="T33" i="87"/>
  <c r="T34" i="87"/>
  <c r="T35" i="87"/>
  <c r="T36" i="87"/>
  <c r="T37" i="87"/>
  <c r="T38" i="87"/>
  <c r="T39" i="87"/>
  <c r="T40" i="87"/>
  <c r="T41" i="87"/>
  <c r="T42" i="87"/>
  <c r="T43" i="87"/>
  <c r="T44" i="87"/>
  <c r="T45" i="87"/>
  <c r="T46" i="87"/>
  <c r="T47" i="87"/>
  <c r="T48" i="87"/>
  <c r="T49" i="87"/>
  <c r="T50" i="87"/>
  <c r="T51" i="87"/>
  <c r="T52" i="87"/>
  <c r="T53" i="87"/>
  <c r="T54" i="87"/>
  <c r="T55" i="87"/>
  <c r="T56" i="87"/>
  <c r="T57" i="87"/>
  <c r="T58" i="87"/>
  <c r="T59" i="87"/>
  <c r="T60" i="87"/>
  <c r="T61" i="87"/>
  <c r="T62" i="87"/>
  <c r="T63" i="87"/>
  <c r="T64" i="87"/>
  <c r="T65" i="87"/>
  <c r="T66" i="87"/>
  <c r="T67" i="87"/>
  <c r="T68" i="87"/>
  <c r="T69" i="87"/>
  <c r="T70" i="87"/>
  <c r="T71" i="87"/>
  <c r="T72" i="87"/>
  <c r="T73" i="87"/>
  <c r="T74" i="87"/>
  <c r="T75" i="87"/>
  <c r="T76" i="87"/>
  <c r="T77" i="87"/>
  <c r="T78" i="87"/>
  <c r="T20" i="87"/>
  <c r="Q21" i="87"/>
  <c r="Q22" i="87"/>
  <c r="Q23" i="87"/>
  <c r="Q24" i="87"/>
  <c r="Q25" i="87"/>
  <c r="Q26" i="87"/>
  <c r="Q27" i="87"/>
  <c r="Q28" i="87"/>
  <c r="Q29" i="87"/>
  <c r="Q30" i="87"/>
  <c r="Q31" i="87"/>
  <c r="Q32" i="87"/>
  <c r="Q33" i="87"/>
  <c r="Q34" i="87"/>
  <c r="Q35" i="87"/>
  <c r="Q36" i="87"/>
  <c r="Q37" i="87"/>
  <c r="Q38" i="87"/>
  <c r="Q39" i="87"/>
  <c r="Q40" i="87"/>
  <c r="Q41" i="87"/>
  <c r="Q42" i="87"/>
  <c r="Q43" i="87"/>
  <c r="Q44" i="87"/>
  <c r="Q45" i="87"/>
  <c r="Q46" i="87"/>
  <c r="Q47" i="87"/>
  <c r="Q48" i="87"/>
  <c r="Q49" i="87"/>
  <c r="Q50" i="87"/>
  <c r="Q51" i="87"/>
  <c r="Q52" i="87"/>
  <c r="Q53" i="87"/>
  <c r="Q54" i="87"/>
  <c r="Q55" i="87"/>
  <c r="Q56" i="87"/>
  <c r="Q57" i="87"/>
  <c r="Q58" i="87"/>
  <c r="Q59" i="87"/>
  <c r="Q60" i="87"/>
  <c r="Q61" i="87"/>
  <c r="Q62" i="87"/>
  <c r="Q63" i="87"/>
  <c r="Q64" i="87"/>
  <c r="Q65" i="87"/>
  <c r="Q66" i="87"/>
  <c r="Q67" i="87"/>
  <c r="Q68" i="87"/>
  <c r="Q69" i="87"/>
  <c r="Q70" i="87"/>
  <c r="Q71" i="87"/>
  <c r="Q72" i="87"/>
  <c r="Q73" i="87"/>
  <c r="Q74" i="87"/>
  <c r="Q75" i="87"/>
  <c r="Q76" i="87"/>
  <c r="Q77" i="87"/>
  <c r="Q78" i="87"/>
  <c r="Q20" i="87"/>
  <c r="T10" i="87"/>
  <c r="T11" i="87"/>
  <c r="T12" i="87"/>
  <c r="T13" i="87"/>
  <c r="T14" i="87"/>
  <c r="U14" i="87" s="1"/>
  <c r="T15" i="87"/>
  <c r="U15" i="87" s="1"/>
  <c r="T16" i="87"/>
  <c r="T17" i="87"/>
  <c r="T9" i="87"/>
  <c r="Q10" i="87"/>
  <c r="Q11" i="87"/>
  <c r="Q12" i="87"/>
  <c r="Q13" i="87"/>
  <c r="R13" i="87" s="1"/>
  <c r="Q14" i="87"/>
  <c r="Q15" i="87"/>
  <c r="Q16" i="87"/>
  <c r="Q9" i="87"/>
  <c r="N21" i="87"/>
  <c r="N22" i="87"/>
  <c r="N23" i="87"/>
  <c r="N24" i="87"/>
  <c r="N25" i="87"/>
  <c r="N26" i="87"/>
  <c r="N27" i="87"/>
  <c r="N28" i="87"/>
  <c r="N29" i="87"/>
  <c r="N30" i="87"/>
  <c r="N31" i="87"/>
  <c r="N32" i="87"/>
  <c r="N33" i="87"/>
  <c r="N34" i="87"/>
  <c r="N35" i="87"/>
  <c r="N36" i="87"/>
  <c r="N37" i="87"/>
  <c r="N38" i="87"/>
  <c r="N39" i="87"/>
  <c r="N40" i="87"/>
  <c r="N41" i="87"/>
  <c r="N42" i="87"/>
  <c r="N43" i="87"/>
  <c r="N44" i="87"/>
  <c r="N45" i="87"/>
  <c r="N46" i="87"/>
  <c r="N47" i="87"/>
  <c r="N48" i="87"/>
  <c r="N49" i="87"/>
  <c r="N50" i="87"/>
  <c r="N51" i="87"/>
  <c r="N52" i="87"/>
  <c r="N53" i="87"/>
  <c r="N54" i="87"/>
  <c r="N55" i="87"/>
  <c r="N56" i="87"/>
  <c r="N57" i="87"/>
  <c r="N58" i="87"/>
  <c r="N59" i="87"/>
  <c r="N60" i="87"/>
  <c r="N61" i="87"/>
  <c r="N62" i="87"/>
  <c r="N63" i="87"/>
  <c r="N64" i="87"/>
  <c r="N65" i="87"/>
  <c r="N66" i="87"/>
  <c r="N67" i="87"/>
  <c r="N68" i="87"/>
  <c r="N69" i="87"/>
  <c r="N70" i="87"/>
  <c r="N71" i="87"/>
  <c r="N72" i="87"/>
  <c r="N73" i="87"/>
  <c r="N74" i="87"/>
  <c r="N75" i="87"/>
  <c r="N76" i="87"/>
  <c r="N77" i="87"/>
  <c r="N78" i="87"/>
  <c r="N20" i="87"/>
  <c r="N10" i="87"/>
  <c r="O10" i="87" s="1"/>
  <c r="N11" i="87"/>
  <c r="O11" i="87" s="1"/>
  <c r="N12" i="87"/>
  <c r="N13" i="87"/>
  <c r="O13" i="87" s="1"/>
  <c r="N14" i="87"/>
  <c r="N15" i="87"/>
  <c r="O15" i="87" s="1"/>
  <c r="N16" i="87"/>
  <c r="N17" i="87"/>
  <c r="N9" i="87"/>
  <c r="K21" i="87"/>
  <c r="K22" i="87"/>
  <c r="K23" i="87"/>
  <c r="K24" i="87"/>
  <c r="K25" i="87"/>
  <c r="K26" i="87"/>
  <c r="K27" i="87"/>
  <c r="K28" i="87"/>
  <c r="K29" i="87"/>
  <c r="K30" i="87"/>
  <c r="K31" i="87"/>
  <c r="K32" i="87"/>
  <c r="K33" i="87"/>
  <c r="K34" i="87"/>
  <c r="K35" i="87"/>
  <c r="K36" i="87"/>
  <c r="K37" i="87"/>
  <c r="K38" i="87"/>
  <c r="K39" i="87"/>
  <c r="K40" i="87"/>
  <c r="K41" i="87"/>
  <c r="K42" i="87"/>
  <c r="K43" i="87"/>
  <c r="K44" i="87"/>
  <c r="K45" i="87"/>
  <c r="K46" i="87"/>
  <c r="K47" i="87"/>
  <c r="K48" i="87"/>
  <c r="K49" i="87"/>
  <c r="K50" i="87"/>
  <c r="K51" i="87"/>
  <c r="K52" i="87"/>
  <c r="K53" i="87"/>
  <c r="K54" i="87"/>
  <c r="K55" i="87"/>
  <c r="K56" i="87"/>
  <c r="K57" i="87"/>
  <c r="K58" i="87"/>
  <c r="K59" i="87"/>
  <c r="K60" i="87"/>
  <c r="K61" i="87"/>
  <c r="K62" i="87"/>
  <c r="K63" i="87"/>
  <c r="K64" i="87"/>
  <c r="K65" i="87"/>
  <c r="K66" i="87"/>
  <c r="K67" i="87"/>
  <c r="K68" i="87"/>
  <c r="K69" i="87"/>
  <c r="K70" i="87"/>
  <c r="K71" i="87"/>
  <c r="K72" i="87"/>
  <c r="K73" i="87"/>
  <c r="K74" i="87"/>
  <c r="K75" i="87"/>
  <c r="K76" i="87"/>
  <c r="K77" i="87"/>
  <c r="K78" i="87"/>
  <c r="K20" i="87"/>
  <c r="K10" i="87"/>
  <c r="L10" i="87" s="1"/>
  <c r="K11" i="87"/>
  <c r="L11" i="87" s="1"/>
  <c r="K12" i="87"/>
  <c r="L12" i="87" s="1"/>
  <c r="K13" i="87"/>
  <c r="K14" i="87"/>
  <c r="K15" i="87"/>
  <c r="K16" i="87"/>
  <c r="L16" i="87" s="1"/>
  <c r="K9" i="87"/>
  <c r="L9" i="87" s="1"/>
  <c r="M9" i="107"/>
  <c r="P10" i="107"/>
  <c r="N12" i="107"/>
  <c r="L14" i="107"/>
  <c r="O15" i="107"/>
  <c r="M17" i="107"/>
  <c r="J12" i="107"/>
  <c r="J16" i="107"/>
  <c r="N9" i="102"/>
  <c r="O9" i="102"/>
  <c r="L11" i="102"/>
  <c r="M11" i="102"/>
  <c r="O12" i="102"/>
  <c r="P12" i="102"/>
  <c r="M14" i="102"/>
  <c r="N14" i="102"/>
  <c r="P15" i="102"/>
  <c r="L16" i="102"/>
  <c r="N17" i="102"/>
  <c r="O17" i="102"/>
  <c r="J14" i="102"/>
  <c r="I18" i="147"/>
  <c r="I80" i="147" s="1"/>
  <c r="H18" i="147"/>
  <c r="G18" i="147"/>
  <c r="G80" i="147" s="1"/>
  <c r="F18" i="147"/>
  <c r="F80" i="147" s="1"/>
  <c r="E18" i="147"/>
  <c r="E80" i="147" s="1"/>
  <c r="C18" i="147"/>
  <c r="I18" i="145"/>
  <c r="I80" i="145" s="1"/>
  <c r="H18" i="145"/>
  <c r="H80" i="145" s="1"/>
  <c r="G18" i="145"/>
  <c r="G80" i="145" s="1"/>
  <c r="F18" i="145"/>
  <c r="F80" i="145" s="1"/>
  <c r="E18" i="145"/>
  <c r="E80" i="145" s="1"/>
  <c r="C18" i="145"/>
  <c r="C80" i="145" s="1"/>
  <c r="I78" i="148"/>
  <c r="P78" i="107" s="1"/>
  <c r="H78" i="148"/>
  <c r="O78" i="107" s="1"/>
  <c r="G78" i="148"/>
  <c r="N78" i="107" s="1"/>
  <c r="F78" i="148"/>
  <c r="M78" i="107" s="1"/>
  <c r="E78" i="148"/>
  <c r="L78" i="107" s="1"/>
  <c r="I77" i="148"/>
  <c r="P77" i="107" s="1"/>
  <c r="H77" i="148"/>
  <c r="O77" i="107" s="1"/>
  <c r="G77" i="148"/>
  <c r="N77" i="107" s="1"/>
  <c r="F77" i="148"/>
  <c r="M77" i="107" s="1"/>
  <c r="E77" i="148"/>
  <c r="L77" i="107" s="1"/>
  <c r="I76" i="148"/>
  <c r="P76" i="107" s="1"/>
  <c r="H76" i="148"/>
  <c r="O76" i="107" s="1"/>
  <c r="G76" i="148"/>
  <c r="N76" i="107" s="1"/>
  <c r="F76" i="148"/>
  <c r="M76" i="107" s="1"/>
  <c r="E76" i="148"/>
  <c r="L76" i="107" s="1"/>
  <c r="I75" i="148"/>
  <c r="P75" i="107" s="1"/>
  <c r="H75" i="148"/>
  <c r="O75" i="107" s="1"/>
  <c r="G75" i="148"/>
  <c r="N75" i="107" s="1"/>
  <c r="F75" i="148"/>
  <c r="M75" i="107" s="1"/>
  <c r="E75" i="148"/>
  <c r="L75" i="107" s="1"/>
  <c r="I74" i="148"/>
  <c r="P74" i="107" s="1"/>
  <c r="H74" i="148"/>
  <c r="O74" i="107" s="1"/>
  <c r="G74" i="148"/>
  <c r="N74" i="107" s="1"/>
  <c r="F74" i="148"/>
  <c r="E74" i="148"/>
  <c r="L74" i="107" s="1"/>
  <c r="I73" i="148"/>
  <c r="P73" i="107" s="1"/>
  <c r="H73" i="148"/>
  <c r="O73" i="107" s="1"/>
  <c r="G73" i="148"/>
  <c r="N73" i="107" s="1"/>
  <c r="F73" i="148"/>
  <c r="M73" i="107" s="1"/>
  <c r="E73" i="148"/>
  <c r="L73" i="107" s="1"/>
  <c r="I72" i="148"/>
  <c r="P72" i="107" s="1"/>
  <c r="H72" i="148"/>
  <c r="O72" i="107" s="1"/>
  <c r="G72" i="148"/>
  <c r="N72" i="107" s="1"/>
  <c r="F72" i="148"/>
  <c r="M72" i="107" s="1"/>
  <c r="E72" i="148"/>
  <c r="L72" i="107" s="1"/>
  <c r="I71" i="148"/>
  <c r="P71" i="107" s="1"/>
  <c r="H71" i="148"/>
  <c r="G71" i="148"/>
  <c r="N71" i="107" s="1"/>
  <c r="F71" i="148"/>
  <c r="M71" i="107" s="1"/>
  <c r="E71" i="148"/>
  <c r="L71" i="107" s="1"/>
  <c r="I70" i="148"/>
  <c r="P70" i="107" s="1"/>
  <c r="H70" i="148"/>
  <c r="O70" i="107" s="1"/>
  <c r="G70" i="148"/>
  <c r="N70" i="107" s="1"/>
  <c r="F70" i="148"/>
  <c r="M70" i="107" s="1"/>
  <c r="E70" i="148"/>
  <c r="L70" i="107" s="1"/>
  <c r="I69" i="148"/>
  <c r="P69" i="107" s="1"/>
  <c r="H69" i="148"/>
  <c r="O69" i="107" s="1"/>
  <c r="G69" i="148"/>
  <c r="N69" i="107" s="1"/>
  <c r="F69" i="148"/>
  <c r="M69" i="107" s="1"/>
  <c r="E69" i="148"/>
  <c r="L69" i="107" s="1"/>
  <c r="I68" i="148"/>
  <c r="P68" i="107" s="1"/>
  <c r="H68" i="148"/>
  <c r="O68" i="107" s="1"/>
  <c r="G68" i="148"/>
  <c r="N68" i="107" s="1"/>
  <c r="F68" i="148"/>
  <c r="M68" i="107" s="1"/>
  <c r="E68" i="148"/>
  <c r="L68" i="107" s="1"/>
  <c r="I67" i="148"/>
  <c r="P67" i="107" s="1"/>
  <c r="H67" i="148"/>
  <c r="O67" i="107" s="1"/>
  <c r="G67" i="148"/>
  <c r="N67" i="107" s="1"/>
  <c r="F67" i="148"/>
  <c r="M67" i="107" s="1"/>
  <c r="E67" i="148"/>
  <c r="L67" i="107" s="1"/>
  <c r="I66" i="148"/>
  <c r="P66" i="107" s="1"/>
  <c r="H66" i="148"/>
  <c r="O66" i="107" s="1"/>
  <c r="G66" i="148"/>
  <c r="N66" i="107" s="1"/>
  <c r="F66" i="148"/>
  <c r="M66" i="107" s="1"/>
  <c r="E66" i="148"/>
  <c r="L66" i="107" s="1"/>
  <c r="I65" i="148"/>
  <c r="P65" i="107" s="1"/>
  <c r="H65" i="148"/>
  <c r="G65" i="148"/>
  <c r="N65" i="107" s="1"/>
  <c r="F65" i="148"/>
  <c r="M65" i="107" s="1"/>
  <c r="E65" i="148"/>
  <c r="L65" i="107" s="1"/>
  <c r="I64" i="148"/>
  <c r="P64" i="107" s="1"/>
  <c r="H64" i="148"/>
  <c r="O64" i="107" s="1"/>
  <c r="G64" i="148"/>
  <c r="N64" i="107" s="1"/>
  <c r="F64" i="148"/>
  <c r="M64" i="107" s="1"/>
  <c r="E64" i="148"/>
  <c r="L64" i="107" s="1"/>
  <c r="I63" i="148"/>
  <c r="P63" i="107" s="1"/>
  <c r="H63" i="148"/>
  <c r="O63" i="107" s="1"/>
  <c r="G63" i="148"/>
  <c r="N63" i="107" s="1"/>
  <c r="F63" i="148"/>
  <c r="M63" i="107" s="1"/>
  <c r="E63" i="148"/>
  <c r="L63" i="107" s="1"/>
  <c r="I62" i="148"/>
  <c r="P62" i="107" s="1"/>
  <c r="H62" i="148"/>
  <c r="O62" i="107" s="1"/>
  <c r="G62" i="148"/>
  <c r="N62" i="107" s="1"/>
  <c r="F62" i="148"/>
  <c r="M62" i="107" s="1"/>
  <c r="E62" i="148"/>
  <c r="L62" i="107" s="1"/>
  <c r="I61" i="148"/>
  <c r="P61" i="107" s="1"/>
  <c r="H61" i="148"/>
  <c r="O61" i="107" s="1"/>
  <c r="G61" i="148"/>
  <c r="N61" i="107" s="1"/>
  <c r="F61" i="148"/>
  <c r="M61" i="107" s="1"/>
  <c r="E61" i="148"/>
  <c r="I60" i="148"/>
  <c r="P60" i="107" s="1"/>
  <c r="H60" i="148"/>
  <c r="O60" i="107" s="1"/>
  <c r="G60" i="148"/>
  <c r="N60" i="107" s="1"/>
  <c r="F60" i="148"/>
  <c r="M60" i="107" s="1"/>
  <c r="E60" i="148"/>
  <c r="L60" i="107" s="1"/>
  <c r="I59" i="148"/>
  <c r="P59" i="107" s="1"/>
  <c r="H59" i="148"/>
  <c r="O59" i="107" s="1"/>
  <c r="G59" i="148"/>
  <c r="N59" i="107" s="1"/>
  <c r="F59" i="148"/>
  <c r="M59" i="107" s="1"/>
  <c r="E59" i="148"/>
  <c r="L59" i="107" s="1"/>
  <c r="I58" i="148"/>
  <c r="P58" i="107" s="1"/>
  <c r="H58" i="148"/>
  <c r="O58" i="107" s="1"/>
  <c r="G58" i="148"/>
  <c r="N58" i="107" s="1"/>
  <c r="F58" i="148"/>
  <c r="M58" i="107" s="1"/>
  <c r="E58" i="148"/>
  <c r="L58" i="107" s="1"/>
  <c r="I57" i="148"/>
  <c r="P57" i="107" s="1"/>
  <c r="H57" i="148"/>
  <c r="O57" i="107" s="1"/>
  <c r="G57" i="148"/>
  <c r="N57" i="107" s="1"/>
  <c r="F57" i="148"/>
  <c r="M57" i="107" s="1"/>
  <c r="E57" i="148"/>
  <c r="L57" i="107" s="1"/>
  <c r="I56" i="148"/>
  <c r="P56" i="107" s="1"/>
  <c r="H56" i="148"/>
  <c r="O56" i="107" s="1"/>
  <c r="G56" i="148"/>
  <c r="N56" i="107" s="1"/>
  <c r="F56" i="148"/>
  <c r="M56" i="107" s="1"/>
  <c r="E56" i="148"/>
  <c r="L56" i="107" s="1"/>
  <c r="I55" i="148"/>
  <c r="P55" i="107" s="1"/>
  <c r="H55" i="148"/>
  <c r="O55" i="107" s="1"/>
  <c r="G55" i="148"/>
  <c r="N55" i="107" s="1"/>
  <c r="F55" i="148"/>
  <c r="M55" i="107" s="1"/>
  <c r="E55" i="148"/>
  <c r="L55" i="107" s="1"/>
  <c r="I54" i="148"/>
  <c r="P54" i="107" s="1"/>
  <c r="H54" i="148"/>
  <c r="O54" i="107" s="1"/>
  <c r="G54" i="148"/>
  <c r="N54" i="107" s="1"/>
  <c r="F54" i="148"/>
  <c r="M54" i="107" s="1"/>
  <c r="E54" i="148"/>
  <c r="L54" i="107" s="1"/>
  <c r="I53" i="148"/>
  <c r="P53" i="107" s="1"/>
  <c r="H53" i="148"/>
  <c r="O53" i="107" s="1"/>
  <c r="G53" i="148"/>
  <c r="N53" i="107" s="1"/>
  <c r="F53" i="148"/>
  <c r="M53" i="107" s="1"/>
  <c r="E53" i="148"/>
  <c r="L53" i="107" s="1"/>
  <c r="I52" i="148"/>
  <c r="P52" i="107" s="1"/>
  <c r="H52" i="148"/>
  <c r="O52" i="107" s="1"/>
  <c r="G52" i="148"/>
  <c r="N52" i="107" s="1"/>
  <c r="F52" i="148"/>
  <c r="E52" i="148"/>
  <c r="L52" i="107" s="1"/>
  <c r="I51" i="148"/>
  <c r="P51" i="107" s="1"/>
  <c r="H51" i="148"/>
  <c r="O51" i="107" s="1"/>
  <c r="G51" i="148"/>
  <c r="N51" i="107" s="1"/>
  <c r="F51" i="148"/>
  <c r="M51" i="107" s="1"/>
  <c r="E51" i="148"/>
  <c r="L51" i="107" s="1"/>
  <c r="I50" i="148"/>
  <c r="P50" i="107" s="1"/>
  <c r="H50" i="148"/>
  <c r="O50" i="107" s="1"/>
  <c r="G50" i="148"/>
  <c r="N50" i="107" s="1"/>
  <c r="F50" i="148"/>
  <c r="M50" i="107" s="1"/>
  <c r="E50" i="148"/>
  <c r="L50" i="107" s="1"/>
  <c r="I49" i="148"/>
  <c r="P49" i="107" s="1"/>
  <c r="H49" i="148"/>
  <c r="O49" i="107" s="1"/>
  <c r="G49" i="148"/>
  <c r="N49" i="107" s="1"/>
  <c r="F49" i="148"/>
  <c r="M49" i="107" s="1"/>
  <c r="E49" i="148"/>
  <c r="L49" i="107" s="1"/>
  <c r="I48" i="148"/>
  <c r="P48" i="107" s="1"/>
  <c r="H48" i="148"/>
  <c r="O48" i="107" s="1"/>
  <c r="G48" i="148"/>
  <c r="N48" i="107" s="1"/>
  <c r="F48" i="148"/>
  <c r="M48" i="107" s="1"/>
  <c r="E48" i="148"/>
  <c r="L48" i="107" s="1"/>
  <c r="I47" i="148"/>
  <c r="P47" i="107" s="1"/>
  <c r="H47" i="148"/>
  <c r="O47" i="107" s="1"/>
  <c r="G47" i="148"/>
  <c r="N47" i="107" s="1"/>
  <c r="F47" i="148"/>
  <c r="M47" i="107" s="1"/>
  <c r="E47" i="148"/>
  <c r="L47" i="107" s="1"/>
  <c r="I46" i="148"/>
  <c r="P46" i="107" s="1"/>
  <c r="H46" i="148"/>
  <c r="O46" i="107" s="1"/>
  <c r="G46" i="148"/>
  <c r="N46" i="107" s="1"/>
  <c r="F46" i="148"/>
  <c r="M46" i="107" s="1"/>
  <c r="E46" i="148"/>
  <c r="L46" i="107" s="1"/>
  <c r="I45" i="148"/>
  <c r="P45" i="107" s="1"/>
  <c r="H45" i="148"/>
  <c r="G45" i="148"/>
  <c r="N45" i="107" s="1"/>
  <c r="F45" i="148"/>
  <c r="E45" i="148"/>
  <c r="L45" i="107" s="1"/>
  <c r="I44" i="148"/>
  <c r="P44" i="107" s="1"/>
  <c r="H44" i="148"/>
  <c r="O44" i="107" s="1"/>
  <c r="G44" i="148"/>
  <c r="N44" i="107" s="1"/>
  <c r="F44" i="148"/>
  <c r="M44" i="107" s="1"/>
  <c r="E44" i="148"/>
  <c r="L44" i="107" s="1"/>
  <c r="I43" i="148"/>
  <c r="P43" i="107" s="1"/>
  <c r="H43" i="148"/>
  <c r="O43" i="107" s="1"/>
  <c r="G43" i="148"/>
  <c r="N43" i="107" s="1"/>
  <c r="F43" i="148"/>
  <c r="M43" i="107" s="1"/>
  <c r="E43" i="148"/>
  <c r="L43" i="107" s="1"/>
  <c r="I42" i="148"/>
  <c r="P42" i="107" s="1"/>
  <c r="H42" i="148"/>
  <c r="O42" i="107" s="1"/>
  <c r="G42" i="148"/>
  <c r="N42" i="107" s="1"/>
  <c r="F42" i="148"/>
  <c r="M42" i="107" s="1"/>
  <c r="E42" i="148"/>
  <c r="L42" i="107" s="1"/>
  <c r="I41" i="148"/>
  <c r="P41" i="107" s="1"/>
  <c r="H41" i="148"/>
  <c r="O41" i="107" s="1"/>
  <c r="G41" i="148"/>
  <c r="N41" i="107" s="1"/>
  <c r="F41" i="148"/>
  <c r="M41" i="107" s="1"/>
  <c r="E41" i="148"/>
  <c r="L41" i="107" s="1"/>
  <c r="I40" i="148"/>
  <c r="P40" i="107" s="1"/>
  <c r="H40" i="148"/>
  <c r="O40" i="107" s="1"/>
  <c r="G40" i="148"/>
  <c r="N40" i="107" s="1"/>
  <c r="F40" i="148"/>
  <c r="M40" i="107" s="1"/>
  <c r="E40" i="148"/>
  <c r="L40" i="107" s="1"/>
  <c r="I39" i="148"/>
  <c r="P39" i="107" s="1"/>
  <c r="H39" i="148"/>
  <c r="O39" i="107" s="1"/>
  <c r="G39" i="148"/>
  <c r="N39" i="107" s="1"/>
  <c r="F39" i="148"/>
  <c r="M39" i="107" s="1"/>
  <c r="E39" i="148"/>
  <c r="L39" i="107" s="1"/>
  <c r="I38" i="148"/>
  <c r="P38" i="107" s="1"/>
  <c r="H38" i="148"/>
  <c r="O38" i="107" s="1"/>
  <c r="G38" i="148"/>
  <c r="N38" i="107" s="1"/>
  <c r="F38" i="148"/>
  <c r="M38" i="107" s="1"/>
  <c r="E38" i="148"/>
  <c r="L38" i="107" s="1"/>
  <c r="I37" i="148"/>
  <c r="P37" i="107" s="1"/>
  <c r="H37" i="148"/>
  <c r="O37" i="107" s="1"/>
  <c r="G37" i="148"/>
  <c r="N37" i="107" s="1"/>
  <c r="F37" i="148"/>
  <c r="M37" i="107" s="1"/>
  <c r="E37" i="148"/>
  <c r="L37" i="107" s="1"/>
  <c r="I36" i="148"/>
  <c r="P36" i="107" s="1"/>
  <c r="H36" i="148"/>
  <c r="O36" i="107" s="1"/>
  <c r="G36" i="148"/>
  <c r="N36" i="107" s="1"/>
  <c r="F36" i="148"/>
  <c r="M36" i="107" s="1"/>
  <c r="E36" i="148"/>
  <c r="L36" i="107" s="1"/>
  <c r="I35" i="148"/>
  <c r="P35" i="107" s="1"/>
  <c r="H35" i="148"/>
  <c r="O35" i="107" s="1"/>
  <c r="G35" i="148"/>
  <c r="N35" i="107" s="1"/>
  <c r="F35" i="148"/>
  <c r="M35" i="107" s="1"/>
  <c r="E35" i="148"/>
  <c r="L35" i="107" s="1"/>
  <c r="I34" i="148"/>
  <c r="P34" i="107" s="1"/>
  <c r="H34" i="148"/>
  <c r="G34" i="148"/>
  <c r="N34" i="107" s="1"/>
  <c r="F34" i="148"/>
  <c r="E34" i="148"/>
  <c r="L34" i="107" s="1"/>
  <c r="I33" i="148"/>
  <c r="P33" i="107" s="1"/>
  <c r="H33" i="148"/>
  <c r="O33" i="107" s="1"/>
  <c r="G33" i="148"/>
  <c r="N33" i="107" s="1"/>
  <c r="F33" i="148"/>
  <c r="M33" i="107" s="1"/>
  <c r="E33" i="148"/>
  <c r="L33" i="107" s="1"/>
  <c r="I32" i="148"/>
  <c r="P32" i="107" s="1"/>
  <c r="H32" i="148"/>
  <c r="O32" i="107" s="1"/>
  <c r="G32" i="148"/>
  <c r="N32" i="107" s="1"/>
  <c r="F32" i="148"/>
  <c r="M32" i="107" s="1"/>
  <c r="E32" i="148"/>
  <c r="L32" i="107" s="1"/>
  <c r="I31" i="148"/>
  <c r="P31" i="107" s="1"/>
  <c r="H31" i="148"/>
  <c r="O31" i="107" s="1"/>
  <c r="G31" i="148"/>
  <c r="N31" i="107" s="1"/>
  <c r="F31" i="148"/>
  <c r="M31" i="107" s="1"/>
  <c r="E31" i="148"/>
  <c r="L31" i="107" s="1"/>
  <c r="I30" i="148"/>
  <c r="P30" i="107" s="1"/>
  <c r="H30" i="148"/>
  <c r="O30" i="107" s="1"/>
  <c r="G30" i="148"/>
  <c r="N30" i="107" s="1"/>
  <c r="F30" i="148"/>
  <c r="M30" i="107" s="1"/>
  <c r="E30" i="148"/>
  <c r="L30" i="107" s="1"/>
  <c r="I29" i="148"/>
  <c r="P29" i="107" s="1"/>
  <c r="H29" i="148"/>
  <c r="O29" i="107" s="1"/>
  <c r="G29" i="148"/>
  <c r="N29" i="107" s="1"/>
  <c r="F29" i="148"/>
  <c r="M29" i="107" s="1"/>
  <c r="E29" i="148"/>
  <c r="L29" i="107" s="1"/>
  <c r="I28" i="148"/>
  <c r="P28" i="107" s="1"/>
  <c r="H28" i="148"/>
  <c r="O28" i="107" s="1"/>
  <c r="G28" i="148"/>
  <c r="N28" i="107" s="1"/>
  <c r="F28" i="148"/>
  <c r="M28" i="107" s="1"/>
  <c r="E28" i="148"/>
  <c r="L28" i="107" s="1"/>
  <c r="I27" i="148"/>
  <c r="P27" i="107" s="1"/>
  <c r="H27" i="148"/>
  <c r="O27" i="107" s="1"/>
  <c r="G27" i="148"/>
  <c r="N27" i="107" s="1"/>
  <c r="F27" i="148"/>
  <c r="M27" i="107" s="1"/>
  <c r="E27" i="148"/>
  <c r="L27" i="107" s="1"/>
  <c r="I26" i="148"/>
  <c r="H26" i="148"/>
  <c r="O26" i="107" s="1"/>
  <c r="G26" i="148"/>
  <c r="N26" i="107" s="1"/>
  <c r="F26" i="148"/>
  <c r="E26" i="148"/>
  <c r="L26" i="107" s="1"/>
  <c r="I25" i="148"/>
  <c r="P25" i="107" s="1"/>
  <c r="H25" i="148"/>
  <c r="O25" i="107" s="1"/>
  <c r="G25" i="148"/>
  <c r="N25" i="107" s="1"/>
  <c r="F25" i="148"/>
  <c r="M25" i="107" s="1"/>
  <c r="E25" i="148"/>
  <c r="L25" i="107" s="1"/>
  <c r="I24" i="148"/>
  <c r="P24" i="107" s="1"/>
  <c r="H24" i="148"/>
  <c r="O24" i="107" s="1"/>
  <c r="G24" i="148"/>
  <c r="N24" i="107" s="1"/>
  <c r="F24" i="148"/>
  <c r="M24" i="107" s="1"/>
  <c r="E24" i="148"/>
  <c r="L24" i="107" s="1"/>
  <c r="I23" i="148"/>
  <c r="P23" i="107" s="1"/>
  <c r="H23" i="148"/>
  <c r="O23" i="107" s="1"/>
  <c r="G23" i="148"/>
  <c r="N23" i="107" s="1"/>
  <c r="F23" i="148"/>
  <c r="M23" i="107" s="1"/>
  <c r="E23" i="148"/>
  <c r="L23" i="107" s="1"/>
  <c r="I22" i="148"/>
  <c r="P22" i="107" s="1"/>
  <c r="H22" i="148"/>
  <c r="O22" i="107" s="1"/>
  <c r="G22" i="148"/>
  <c r="N22" i="107" s="1"/>
  <c r="F22" i="148"/>
  <c r="M22" i="107" s="1"/>
  <c r="E22" i="148"/>
  <c r="L22" i="107" s="1"/>
  <c r="I21" i="148"/>
  <c r="P21" i="107" s="1"/>
  <c r="H21" i="148"/>
  <c r="O21" i="107" s="1"/>
  <c r="G21" i="148"/>
  <c r="N21" i="107" s="1"/>
  <c r="F21" i="148"/>
  <c r="M21" i="107" s="1"/>
  <c r="E21" i="148"/>
  <c r="L21" i="107" s="1"/>
  <c r="I20" i="148"/>
  <c r="P20" i="107" s="1"/>
  <c r="H20" i="148"/>
  <c r="O20" i="107" s="1"/>
  <c r="G20" i="148"/>
  <c r="N20" i="107" s="1"/>
  <c r="F20" i="148"/>
  <c r="M20" i="107" s="1"/>
  <c r="E20" i="148"/>
  <c r="L20" i="107" s="1"/>
  <c r="C78" i="148"/>
  <c r="J78" i="107" s="1"/>
  <c r="C77" i="148"/>
  <c r="J77" i="107" s="1"/>
  <c r="C76" i="148"/>
  <c r="J76" i="107" s="1"/>
  <c r="C75" i="148"/>
  <c r="J75" i="107" s="1"/>
  <c r="C74" i="148"/>
  <c r="J74" i="107" s="1"/>
  <c r="C73" i="148"/>
  <c r="J73" i="107" s="1"/>
  <c r="C72" i="148"/>
  <c r="J72" i="107" s="1"/>
  <c r="C71" i="148"/>
  <c r="J71" i="107" s="1"/>
  <c r="C70" i="148"/>
  <c r="J70" i="107" s="1"/>
  <c r="C69" i="148"/>
  <c r="J69" i="107" s="1"/>
  <c r="C68" i="148"/>
  <c r="J68" i="107" s="1"/>
  <c r="C67" i="148"/>
  <c r="J67" i="107" s="1"/>
  <c r="C66" i="148"/>
  <c r="J66" i="107" s="1"/>
  <c r="C65" i="148"/>
  <c r="J65" i="107" s="1"/>
  <c r="C64" i="148"/>
  <c r="J64" i="107" s="1"/>
  <c r="C63" i="148"/>
  <c r="J63" i="107" s="1"/>
  <c r="C62" i="148"/>
  <c r="J62" i="107" s="1"/>
  <c r="C61" i="148"/>
  <c r="J61" i="107" s="1"/>
  <c r="C60" i="148"/>
  <c r="J60" i="107" s="1"/>
  <c r="C59" i="148"/>
  <c r="J59" i="107" s="1"/>
  <c r="C58" i="148"/>
  <c r="J58" i="107" s="1"/>
  <c r="C57" i="148"/>
  <c r="J57" i="107" s="1"/>
  <c r="C56" i="148"/>
  <c r="J56" i="107" s="1"/>
  <c r="C55" i="148"/>
  <c r="J55" i="107" s="1"/>
  <c r="C54" i="148"/>
  <c r="J54" i="107" s="1"/>
  <c r="C53" i="148"/>
  <c r="J53" i="107" s="1"/>
  <c r="C52" i="148"/>
  <c r="J52" i="107" s="1"/>
  <c r="C51" i="148"/>
  <c r="J51" i="107" s="1"/>
  <c r="C50" i="148"/>
  <c r="J50" i="107" s="1"/>
  <c r="C49" i="148"/>
  <c r="J49" i="107" s="1"/>
  <c r="C48" i="148"/>
  <c r="J48" i="107" s="1"/>
  <c r="C47" i="148"/>
  <c r="J47" i="107" s="1"/>
  <c r="C46" i="148"/>
  <c r="J46" i="107" s="1"/>
  <c r="C45" i="148"/>
  <c r="J45" i="107" s="1"/>
  <c r="C44" i="148"/>
  <c r="J44" i="107" s="1"/>
  <c r="C43" i="148"/>
  <c r="J43" i="107" s="1"/>
  <c r="C42" i="148"/>
  <c r="J42" i="107" s="1"/>
  <c r="C41" i="148"/>
  <c r="J41" i="107" s="1"/>
  <c r="C40" i="148"/>
  <c r="J40" i="107" s="1"/>
  <c r="C39" i="148"/>
  <c r="J39" i="107" s="1"/>
  <c r="C38" i="148"/>
  <c r="J38" i="107" s="1"/>
  <c r="C37" i="148"/>
  <c r="J37" i="107" s="1"/>
  <c r="C36" i="148"/>
  <c r="J36" i="107" s="1"/>
  <c r="C35" i="148"/>
  <c r="J35" i="107" s="1"/>
  <c r="C34" i="148"/>
  <c r="J34" i="107" s="1"/>
  <c r="C33" i="148"/>
  <c r="J33" i="107" s="1"/>
  <c r="C32" i="148"/>
  <c r="J32" i="107" s="1"/>
  <c r="C31" i="148"/>
  <c r="J31" i="107" s="1"/>
  <c r="C30" i="148"/>
  <c r="J30" i="107" s="1"/>
  <c r="C29" i="148"/>
  <c r="J29" i="107" s="1"/>
  <c r="C28" i="148"/>
  <c r="J28" i="107" s="1"/>
  <c r="C27" i="148"/>
  <c r="J27" i="107" s="1"/>
  <c r="C26" i="148"/>
  <c r="C25" i="148"/>
  <c r="J25" i="107" s="1"/>
  <c r="C24" i="148"/>
  <c r="J24" i="107" s="1"/>
  <c r="C23" i="148"/>
  <c r="J23" i="107" s="1"/>
  <c r="C22" i="148"/>
  <c r="J22" i="107" s="1"/>
  <c r="C21" i="148"/>
  <c r="J21" i="107" s="1"/>
  <c r="C20" i="148"/>
  <c r="J20" i="107" s="1"/>
  <c r="P17" i="107"/>
  <c r="O17" i="107"/>
  <c r="N17" i="107"/>
  <c r="L17" i="107"/>
  <c r="P16" i="107"/>
  <c r="O16" i="107"/>
  <c r="N16" i="107"/>
  <c r="M16" i="107"/>
  <c r="P15" i="107"/>
  <c r="N15" i="107"/>
  <c r="M15" i="107"/>
  <c r="L15" i="107"/>
  <c r="P14" i="107"/>
  <c r="O14" i="107"/>
  <c r="N14" i="107"/>
  <c r="M14" i="107"/>
  <c r="P13" i="107"/>
  <c r="O13" i="107"/>
  <c r="N13" i="107"/>
  <c r="M13" i="107"/>
  <c r="L13" i="107"/>
  <c r="P12" i="107"/>
  <c r="O12" i="107"/>
  <c r="M12" i="107"/>
  <c r="P11" i="107"/>
  <c r="O11" i="107"/>
  <c r="N11" i="107"/>
  <c r="M11" i="107"/>
  <c r="L11" i="107"/>
  <c r="O10" i="107"/>
  <c r="N10" i="107"/>
  <c r="M10" i="107"/>
  <c r="P9" i="107"/>
  <c r="O9" i="107"/>
  <c r="N9" i="107"/>
  <c r="L9" i="107"/>
  <c r="J17" i="107"/>
  <c r="J15" i="107"/>
  <c r="J14" i="107"/>
  <c r="J13" i="107"/>
  <c r="J11" i="107"/>
  <c r="J10" i="107"/>
  <c r="J9" i="107"/>
  <c r="E78" i="146"/>
  <c r="L78" i="102" s="1"/>
  <c r="I78" i="146"/>
  <c r="P78" i="102" s="1"/>
  <c r="H78" i="146"/>
  <c r="O78" i="102" s="1"/>
  <c r="G78" i="146"/>
  <c r="N78" i="102" s="1"/>
  <c r="F78" i="146"/>
  <c r="M78" i="102" s="1"/>
  <c r="I77" i="146"/>
  <c r="P77" i="102" s="1"/>
  <c r="H77" i="146"/>
  <c r="O77" i="102" s="1"/>
  <c r="G77" i="146"/>
  <c r="N77" i="102" s="1"/>
  <c r="F77" i="146"/>
  <c r="M77" i="102" s="1"/>
  <c r="E77" i="146"/>
  <c r="L77" i="102" s="1"/>
  <c r="I76" i="146"/>
  <c r="P76" i="102" s="1"/>
  <c r="H76" i="146"/>
  <c r="O76" i="102" s="1"/>
  <c r="G76" i="146"/>
  <c r="N76" i="102" s="1"/>
  <c r="F76" i="146"/>
  <c r="M76" i="102" s="1"/>
  <c r="E76" i="146"/>
  <c r="L76" i="102" s="1"/>
  <c r="I75" i="146"/>
  <c r="P75" i="102" s="1"/>
  <c r="H75" i="146"/>
  <c r="O75" i="102" s="1"/>
  <c r="G75" i="146"/>
  <c r="N75" i="102" s="1"/>
  <c r="F75" i="146"/>
  <c r="M75" i="102" s="1"/>
  <c r="E75" i="146"/>
  <c r="L75" i="102" s="1"/>
  <c r="I74" i="146"/>
  <c r="P74" i="102" s="1"/>
  <c r="H74" i="146"/>
  <c r="O74" i="102" s="1"/>
  <c r="G74" i="146"/>
  <c r="N74" i="102" s="1"/>
  <c r="F74" i="146"/>
  <c r="M74" i="102" s="1"/>
  <c r="E74" i="146"/>
  <c r="L74" i="102" s="1"/>
  <c r="I73" i="146"/>
  <c r="P73" i="102" s="1"/>
  <c r="H73" i="146"/>
  <c r="O73" i="102" s="1"/>
  <c r="G73" i="146"/>
  <c r="N73" i="102" s="1"/>
  <c r="F73" i="146"/>
  <c r="M73" i="102" s="1"/>
  <c r="E73" i="146"/>
  <c r="L73" i="102" s="1"/>
  <c r="I72" i="146"/>
  <c r="P72" i="102" s="1"/>
  <c r="H72" i="146"/>
  <c r="O72" i="102" s="1"/>
  <c r="G72" i="146"/>
  <c r="N72" i="102" s="1"/>
  <c r="F72" i="146"/>
  <c r="M72" i="102" s="1"/>
  <c r="E72" i="146"/>
  <c r="L72" i="102" s="1"/>
  <c r="I71" i="146"/>
  <c r="P71" i="102" s="1"/>
  <c r="H71" i="146"/>
  <c r="O71" i="102" s="1"/>
  <c r="G71" i="146"/>
  <c r="F71" i="146"/>
  <c r="M71" i="102" s="1"/>
  <c r="E71" i="146"/>
  <c r="L71" i="102" s="1"/>
  <c r="I70" i="146"/>
  <c r="P70" i="102" s="1"/>
  <c r="H70" i="146"/>
  <c r="O70" i="102" s="1"/>
  <c r="G70" i="146"/>
  <c r="N70" i="102" s="1"/>
  <c r="F70" i="146"/>
  <c r="M70" i="102" s="1"/>
  <c r="E70" i="146"/>
  <c r="L70" i="102" s="1"/>
  <c r="I69" i="146"/>
  <c r="P69" i="102" s="1"/>
  <c r="H69" i="146"/>
  <c r="O69" i="102" s="1"/>
  <c r="G69" i="146"/>
  <c r="N69" i="102" s="1"/>
  <c r="F69" i="146"/>
  <c r="M69" i="102" s="1"/>
  <c r="E69" i="146"/>
  <c r="L69" i="102" s="1"/>
  <c r="I68" i="146"/>
  <c r="P68" i="102" s="1"/>
  <c r="H68" i="146"/>
  <c r="O68" i="102" s="1"/>
  <c r="G68" i="146"/>
  <c r="N68" i="102" s="1"/>
  <c r="F68" i="146"/>
  <c r="M68" i="102" s="1"/>
  <c r="E68" i="146"/>
  <c r="L68" i="102" s="1"/>
  <c r="I67" i="146"/>
  <c r="P67" i="102" s="1"/>
  <c r="H67" i="146"/>
  <c r="O67" i="102" s="1"/>
  <c r="G67" i="146"/>
  <c r="N67" i="102" s="1"/>
  <c r="F67" i="146"/>
  <c r="M67" i="102" s="1"/>
  <c r="E67" i="146"/>
  <c r="L67" i="102" s="1"/>
  <c r="I66" i="146"/>
  <c r="P66" i="102" s="1"/>
  <c r="H66" i="146"/>
  <c r="O66" i="102" s="1"/>
  <c r="G66" i="146"/>
  <c r="N66" i="102" s="1"/>
  <c r="F66" i="146"/>
  <c r="M66" i="102" s="1"/>
  <c r="E66" i="146"/>
  <c r="L66" i="102" s="1"/>
  <c r="I65" i="146"/>
  <c r="H65" i="146"/>
  <c r="G65" i="146"/>
  <c r="F65" i="146"/>
  <c r="M65" i="102" s="1"/>
  <c r="E65" i="146"/>
  <c r="L65" i="102" s="1"/>
  <c r="I64" i="146"/>
  <c r="P64" i="102" s="1"/>
  <c r="H64" i="146"/>
  <c r="O64" i="102" s="1"/>
  <c r="G64" i="146"/>
  <c r="N64" i="102" s="1"/>
  <c r="F64" i="146"/>
  <c r="M64" i="102" s="1"/>
  <c r="E64" i="146"/>
  <c r="L64" i="102" s="1"/>
  <c r="I63" i="146"/>
  <c r="P63" i="102" s="1"/>
  <c r="H63" i="146"/>
  <c r="O63" i="102" s="1"/>
  <c r="G63" i="146"/>
  <c r="N63" i="102" s="1"/>
  <c r="F63" i="146"/>
  <c r="M63" i="102" s="1"/>
  <c r="E63" i="146"/>
  <c r="L63" i="102" s="1"/>
  <c r="I62" i="146"/>
  <c r="P62" i="102" s="1"/>
  <c r="H62" i="146"/>
  <c r="O62" i="102" s="1"/>
  <c r="G62" i="146"/>
  <c r="N62" i="102" s="1"/>
  <c r="F62" i="146"/>
  <c r="M62" i="102" s="1"/>
  <c r="E62" i="146"/>
  <c r="L62" i="102" s="1"/>
  <c r="I61" i="146"/>
  <c r="P61" i="102" s="1"/>
  <c r="H61" i="146"/>
  <c r="O61" i="102" s="1"/>
  <c r="G61" i="146"/>
  <c r="N61" i="102" s="1"/>
  <c r="F61" i="146"/>
  <c r="M61" i="102" s="1"/>
  <c r="E61" i="146"/>
  <c r="L61" i="102" s="1"/>
  <c r="I60" i="146"/>
  <c r="H60" i="146"/>
  <c r="O60" i="102" s="1"/>
  <c r="G60" i="146"/>
  <c r="F60" i="146"/>
  <c r="M60" i="102" s="1"/>
  <c r="E60" i="146"/>
  <c r="L60" i="102" s="1"/>
  <c r="I59" i="146"/>
  <c r="P59" i="102" s="1"/>
  <c r="H59" i="146"/>
  <c r="G59" i="146"/>
  <c r="N59" i="102" s="1"/>
  <c r="F59" i="146"/>
  <c r="M59" i="102" s="1"/>
  <c r="E59" i="146"/>
  <c r="L59" i="102" s="1"/>
  <c r="I58" i="146"/>
  <c r="P58" i="102" s="1"/>
  <c r="H58" i="146"/>
  <c r="O58" i="102" s="1"/>
  <c r="G58" i="146"/>
  <c r="N58" i="102" s="1"/>
  <c r="F58" i="146"/>
  <c r="M58" i="102" s="1"/>
  <c r="E58" i="146"/>
  <c r="L58" i="102" s="1"/>
  <c r="I57" i="146"/>
  <c r="P57" i="102" s="1"/>
  <c r="H57" i="146"/>
  <c r="O57" i="102" s="1"/>
  <c r="G57" i="146"/>
  <c r="N57" i="102" s="1"/>
  <c r="F57" i="146"/>
  <c r="M57" i="102" s="1"/>
  <c r="E57" i="146"/>
  <c r="L57" i="102" s="1"/>
  <c r="I56" i="146"/>
  <c r="P56" i="102" s="1"/>
  <c r="H56" i="146"/>
  <c r="O56" i="102" s="1"/>
  <c r="G56" i="146"/>
  <c r="N56" i="102" s="1"/>
  <c r="F56" i="146"/>
  <c r="M56" i="102" s="1"/>
  <c r="E56" i="146"/>
  <c r="L56" i="102" s="1"/>
  <c r="I55" i="146"/>
  <c r="P55" i="102" s="1"/>
  <c r="H55" i="146"/>
  <c r="O55" i="102" s="1"/>
  <c r="G55" i="146"/>
  <c r="N55" i="102" s="1"/>
  <c r="F55" i="146"/>
  <c r="M55" i="102" s="1"/>
  <c r="E55" i="146"/>
  <c r="L55" i="102" s="1"/>
  <c r="I54" i="146"/>
  <c r="P54" i="102" s="1"/>
  <c r="H54" i="146"/>
  <c r="O54" i="102" s="1"/>
  <c r="G54" i="146"/>
  <c r="N54" i="102" s="1"/>
  <c r="F54" i="146"/>
  <c r="M54" i="102" s="1"/>
  <c r="E54" i="146"/>
  <c r="L54" i="102" s="1"/>
  <c r="I53" i="146"/>
  <c r="P53" i="102" s="1"/>
  <c r="H53" i="146"/>
  <c r="O53" i="102" s="1"/>
  <c r="G53" i="146"/>
  <c r="N53" i="102" s="1"/>
  <c r="F53" i="146"/>
  <c r="M53" i="102" s="1"/>
  <c r="E53" i="146"/>
  <c r="L53" i="102" s="1"/>
  <c r="I52" i="146"/>
  <c r="P52" i="102" s="1"/>
  <c r="H52" i="146"/>
  <c r="O52" i="102" s="1"/>
  <c r="G52" i="146"/>
  <c r="F52" i="146"/>
  <c r="M52" i="102" s="1"/>
  <c r="E52" i="146"/>
  <c r="L52" i="102" s="1"/>
  <c r="I51" i="146"/>
  <c r="P51" i="102" s="1"/>
  <c r="H51" i="146"/>
  <c r="O51" i="102" s="1"/>
  <c r="G51" i="146"/>
  <c r="N51" i="102" s="1"/>
  <c r="F51" i="146"/>
  <c r="M51" i="102" s="1"/>
  <c r="E51" i="146"/>
  <c r="L51" i="102" s="1"/>
  <c r="I50" i="146"/>
  <c r="P50" i="102" s="1"/>
  <c r="H50" i="146"/>
  <c r="O50" i="102" s="1"/>
  <c r="G50" i="146"/>
  <c r="N50" i="102" s="1"/>
  <c r="F50" i="146"/>
  <c r="M50" i="102" s="1"/>
  <c r="E50" i="146"/>
  <c r="L50" i="102" s="1"/>
  <c r="I49" i="146"/>
  <c r="P49" i="102" s="1"/>
  <c r="H49" i="146"/>
  <c r="O49" i="102" s="1"/>
  <c r="G49" i="146"/>
  <c r="N49" i="102" s="1"/>
  <c r="F49" i="146"/>
  <c r="M49" i="102" s="1"/>
  <c r="E49" i="146"/>
  <c r="L49" i="102" s="1"/>
  <c r="I48" i="146"/>
  <c r="P48" i="102" s="1"/>
  <c r="H48" i="146"/>
  <c r="O48" i="102" s="1"/>
  <c r="G48" i="146"/>
  <c r="N48" i="102" s="1"/>
  <c r="F48" i="146"/>
  <c r="M48" i="102" s="1"/>
  <c r="E48" i="146"/>
  <c r="L48" i="102" s="1"/>
  <c r="I47" i="146"/>
  <c r="P47" i="102" s="1"/>
  <c r="H47" i="146"/>
  <c r="O47" i="102" s="1"/>
  <c r="G47" i="146"/>
  <c r="N47" i="102" s="1"/>
  <c r="F47" i="146"/>
  <c r="M47" i="102" s="1"/>
  <c r="E47" i="146"/>
  <c r="L47" i="102" s="1"/>
  <c r="I46" i="146"/>
  <c r="P46" i="102" s="1"/>
  <c r="H46" i="146"/>
  <c r="O46" i="102" s="1"/>
  <c r="G46" i="146"/>
  <c r="N46" i="102" s="1"/>
  <c r="F46" i="146"/>
  <c r="M46" i="102" s="1"/>
  <c r="E46" i="146"/>
  <c r="L46" i="102" s="1"/>
  <c r="I45" i="146"/>
  <c r="P45" i="102" s="1"/>
  <c r="H45" i="146"/>
  <c r="O45" i="102" s="1"/>
  <c r="G45" i="146"/>
  <c r="N45" i="102" s="1"/>
  <c r="F45" i="146"/>
  <c r="M45" i="102" s="1"/>
  <c r="E45" i="146"/>
  <c r="L45" i="102" s="1"/>
  <c r="I44" i="146"/>
  <c r="P44" i="102" s="1"/>
  <c r="H44" i="146"/>
  <c r="O44" i="102" s="1"/>
  <c r="G44" i="146"/>
  <c r="N44" i="102" s="1"/>
  <c r="F44" i="146"/>
  <c r="M44" i="102" s="1"/>
  <c r="E44" i="146"/>
  <c r="L44" i="102" s="1"/>
  <c r="I43" i="146"/>
  <c r="P43" i="102" s="1"/>
  <c r="H43" i="146"/>
  <c r="O43" i="102" s="1"/>
  <c r="G43" i="146"/>
  <c r="N43" i="102" s="1"/>
  <c r="F43" i="146"/>
  <c r="M43" i="102" s="1"/>
  <c r="E43" i="146"/>
  <c r="L43" i="102" s="1"/>
  <c r="I42" i="146"/>
  <c r="P42" i="102" s="1"/>
  <c r="H42" i="146"/>
  <c r="O42" i="102" s="1"/>
  <c r="G42" i="146"/>
  <c r="N42" i="102" s="1"/>
  <c r="F42" i="146"/>
  <c r="M42" i="102" s="1"/>
  <c r="E42" i="146"/>
  <c r="L42" i="102" s="1"/>
  <c r="I41" i="146"/>
  <c r="P41" i="102" s="1"/>
  <c r="H41" i="146"/>
  <c r="O41" i="102" s="1"/>
  <c r="G41" i="146"/>
  <c r="N41" i="102" s="1"/>
  <c r="F41" i="146"/>
  <c r="M41" i="102" s="1"/>
  <c r="E41" i="146"/>
  <c r="L41" i="102" s="1"/>
  <c r="I40" i="146"/>
  <c r="P40" i="102" s="1"/>
  <c r="H40" i="146"/>
  <c r="O40" i="102" s="1"/>
  <c r="G40" i="146"/>
  <c r="N40" i="102" s="1"/>
  <c r="F40" i="146"/>
  <c r="M40" i="102" s="1"/>
  <c r="E40" i="146"/>
  <c r="L40" i="102" s="1"/>
  <c r="I39" i="146"/>
  <c r="P39" i="102" s="1"/>
  <c r="H39" i="146"/>
  <c r="O39" i="102" s="1"/>
  <c r="G39" i="146"/>
  <c r="N39" i="102" s="1"/>
  <c r="F39" i="146"/>
  <c r="M39" i="102" s="1"/>
  <c r="E39" i="146"/>
  <c r="L39" i="102" s="1"/>
  <c r="I38" i="146"/>
  <c r="P38" i="102" s="1"/>
  <c r="H38" i="146"/>
  <c r="O38" i="102" s="1"/>
  <c r="G38" i="146"/>
  <c r="N38" i="102" s="1"/>
  <c r="F38" i="146"/>
  <c r="M38" i="102" s="1"/>
  <c r="E38" i="146"/>
  <c r="L38" i="102" s="1"/>
  <c r="I37" i="146"/>
  <c r="P37" i="102" s="1"/>
  <c r="H37" i="146"/>
  <c r="O37" i="102" s="1"/>
  <c r="G37" i="146"/>
  <c r="N37" i="102" s="1"/>
  <c r="F37" i="146"/>
  <c r="M37" i="102" s="1"/>
  <c r="E37" i="146"/>
  <c r="L37" i="102" s="1"/>
  <c r="I36" i="146"/>
  <c r="P36" i="102" s="1"/>
  <c r="H36" i="146"/>
  <c r="O36" i="102" s="1"/>
  <c r="G36" i="146"/>
  <c r="N36" i="102" s="1"/>
  <c r="F36" i="146"/>
  <c r="M36" i="102" s="1"/>
  <c r="E36" i="146"/>
  <c r="L36" i="102" s="1"/>
  <c r="I35" i="146"/>
  <c r="P35" i="102" s="1"/>
  <c r="H35" i="146"/>
  <c r="O35" i="102" s="1"/>
  <c r="G35" i="146"/>
  <c r="N35" i="102" s="1"/>
  <c r="F35" i="146"/>
  <c r="M35" i="102" s="1"/>
  <c r="E35" i="146"/>
  <c r="L35" i="102" s="1"/>
  <c r="I34" i="146"/>
  <c r="P34" i="102" s="1"/>
  <c r="H34" i="146"/>
  <c r="O34" i="102" s="1"/>
  <c r="G34" i="146"/>
  <c r="N34" i="102" s="1"/>
  <c r="F34" i="146"/>
  <c r="M34" i="102" s="1"/>
  <c r="E34" i="146"/>
  <c r="L34" i="102" s="1"/>
  <c r="I33" i="146"/>
  <c r="P33" i="102" s="1"/>
  <c r="H33" i="146"/>
  <c r="O33" i="102" s="1"/>
  <c r="G33" i="146"/>
  <c r="N33" i="102" s="1"/>
  <c r="F33" i="146"/>
  <c r="E33" i="146"/>
  <c r="L33" i="102" s="1"/>
  <c r="I32" i="146"/>
  <c r="P32" i="102" s="1"/>
  <c r="H32" i="146"/>
  <c r="O32" i="102" s="1"/>
  <c r="G32" i="146"/>
  <c r="N32" i="102" s="1"/>
  <c r="F32" i="146"/>
  <c r="M32" i="102" s="1"/>
  <c r="E32" i="146"/>
  <c r="L32" i="102" s="1"/>
  <c r="I31" i="146"/>
  <c r="P31" i="102" s="1"/>
  <c r="H31" i="146"/>
  <c r="O31" i="102" s="1"/>
  <c r="G31" i="146"/>
  <c r="N31" i="102" s="1"/>
  <c r="F31" i="146"/>
  <c r="M31" i="102" s="1"/>
  <c r="E31" i="146"/>
  <c r="L31" i="102" s="1"/>
  <c r="I30" i="146"/>
  <c r="P30" i="102" s="1"/>
  <c r="H30" i="146"/>
  <c r="O30" i="102" s="1"/>
  <c r="G30" i="146"/>
  <c r="N30" i="102" s="1"/>
  <c r="F30" i="146"/>
  <c r="M30" i="102" s="1"/>
  <c r="E30" i="146"/>
  <c r="L30" i="102" s="1"/>
  <c r="I29" i="146"/>
  <c r="P29" i="102" s="1"/>
  <c r="H29" i="146"/>
  <c r="O29" i="102" s="1"/>
  <c r="G29" i="146"/>
  <c r="N29" i="102" s="1"/>
  <c r="F29" i="146"/>
  <c r="M29" i="102" s="1"/>
  <c r="E29" i="146"/>
  <c r="L29" i="102" s="1"/>
  <c r="I28" i="146"/>
  <c r="P28" i="102" s="1"/>
  <c r="H28" i="146"/>
  <c r="O28" i="102" s="1"/>
  <c r="G28" i="146"/>
  <c r="N28" i="102" s="1"/>
  <c r="F28" i="146"/>
  <c r="M28" i="102" s="1"/>
  <c r="E28" i="146"/>
  <c r="L28" i="102" s="1"/>
  <c r="I27" i="146"/>
  <c r="P27" i="102" s="1"/>
  <c r="H27" i="146"/>
  <c r="O27" i="102" s="1"/>
  <c r="G27" i="146"/>
  <c r="N27" i="102" s="1"/>
  <c r="F27" i="146"/>
  <c r="M27" i="102" s="1"/>
  <c r="E27" i="146"/>
  <c r="L27" i="102" s="1"/>
  <c r="I26" i="146"/>
  <c r="P26" i="102" s="1"/>
  <c r="H26" i="146"/>
  <c r="O26" i="102" s="1"/>
  <c r="G26" i="146"/>
  <c r="N26" i="102" s="1"/>
  <c r="F26" i="146"/>
  <c r="M26" i="102" s="1"/>
  <c r="E26" i="146"/>
  <c r="I25" i="146"/>
  <c r="P25" i="102" s="1"/>
  <c r="H25" i="146"/>
  <c r="O25" i="102" s="1"/>
  <c r="G25" i="146"/>
  <c r="N25" i="102" s="1"/>
  <c r="F25" i="146"/>
  <c r="M25" i="102" s="1"/>
  <c r="E25" i="146"/>
  <c r="L25" i="102" s="1"/>
  <c r="I24" i="146"/>
  <c r="P24" i="102" s="1"/>
  <c r="H24" i="146"/>
  <c r="O24" i="102" s="1"/>
  <c r="G24" i="146"/>
  <c r="N24" i="102" s="1"/>
  <c r="F24" i="146"/>
  <c r="M24" i="102" s="1"/>
  <c r="E24" i="146"/>
  <c r="L24" i="102" s="1"/>
  <c r="I23" i="146"/>
  <c r="P23" i="102" s="1"/>
  <c r="H23" i="146"/>
  <c r="O23" i="102" s="1"/>
  <c r="G23" i="146"/>
  <c r="N23" i="102" s="1"/>
  <c r="F23" i="146"/>
  <c r="M23" i="102" s="1"/>
  <c r="E23" i="146"/>
  <c r="L23" i="102" s="1"/>
  <c r="I22" i="146"/>
  <c r="P22" i="102" s="1"/>
  <c r="H22" i="146"/>
  <c r="O22" i="102" s="1"/>
  <c r="G22" i="146"/>
  <c r="N22" i="102" s="1"/>
  <c r="F22" i="146"/>
  <c r="M22" i="102" s="1"/>
  <c r="E22" i="146"/>
  <c r="L22" i="102" s="1"/>
  <c r="I21" i="146"/>
  <c r="P21" i="102" s="1"/>
  <c r="H21" i="146"/>
  <c r="O21" i="102" s="1"/>
  <c r="G21" i="146"/>
  <c r="N21" i="102" s="1"/>
  <c r="F21" i="146"/>
  <c r="M21" i="102" s="1"/>
  <c r="E21" i="146"/>
  <c r="L21" i="102" s="1"/>
  <c r="I20" i="146"/>
  <c r="P20" i="102" s="1"/>
  <c r="H20" i="146"/>
  <c r="O20" i="102" s="1"/>
  <c r="G20" i="146"/>
  <c r="N20" i="102" s="1"/>
  <c r="F20" i="146"/>
  <c r="M20" i="102" s="1"/>
  <c r="E20" i="146"/>
  <c r="L20" i="102" s="1"/>
  <c r="C78" i="146"/>
  <c r="J78" i="102" s="1"/>
  <c r="C77" i="146"/>
  <c r="J77" i="102" s="1"/>
  <c r="C76" i="146"/>
  <c r="J76" i="102" s="1"/>
  <c r="C75" i="146"/>
  <c r="J75" i="102" s="1"/>
  <c r="C74" i="146"/>
  <c r="J74" i="102" s="1"/>
  <c r="C73" i="146"/>
  <c r="J73" i="102" s="1"/>
  <c r="C72" i="146"/>
  <c r="J72" i="102" s="1"/>
  <c r="C71" i="146"/>
  <c r="J71" i="102" s="1"/>
  <c r="C70" i="146"/>
  <c r="J70" i="102" s="1"/>
  <c r="C69" i="146"/>
  <c r="J69" i="102" s="1"/>
  <c r="C68" i="146"/>
  <c r="J68" i="102" s="1"/>
  <c r="C67" i="146"/>
  <c r="J67" i="102" s="1"/>
  <c r="C66" i="146"/>
  <c r="J66" i="102" s="1"/>
  <c r="C65" i="146"/>
  <c r="J65" i="102" s="1"/>
  <c r="C64" i="146"/>
  <c r="J64" i="102" s="1"/>
  <c r="C63" i="146"/>
  <c r="J63" i="102" s="1"/>
  <c r="C62" i="146"/>
  <c r="J62" i="102" s="1"/>
  <c r="C61" i="146"/>
  <c r="J61" i="102" s="1"/>
  <c r="C60" i="146"/>
  <c r="J60" i="102" s="1"/>
  <c r="C59" i="146"/>
  <c r="J59" i="102" s="1"/>
  <c r="C58" i="146"/>
  <c r="J58" i="102" s="1"/>
  <c r="C57" i="146"/>
  <c r="J57" i="102" s="1"/>
  <c r="C56" i="146"/>
  <c r="J56" i="102" s="1"/>
  <c r="C55" i="146"/>
  <c r="J55" i="102" s="1"/>
  <c r="C54" i="146"/>
  <c r="J54" i="102" s="1"/>
  <c r="C53" i="146"/>
  <c r="J53" i="102" s="1"/>
  <c r="C52" i="146"/>
  <c r="C51" i="146"/>
  <c r="J51" i="102" s="1"/>
  <c r="C50" i="146"/>
  <c r="J50" i="102" s="1"/>
  <c r="C49" i="146"/>
  <c r="J49" i="102" s="1"/>
  <c r="C48" i="146"/>
  <c r="J48" i="102" s="1"/>
  <c r="C47" i="146"/>
  <c r="J47" i="102" s="1"/>
  <c r="C46" i="146"/>
  <c r="J46" i="102" s="1"/>
  <c r="C45" i="146"/>
  <c r="J45" i="102" s="1"/>
  <c r="C44" i="146"/>
  <c r="J44" i="102" s="1"/>
  <c r="C43" i="146"/>
  <c r="J43" i="102" s="1"/>
  <c r="C42" i="146"/>
  <c r="J42" i="102" s="1"/>
  <c r="C41" i="146"/>
  <c r="J41" i="102" s="1"/>
  <c r="C40" i="146"/>
  <c r="J40" i="102" s="1"/>
  <c r="C39" i="146"/>
  <c r="J39" i="102" s="1"/>
  <c r="C38" i="146"/>
  <c r="J38" i="102" s="1"/>
  <c r="C37" i="146"/>
  <c r="J37" i="102" s="1"/>
  <c r="C36" i="146"/>
  <c r="J36" i="102" s="1"/>
  <c r="C35" i="146"/>
  <c r="J35" i="102" s="1"/>
  <c r="C34" i="146"/>
  <c r="C33" i="146"/>
  <c r="J33" i="102" s="1"/>
  <c r="C32" i="146"/>
  <c r="J32" i="102" s="1"/>
  <c r="C31" i="146"/>
  <c r="J31" i="102" s="1"/>
  <c r="C30" i="146"/>
  <c r="J30" i="102" s="1"/>
  <c r="C29" i="146"/>
  <c r="J29" i="102" s="1"/>
  <c r="C28" i="146"/>
  <c r="J28" i="102" s="1"/>
  <c r="C27" i="146"/>
  <c r="J27" i="102" s="1"/>
  <c r="C26" i="146"/>
  <c r="C25" i="146"/>
  <c r="J25" i="102" s="1"/>
  <c r="C24" i="146"/>
  <c r="J24" i="102" s="1"/>
  <c r="C23" i="146"/>
  <c r="J23" i="102" s="1"/>
  <c r="C22" i="146"/>
  <c r="J22" i="102" s="1"/>
  <c r="C21" i="146"/>
  <c r="J21" i="102" s="1"/>
  <c r="C20" i="146"/>
  <c r="P17" i="102"/>
  <c r="M17" i="102"/>
  <c r="L17" i="102"/>
  <c r="P16" i="102"/>
  <c r="O16" i="102"/>
  <c r="N16" i="102"/>
  <c r="M16" i="102"/>
  <c r="O15" i="102"/>
  <c r="N15" i="102"/>
  <c r="M15" i="102"/>
  <c r="P14" i="102"/>
  <c r="O14" i="102"/>
  <c r="P13" i="102"/>
  <c r="O13" i="102"/>
  <c r="N13" i="102"/>
  <c r="M13" i="102"/>
  <c r="L13" i="102"/>
  <c r="N12" i="102"/>
  <c r="M12" i="102"/>
  <c r="L12" i="102"/>
  <c r="P11" i="102"/>
  <c r="O11" i="102"/>
  <c r="N11" i="102"/>
  <c r="P10" i="102"/>
  <c r="O10" i="102"/>
  <c r="N10" i="102"/>
  <c r="M10" i="102"/>
  <c r="L10" i="102"/>
  <c r="P9" i="102"/>
  <c r="M9" i="102"/>
  <c r="L9" i="102"/>
  <c r="J17" i="102"/>
  <c r="J16" i="102"/>
  <c r="J15" i="102"/>
  <c r="J13" i="102"/>
  <c r="J12" i="102"/>
  <c r="J11" i="102"/>
  <c r="J10" i="102"/>
  <c r="B18" i="148"/>
  <c r="B17" i="148"/>
  <c r="B16" i="148"/>
  <c r="B15" i="148"/>
  <c r="B14" i="148"/>
  <c r="B13" i="148"/>
  <c r="B12" i="148"/>
  <c r="B11" i="148"/>
  <c r="B10" i="148"/>
  <c r="B9" i="148"/>
  <c r="B2" i="148"/>
  <c r="I88" i="147"/>
  <c r="H88" i="147"/>
  <c r="G88" i="147"/>
  <c r="F88" i="147"/>
  <c r="E88" i="147"/>
  <c r="C88" i="147"/>
  <c r="I87" i="147"/>
  <c r="H87" i="147"/>
  <c r="G87" i="147"/>
  <c r="F87" i="147"/>
  <c r="E87" i="147"/>
  <c r="C87" i="147"/>
  <c r="I86" i="147"/>
  <c r="H86" i="147"/>
  <c r="G86" i="147"/>
  <c r="F86" i="147"/>
  <c r="E86" i="147"/>
  <c r="C86" i="147"/>
  <c r="I85" i="147"/>
  <c r="H85" i="147"/>
  <c r="G85" i="147"/>
  <c r="F85" i="147"/>
  <c r="E85" i="147"/>
  <c r="C85" i="147"/>
  <c r="I84" i="147"/>
  <c r="H84" i="147"/>
  <c r="G84" i="147"/>
  <c r="F84" i="147"/>
  <c r="E84" i="147"/>
  <c r="C84" i="147"/>
  <c r="I83" i="147"/>
  <c r="H83" i="147"/>
  <c r="G83" i="147"/>
  <c r="F83" i="147"/>
  <c r="E83" i="147"/>
  <c r="C83" i="147"/>
  <c r="I82" i="147"/>
  <c r="H82" i="147"/>
  <c r="G82" i="147"/>
  <c r="F82" i="147"/>
  <c r="E82" i="147"/>
  <c r="C82" i="147"/>
  <c r="I81" i="147"/>
  <c r="H81" i="147"/>
  <c r="G81" i="147"/>
  <c r="F81" i="147"/>
  <c r="E81" i="147"/>
  <c r="C81" i="147"/>
  <c r="B18" i="147"/>
  <c r="B17" i="147"/>
  <c r="B16" i="147"/>
  <c r="B15" i="147"/>
  <c r="B14" i="147"/>
  <c r="B13" i="147"/>
  <c r="B12" i="147"/>
  <c r="B11" i="147"/>
  <c r="B10" i="147"/>
  <c r="B9" i="147"/>
  <c r="B2" i="147"/>
  <c r="B18" i="146"/>
  <c r="B16" i="146"/>
  <c r="B15" i="146"/>
  <c r="B14" i="146"/>
  <c r="B13" i="146"/>
  <c r="B12" i="146"/>
  <c r="B11" i="146"/>
  <c r="B10" i="146"/>
  <c r="B9" i="146"/>
  <c r="B2" i="146"/>
  <c r="I88" i="145"/>
  <c r="H88" i="145"/>
  <c r="G88" i="145"/>
  <c r="F88" i="145"/>
  <c r="E88" i="145"/>
  <c r="C88" i="145"/>
  <c r="I87" i="145"/>
  <c r="H87" i="145"/>
  <c r="G87" i="145"/>
  <c r="F87" i="145"/>
  <c r="E87" i="145"/>
  <c r="C87" i="145"/>
  <c r="I86" i="145"/>
  <c r="H86" i="145"/>
  <c r="G86" i="145"/>
  <c r="F86" i="145"/>
  <c r="E86" i="145"/>
  <c r="C86" i="145"/>
  <c r="I85" i="145"/>
  <c r="H85" i="145"/>
  <c r="G85" i="145"/>
  <c r="F85" i="145"/>
  <c r="E85" i="145"/>
  <c r="C85" i="145"/>
  <c r="I84" i="145"/>
  <c r="H84" i="145"/>
  <c r="G84" i="145"/>
  <c r="F84" i="145"/>
  <c r="E84" i="145"/>
  <c r="C84" i="145"/>
  <c r="I83" i="145"/>
  <c r="H83" i="145"/>
  <c r="G83" i="145"/>
  <c r="F83" i="145"/>
  <c r="E83" i="145"/>
  <c r="C83" i="145"/>
  <c r="I82" i="145"/>
  <c r="H82" i="145"/>
  <c r="G82" i="145"/>
  <c r="F82" i="145"/>
  <c r="E82" i="145"/>
  <c r="C82" i="145"/>
  <c r="I81" i="145"/>
  <c r="H81" i="145"/>
  <c r="G81" i="145"/>
  <c r="F81" i="145"/>
  <c r="E81" i="145"/>
  <c r="C81" i="145"/>
  <c r="B18" i="145"/>
  <c r="B17" i="145"/>
  <c r="B16" i="145"/>
  <c r="B15" i="145"/>
  <c r="B14" i="145"/>
  <c r="B13" i="145"/>
  <c r="B12" i="145"/>
  <c r="B11" i="145"/>
  <c r="B10" i="145"/>
  <c r="B9" i="145"/>
  <c r="B2" i="145"/>
  <c r="O78" i="74"/>
  <c r="N78" i="74"/>
  <c r="P77" i="63"/>
  <c r="O77" i="74"/>
  <c r="N77" i="63"/>
  <c r="L77" i="74"/>
  <c r="M76" i="74"/>
  <c r="N75" i="74"/>
  <c r="M75" i="63"/>
  <c r="O74" i="63"/>
  <c r="P73" i="63"/>
  <c r="O73" i="74"/>
  <c r="L73" i="74"/>
  <c r="M72" i="74"/>
  <c r="O70" i="63"/>
  <c r="L67" i="63"/>
  <c r="N66" i="74"/>
  <c r="N63" i="74"/>
  <c r="L63" i="63"/>
  <c r="O62" i="63"/>
  <c r="P61" i="63"/>
  <c r="O61" i="74"/>
  <c r="L61" i="63"/>
  <c r="P60" i="74"/>
  <c r="M60" i="74"/>
  <c r="L60" i="74"/>
  <c r="N59" i="74"/>
  <c r="O58" i="63"/>
  <c r="M58" i="74"/>
  <c r="P57" i="74"/>
  <c r="L57" i="74"/>
  <c r="P56" i="74"/>
  <c r="M56" i="63"/>
  <c r="L56" i="63"/>
  <c r="N55" i="63"/>
  <c r="L55" i="74"/>
  <c r="P53" i="74"/>
  <c r="O53" i="63"/>
  <c r="M53" i="74"/>
  <c r="L53" i="74"/>
  <c r="M52" i="74"/>
  <c r="M51" i="63"/>
  <c r="N50" i="74"/>
  <c r="P49" i="63"/>
  <c r="O49" i="63"/>
  <c r="L49" i="74"/>
  <c r="M48" i="74"/>
  <c r="P47" i="63"/>
  <c r="M47" i="63"/>
  <c r="O45" i="63"/>
  <c r="M44" i="63"/>
  <c r="L44" i="74"/>
  <c r="N43" i="74"/>
  <c r="O42" i="63"/>
  <c r="P41" i="74"/>
  <c r="O41" i="63"/>
  <c r="N41" i="63"/>
  <c r="M40" i="63"/>
  <c r="N39" i="74"/>
  <c r="M39" i="74"/>
  <c r="P38" i="63"/>
  <c r="O38" i="63"/>
  <c r="L37" i="63"/>
  <c r="M36" i="74"/>
  <c r="O34" i="63"/>
  <c r="N34" i="63"/>
  <c r="P33" i="63"/>
  <c r="L33" i="74"/>
  <c r="P32" i="63"/>
  <c r="M32" i="63"/>
  <c r="L32" i="74"/>
  <c r="M30" i="74"/>
  <c r="L29" i="74"/>
  <c r="P28" i="74"/>
  <c r="M28" i="63"/>
  <c r="N27" i="74"/>
  <c r="M27" i="74"/>
  <c r="O26" i="74"/>
  <c r="N26" i="74"/>
  <c r="M26" i="63"/>
  <c r="P25" i="74"/>
  <c r="P24" i="74"/>
  <c r="M24" i="63"/>
  <c r="L24" i="63"/>
  <c r="N23" i="74"/>
  <c r="M23" i="63"/>
  <c r="N22" i="74"/>
  <c r="O21" i="74"/>
  <c r="L21" i="63"/>
  <c r="P20" i="63"/>
  <c r="M20" i="63"/>
  <c r="J76" i="63"/>
  <c r="J73" i="63"/>
  <c r="J72" i="63"/>
  <c r="J68" i="74"/>
  <c r="J67" i="63"/>
  <c r="J60" i="63"/>
  <c r="J57" i="63"/>
  <c r="J56" i="74"/>
  <c r="J54" i="74"/>
  <c r="J53" i="63"/>
  <c r="J52" i="74"/>
  <c r="J49" i="63"/>
  <c r="J44" i="74"/>
  <c r="J41" i="63"/>
  <c r="J40" i="63"/>
  <c r="J39" i="74"/>
  <c r="J37" i="63"/>
  <c r="J36" i="74"/>
  <c r="J35" i="63"/>
  <c r="J34" i="74"/>
  <c r="J33" i="63"/>
  <c r="J32" i="63"/>
  <c r="J29" i="74"/>
  <c r="J24" i="74"/>
  <c r="J20" i="63"/>
  <c r="I88" i="144"/>
  <c r="H88" i="144"/>
  <c r="G88" i="144"/>
  <c r="F88" i="144"/>
  <c r="E88" i="144"/>
  <c r="C88" i="144"/>
  <c r="I87" i="144"/>
  <c r="H87" i="144"/>
  <c r="G87" i="144"/>
  <c r="F87" i="144"/>
  <c r="E87" i="144"/>
  <c r="C87" i="144"/>
  <c r="I86" i="144"/>
  <c r="H86" i="144"/>
  <c r="G86" i="144"/>
  <c r="F86" i="144"/>
  <c r="E86" i="144"/>
  <c r="C86" i="144"/>
  <c r="I85" i="144"/>
  <c r="H85" i="144"/>
  <c r="G85" i="144"/>
  <c r="F85" i="144"/>
  <c r="E85" i="144"/>
  <c r="C85" i="144"/>
  <c r="I84" i="144"/>
  <c r="H84" i="144"/>
  <c r="G84" i="144"/>
  <c r="F84" i="144"/>
  <c r="E84" i="144"/>
  <c r="C84" i="144"/>
  <c r="I83" i="144"/>
  <c r="H83" i="144"/>
  <c r="G83" i="144"/>
  <c r="F83" i="144"/>
  <c r="E83" i="144"/>
  <c r="C83" i="144"/>
  <c r="I82" i="144"/>
  <c r="H82" i="144"/>
  <c r="G82" i="144"/>
  <c r="F82" i="144"/>
  <c r="E82" i="144"/>
  <c r="C82" i="144"/>
  <c r="I81" i="144"/>
  <c r="H81" i="144"/>
  <c r="G81" i="144"/>
  <c r="F81" i="144"/>
  <c r="E81" i="144"/>
  <c r="C81" i="144"/>
  <c r="I18" i="144"/>
  <c r="I80" i="144" s="1"/>
  <c r="H18" i="144"/>
  <c r="H80" i="144" s="1"/>
  <c r="G18" i="144"/>
  <c r="G80" i="144" s="1"/>
  <c r="F18" i="144"/>
  <c r="F80" i="144" s="1"/>
  <c r="E18" i="144"/>
  <c r="C18" i="144"/>
  <c r="C80" i="144" s="1"/>
  <c r="B18" i="144"/>
  <c r="B17" i="144"/>
  <c r="B16" i="144"/>
  <c r="B15" i="144"/>
  <c r="B14" i="144"/>
  <c r="B13" i="144"/>
  <c r="B12" i="144"/>
  <c r="B11" i="144"/>
  <c r="B10" i="144"/>
  <c r="B9" i="144"/>
  <c r="B2" i="144"/>
  <c r="I18" i="142"/>
  <c r="H18" i="142"/>
  <c r="G18" i="142"/>
  <c r="G80" i="142" s="1"/>
  <c r="F18" i="142"/>
  <c r="E18" i="142"/>
  <c r="C18" i="142"/>
  <c r="I88" i="142"/>
  <c r="H88" i="142"/>
  <c r="G88" i="142"/>
  <c r="F88" i="142"/>
  <c r="E88" i="142"/>
  <c r="C88" i="142"/>
  <c r="I87" i="142"/>
  <c r="H87" i="142"/>
  <c r="G87" i="142"/>
  <c r="F87" i="142"/>
  <c r="E87" i="142"/>
  <c r="C87" i="142"/>
  <c r="I86" i="142"/>
  <c r="H86" i="142"/>
  <c r="G86" i="142"/>
  <c r="F86" i="142"/>
  <c r="E86" i="142"/>
  <c r="C86" i="142"/>
  <c r="I85" i="142"/>
  <c r="H85" i="142"/>
  <c r="G85" i="142"/>
  <c r="F85" i="142"/>
  <c r="E85" i="142"/>
  <c r="C85" i="142"/>
  <c r="I84" i="142"/>
  <c r="H84" i="142"/>
  <c r="G84" i="142"/>
  <c r="F84" i="142"/>
  <c r="E84" i="142"/>
  <c r="C84" i="142"/>
  <c r="I83" i="142"/>
  <c r="H83" i="142"/>
  <c r="G83" i="142"/>
  <c r="F83" i="142"/>
  <c r="E83" i="142"/>
  <c r="C83" i="142"/>
  <c r="I82" i="142"/>
  <c r="H82" i="142"/>
  <c r="G82" i="142"/>
  <c r="F82" i="142"/>
  <c r="E82" i="142"/>
  <c r="C82" i="142"/>
  <c r="I81" i="142"/>
  <c r="H81" i="142"/>
  <c r="G81" i="142"/>
  <c r="F81" i="142"/>
  <c r="E81" i="142"/>
  <c r="C81" i="142"/>
  <c r="B18" i="142"/>
  <c r="B17" i="142"/>
  <c r="B16" i="142"/>
  <c r="B15" i="142"/>
  <c r="B14" i="142"/>
  <c r="B13" i="142"/>
  <c r="B12" i="142"/>
  <c r="B11" i="142"/>
  <c r="B10" i="142"/>
  <c r="B9" i="142"/>
  <c r="B2" i="142"/>
  <c r="I88" i="140"/>
  <c r="H88" i="140"/>
  <c r="G88" i="140"/>
  <c r="F88" i="140"/>
  <c r="E88" i="140"/>
  <c r="C88" i="140"/>
  <c r="I87" i="140"/>
  <c r="H87" i="140"/>
  <c r="G87" i="140"/>
  <c r="F87" i="140"/>
  <c r="E87" i="140"/>
  <c r="C87" i="140"/>
  <c r="I86" i="140"/>
  <c r="H86" i="140"/>
  <c r="G86" i="140"/>
  <c r="F86" i="140"/>
  <c r="E86" i="140"/>
  <c r="C86" i="140"/>
  <c r="I85" i="140"/>
  <c r="H85" i="140"/>
  <c r="G85" i="140"/>
  <c r="F85" i="140"/>
  <c r="E85" i="140"/>
  <c r="C85" i="140"/>
  <c r="I84" i="140"/>
  <c r="H84" i="140"/>
  <c r="G84" i="140"/>
  <c r="F84" i="140"/>
  <c r="E84" i="140"/>
  <c r="C84" i="140"/>
  <c r="I83" i="140"/>
  <c r="H83" i="140"/>
  <c r="G83" i="140"/>
  <c r="F83" i="140"/>
  <c r="E83" i="140"/>
  <c r="C83" i="140"/>
  <c r="I82" i="140"/>
  <c r="H82" i="140"/>
  <c r="G82" i="140"/>
  <c r="F82" i="140"/>
  <c r="E82" i="140"/>
  <c r="C82" i="140"/>
  <c r="I81" i="140"/>
  <c r="H81" i="140"/>
  <c r="G81" i="140"/>
  <c r="F81" i="140"/>
  <c r="E81" i="140"/>
  <c r="C81" i="140"/>
  <c r="I18" i="140"/>
  <c r="I80" i="140" s="1"/>
  <c r="H18" i="140"/>
  <c r="H80" i="140" s="1"/>
  <c r="G18" i="140"/>
  <c r="G80" i="140" s="1"/>
  <c r="F18" i="140"/>
  <c r="F80" i="140" s="1"/>
  <c r="E18" i="140"/>
  <c r="E80" i="140" s="1"/>
  <c r="C18" i="140"/>
  <c r="C80" i="140" s="1"/>
  <c r="B18" i="140"/>
  <c r="B17" i="140"/>
  <c r="B16" i="140"/>
  <c r="B15" i="140"/>
  <c r="B14" i="140"/>
  <c r="B13" i="140"/>
  <c r="B12" i="140"/>
  <c r="B11" i="140"/>
  <c r="B10" i="140"/>
  <c r="B9" i="140"/>
  <c r="B2" i="140"/>
  <c r="F78" i="129"/>
  <c r="J78" i="129" s="1"/>
  <c r="F77" i="129"/>
  <c r="J77" i="129" s="1"/>
  <c r="F76" i="129"/>
  <c r="J76" i="129" s="1"/>
  <c r="F75" i="129"/>
  <c r="J75" i="129" s="1"/>
  <c r="F74" i="129"/>
  <c r="J74" i="129" s="1"/>
  <c r="F73" i="129"/>
  <c r="J73" i="129" s="1"/>
  <c r="F72" i="129"/>
  <c r="J72" i="129" s="1"/>
  <c r="F71" i="129"/>
  <c r="J71" i="129" s="1"/>
  <c r="F70" i="129"/>
  <c r="F69" i="129"/>
  <c r="J69" i="129" s="1"/>
  <c r="F68" i="129"/>
  <c r="J68" i="129" s="1"/>
  <c r="F67" i="129"/>
  <c r="J67" i="129" s="1"/>
  <c r="F66" i="129"/>
  <c r="J66" i="129" s="1"/>
  <c r="F65" i="129"/>
  <c r="J65" i="129" s="1"/>
  <c r="F64" i="129"/>
  <c r="J64" i="129" s="1"/>
  <c r="F63" i="129"/>
  <c r="J63" i="129" s="1"/>
  <c r="F62" i="129"/>
  <c r="J62" i="129" s="1"/>
  <c r="F61" i="129"/>
  <c r="J61" i="129" s="1"/>
  <c r="F60" i="129"/>
  <c r="J60" i="129" s="1"/>
  <c r="F59" i="129"/>
  <c r="J59" i="129" s="1"/>
  <c r="F58" i="129"/>
  <c r="J58" i="129" s="1"/>
  <c r="F57" i="129"/>
  <c r="J57" i="129" s="1"/>
  <c r="F56" i="129"/>
  <c r="J56" i="129" s="1"/>
  <c r="F55" i="129"/>
  <c r="J55" i="129" s="1"/>
  <c r="F54" i="129"/>
  <c r="J54" i="129" s="1"/>
  <c r="F53" i="129"/>
  <c r="J53" i="129" s="1"/>
  <c r="F52" i="129"/>
  <c r="J52" i="129" s="1"/>
  <c r="F51" i="129"/>
  <c r="J51" i="129" s="1"/>
  <c r="F50" i="129"/>
  <c r="J50" i="129" s="1"/>
  <c r="F49" i="129"/>
  <c r="J49" i="129" s="1"/>
  <c r="F48" i="129"/>
  <c r="J48" i="129" s="1"/>
  <c r="F47" i="129"/>
  <c r="F46" i="129"/>
  <c r="J46" i="129" s="1"/>
  <c r="F45" i="129"/>
  <c r="J45" i="129" s="1"/>
  <c r="F44" i="129"/>
  <c r="J44" i="129" s="1"/>
  <c r="F43" i="129"/>
  <c r="J43" i="129" s="1"/>
  <c r="F42" i="129"/>
  <c r="J42" i="129" s="1"/>
  <c r="F41" i="129"/>
  <c r="J41" i="129" s="1"/>
  <c r="F40" i="129"/>
  <c r="J40" i="129" s="1"/>
  <c r="F39" i="129"/>
  <c r="J39" i="129" s="1"/>
  <c r="F38" i="129"/>
  <c r="J38" i="129" s="1"/>
  <c r="F37" i="129"/>
  <c r="J37" i="129" s="1"/>
  <c r="F36" i="129"/>
  <c r="J36" i="129" s="1"/>
  <c r="F35" i="129"/>
  <c r="J35" i="129" s="1"/>
  <c r="F34" i="129"/>
  <c r="J34" i="129" s="1"/>
  <c r="F33" i="129"/>
  <c r="J33" i="129" s="1"/>
  <c r="F32" i="129"/>
  <c r="J32" i="129" s="1"/>
  <c r="F31" i="129"/>
  <c r="J31" i="129" s="1"/>
  <c r="F30" i="129"/>
  <c r="J30" i="129" s="1"/>
  <c r="F29" i="129"/>
  <c r="J29" i="129" s="1"/>
  <c r="F28" i="129"/>
  <c r="J28" i="129" s="1"/>
  <c r="F27" i="129"/>
  <c r="J27" i="129" s="1"/>
  <c r="F26" i="129"/>
  <c r="J26" i="129" s="1"/>
  <c r="F25" i="129"/>
  <c r="J25" i="129" s="1"/>
  <c r="F24" i="129"/>
  <c r="J24" i="129" s="1"/>
  <c r="F23" i="129"/>
  <c r="J23" i="129" s="1"/>
  <c r="F22" i="129"/>
  <c r="J22" i="129" s="1"/>
  <c r="F21" i="129"/>
  <c r="J21" i="129" s="1"/>
  <c r="F20" i="129"/>
  <c r="E78" i="129"/>
  <c r="I78" i="129" s="1"/>
  <c r="E77" i="129"/>
  <c r="I77" i="129" s="1"/>
  <c r="E76" i="129"/>
  <c r="I76" i="129" s="1"/>
  <c r="E75" i="129"/>
  <c r="I75" i="129" s="1"/>
  <c r="E74" i="129"/>
  <c r="I74" i="129" s="1"/>
  <c r="E73" i="129"/>
  <c r="I73" i="129" s="1"/>
  <c r="E72" i="129"/>
  <c r="I72" i="129" s="1"/>
  <c r="E71" i="129"/>
  <c r="I71" i="129" s="1"/>
  <c r="E70" i="129"/>
  <c r="I70" i="129" s="1"/>
  <c r="E69" i="129"/>
  <c r="I69" i="129" s="1"/>
  <c r="E68" i="129"/>
  <c r="I68" i="129" s="1"/>
  <c r="E67" i="129"/>
  <c r="I67" i="129" s="1"/>
  <c r="E66" i="129"/>
  <c r="I66" i="129" s="1"/>
  <c r="E65" i="129"/>
  <c r="I65" i="129" s="1"/>
  <c r="E64" i="129"/>
  <c r="I64" i="129" s="1"/>
  <c r="E63" i="129"/>
  <c r="I63" i="129" s="1"/>
  <c r="E62" i="129"/>
  <c r="I62" i="129" s="1"/>
  <c r="E61" i="129"/>
  <c r="I61" i="129" s="1"/>
  <c r="E60" i="129"/>
  <c r="I60" i="129" s="1"/>
  <c r="E59" i="129"/>
  <c r="I59" i="129" s="1"/>
  <c r="E58" i="129"/>
  <c r="I58" i="129" s="1"/>
  <c r="E57" i="129"/>
  <c r="I57" i="129" s="1"/>
  <c r="E56" i="129"/>
  <c r="I56" i="129" s="1"/>
  <c r="E55" i="129"/>
  <c r="I55" i="129" s="1"/>
  <c r="E54" i="129"/>
  <c r="I54" i="129" s="1"/>
  <c r="E53" i="129"/>
  <c r="I53" i="129" s="1"/>
  <c r="E52" i="129"/>
  <c r="I52" i="129" s="1"/>
  <c r="E51" i="129"/>
  <c r="I51" i="129" s="1"/>
  <c r="E50" i="129"/>
  <c r="I50" i="129" s="1"/>
  <c r="E49" i="129"/>
  <c r="I49" i="129" s="1"/>
  <c r="E48" i="129"/>
  <c r="I48" i="129" s="1"/>
  <c r="E47" i="129"/>
  <c r="I47" i="129" s="1"/>
  <c r="E46" i="129"/>
  <c r="I46" i="129" s="1"/>
  <c r="E45" i="129"/>
  <c r="I45" i="129" s="1"/>
  <c r="E44" i="129"/>
  <c r="I44" i="129" s="1"/>
  <c r="E43" i="129"/>
  <c r="I43" i="129" s="1"/>
  <c r="E42" i="129"/>
  <c r="I42" i="129" s="1"/>
  <c r="E41" i="129"/>
  <c r="I41" i="129" s="1"/>
  <c r="E40" i="129"/>
  <c r="I40" i="129" s="1"/>
  <c r="E39" i="129"/>
  <c r="I39" i="129" s="1"/>
  <c r="E38" i="129"/>
  <c r="I38" i="129" s="1"/>
  <c r="E37" i="129"/>
  <c r="I37" i="129" s="1"/>
  <c r="E36" i="129"/>
  <c r="I36" i="129" s="1"/>
  <c r="E35" i="129"/>
  <c r="I35" i="129" s="1"/>
  <c r="E34" i="129"/>
  <c r="I34" i="129" s="1"/>
  <c r="E33" i="129"/>
  <c r="I33" i="129" s="1"/>
  <c r="E32" i="129"/>
  <c r="I32" i="129" s="1"/>
  <c r="E31" i="129"/>
  <c r="I31" i="129" s="1"/>
  <c r="E30" i="129"/>
  <c r="I30" i="129" s="1"/>
  <c r="E29" i="129"/>
  <c r="I29" i="129" s="1"/>
  <c r="E28" i="129"/>
  <c r="I28" i="129" s="1"/>
  <c r="E27" i="129"/>
  <c r="I27" i="129" s="1"/>
  <c r="E26" i="129"/>
  <c r="E25" i="129"/>
  <c r="I25" i="129" s="1"/>
  <c r="E24" i="129"/>
  <c r="I24" i="129" s="1"/>
  <c r="E23" i="129"/>
  <c r="I23" i="129" s="1"/>
  <c r="E22" i="129"/>
  <c r="I22" i="129" s="1"/>
  <c r="E21" i="129"/>
  <c r="I21" i="129" s="1"/>
  <c r="E20" i="129"/>
  <c r="D78" i="129"/>
  <c r="H78" i="129" s="1"/>
  <c r="D77" i="129"/>
  <c r="H77" i="129" s="1"/>
  <c r="D76" i="129"/>
  <c r="H76" i="129" s="1"/>
  <c r="D75" i="129"/>
  <c r="H75" i="129" s="1"/>
  <c r="D74" i="129"/>
  <c r="H74" i="129" s="1"/>
  <c r="D73" i="129"/>
  <c r="H73" i="129" s="1"/>
  <c r="D72" i="129"/>
  <c r="H72" i="129" s="1"/>
  <c r="D71" i="129"/>
  <c r="D70" i="129"/>
  <c r="H70" i="129" s="1"/>
  <c r="D69" i="129"/>
  <c r="H69" i="129" s="1"/>
  <c r="D68" i="129"/>
  <c r="H68" i="129" s="1"/>
  <c r="D67" i="129"/>
  <c r="H67" i="129" s="1"/>
  <c r="D66" i="129"/>
  <c r="H66" i="129" s="1"/>
  <c r="D65" i="129"/>
  <c r="H65" i="129" s="1"/>
  <c r="D64" i="129"/>
  <c r="H64" i="129" s="1"/>
  <c r="D63" i="129"/>
  <c r="H63" i="129" s="1"/>
  <c r="D62" i="129"/>
  <c r="H62" i="129" s="1"/>
  <c r="D61" i="129"/>
  <c r="H61" i="129" s="1"/>
  <c r="D60" i="129"/>
  <c r="D59" i="129"/>
  <c r="H59" i="129" s="1"/>
  <c r="D58" i="129"/>
  <c r="H58" i="129" s="1"/>
  <c r="D57" i="129"/>
  <c r="H57" i="129" s="1"/>
  <c r="D56" i="129"/>
  <c r="H56" i="129" s="1"/>
  <c r="D55" i="129"/>
  <c r="H55" i="129" s="1"/>
  <c r="D54" i="129"/>
  <c r="H54" i="129" s="1"/>
  <c r="D53" i="129"/>
  <c r="H53" i="129" s="1"/>
  <c r="D52" i="129"/>
  <c r="H52" i="129" s="1"/>
  <c r="D51" i="129"/>
  <c r="H51" i="129" s="1"/>
  <c r="D50" i="129"/>
  <c r="H50" i="129" s="1"/>
  <c r="D49" i="129"/>
  <c r="H49" i="129" s="1"/>
  <c r="D48" i="129"/>
  <c r="H48" i="129" s="1"/>
  <c r="D47" i="129"/>
  <c r="H47" i="129" s="1"/>
  <c r="D46" i="129"/>
  <c r="H46" i="129" s="1"/>
  <c r="D45" i="129"/>
  <c r="H45" i="129" s="1"/>
  <c r="D44" i="129"/>
  <c r="H44" i="129" s="1"/>
  <c r="D43" i="129"/>
  <c r="H43" i="129" s="1"/>
  <c r="D42" i="129"/>
  <c r="H42" i="129" s="1"/>
  <c r="D41" i="129"/>
  <c r="H41" i="129" s="1"/>
  <c r="D40" i="129"/>
  <c r="H40" i="129" s="1"/>
  <c r="D39" i="129"/>
  <c r="H39" i="129" s="1"/>
  <c r="D38" i="129"/>
  <c r="H38" i="129" s="1"/>
  <c r="D37" i="129"/>
  <c r="H37" i="129" s="1"/>
  <c r="D36" i="129"/>
  <c r="H36" i="129" s="1"/>
  <c r="D35" i="129"/>
  <c r="H35" i="129" s="1"/>
  <c r="D34" i="129"/>
  <c r="H34" i="129" s="1"/>
  <c r="D33" i="129"/>
  <c r="H33" i="129" s="1"/>
  <c r="D32" i="129"/>
  <c r="H32" i="129" s="1"/>
  <c r="D31" i="129"/>
  <c r="H31" i="129" s="1"/>
  <c r="D30" i="129"/>
  <c r="H30" i="129" s="1"/>
  <c r="D29" i="129"/>
  <c r="H29" i="129" s="1"/>
  <c r="D28" i="129"/>
  <c r="H28" i="129" s="1"/>
  <c r="D27" i="129"/>
  <c r="H27" i="129" s="1"/>
  <c r="D26" i="129"/>
  <c r="H26" i="129" s="1"/>
  <c r="D25" i="129"/>
  <c r="H25" i="129" s="1"/>
  <c r="D24" i="129"/>
  <c r="H24" i="129" s="1"/>
  <c r="D23" i="129"/>
  <c r="H23" i="129" s="1"/>
  <c r="D22" i="129"/>
  <c r="H22" i="129" s="1"/>
  <c r="D21" i="129"/>
  <c r="H21" i="129" s="1"/>
  <c r="D20" i="129"/>
  <c r="H20" i="129" s="1"/>
  <c r="C78" i="129"/>
  <c r="G78" i="129" s="1"/>
  <c r="C77" i="129"/>
  <c r="G77" i="129" s="1"/>
  <c r="C76" i="129"/>
  <c r="G76" i="129" s="1"/>
  <c r="C75" i="129"/>
  <c r="G75" i="129" s="1"/>
  <c r="C74" i="129"/>
  <c r="G74" i="129" s="1"/>
  <c r="C73" i="129"/>
  <c r="G73" i="129" s="1"/>
  <c r="C72" i="129"/>
  <c r="G72" i="129" s="1"/>
  <c r="C71" i="129"/>
  <c r="C70" i="129"/>
  <c r="G70" i="129" s="1"/>
  <c r="C69" i="129"/>
  <c r="G69" i="129" s="1"/>
  <c r="C68" i="129"/>
  <c r="G68" i="129" s="1"/>
  <c r="C67" i="129"/>
  <c r="G67" i="129" s="1"/>
  <c r="C66" i="129"/>
  <c r="G66" i="129" s="1"/>
  <c r="C65" i="129"/>
  <c r="G65" i="129" s="1"/>
  <c r="C64" i="129"/>
  <c r="G64" i="129" s="1"/>
  <c r="C63" i="129"/>
  <c r="G63" i="129" s="1"/>
  <c r="C62" i="129"/>
  <c r="G62" i="129" s="1"/>
  <c r="C61" i="129"/>
  <c r="G61" i="129" s="1"/>
  <c r="C60" i="129"/>
  <c r="G60" i="129" s="1"/>
  <c r="C59" i="129"/>
  <c r="G59" i="129" s="1"/>
  <c r="C58" i="129"/>
  <c r="G58" i="129" s="1"/>
  <c r="C57" i="129"/>
  <c r="G57" i="129" s="1"/>
  <c r="C56" i="129"/>
  <c r="G56" i="129" s="1"/>
  <c r="C55" i="129"/>
  <c r="G55" i="129" s="1"/>
  <c r="C54" i="129"/>
  <c r="G54" i="129" s="1"/>
  <c r="C53" i="129"/>
  <c r="G53" i="129" s="1"/>
  <c r="C52" i="129"/>
  <c r="G52" i="129" s="1"/>
  <c r="C51" i="129"/>
  <c r="G51" i="129" s="1"/>
  <c r="C50" i="129"/>
  <c r="G50" i="129" s="1"/>
  <c r="C49" i="129"/>
  <c r="G49" i="129" s="1"/>
  <c r="C48" i="129"/>
  <c r="G48" i="129" s="1"/>
  <c r="C47" i="129"/>
  <c r="G47" i="129" s="1"/>
  <c r="C46" i="129"/>
  <c r="G46" i="129" s="1"/>
  <c r="C45" i="129"/>
  <c r="C44" i="129"/>
  <c r="G44" i="129" s="1"/>
  <c r="C43" i="129"/>
  <c r="G43" i="129" s="1"/>
  <c r="C42" i="129"/>
  <c r="G42" i="129" s="1"/>
  <c r="C41" i="129"/>
  <c r="G41" i="129" s="1"/>
  <c r="C40" i="129"/>
  <c r="G40" i="129" s="1"/>
  <c r="C39" i="129"/>
  <c r="G39" i="129" s="1"/>
  <c r="C38" i="129"/>
  <c r="G38" i="129" s="1"/>
  <c r="C37" i="129"/>
  <c r="G37" i="129" s="1"/>
  <c r="C36" i="129"/>
  <c r="G36" i="129" s="1"/>
  <c r="C35" i="129"/>
  <c r="G35" i="129" s="1"/>
  <c r="C34" i="129"/>
  <c r="G34" i="129" s="1"/>
  <c r="C33" i="129"/>
  <c r="G33" i="129" s="1"/>
  <c r="C32" i="129"/>
  <c r="G32" i="129" s="1"/>
  <c r="C31" i="129"/>
  <c r="G31" i="129" s="1"/>
  <c r="C30" i="129"/>
  <c r="G30" i="129" s="1"/>
  <c r="C29" i="129"/>
  <c r="G29" i="129" s="1"/>
  <c r="C28" i="129"/>
  <c r="G28" i="129" s="1"/>
  <c r="C27" i="129"/>
  <c r="G27" i="129" s="1"/>
  <c r="C26" i="129"/>
  <c r="G26" i="129" s="1"/>
  <c r="C25" i="129"/>
  <c r="G25" i="129" s="1"/>
  <c r="C24" i="129"/>
  <c r="G24" i="129" s="1"/>
  <c r="C23" i="129"/>
  <c r="G23" i="129" s="1"/>
  <c r="C22" i="129"/>
  <c r="G22" i="129" s="1"/>
  <c r="C21" i="129"/>
  <c r="G21" i="129" s="1"/>
  <c r="C20" i="129"/>
  <c r="G20" i="129" s="1"/>
  <c r="P78" i="78"/>
  <c r="M78" i="78"/>
  <c r="L78" i="78"/>
  <c r="P77" i="83"/>
  <c r="O77" i="78"/>
  <c r="N77" i="78"/>
  <c r="N77" i="83"/>
  <c r="M77" i="78"/>
  <c r="O76" i="78"/>
  <c r="N76" i="83"/>
  <c r="L76" i="78"/>
  <c r="P75" i="78"/>
  <c r="O75" i="78"/>
  <c r="N75" i="78"/>
  <c r="M75" i="78"/>
  <c r="L75" i="83"/>
  <c r="P74" i="78"/>
  <c r="O74" i="78"/>
  <c r="L74" i="78"/>
  <c r="O73" i="78"/>
  <c r="N73" i="83"/>
  <c r="M73" i="83"/>
  <c r="L73" i="83"/>
  <c r="N72" i="83"/>
  <c r="M72" i="78"/>
  <c r="P71" i="83"/>
  <c r="O71" i="78"/>
  <c r="N71" i="78"/>
  <c r="M71" i="78"/>
  <c r="L71" i="83"/>
  <c r="P70" i="78"/>
  <c r="N70" i="78"/>
  <c r="M70" i="83"/>
  <c r="L70" i="83"/>
  <c r="O69" i="78"/>
  <c r="M69" i="78"/>
  <c r="O68" i="78"/>
  <c r="N68" i="78"/>
  <c r="M68" i="83"/>
  <c r="L68" i="83"/>
  <c r="P67" i="78"/>
  <c r="N67" i="78"/>
  <c r="M67" i="78"/>
  <c r="L67" i="83"/>
  <c r="P66" i="83"/>
  <c r="M66" i="78"/>
  <c r="L66" i="78"/>
  <c r="O65" i="83"/>
  <c r="M65" i="78"/>
  <c r="O64" i="83"/>
  <c r="N64" i="78"/>
  <c r="M64" i="78"/>
  <c r="P63" i="83"/>
  <c r="O63" i="83"/>
  <c r="N63" i="78"/>
  <c r="L63" i="78"/>
  <c r="P62" i="78"/>
  <c r="O62" i="83"/>
  <c r="M62" i="78"/>
  <c r="L62" i="78"/>
  <c r="P61" i="78"/>
  <c r="O61" i="83"/>
  <c r="N61" i="78"/>
  <c r="M61" i="78"/>
  <c r="L61" i="78"/>
  <c r="O60" i="78"/>
  <c r="N60" i="83"/>
  <c r="M60" i="83"/>
  <c r="P59" i="83"/>
  <c r="O59" i="83"/>
  <c r="N59" i="78"/>
  <c r="M59" i="83"/>
  <c r="L59" i="78"/>
  <c r="P58" i="83"/>
  <c r="O58" i="78"/>
  <c r="M58" i="78"/>
  <c r="L58" i="78"/>
  <c r="O57" i="83"/>
  <c r="N57" i="83"/>
  <c r="M57" i="78"/>
  <c r="L57" i="83"/>
  <c r="O56" i="83"/>
  <c r="N56" i="83"/>
  <c r="M56" i="78"/>
  <c r="L56" i="78"/>
  <c r="P55" i="83"/>
  <c r="L55" i="78"/>
  <c r="O54" i="78"/>
  <c r="N54" i="83"/>
  <c r="M54" i="78"/>
  <c r="L54" i="78"/>
  <c r="N53" i="83"/>
  <c r="P52" i="78"/>
  <c r="O52" i="78"/>
  <c r="M52" i="78"/>
  <c r="P51" i="78"/>
  <c r="N51" i="78"/>
  <c r="M51" i="78"/>
  <c r="L51" i="83"/>
  <c r="N50" i="83"/>
  <c r="O49" i="78"/>
  <c r="L49" i="78"/>
  <c r="O48" i="83"/>
  <c r="N48" i="78"/>
  <c r="L48" i="78"/>
  <c r="N47" i="78"/>
  <c r="M47" i="78"/>
  <c r="L47" i="78"/>
  <c r="O46" i="78"/>
  <c r="N46" i="83"/>
  <c r="P45" i="83"/>
  <c r="N45" i="78"/>
  <c r="L45" i="78"/>
  <c r="O44" i="78"/>
  <c r="M44" i="78"/>
  <c r="P43" i="83"/>
  <c r="N43" i="78"/>
  <c r="M43" i="78"/>
  <c r="O42" i="78"/>
  <c r="N42" i="83"/>
  <c r="M42" i="78"/>
  <c r="P41" i="78"/>
  <c r="N41" i="83"/>
  <c r="L41" i="83"/>
  <c r="O40" i="78"/>
  <c r="M40" i="78"/>
  <c r="P39" i="78"/>
  <c r="N39" i="78"/>
  <c r="L39" i="83"/>
  <c r="P38" i="83"/>
  <c r="P38" i="78"/>
  <c r="O38" i="83"/>
  <c r="G83" i="83"/>
  <c r="M38" i="83"/>
  <c r="L38" i="78"/>
  <c r="P37" i="83"/>
  <c r="O37" i="78"/>
  <c r="N37" i="78"/>
  <c r="M37" i="83"/>
  <c r="L37" i="78"/>
  <c r="P36" i="83"/>
  <c r="N36" i="78"/>
  <c r="M36" i="83"/>
  <c r="L36" i="78"/>
  <c r="O35" i="83"/>
  <c r="N35" i="78"/>
  <c r="M35" i="78"/>
  <c r="L35" i="83"/>
  <c r="P34" i="78"/>
  <c r="O34" i="78"/>
  <c r="N34" i="83"/>
  <c r="M34" i="83"/>
  <c r="L34" i="83"/>
  <c r="P33" i="78"/>
  <c r="O33" i="83"/>
  <c r="M33" i="78"/>
  <c r="L33" i="78"/>
  <c r="P32" i="83"/>
  <c r="O32" i="78"/>
  <c r="N32" i="83"/>
  <c r="M32" i="83"/>
  <c r="P31" i="83"/>
  <c r="O31" i="78"/>
  <c r="N31" i="78"/>
  <c r="M31" i="83"/>
  <c r="L31" i="83"/>
  <c r="P30" i="83"/>
  <c r="P30" i="78"/>
  <c r="N30" i="78"/>
  <c r="M30" i="78"/>
  <c r="L30" i="83"/>
  <c r="O29" i="78"/>
  <c r="N29" i="83"/>
  <c r="M29" i="78"/>
  <c r="L29" i="78"/>
  <c r="P28" i="83"/>
  <c r="O28" i="78"/>
  <c r="M28" i="78"/>
  <c r="L28" i="83"/>
  <c r="P27" i="78"/>
  <c r="N27" i="78"/>
  <c r="P26" i="78"/>
  <c r="O26" i="78"/>
  <c r="N26" i="78"/>
  <c r="M26" i="78"/>
  <c r="L26" i="78"/>
  <c r="P25" i="83"/>
  <c r="O25" i="83"/>
  <c r="N25" i="83"/>
  <c r="M25" i="78"/>
  <c r="L25" i="78"/>
  <c r="P24" i="78"/>
  <c r="O24" i="78"/>
  <c r="N24" i="83"/>
  <c r="M24" i="83"/>
  <c r="P23" i="78"/>
  <c r="O23" i="78"/>
  <c r="L23" i="83"/>
  <c r="P22" i="83"/>
  <c r="N22" i="78"/>
  <c r="M22" i="83"/>
  <c r="L22" i="78"/>
  <c r="O21" i="83"/>
  <c r="N21" i="78"/>
  <c r="M21" i="78"/>
  <c r="P20" i="78"/>
  <c r="P20" i="83"/>
  <c r="O20" i="78"/>
  <c r="L20" i="78"/>
  <c r="J77" i="78"/>
  <c r="J76" i="78"/>
  <c r="J75" i="78"/>
  <c r="J73" i="78"/>
  <c r="J72" i="83"/>
  <c r="J71" i="78"/>
  <c r="J68" i="78"/>
  <c r="J67" i="78"/>
  <c r="J64" i="78"/>
  <c r="J63" i="78"/>
  <c r="J61" i="78"/>
  <c r="J60" i="83"/>
  <c r="J59" i="78"/>
  <c r="J56" i="78"/>
  <c r="J55" i="83"/>
  <c r="J51" i="78"/>
  <c r="J49" i="78"/>
  <c r="J48" i="83"/>
  <c r="J47" i="78"/>
  <c r="J45" i="78"/>
  <c r="J44" i="83"/>
  <c r="J43" i="78"/>
  <c r="J41" i="78"/>
  <c r="J40" i="83"/>
  <c r="J39" i="78"/>
  <c r="J37" i="78"/>
  <c r="J36" i="83"/>
  <c r="J35" i="78"/>
  <c r="J32" i="78"/>
  <c r="J31" i="83"/>
  <c r="J29" i="83"/>
  <c r="J28" i="83"/>
  <c r="J27" i="83"/>
  <c r="J25" i="78"/>
  <c r="J24" i="83"/>
  <c r="J23" i="78"/>
  <c r="J21" i="78"/>
  <c r="J20" i="83"/>
  <c r="I18" i="82"/>
  <c r="H18" i="82"/>
  <c r="H80" i="82" s="1"/>
  <c r="G18" i="82"/>
  <c r="G80" i="82" s="1"/>
  <c r="F18" i="82"/>
  <c r="F80" i="82" s="1"/>
  <c r="E18" i="82"/>
  <c r="E80" i="82" s="1"/>
  <c r="C18" i="82"/>
  <c r="C80" i="82" s="1"/>
  <c r="L17" i="54"/>
  <c r="B18" i="138"/>
  <c r="B17" i="138"/>
  <c r="B16" i="138"/>
  <c r="B15" i="138"/>
  <c r="B14" i="138"/>
  <c r="B13" i="138"/>
  <c r="B12" i="138"/>
  <c r="B11" i="138"/>
  <c r="B10" i="138"/>
  <c r="B9" i="138"/>
  <c r="B2" i="138"/>
  <c r="J10" i="129"/>
  <c r="J11" i="129"/>
  <c r="J12" i="129"/>
  <c r="J13" i="129"/>
  <c r="J14" i="129"/>
  <c r="J15" i="129"/>
  <c r="J16" i="129"/>
  <c r="J17" i="129"/>
  <c r="J19" i="129"/>
  <c r="J9" i="129"/>
  <c r="H10" i="129"/>
  <c r="I10" i="129"/>
  <c r="H11" i="129"/>
  <c r="I11" i="129"/>
  <c r="H12" i="129"/>
  <c r="I12" i="129"/>
  <c r="H13" i="129"/>
  <c r="I13" i="129"/>
  <c r="H14" i="129"/>
  <c r="I14" i="129"/>
  <c r="H15" i="129"/>
  <c r="I15" i="129"/>
  <c r="H16" i="129"/>
  <c r="I16" i="129"/>
  <c r="I17" i="129"/>
  <c r="H19" i="129"/>
  <c r="I19" i="129"/>
  <c r="I9" i="129"/>
  <c r="H9" i="129"/>
  <c r="G10" i="129"/>
  <c r="G11" i="129"/>
  <c r="G12" i="129"/>
  <c r="G13" i="129"/>
  <c r="G14" i="129"/>
  <c r="G15" i="129"/>
  <c r="G16" i="129"/>
  <c r="G19" i="129"/>
  <c r="F90" i="132"/>
  <c r="E90" i="132"/>
  <c r="D90" i="132"/>
  <c r="C90" i="132"/>
  <c r="F89" i="132"/>
  <c r="E89" i="132"/>
  <c r="D89" i="132"/>
  <c r="C89" i="132"/>
  <c r="F88" i="132"/>
  <c r="E88" i="132"/>
  <c r="D88" i="132"/>
  <c r="C88" i="132"/>
  <c r="F87" i="132"/>
  <c r="E87" i="132"/>
  <c r="D87" i="132"/>
  <c r="C87" i="132"/>
  <c r="F86" i="132"/>
  <c r="E86" i="132"/>
  <c r="D86" i="132"/>
  <c r="C86" i="132"/>
  <c r="F85" i="132"/>
  <c r="E85" i="132"/>
  <c r="D85" i="132"/>
  <c r="C85" i="132"/>
  <c r="F84" i="132"/>
  <c r="E84" i="132"/>
  <c r="D84" i="132"/>
  <c r="C84" i="132"/>
  <c r="F83" i="132"/>
  <c r="E83" i="132"/>
  <c r="D83" i="132"/>
  <c r="C83" i="132"/>
  <c r="I88" i="125"/>
  <c r="H88" i="125"/>
  <c r="G88" i="125"/>
  <c r="F88" i="125"/>
  <c r="E88" i="125"/>
  <c r="C88" i="125"/>
  <c r="I87" i="125"/>
  <c r="H87" i="125"/>
  <c r="G87" i="125"/>
  <c r="F87" i="125"/>
  <c r="E87" i="125"/>
  <c r="C87" i="125"/>
  <c r="I86" i="125"/>
  <c r="H86" i="125"/>
  <c r="G86" i="125"/>
  <c r="F86" i="125"/>
  <c r="E86" i="125"/>
  <c r="C86" i="125"/>
  <c r="I85" i="125"/>
  <c r="H85" i="125"/>
  <c r="G85" i="125"/>
  <c r="F85" i="125"/>
  <c r="E85" i="125"/>
  <c r="C85" i="125"/>
  <c r="I84" i="125"/>
  <c r="H84" i="125"/>
  <c r="G84" i="125"/>
  <c r="F84" i="125"/>
  <c r="E84" i="125"/>
  <c r="C84" i="125"/>
  <c r="I83" i="125"/>
  <c r="H83" i="125"/>
  <c r="G83" i="125"/>
  <c r="F83" i="125"/>
  <c r="E83" i="125"/>
  <c r="C83" i="125"/>
  <c r="I82" i="125"/>
  <c r="H82" i="125"/>
  <c r="G82" i="125"/>
  <c r="F82" i="125"/>
  <c r="E82" i="125"/>
  <c r="C82" i="125"/>
  <c r="I81" i="125"/>
  <c r="H81" i="125"/>
  <c r="G81" i="125"/>
  <c r="F81" i="125"/>
  <c r="E81" i="125"/>
  <c r="C81" i="125"/>
  <c r="I88" i="124"/>
  <c r="H88" i="124"/>
  <c r="G88" i="124"/>
  <c r="F88" i="124"/>
  <c r="E88" i="124"/>
  <c r="C88" i="124"/>
  <c r="I87" i="124"/>
  <c r="H87" i="124"/>
  <c r="G87" i="124"/>
  <c r="F87" i="124"/>
  <c r="E87" i="124"/>
  <c r="C87" i="124"/>
  <c r="I86" i="124"/>
  <c r="H86" i="124"/>
  <c r="G86" i="124"/>
  <c r="F86" i="124"/>
  <c r="E86" i="124"/>
  <c r="C86" i="124"/>
  <c r="I85" i="124"/>
  <c r="H85" i="124"/>
  <c r="G85" i="124"/>
  <c r="F85" i="124"/>
  <c r="E85" i="124"/>
  <c r="C85" i="124"/>
  <c r="I84" i="124"/>
  <c r="H84" i="124"/>
  <c r="G84" i="124"/>
  <c r="F84" i="124"/>
  <c r="E84" i="124"/>
  <c r="C84" i="124"/>
  <c r="I83" i="124"/>
  <c r="H83" i="124"/>
  <c r="G83" i="124"/>
  <c r="F83" i="124"/>
  <c r="E83" i="124"/>
  <c r="C83" i="124"/>
  <c r="I82" i="124"/>
  <c r="H82" i="124"/>
  <c r="G82" i="124"/>
  <c r="F82" i="124"/>
  <c r="E82" i="124"/>
  <c r="C82" i="124"/>
  <c r="I81" i="124"/>
  <c r="H81" i="124"/>
  <c r="G81" i="124"/>
  <c r="F81" i="124"/>
  <c r="E81" i="124"/>
  <c r="C81" i="124"/>
  <c r="I88" i="123"/>
  <c r="H88" i="123"/>
  <c r="G88" i="123"/>
  <c r="F88" i="123"/>
  <c r="E88" i="123"/>
  <c r="C88" i="123"/>
  <c r="I87" i="123"/>
  <c r="H87" i="123"/>
  <c r="G87" i="123"/>
  <c r="F87" i="123"/>
  <c r="E87" i="123"/>
  <c r="C87" i="123"/>
  <c r="I86" i="123"/>
  <c r="H86" i="123"/>
  <c r="G86" i="123"/>
  <c r="F86" i="123"/>
  <c r="E86" i="123"/>
  <c r="C86" i="123"/>
  <c r="I85" i="123"/>
  <c r="H85" i="123"/>
  <c r="G85" i="123"/>
  <c r="F85" i="123"/>
  <c r="E85" i="123"/>
  <c r="C85" i="123"/>
  <c r="I84" i="123"/>
  <c r="H84" i="123"/>
  <c r="G84" i="123"/>
  <c r="F84" i="123"/>
  <c r="E84" i="123"/>
  <c r="C84" i="123"/>
  <c r="I83" i="123"/>
  <c r="H83" i="123"/>
  <c r="G83" i="123"/>
  <c r="F83" i="123"/>
  <c r="E83" i="123"/>
  <c r="C83" i="123"/>
  <c r="I82" i="123"/>
  <c r="H82" i="123"/>
  <c r="G82" i="123"/>
  <c r="F82" i="123"/>
  <c r="E82" i="123"/>
  <c r="C82" i="123"/>
  <c r="I81" i="123"/>
  <c r="H81" i="123"/>
  <c r="G81" i="123"/>
  <c r="F81" i="123"/>
  <c r="E81" i="123"/>
  <c r="C81" i="123"/>
  <c r="I88" i="121"/>
  <c r="H88" i="121"/>
  <c r="G88" i="121"/>
  <c r="F88" i="121"/>
  <c r="E88" i="121"/>
  <c r="C88" i="121"/>
  <c r="I87" i="121"/>
  <c r="H87" i="121"/>
  <c r="G87" i="121"/>
  <c r="F87" i="121"/>
  <c r="E87" i="121"/>
  <c r="C87" i="121"/>
  <c r="I86" i="121"/>
  <c r="H86" i="121"/>
  <c r="G86" i="121"/>
  <c r="F86" i="121"/>
  <c r="E86" i="121"/>
  <c r="C86" i="121"/>
  <c r="I85" i="121"/>
  <c r="H85" i="121"/>
  <c r="G85" i="121"/>
  <c r="F85" i="121"/>
  <c r="E85" i="121"/>
  <c r="C85" i="121"/>
  <c r="I84" i="121"/>
  <c r="H84" i="121"/>
  <c r="G84" i="121"/>
  <c r="F84" i="121"/>
  <c r="E84" i="121"/>
  <c r="C84" i="121"/>
  <c r="I83" i="121"/>
  <c r="H83" i="121"/>
  <c r="G83" i="121"/>
  <c r="F83" i="121"/>
  <c r="E83" i="121"/>
  <c r="C83" i="121"/>
  <c r="I82" i="121"/>
  <c r="H82" i="121"/>
  <c r="G82" i="121"/>
  <c r="F82" i="121"/>
  <c r="E82" i="121"/>
  <c r="C82" i="121"/>
  <c r="I81" i="121"/>
  <c r="H81" i="121"/>
  <c r="G81" i="121"/>
  <c r="F81" i="121"/>
  <c r="E81" i="121"/>
  <c r="C81" i="121"/>
  <c r="I88" i="120"/>
  <c r="H88" i="120"/>
  <c r="G88" i="120"/>
  <c r="F88" i="120"/>
  <c r="E88" i="120"/>
  <c r="C88" i="120"/>
  <c r="I87" i="120"/>
  <c r="H87" i="120"/>
  <c r="G87" i="120"/>
  <c r="F87" i="120"/>
  <c r="E87" i="120"/>
  <c r="C87" i="120"/>
  <c r="I86" i="120"/>
  <c r="H86" i="120"/>
  <c r="G86" i="120"/>
  <c r="F86" i="120"/>
  <c r="E86" i="120"/>
  <c r="C86" i="120"/>
  <c r="I85" i="120"/>
  <c r="H85" i="120"/>
  <c r="G85" i="120"/>
  <c r="F85" i="120"/>
  <c r="E85" i="120"/>
  <c r="C85" i="120"/>
  <c r="I84" i="120"/>
  <c r="H84" i="120"/>
  <c r="G84" i="120"/>
  <c r="F84" i="120"/>
  <c r="E84" i="120"/>
  <c r="C84" i="120"/>
  <c r="I83" i="120"/>
  <c r="H83" i="120"/>
  <c r="G83" i="120"/>
  <c r="F83" i="120"/>
  <c r="E83" i="120"/>
  <c r="C83" i="120"/>
  <c r="I82" i="120"/>
  <c r="H82" i="120"/>
  <c r="G82" i="120"/>
  <c r="F82" i="120"/>
  <c r="E82" i="120"/>
  <c r="C82" i="120"/>
  <c r="I81" i="120"/>
  <c r="H81" i="120"/>
  <c r="G81" i="120"/>
  <c r="F81" i="120"/>
  <c r="E81" i="120"/>
  <c r="C81" i="120"/>
  <c r="I88" i="119"/>
  <c r="H88" i="119"/>
  <c r="G88" i="119"/>
  <c r="F88" i="119"/>
  <c r="E88" i="119"/>
  <c r="C88" i="119"/>
  <c r="I87" i="119"/>
  <c r="H87" i="119"/>
  <c r="G87" i="119"/>
  <c r="F87" i="119"/>
  <c r="E87" i="119"/>
  <c r="C87" i="119"/>
  <c r="I86" i="119"/>
  <c r="H86" i="119"/>
  <c r="G86" i="119"/>
  <c r="F86" i="119"/>
  <c r="E86" i="119"/>
  <c r="C86" i="119"/>
  <c r="I85" i="119"/>
  <c r="H85" i="119"/>
  <c r="G85" i="119"/>
  <c r="F85" i="119"/>
  <c r="E85" i="119"/>
  <c r="C85" i="119"/>
  <c r="I84" i="119"/>
  <c r="H84" i="119"/>
  <c r="G84" i="119"/>
  <c r="F84" i="119"/>
  <c r="E84" i="119"/>
  <c r="C84" i="119"/>
  <c r="I83" i="119"/>
  <c r="H83" i="119"/>
  <c r="G83" i="119"/>
  <c r="F83" i="119"/>
  <c r="E83" i="119"/>
  <c r="C83" i="119"/>
  <c r="I82" i="119"/>
  <c r="H82" i="119"/>
  <c r="G82" i="119"/>
  <c r="F82" i="119"/>
  <c r="E82" i="119"/>
  <c r="C82" i="119"/>
  <c r="I81" i="119"/>
  <c r="H81" i="119"/>
  <c r="G81" i="119"/>
  <c r="F81" i="119"/>
  <c r="E81" i="119"/>
  <c r="C81" i="119"/>
  <c r="I88" i="118"/>
  <c r="H88" i="118"/>
  <c r="G88" i="118"/>
  <c r="F88" i="118"/>
  <c r="E88" i="118"/>
  <c r="C88" i="118"/>
  <c r="I87" i="118"/>
  <c r="H87" i="118"/>
  <c r="G87" i="118"/>
  <c r="F87" i="118"/>
  <c r="E87" i="118"/>
  <c r="C87" i="118"/>
  <c r="I86" i="118"/>
  <c r="H86" i="118"/>
  <c r="G86" i="118"/>
  <c r="F86" i="118"/>
  <c r="E86" i="118"/>
  <c r="C86" i="118"/>
  <c r="I85" i="118"/>
  <c r="H85" i="118"/>
  <c r="G85" i="118"/>
  <c r="F85" i="118"/>
  <c r="E85" i="118"/>
  <c r="C85" i="118"/>
  <c r="I84" i="118"/>
  <c r="H84" i="118"/>
  <c r="G84" i="118"/>
  <c r="F84" i="118"/>
  <c r="E84" i="118"/>
  <c r="C84" i="118"/>
  <c r="I83" i="118"/>
  <c r="H83" i="118"/>
  <c r="G83" i="118"/>
  <c r="F83" i="118"/>
  <c r="E83" i="118"/>
  <c r="C83" i="118"/>
  <c r="I82" i="118"/>
  <c r="H82" i="118"/>
  <c r="G82" i="118"/>
  <c r="F82" i="118"/>
  <c r="E82" i="118"/>
  <c r="C82" i="118"/>
  <c r="I81" i="118"/>
  <c r="H81" i="118"/>
  <c r="G81" i="118"/>
  <c r="F81" i="118"/>
  <c r="E81" i="118"/>
  <c r="C81" i="118"/>
  <c r="I88" i="117"/>
  <c r="H88" i="117"/>
  <c r="G88" i="117"/>
  <c r="F88" i="117"/>
  <c r="E88" i="117"/>
  <c r="C88" i="117"/>
  <c r="I87" i="117"/>
  <c r="H87" i="117"/>
  <c r="G87" i="117"/>
  <c r="F87" i="117"/>
  <c r="E87" i="117"/>
  <c r="C87" i="117"/>
  <c r="I86" i="117"/>
  <c r="H86" i="117"/>
  <c r="G86" i="117"/>
  <c r="F86" i="117"/>
  <c r="E86" i="117"/>
  <c r="C86" i="117"/>
  <c r="I85" i="117"/>
  <c r="H85" i="117"/>
  <c r="G85" i="117"/>
  <c r="F85" i="117"/>
  <c r="E85" i="117"/>
  <c r="C85" i="117"/>
  <c r="I84" i="117"/>
  <c r="H84" i="117"/>
  <c r="G84" i="117"/>
  <c r="F84" i="117"/>
  <c r="E84" i="117"/>
  <c r="C84" i="117"/>
  <c r="I83" i="117"/>
  <c r="H83" i="117"/>
  <c r="G83" i="117"/>
  <c r="F83" i="117"/>
  <c r="E83" i="117"/>
  <c r="C83" i="117"/>
  <c r="I82" i="117"/>
  <c r="H82" i="117"/>
  <c r="G82" i="117"/>
  <c r="F82" i="117"/>
  <c r="E82" i="117"/>
  <c r="C82" i="117"/>
  <c r="I81" i="117"/>
  <c r="H81" i="117"/>
  <c r="G81" i="117"/>
  <c r="F81" i="117"/>
  <c r="E81" i="117"/>
  <c r="C81" i="117"/>
  <c r="I88" i="116"/>
  <c r="H88" i="116"/>
  <c r="G88" i="116"/>
  <c r="F88" i="116"/>
  <c r="E88" i="116"/>
  <c r="C88" i="116"/>
  <c r="I87" i="116"/>
  <c r="H87" i="116"/>
  <c r="G87" i="116"/>
  <c r="F87" i="116"/>
  <c r="E87" i="116"/>
  <c r="C87" i="116"/>
  <c r="I86" i="116"/>
  <c r="H86" i="116"/>
  <c r="G86" i="116"/>
  <c r="F86" i="116"/>
  <c r="E86" i="116"/>
  <c r="C86" i="116"/>
  <c r="I85" i="116"/>
  <c r="H85" i="116"/>
  <c r="G85" i="116"/>
  <c r="F85" i="116"/>
  <c r="E85" i="116"/>
  <c r="C85" i="116"/>
  <c r="I84" i="116"/>
  <c r="H84" i="116"/>
  <c r="G84" i="116"/>
  <c r="F84" i="116"/>
  <c r="E84" i="116"/>
  <c r="C84" i="116"/>
  <c r="I83" i="116"/>
  <c r="H83" i="116"/>
  <c r="G83" i="116"/>
  <c r="F83" i="116"/>
  <c r="E83" i="116"/>
  <c r="C83" i="116"/>
  <c r="I82" i="116"/>
  <c r="H82" i="116"/>
  <c r="G82" i="116"/>
  <c r="F82" i="116"/>
  <c r="E82" i="116"/>
  <c r="C82" i="116"/>
  <c r="I81" i="116"/>
  <c r="H81" i="116"/>
  <c r="G81" i="116"/>
  <c r="F81" i="116"/>
  <c r="E81" i="116"/>
  <c r="C81" i="116"/>
  <c r="I88" i="115"/>
  <c r="H88" i="115"/>
  <c r="G88" i="115"/>
  <c r="F88" i="115"/>
  <c r="E88" i="115"/>
  <c r="C88" i="115"/>
  <c r="I87" i="115"/>
  <c r="H87" i="115"/>
  <c r="G87" i="115"/>
  <c r="F87" i="115"/>
  <c r="E87" i="115"/>
  <c r="C87" i="115"/>
  <c r="I86" i="115"/>
  <c r="H86" i="115"/>
  <c r="G86" i="115"/>
  <c r="F86" i="115"/>
  <c r="E86" i="115"/>
  <c r="C86" i="115"/>
  <c r="I85" i="115"/>
  <c r="H85" i="115"/>
  <c r="G85" i="115"/>
  <c r="F85" i="115"/>
  <c r="E85" i="115"/>
  <c r="C85" i="115"/>
  <c r="I84" i="115"/>
  <c r="H84" i="115"/>
  <c r="G84" i="115"/>
  <c r="F84" i="115"/>
  <c r="E84" i="115"/>
  <c r="C84" i="115"/>
  <c r="I83" i="115"/>
  <c r="H83" i="115"/>
  <c r="G83" i="115"/>
  <c r="F83" i="115"/>
  <c r="E83" i="115"/>
  <c r="C83" i="115"/>
  <c r="I82" i="115"/>
  <c r="H82" i="115"/>
  <c r="G82" i="115"/>
  <c r="F82" i="115"/>
  <c r="E82" i="115"/>
  <c r="C82" i="115"/>
  <c r="I81" i="115"/>
  <c r="H81" i="115"/>
  <c r="G81" i="115"/>
  <c r="F81" i="115"/>
  <c r="E81" i="115"/>
  <c r="C81" i="115"/>
  <c r="I88" i="114"/>
  <c r="H88" i="114"/>
  <c r="G88" i="114"/>
  <c r="F88" i="114"/>
  <c r="E88" i="114"/>
  <c r="C88" i="114"/>
  <c r="I87" i="114"/>
  <c r="H87" i="114"/>
  <c r="G87" i="114"/>
  <c r="F87" i="114"/>
  <c r="E87" i="114"/>
  <c r="C87" i="114"/>
  <c r="I86" i="114"/>
  <c r="H86" i="114"/>
  <c r="G86" i="114"/>
  <c r="F86" i="114"/>
  <c r="E86" i="114"/>
  <c r="C86" i="114"/>
  <c r="I85" i="114"/>
  <c r="H85" i="114"/>
  <c r="G85" i="114"/>
  <c r="F85" i="114"/>
  <c r="E85" i="114"/>
  <c r="C85" i="114"/>
  <c r="I84" i="114"/>
  <c r="H84" i="114"/>
  <c r="G84" i="114"/>
  <c r="F84" i="114"/>
  <c r="E84" i="114"/>
  <c r="C84" i="114"/>
  <c r="I83" i="114"/>
  <c r="H83" i="114"/>
  <c r="G83" i="114"/>
  <c r="F83" i="114"/>
  <c r="E83" i="114"/>
  <c r="C83" i="114"/>
  <c r="I82" i="114"/>
  <c r="H82" i="114"/>
  <c r="G82" i="114"/>
  <c r="F82" i="114"/>
  <c r="E82" i="114"/>
  <c r="C82" i="114"/>
  <c r="I81" i="114"/>
  <c r="H81" i="114"/>
  <c r="G81" i="114"/>
  <c r="F81" i="114"/>
  <c r="E81" i="114"/>
  <c r="C81" i="114"/>
  <c r="I88" i="113"/>
  <c r="H88" i="113"/>
  <c r="G88" i="113"/>
  <c r="F88" i="113"/>
  <c r="E88" i="113"/>
  <c r="C88" i="113"/>
  <c r="I87" i="113"/>
  <c r="H87" i="113"/>
  <c r="G87" i="113"/>
  <c r="F87" i="113"/>
  <c r="E87" i="113"/>
  <c r="C87" i="113"/>
  <c r="I86" i="113"/>
  <c r="H86" i="113"/>
  <c r="G86" i="113"/>
  <c r="F86" i="113"/>
  <c r="E86" i="113"/>
  <c r="C86" i="113"/>
  <c r="I85" i="113"/>
  <c r="H85" i="113"/>
  <c r="G85" i="113"/>
  <c r="F85" i="113"/>
  <c r="E85" i="113"/>
  <c r="C85" i="113"/>
  <c r="I84" i="113"/>
  <c r="H84" i="113"/>
  <c r="G84" i="113"/>
  <c r="F84" i="113"/>
  <c r="E84" i="113"/>
  <c r="C84" i="113"/>
  <c r="I83" i="113"/>
  <c r="H83" i="113"/>
  <c r="G83" i="113"/>
  <c r="F83" i="113"/>
  <c r="E83" i="113"/>
  <c r="C83" i="113"/>
  <c r="I82" i="113"/>
  <c r="H82" i="113"/>
  <c r="G82" i="113"/>
  <c r="F82" i="113"/>
  <c r="E82" i="113"/>
  <c r="C82" i="113"/>
  <c r="I81" i="113"/>
  <c r="H81" i="113"/>
  <c r="G81" i="113"/>
  <c r="F81" i="113"/>
  <c r="E81" i="113"/>
  <c r="C81" i="113"/>
  <c r="I88" i="112"/>
  <c r="H88" i="112"/>
  <c r="G88" i="112"/>
  <c r="F88" i="112"/>
  <c r="E88" i="112"/>
  <c r="C88" i="112"/>
  <c r="I87" i="112"/>
  <c r="H87" i="112"/>
  <c r="G87" i="112"/>
  <c r="F87" i="112"/>
  <c r="E87" i="112"/>
  <c r="C87" i="112"/>
  <c r="I86" i="112"/>
  <c r="H86" i="112"/>
  <c r="G86" i="112"/>
  <c r="F86" i="112"/>
  <c r="E86" i="112"/>
  <c r="C86" i="112"/>
  <c r="I85" i="112"/>
  <c r="H85" i="112"/>
  <c r="G85" i="112"/>
  <c r="F85" i="112"/>
  <c r="E85" i="112"/>
  <c r="C85" i="112"/>
  <c r="I84" i="112"/>
  <c r="H84" i="112"/>
  <c r="G84" i="112"/>
  <c r="F84" i="112"/>
  <c r="E84" i="112"/>
  <c r="C84" i="112"/>
  <c r="I83" i="112"/>
  <c r="H83" i="112"/>
  <c r="G83" i="112"/>
  <c r="F83" i="112"/>
  <c r="E83" i="112"/>
  <c r="C83" i="112"/>
  <c r="I82" i="112"/>
  <c r="H82" i="112"/>
  <c r="G82" i="112"/>
  <c r="F82" i="112"/>
  <c r="E82" i="112"/>
  <c r="C82" i="112"/>
  <c r="I81" i="112"/>
  <c r="H81" i="112"/>
  <c r="G81" i="112"/>
  <c r="F81" i="112"/>
  <c r="E81" i="112"/>
  <c r="C81" i="112"/>
  <c r="I88" i="111"/>
  <c r="H88" i="111"/>
  <c r="G88" i="111"/>
  <c r="F88" i="111"/>
  <c r="E88" i="111"/>
  <c r="C88" i="111"/>
  <c r="I87" i="111"/>
  <c r="H87" i="111"/>
  <c r="G87" i="111"/>
  <c r="F87" i="111"/>
  <c r="E87" i="111"/>
  <c r="C87" i="111"/>
  <c r="I86" i="111"/>
  <c r="H86" i="111"/>
  <c r="G86" i="111"/>
  <c r="F86" i="111"/>
  <c r="E86" i="111"/>
  <c r="C86" i="111"/>
  <c r="I85" i="111"/>
  <c r="H85" i="111"/>
  <c r="G85" i="111"/>
  <c r="F85" i="111"/>
  <c r="E85" i="111"/>
  <c r="C85" i="111"/>
  <c r="I84" i="111"/>
  <c r="H84" i="111"/>
  <c r="G84" i="111"/>
  <c r="F84" i="111"/>
  <c r="E84" i="111"/>
  <c r="C84" i="111"/>
  <c r="I83" i="111"/>
  <c r="H83" i="111"/>
  <c r="G83" i="111"/>
  <c r="F83" i="111"/>
  <c r="E83" i="111"/>
  <c r="C83" i="111"/>
  <c r="I82" i="111"/>
  <c r="H82" i="111"/>
  <c r="G82" i="111"/>
  <c r="F82" i="111"/>
  <c r="E82" i="111"/>
  <c r="C82" i="111"/>
  <c r="I81" i="111"/>
  <c r="H81" i="111"/>
  <c r="G81" i="111"/>
  <c r="F81" i="111"/>
  <c r="E81" i="111"/>
  <c r="C81" i="111"/>
  <c r="I88" i="110"/>
  <c r="H88" i="110"/>
  <c r="G88" i="110"/>
  <c r="F88" i="110"/>
  <c r="E88" i="110"/>
  <c r="C88" i="110"/>
  <c r="I87" i="110"/>
  <c r="H87" i="110"/>
  <c r="G87" i="110"/>
  <c r="F87" i="110"/>
  <c r="E87" i="110"/>
  <c r="C87" i="110"/>
  <c r="I86" i="110"/>
  <c r="H86" i="110"/>
  <c r="G86" i="110"/>
  <c r="F86" i="110"/>
  <c r="E86" i="110"/>
  <c r="C86" i="110"/>
  <c r="I85" i="110"/>
  <c r="H85" i="110"/>
  <c r="G85" i="110"/>
  <c r="F85" i="110"/>
  <c r="E85" i="110"/>
  <c r="C85" i="110"/>
  <c r="I84" i="110"/>
  <c r="H84" i="110"/>
  <c r="G84" i="110"/>
  <c r="F84" i="110"/>
  <c r="E84" i="110"/>
  <c r="C84" i="110"/>
  <c r="I83" i="110"/>
  <c r="H83" i="110"/>
  <c r="G83" i="110"/>
  <c r="F83" i="110"/>
  <c r="E83" i="110"/>
  <c r="C83" i="110"/>
  <c r="I82" i="110"/>
  <c r="H82" i="110"/>
  <c r="G82" i="110"/>
  <c r="F82" i="110"/>
  <c r="E82" i="110"/>
  <c r="C82" i="110"/>
  <c r="I81" i="110"/>
  <c r="H81" i="110"/>
  <c r="G81" i="110"/>
  <c r="F81" i="110"/>
  <c r="E81" i="110"/>
  <c r="C81" i="110"/>
  <c r="I88" i="109"/>
  <c r="H88" i="109"/>
  <c r="G88" i="109"/>
  <c r="F88" i="109"/>
  <c r="E88" i="109"/>
  <c r="C88" i="109"/>
  <c r="I87" i="109"/>
  <c r="H87" i="109"/>
  <c r="G87" i="109"/>
  <c r="F87" i="109"/>
  <c r="E87" i="109"/>
  <c r="C87" i="109"/>
  <c r="I86" i="109"/>
  <c r="H86" i="109"/>
  <c r="G86" i="109"/>
  <c r="F86" i="109"/>
  <c r="E86" i="109"/>
  <c r="C86" i="109"/>
  <c r="I85" i="109"/>
  <c r="H85" i="109"/>
  <c r="G85" i="109"/>
  <c r="F85" i="109"/>
  <c r="E85" i="109"/>
  <c r="C85" i="109"/>
  <c r="I84" i="109"/>
  <c r="H84" i="109"/>
  <c r="G84" i="109"/>
  <c r="F84" i="109"/>
  <c r="E84" i="109"/>
  <c r="C84" i="109"/>
  <c r="I83" i="109"/>
  <c r="H83" i="109"/>
  <c r="G83" i="109"/>
  <c r="F83" i="109"/>
  <c r="E83" i="109"/>
  <c r="C83" i="109"/>
  <c r="I82" i="109"/>
  <c r="H82" i="109"/>
  <c r="G82" i="109"/>
  <c r="F82" i="109"/>
  <c r="E82" i="109"/>
  <c r="C82" i="109"/>
  <c r="I81" i="109"/>
  <c r="H81" i="109"/>
  <c r="G81" i="109"/>
  <c r="F81" i="109"/>
  <c r="E81" i="109"/>
  <c r="C81" i="109"/>
  <c r="I88" i="108"/>
  <c r="H88" i="108"/>
  <c r="G88" i="108"/>
  <c r="F88" i="108"/>
  <c r="E88" i="108"/>
  <c r="C88" i="108"/>
  <c r="I87" i="108"/>
  <c r="H87" i="108"/>
  <c r="G87" i="108"/>
  <c r="F87" i="108"/>
  <c r="E87" i="108"/>
  <c r="C87" i="108"/>
  <c r="I86" i="108"/>
  <c r="H86" i="108"/>
  <c r="G86" i="108"/>
  <c r="F86" i="108"/>
  <c r="E86" i="108"/>
  <c r="C86" i="108"/>
  <c r="I85" i="108"/>
  <c r="H85" i="108"/>
  <c r="G85" i="108"/>
  <c r="F85" i="108"/>
  <c r="E85" i="108"/>
  <c r="C85" i="108"/>
  <c r="I84" i="108"/>
  <c r="H84" i="108"/>
  <c r="G84" i="108"/>
  <c r="F84" i="108"/>
  <c r="E84" i="108"/>
  <c r="C84" i="108"/>
  <c r="I83" i="108"/>
  <c r="H83" i="108"/>
  <c r="G83" i="108"/>
  <c r="F83" i="108"/>
  <c r="E83" i="108"/>
  <c r="C83" i="108"/>
  <c r="I82" i="108"/>
  <c r="H82" i="108"/>
  <c r="G82" i="108"/>
  <c r="F82" i="108"/>
  <c r="E82" i="108"/>
  <c r="C82" i="108"/>
  <c r="I81" i="108"/>
  <c r="H81" i="108"/>
  <c r="G81" i="108"/>
  <c r="F81" i="108"/>
  <c r="E81" i="108"/>
  <c r="C81" i="108"/>
  <c r="I88" i="107"/>
  <c r="H88" i="107"/>
  <c r="G88" i="107"/>
  <c r="F88" i="107"/>
  <c r="E88" i="107"/>
  <c r="C88" i="107"/>
  <c r="I87" i="107"/>
  <c r="H87" i="107"/>
  <c r="G87" i="107"/>
  <c r="F87" i="107"/>
  <c r="E87" i="107"/>
  <c r="C87" i="107"/>
  <c r="I86" i="107"/>
  <c r="H86" i="107"/>
  <c r="G86" i="107"/>
  <c r="F86" i="107"/>
  <c r="E86" i="107"/>
  <c r="C86" i="107"/>
  <c r="I85" i="107"/>
  <c r="H85" i="107"/>
  <c r="G85" i="107"/>
  <c r="F85" i="107"/>
  <c r="E85" i="107"/>
  <c r="C85" i="107"/>
  <c r="I84" i="107"/>
  <c r="H84" i="107"/>
  <c r="G84" i="107"/>
  <c r="F84" i="107"/>
  <c r="E84" i="107"/>
  <c r="C84" i="107"/>
  <c r="I83" i="107"/>
  <c r="H83" i="107"/>
  <c r="G83" i="107"/>
  <c r="F83" i="107"/>
  <c r="E83" i="107"/>
  <c r="C83" i="107"/>
  <c r="I82" i="107"/>
  <c r="H82" i="107"/>
  <c r="G82" i="107"/>
  <c r="F82" i="107"/>
  <c r="E82" i="107"/>
  <c r="C82" i="107"/>
  <c r="I81" i="107"/>
  <c r="H81" i="107"/>
  <c r="G81" i="107"/>
  <c r="F81" i="107"/>
  <c r="E81" i="107"/>
  <c r="C81" i="107"/>
  <c r="I88" i="106"/>
  <c r="H88" i="106"/>
  <c r="G88" i="106"/>
  <c r="F88" i="106"/>
  <c r="E88" i="106"/>
  <c r="C88" i="106"/>
  <c r="I87" i="106"/>
  <c r="H87" i="106"/>
  <c r="G87" i="106"/>
  <c r="F87" i="106"/>
  <c r="E87" i="106"/>
  <c r="C87" i="106"/>
  <c r="I86" i="106"/>
  <c r="H86" i="106"/>
  <c r="G86" i="106"/>
  <c r="F86" i="106"/>
  <c r="E86" i="106"/>
  <c r="C86" i="106"/>
  <c r="I85" i="106"/>
  <c r="H85" i="106"/>
  <c r="G85" i="106"/>
  <c r="F85" i="106"/>
  <c r="E85" i="106"/>
  <c r="C85" i="106"/>
  <c r="I84" i="106"/>
  <c r="H84" i="106"/>
  <c r="G84" i="106"/>
  <c r="F84" i="106"/>
  <c r="E84" i="106"/>
  <c r="C84" i="106"/>
  <c r="I83" i="106"/>
  <c r="H83" i="106"/>
  <c r="G83" i="106"/>
  <c r="F83" i="106"/>
  <c r="E83" i="106"/>
  <c r="C83" i="106"/>
  <c r="I82" i="106"/>
  <c r="H82" i="106"/>
  <c r="G82" i="106"/>
  <c r="F82" i="106"/>
  <c r="E82" i="106"/>
  <c r="C82" i="106"/>
  <c r="I81" i="106"/>
  <c r="H81" i="106"/>
  <c r="G81" i="106"/>
  <c r="F81" i="106"/>
  <c r="E81" i="106"/>
  <c r="C81" i="106"/>
  <c r="I88" i="105"/>
  <c r="H88" i="105"/>
  <c r="G88" i="105"/>
  <c r="F88" i="105"/>
  <c r="E88" i="105"/>
  <c r="C88" i="105"/>
  <c r="I87" i="105"/>
  <c r="H87" i="105"/>
  <c r="G87" i="105"/>
  <c r="F87" i="105"/>
  <c r="E87" i="105"/>
  <c r="C87" i="105"/>
  <c r="I86" i="105"/>
  <c r="H86" i="105"/>
  <c r="G86" i="105"/>
  <c r="F86" i="105"/>
  <c r="E86" i="105"/>
  <c r="C86" i="105"/>
  <c r="I85" i="105"/>
  <c r="H85" i="105"/>
  <c r="G85" i="105"/>
  <c r="F85" i="105"/>
  <c r="E85" i="105"/>
  <c r="C85" i="105"/>
  <c r="I84" i="105"/>
  <c r="H84" i="105"/>
  <c r="G84" i="105"/>
  <c r="F84" i="105"/>
  <c r="E84" i="105"/>
  <c r="C84" i="105"/>
  <c r="I83" i="105"/>
  <c r="H83" i="105"/>
  <c r="G83" i="105"/>
  <c r="F83" i="105"/>
  <c r="E83" i="105"/>
  <c r="C83" i="105"/>
  <c r="I82" i="105"/>
  <c r="H82" i="105"/>
  <c r="G82" i="105"/>
  <c r="F82" i="105"/>
  <c r="E82" i="105"/>
  <c r="C82" i="105"/>
  <c r="I81" i="105"/>
  <c r="H81" i="105"/>
  <c r="G81" i="105"/>
  <c r="F81" i="105"/>
  <c r="E81" i="105"/>
  <c r="C81" i="105"/>
  <c r="I88" i="104"/>
  <c r="H88" i="104"/>
  <c r="G88" i="104"/>
  <c r="F88" i="104"/>
  <c r="E88" i="104"/>
  <c r="C88" i="104"/>
  <c r="I87" i="104"/>
  <c r="H87" i="104"/>
  <c r="G87" i="104"/>
  <c r="F87" i="104"/>
  <c r="E87" i="104"/>
  <c r="C87" i="104"/>
  <c r="I86" i="104"/>
  <c r="H86" i="104"/>
  <c r="G86" i="104"/>
  <c r="F86" i="104"/>
  <c r="E86" i="104"/>
  <c r="C86" i="104"/>
  <c r="I85" i="104"/>
  <c r="H85" i="104"/>
  <c r="G85" i="104"/>
  <c r="F85" i="104"/>
  <c r="E85" i="104"/>
  <c r="C85" i="104"/>
  <c r="I84" i="104"/>
  <c r="H84" i="104"/>
  <c r="G84" i="104"/>
  <c r="F84" i="104"/>
  <c r="E84" i="104"/>
  <c r="C84" i="104"/>
  <c r="I83" i="104"/>
  <c r="H83" i="104"/>
  <c r="G83" i="104"/>
  <c r="F83" i="104"/>
  <c r="E83" i="104"/>
  <c r="C83" i="104"/>
  <c r="I82" i="104"/>
  <c r="H82" i="104"/>
  <c r="G82" i="104"/>
  <c r="F82" i="104"/>
  <c r="E82" i="104"/>
  <c r="C82" i="104"/>
  <c r="I81" i="104"/>
  <c r="H81" i="104"/>
  <c r="G81" i="104"/>
  <c r="F81" i="104"/>
  <c r="E81" i="104"/>
  <c r="C81" i="104"/>
  <c r="I88" i="103"/>
  <c r="H88" i="103"/>
  <c r="G88" i="103"/>
  <c r="F88" i="103"/>
  <c r="E88" i="103"/>
  <c r="C88" i="103"/>
  <c r="I87" i="103"/>
  <c r="H87" i="103"/>
  <c r="G87" i="103"/>
  <c r="F87" i="103"/>
  <c r="E87" i="103"/>
  <c r="C87" i="103"/>
  <c r="I86" i="103"/>
  <c r="H86" i="103"/>
  <c r="G86" i="103"/>
  <c r="F86" i="103"/>
  <c r="E86" i="103"/>
  <c r="C86" i="103"/>
  <c r="I85" i="103"/>
  <c r="H85" i="103"/>
  <c r="G85" i="103"/>
  <c r="F85" i="103"/>
  <c r="E85" i="103"/>
  <c r="C85" i="103"/>
  <c r="I84" i="103"/>
  <c r="H84" i="103"/>
  <c r="G84" i="103"/>
  <c r="F84" i="103"/>
  <c r="E84" i="103"/>
  <c r="C84" i="103"/>
  <c r="I83" i="103"/>
  <c r="H83" i="103"/>
  <c r="G83" i="103"/>
  <c r="F83" i="103"/>
  <c r="E83" i="103"/>
  <c r="C83" i="103"/>
  <c r="I82" i="103"/>
  <c r="H82" i="103"/>
  <c r="G82" i="103"/>
  <c r="F82" i="103"/>
  <c r="E82" i="103"/>
  <c r="C82" i="103"/>
  <c r="I81" i="103"/>
  <c r="H81" i="103"/>
  <c r="G81" i="103"/>
  <c r="F81" i="103"/>
  <c r="E81" i="103"/>
  <c r="C81" i="103"/>
  <c r="I88" i="102"/>
  <c r="H88" i="102"/>
  <c r="G88" i="102"/>
  <c r="F88" i="102"/>
  <c r="E88" i="102"/>
  <c r="C88" i="102"/>
  <c r="I87" i="102"/>
  <c r="H87" i="102"/>
  <c r="G87" i="102"/>
  <c r="F87" i="102"/>
  <c r="E87" i="102"/>
  <c r="C87" i="102"/>
  <c r="I86" i="102"/>
  <c r="H86" i="102"/>
  <c r="G86" i="102"/>
  <c r="F86" i="102"/>
  <c r="E86" i="102"/>
  <c r="C86" i="102"/>
  <c r="I85" i="102"/>
  <c r="H85" i="102"/>
  <c r="G85" i="102"/>
  <c r="F85" i="102"/>
  <c r="E85" i="102"/>
  <c r="C85" i="102"/>
  <c r="I84" i="102"/>
  <c r="H84" i="102"/>
  <c r="G84" i="102"/>
  <c r="F84" i="102"/>
  <c r="E84" i="102"/>
  <c r="C84" i="102"/>
  <c r="I83" i="102"/>
  <c r="H83" i="102"/>
  <c r="G83" i="102"/>
  <c r="F83" i="102"/>
  <c r="E83" i="102"/>
  <c r="C83" i="102"/>
  <c r="I82" i="102"/>
  <c r="H82" i="102"/>
  <c r="G82" i="102"/>
  <c r="F82" i="102"/>
  <c r="E82" i="102"/>
  <c r="C82" i="102"/>
  <c r="I81" i="102"/>
  <c r="H81" i="102"/>
  <c r="G81" i="102"/>
  <c r="F81" i="102"/>
  <c r="E81" i="102"/>
  <c r="C81" i="102"/>
  <c r="I88" i="101"/>
  <c r="H88" i="101"/>
  <c r="G88" i="101"/>
  <c r="F88" i="101"/>
  <c r="E88" i="101"/>
  <c r="C88" i="101"/>
  <c r="I87" i="101"/>
  <c r="H87" i="101"/>
  <c r="G87" i="101"/>
  <c r="F87" i="101"/>
  <c r="E87" i="101"/>
  <c r="C87" i="101"/>
  <c r="I86" i="101"/>
  <c r="H86" i="101"/>
  <c r="G86" i="101"/>
  <c r="F86" i="101"/>
  <c r="E86" i="101"/>
  <c r="C86" i="101"/>
  <c r="I85" i="101"/>
  <c r="H85" i="101"/>
  <c r="G85" i="101"/>
  <c r="F85" i="101"/>
  <c r="E85" i="101"/>
  <c r="C85" i="101"/>
  <c r="I84" i="101"/>
  <c r="H84" i="101"/>
  <c r="G84" i="101"/>
  <c r="F84" i="101"/>
  <c r="E84" i="101"/>
  <c r="C84" i="101"/>
  <c r="I83" i="101"/>
  <c r="H83" i="101"/>
  <c r="G83" i="101"/>
  <c r="F83" i="101"/>
  <c r="E83" i="101"/>
  <c r="C83" i="101"/>
  <c r="I82" i="101"/>
  <c r="H82" i="101"/>
  <c r="G82" i="101"/>
  <c r="F82" i="101"/>
  <c r="E82" i="101"/>
  <c r="C82" i="101"/>
  <c r="I81" i="101"/>
  <c r="H81" i="101"/>
  <c r="G81" i="101"/>
  <c r="F81" i="101"/>
  <c r="E81" i="101"/>
  <c r="C81" i="101"/>
  <c r="I88" i="100"/>
  <c r="H88" i="100"/>
  <c r="G88" i="100"/>
  <c r="F88" i="100"/>
  <c r="E88" i="100"/>
  <c r="C88" i="100"/>
  <c r="I87" i="100"/>
  <c r="H87" i="100"/>
  <c r="G87" i="100"/>
  <c r="F87" i="100"/>
  <c r="E87" i="100"/>
  <c r="C87" i="100"/>
  <c r="I86" i="100"/>
  <c r="H86" i="100"/>
  <c r="G86" i="100"/>
  <c r="F86" i="100"/>
  <c r="E86" i="100"/>
  <c r="C86" i="100"/>
  <c r="I85" i="100"/>
  <c r="H85" i="100"/>
  <c r="G85" i="100"/>
  <c r="F85" i="100"/>
  <c r="E85" i="100"/>
  <c r="C85" i="100"/>
  <c r="I84" i="100"/>
  <c r="H84" i="100"/>
  <c r="G84" i="100"/>
  <c r="F84" i="100"/>
  <c r="E84" i="100"/>
  <c r="C84" i="100"/>
  <c r="I83" i="100"/>
  <c r="H83" i="100"/>
  <c r="G83" i="100"/>
  <c r="F83" i="100"/>
  <c r="E83" i="100"/>
  <c r="C83" i="100"/>
  <c r="I82" i="100"/>
  <c r="H82" i="100"/>
  <c r="G82" i="100"/>
  <c r="F82" i="100"/>
  <c r="E82" i="100"/>
  <c r="C82" i="100"/>
  <c r="I81" i="100"/>
  <c r="H81" i="100"/>
  <c r="G81" i="100"/>
  <c r="F81" i="100"/>
  <c r="E81" i="100"/>
  <c r="C81" i="100"/>
  <c r="I88" i="99"/>
  <c r="H88" i="99"/>
  <c r="G88" i="99"/>
  <c r="F88" i="99"/>
  <c r="E88" i="99"/>
  <c r="C88" i="99"/>
  <c r="I87" i="99"/>
  <c r="H87" i="99"/>
  <c r="G87" i="99"/>
  <c r="F87" i="99"/>
  <c r="E87" i="99"/>
  <c r="C87" i="99"/>
  <c r="I86" i="99"/>
  <c r="H86" i="99"/>
  <c r="G86" i="99"/>
  <c r="F86" i="99"/>
  <c r="E86" i="99"/>
  <c r="C86" i="99"/>
  <c r="I85" i="99"/>
  <c r="H85" i="99"/>
  <c r="G85" i="99"/>
  <c r="F85" i="99"/>
  <c r="E85" i="99"/>
  <c r="C85" i="99"/>
  <c r="I84" i="99"/>
  <c r="H84" i="99"/>
  <c r="G84" i="99"/>
  <c r="F84" i="99"/>
  <c r="E84" i="99"/>
  <c r="C84" i="99"/>
  <c r="I83" i="99"/>
  <c r="H83" i="99"/>
  <c r="G83" i="99"/>
  <c r="F83" i="99"/>
  <c r="E83" i="99"/>
  <c r="C83" i="99"/>
  <c r="I82" i="99"/>
  <c r="H82" i="99"/>
  <c r="G82" i="99"/>
  <c r="F82" i="99"/>
  <c r="E82" i="99"/>
  <c r="C82" i="99"/>
  <c r="I81" i="99"/>
  <c r="H81" i="99"/>
  <c r="G81" i="99"/>
  <c r="F81" i="99"/>
  <c r="E81" i="99"/>
  <c r="C81" i="99"/>
  <c r="I88" i="98"/>
  <c r="H88" i="98"/>
  <c r="G88" i="98"/>
  <c r="F88" i="98"/>
  <c r="E88" i="98"/>
  <c r="C88" i="98"/>
  <c r="I87" i="98"/>
  <c r="H87" i="98"/>
  <c r="G87" i="98"/>
  <c r="F87" i="98"/>
  <c r="E87" i="98"/>
  <c r="C87" i="98"/>
  <c r="I86" i="98"/>
  <c r="H86" i="98"/>
  <c r="G86" i="98"/>
  <c r="F86" i="98"/>
  <c r="E86" i="98"/>
  <c r="C86" i="98"/>
  <c r="I85" i="98"/>
  <c r="H85" i="98"/>
  <c r="G85" i="98"/>
  <c r="F85" i="98"/>
  <c r="E85" i="98"/>
  <c r="C85" i="98"/>
  <c r="I84" i="98"/>
  <c r="H84" i="98"/>
  <c r="G84" i="98"/>
  <c r="F84" i="98"/>
  <c r="E84" i="98"/>
  <c r="C84" i="98"/>
  <c r="I83" i="98"/>
  <c r="H83" i="98"/>
  <c r="G83" i="98"/>
  <c r="F83" i="98"/>
  <c r="E83" i="98"/>
  <c r="C83" i="98"/>
  <c r="I82" i="98"/>
  <c r="H82" i="98"/>
  <c r="G82" i="98"/>
  <c r="F82" i="98"/>
  <c r="E82" i="98"/>
  <c r="C82" i="98"/>
  <c r="I81" i="98"/>
  <c r="H81" i="98"/>
  <c r="G81" i="98"/>
  <c r="F81" i="98"/>
  <c r="E81" i="98"/>
  <c r="C81" i="98"/>
  <c r="I88" i="97"/>
  <c r="H88" i="97"/>
  <c r="G88" i="97"/>
  <c r="F88" i="97"/>
  <c r="E88" i="97"/>
  <c r="C88" i="97"/>
  <c r="I87" i="97"/>
  <c r="H87" i="97"/>
  <c r="G87" i="97"/>
  <c r="F87" i="97"/>
  <c r="E87" i="97"/>
  <c r="C87" i="97"/>
  <c r="I86" i="97"/>
  <c r="H86" i="97"/>
  <c r="G86" i="97"/>
  <c r="F86" i="97"/>
  <c r="E86" i="97"/>
  <c r="C86" i="97"/>
  <c r="I85" i="97"/>
  <c r="H85" i="97"/>
  <c r="G85" i="97"/>
  <c r="F85" i="97"/>
  <c r="E85" i="97"/>
  <c r="C85" i="97"/>
  <c r="I84" i="97"/>
  <c r="H84" i="97"/>
  <c r="G84" i="97"/>
  <c r="F84" i="97"/>
  <c r="E84" i="97"/>
  <c r="C84" i="97"/>
  <c r="I83" i="97"/>
  <c r="H83" i="97"/>
  <c r="G83" i="97"/>
  <c r="F83" i="97"/>
  <c r="E83" i="97"/>
  <c r="C83" i="97"/>
  <c r="I82" i="97"/>
  <c r="H82" i="97"/>
  <c r="G82" i="97"/>
  <c r="F82" i="97"/>
  <c r="E82" i="97"/>
  <c r="C82" i="97"/>
  <c r="I81" i="97"/>
  <c r="H81" i="97"/>
  <c r="G81" i="97"/>
  <c r="F81" i="97"/>
  <c r="E81" i="97"/>
  <c r="C81" i="97"/>
  <c r="I88" i="96"/>
  <c r="H88" i="96"/>
  <c r="G88" i="96"/>
  <c r="F88" i="96"/>
  <c r="E88" i="96"/>
  <c r="C88" i="96"/>
  <c r="I87" i="96"/>
  <c r="H87" i="96"/>
  <c r="G87" i="96"/>
  <c r="F87" i="96"/>
  <c r="E87" i="96"/>
  <c r="C87" i="96"/>
  <c r="I86" i="96"/>
  <c r="H86" i="96"/>
  <c r="G86" i="96"/>
  <c r="F86" i="96"/>
  <c r="E86" i="96"/>
  <c r="C86" i="96"/>
  <c r="I85" i="96"/>
  <c r="H85" i="96"/>
  <c r="G85" i="96"/>
  <c r="F85" i="96"/>
  <c r="E85" i="96"/>
  <c r="C85" i="96"/>
  <c r="I84" i="96"/>
  <c r="H84" i="96"/>
  <c r="G84" i="96"/>
  <c r="F84" i="96"/>
  <c r="E84" i="96"/>
  <c r="C84" i="96"/>
  <c r="I83" i="96"/>
  <c r="H83" i="96"/>
  <c r="G83" i="96"/>
  <c r="F83" i="96"/>
  <c r="E83" i="96"/>
  <c r="C83" i="96"/>
  <c r="I82" i="96"/>
  <c r="H82" i="96"/>
  <c r="G82" i="96"/>
  <c r="F82" i="96"/>
  <c r="E82" i="96"/>
  <c r="C82" i="96"/>
  <c r="I81" i="96"/>
  <c r="H81" i="96"/>
  <c r="G81" i="96"/>
  <c r="F81" i="96"/>
  <c r="E81" i="96"/>
  <c r="C81" i="96"/>
  <c r="I88" i="95"/>
  <c r="H88" i="95"/>
  <c r="G88" i="95"/>
  <c r="F88" i="95"/>
  <c r="E88" i="95"/>
  <c r="C88" i="95"/>
  <c r="I87" i="95"/>
  <c r="H87" i="95"/>
  <c r="G87" i="95"/>
  <c r="F87" i="95"/>
  <c r="E87" i="95"/>
  <c r="C87" i="95"/>
  <c r="I86" i="95"/>
  <c r="H86" i="95"/>
  <c r="G86" i="95"/>
  <c r="F86" i="95"/>
  <c r="E86" i="95"/>
  <c r="C86" i="95"/>
  <c r="I85" i="95"/>
  <c r="H85" i="95"/>
  <c r="G85" i="95"/>
  <c r="F85" i="95"/>
  <c r="E85" i="95"/>
  <c r="C85" i="95"/>
  <c r="I84" i="95"/>
  <c r="H84" i="95"/>
  <c r="G84" i="95"/>
  <c r="F84" i="95"/>
  <c r="E84" i="95"/>
  <c r="C84" i="95"/>
  <c r="I83" i="95"/>
  <c r="H83" i="95"/>
  <c r="G83" i="95"/>
  <c r="F83" i="95"/>
  <c r="E83" i="95"/>
  <c r="C83" i="95"/>
  <c r="I82" i="95"/>
  <c r="H82" i="95"/>
  <c r="G82" i="95"/>
  <c r="F82" i="95"/>
  <c r="E82" i="95"/>
  <c r="C82" i="95"/>
  <c r="I81" i="95"/>
  <c r="H81" i="95"/>
  <c r="G81" i="95"/>
  <c r="F81" i="95"/>
  <c r="E81" i="95"/>
  <c r="C81" i="95"/>
  <c r="I88" i="94"/>
  <c r="H88" i="94"/>
  <c r="G88" i="94"/>
  <c r="F88" i="94"/>
  <c r="E88" i="94"/>
  <c r="C88" i="94"/>
  <c r="I87" i="94"/>
  <c r="H87" i="94"/>
  <c r="G87" i="94"/>
  <c r="F87" i="94"/>
  <c r="E87" i="94"/>
  <c r="C87" i="94"/>
  <c r="I86" i="94"/>
  <c r="H86" i="94"/>
  <c r="G86" i="94"/>
  <c r="F86" i="94"/>
  <c r="E86" i="94"/>
  <c r="C86" i="94"/>
  <c r="I85" i="94"/>
  <c r="H85" i="94"/>
  <c r="G85" i="94"/>
  <c r="F85" i="94"/>
  <c r="E85" i="94"/>
  <c r="C85" i="94"/>
  <c r="I84" i="94"/>
  <c r="H84" i="94"/>
  <c r="G84" i="94"/>
  <c r="F84" i="94"/>
  <c r="E84" i="94"/>
  <c r="C84" i="94"/>
  <c r="I83" i="94"/>
  <c r="H83" i="94"/>
  <c r="G83" i="94"/>
  <c r="F83" i="94"/>
  <c r="E83" i="94"/>
  <c r="C83" i="94"/>
  <c r="I82" i="94"/>
  <c r="H82" i="94"/>
  <c r="G82" i="94"/>
  <c r="F82" i="94"/>
  <c r="E82" i="94"/>
  <c r="C82" i="94"/>
  <c r="I81" i="94"/>
  <c r="H81" i="94"/>
  <c r="G81" i="94"/>
  <c r="F81" i="94"/>
  <c r="E81" i="94"/>
  <c r="C81" i="94"/>
  <c r="I88" i="93"/>
  <c r="H88" i="93"/>
  <c r="G88" i="93"/>
  <c r="F88" i="93"/>
  <c r="E88" i="93"/>
  <c r="C88" i="93"/>
  <c r="I87" i="93"/>
  <c r="H87" i="93"/>
  <c r="G87" i="93"/>
  <c r="F87" i="93"/>
  <c r="E87" i="93"/>
  <c r="C87" i="93"/>
  <c r="I86" i="93"/>
  <c r="H86" i="93"/>
  <c r="G86" i="93"/>
  <c r="F86" i="93"/>
  <c r="E86" i="93"/>
  <c r="C86" i="93"/>
  <c r="I85" i="93"/>
  <c r="H85" i="93"/>
  <c r="G85" i="93"/>
  <c r="F85" i="93"/>
  <c r="E85" i="93"/>
  <c r="C85" i="93"/>
  <c r="I84" i="93"/>
  <c r="H84" i="93"/>
  <c r="G84" i="93"/>
  <c r="F84" i="93"/>
  <c r="E84" i="93"/>
  <c r="C84" i="93"/>
  <c r="I83" i="93"/>
  <c r="H83" i="93"/>
  <c r="G83" i="93"/>
  <c r="F83" i="93"/>
  <c r="E83" i="93"/>
  <c r="C83" i="93"/>
  <c r="I82" i="93"/>
  <c r="H82" i="93"/>
  <c r="G82" i="93"/>
  <c r="F82" i="93"/>
  <c r="E82" i="93"/>
  <c r="C82" i="93"/>
  <c r="I81" i="93"/>
  <c r="H81" i="93"/>
  <c r="G81" i="93"/>
  <c r="F81" i="93"/>
  <c r="E81" i="93"/>
  <c r="C81" i="93"/>
  <c r="I88" i="92"/>
  <c r="H88" i="92"/>
  <c r="G88" i="92"/>
  <c r="F88" i="92"/>
  <c r="E88" i="92"/>
  <c r="C88" i="92"/>
  <c r="I87" i="92"/>
  <c r="H87" i="92"/>
  <c r="G87" i="92"/>
  <c r="F87" i="92"/>
  <c r="E87" i="92"/>
  <c r="C87" i="92"/>
  <c r="I86" i="92"/>
  <c r="H86" i="92"/>
  <c r="G86" i="92"/>
  <c r="F86" i="92"/>
  <c r="E86" i="92"/>
  <c r="C86" i="92"/>
  <c r="I85" i="92"/>
  <c r="H85" i="92"/>
  <c r="G85" i="92"/>
  <c r="F85" i="92"/>
  <c r="E85" i="92"/>
  <c r="C85" i="92"/>
  <c r="I84" i="92"/>
  <c r="H84" i="92"/>
  <c r="G84" i="92"/>
  <c r="F84" i="92"/>
  <c r="E84" i="92"/>
  <c r="C84" i="92"/>
  <c r="I83" i="92"/>
  <c r="H83" i="92"/>
  <c r="G83" i="92"/>
  <c r="F83" i="92"/>
  <c r="E83" i="92"/>
  <c r="C83" i="92"/>
  <c r="I82" i="92"/>
  <c r="H82" i="92"/>
  <c r="G82" i="92"/>
  <c r="F82" i="92"/>
  <c r="E82" i="92"/>
  <c r="C82" i="92"/>
  <c r="I81" i="92"/>
  <c r="H81" i="92"/>
  <c r="G81" i="92"/>
  <c r="F81" i="92"/>
  <c r="E81" i="92"/>
  <c r="C81" i="92"/>
  <c r="I88" i="91"/>
  <c r="H88" i="91"/>
  <c r="G88" i="91"/>
  <c r="F88" i="91"/>
  <c r="E88" i="91"/>
  <c r="C88" i="91"/>
  <c r="I87" i="91"/>
  <c r="H87" i="91"/>
  <c r="G87" i="91"/>
  <c r="F87" i="91"/>
  <c r="E87" i="91"/>
  <c r="C87" i="91"/>
  <c r="I86" i="91"/>
  <c r="H86" i="91"/>
  <c r="G86" i="91"/>
  <c r="F86" i="91"/>
  <c r="E86" i="91"/>
  <c r="C86" i="91"/>
  <c r="I85" i="91"/>
  <c r="H85" i="91"/>
  <c r="G85" i="91"/>
  <c r="F85" i="91"/>
  <c r="E85" i="91"/>
  <c r="C85" i="91"/>
  <c r="I84" i="91"/>
  <c r="H84" i="91"/>
  <c r="G84" i="91"/>
  <c r="F84" i="91"/>
  <c r="E84" i="91"/>
  <c r="C84" i="91"/>
  <c r="I83" i="91"/>
  <c r="H83" i="91"/>
  <c r="G83" i="91"/>
  <c r="F83" i="91"/>
  <c r="E83" i="91"/>
  <c r="C83" i="91"/>
  <c r="I82" i="91"/>
  <c r="H82" i="91"/>
  <c r="G82" i="91"/>
  <c r="F82" i="91"/>
  <c r="E82" i="91"/>
  <c r="C82" i="91"/>
  <c r="I81" i="91"/>
  <c r="H81" i="91"/>
  <c r="G81" i="91"/>
  <c r="F81" i="91"/>
  <c r="E81" i="91"/>
  <c r="C81" i="91"/>
  <c r="I88" i="90"/>
  <c r="H88" i="90"/>
  <c r="G88" i="90"/>
  <c r="F88" i="90"/>
  <c r="E88" i="90"/>
  <c r="C88" i="90"/>
  <c r="I87" i="90"/>
  <c r="H87" i="90"/>
  <c r="G87" i="90"/>
  <c r="F87" i="90"/>
  <c r="E87" i="90"/>
  <c r="C87" i="90"/>
  <c r="I86" i="90"/>
  <c r="H86" i="90"/>
  <c r="G86" i="90"/>
  <c r="F86" i="90"/>
  <c r="E86" i="90"/>
  <c r="C86" i="90"/>
  <c r="I85" i="90"/>
  <c r="H85" i="90"/>
  <c r="G85" i="90"/>
  <c r="F85" i="90"/>
  <c r="E85" i="90"/>
  <c r="C85" i="90"/>
  <c r="I84" i="90"/>
  <c r="H84" i="90"/>
  <c r="G84" i="90"/>
  <c r="F84" i="90"/>
  <c r="E84" i="90"/>
  <c r="C84" i="90"/>
  <c r="I83" i="90"/>
  <c r="H83" i="90"/>
  <c r="G83" i="90"/>
  <c r="F83" i="90"/>
  <c r="E83" i="90"/>
  <c r="C83" i="90"/>
  <c r="I82" i="90"/>
  <c r="H82" i="90"/>
  <c r="G82" i="90"/>
  <c r="F82" i="90"/>
  <c r="E82" i="90"/>
  <c r="C82" i="90"/>
  <c r="I81" i="90"/>
  <c r="H81" i="90"/>
  <c r="G81" i="90"/>
  <c r="F81" i="90"/>
  <c r="E81" i="90"/>
  <c r="C81" i="90"/>
  <c r="I88" i="89"/>
  <c r="H88" i="89"/>
  <c r="G88" i="89"/>
  <c r="F88" i="89"/>
  <c r="E88" i="89"/>
  <c r="C88" i="89"/>
  <c r="I87" i="89"/>
  <c r="H87" i="89"/>
  <c r="G87" i="89"/>
  <c r="F87" i="89"/>
  <c r="E87" i="89"/>
  <c r="C87" i="89"/>
  <c r="I86" i="89"/>
  <c r="H86" i="89"/>
  <c r="G86" i="89"/>
  <c r="F86" i="89"/>
  <c r="E86" i="89"/>
  <c r="C86" i="89"/>
  <c r="I85" i="89"/>
  <c r="H85" i="89"/>
  <c r="G85" i="89"/>
  <c r="F85" i="89"/>
  <c r="E85" i="89"/>
  <c r="C85" i="89"/>
  <c r="I84" i="89"/>
  <c r="H84" i="89"/>
  <c r="G84" i="89"/>
  <c r="F84" i="89"/>
  <c r="E84" i="89"/>
  <c r="C84" i="89"/>
  <c r="I83" i="89"/>
  <c r="H83" i="89"/>
  <c r="G83" i="89"/>
  <c r="F83" i="89"/>
  <c r="E83" i="89"/>
  <c r="C83" i="89"/>
  <c r="I82" i="89"/>
  <c r="H82" i="89"/>
  <c r="G82" i="89"/>
  <c r="F82" i="89"/>
  <c r="E82" i="89"/>
  <c r="C82" i="89"/>
  <c r="I81" i="89"/>
  <c r="H81" i="89"/>
  <c r="G81" i="89"/>
  <c r="F81" i="89"/>
  <c r="E81" i="89"/>
  <c r="C81" i="89"/>
  <c r="I88" i="88"/>
  <c r="H88" i="88"/>
  <c r="G88" i="88"/>
  <c r="F88" i="88"/>
  <c r="E88" i="88"/>
  <c r="C88" i="88"/>
  <c r="I87" i="88"/>
  <c r="H87" i="88"/>
  <c r="G87" i="88"/>
  <c r="F87" i="88"/>
  <c r="E87" i="88"/>
  <c r="C87" i="88"/>
  <c r="I86" i="88"/>
  <c r="H86" i="88"/>
  <c r="G86" i="88"/>
  <c r="F86" i="88"/>
  <c r="E86" i="88"/>
  <c r="C86" i="88"/>
  <c r="I85" i="88"/>
  <c r="H85" i="88"/>
  <c r="G85" i="88"/>
  <c r="F85" i="88"/>
  <c r="E85" i="88"/>
  <c r="C85" i="88"/>
  <c r="I84" i="88"/>
  <c r="H84" i="88"/>
  <c r="G84" i="88"/>
  <c r="F84" i="88"/>
  <c r="E84" i="88"/>
  <c r="C84" i="88"/>
  <c r="I83" i="88"/>
  <c r="H83" i="88"/>
  <c r="G83" i="88"/>
  <c r="F83" i="88"/>
  <c r="E83" i="88"/>
  <c r="C83" i="88"/>
  <c r="I82" i="88"/>
  <c r="H82" i="88"/>
  <c r="G82" i="88"/>
  <c r="F82" i="88"/>
  <c r="E82" i="88"/>
  <c r="C82" i="88"/>
  <c r="I81" i="88"/>
  <c r="H81" i="88"/>
  <c r="G81" i="88"/>
  <c r="F81" i="88"/>
  <c r="E81" i="88"/>
  <c r="C81" i="88"/>
  <c r="I88" i="87"/>
  <c r="H88" i="87"/>
  <c r="G88" i="87"/>
  <c r="F88" i="87"/>
  <c r="E88" i="87"/>
  <c r="C88" i="87"/>
  <c r="I87" i="87"/>
  <c r="H87" i="87"/>
  <c r="G87" i="87"/>
  <c r="F87" i="87"/>
  <c r="E87" i="87"/>
  <c r="C87" i="87"/>
  <c r="I86" i="87"/>
  <c r="H86" i="87"/>
  <c r="G86" i="87"/>
  <c r="F86" i="87"/>
  <c r="E86" i="87"/>
  <c r="C86" i="87"/>
  <c r="I85" i="87"/>
  <c r="H85" i="87"/>
  <c r="G85" i="87"/>
  <c r="F85" i="87"/>
  <c r="E85" i="87"/>
  <c r="C85" i="87"/>
  <c r="I84" i="87"/>
  <c r="H84" i="87"/>
  <c r="G84" i="87"/>
  <c r="F84" i="87"/>
  <c r="E84" i="87"/>
  <c r="C84" i="87"/>
  <c r="I83" i="87"/>
  <c r="H83" i="87"/>
  <c r="G83" i="87"/>
  <c r="F83" i="87"/>
  <c r="E83" i="87"/>
  <c r="C83" i="87"/>
  <c r="I82" i="87"/>
  <c r="H82" i="87"/>
  <c r="G82" i="87"/>
  <c r="F82" i="87"/>
  <c r="E82" i="87"/>
  <c r="C82" i="87"/>
  <c r="I81" i="87"/>
  <c r="H81" i="87"/>
  <c r="G81" i="87"/>
  <c r="F81" i="87"/>
  <c r="E81" i="87"/>
  <c r="C81" i="87"/>
  <c r="I88" i="86"/>
  <c r="H88" i="86"/>
  <c r="G88" i="86"/>
  <c r="F88" i="86"/>
  <c r="E88" i="86"/>
  <c r="C88" i="86"/>
  <c r="I87" i="86"/>
  <c r="H87" i="86"/>
  <c r="G87" i="86"/>
  <c r="F87" i="86"/>
  <c r="E87" i="86"/>
  <c r="C87" i="86"/>
  <c r="I86" i="86"/>
  <c r="H86" i="86"/>
  <c r="G86" i="86"/>
  <c r="F86" i="86"/>
  <c r="E86" i="86"/>
  <c r="C86" i="86"/>
  <c r="I85" i="86"/>
  <c r="H85" i="86"/>
  <c r="G85" i="86"/>
  <c r="F85" i="86"/>
  <c r="E85" i="86"/>
  <c r="C85" i="86"/>
  <c r="I84" i="86"/>
  <c r="H84" i="86"/>
  <c r="G84" i="86"/>
  <c r="F84" i="86"/>
  <c r="E84" i="86"/>
  <c r="C84" i="86"/>
  <c r="I83" i="86"/>
  <c r="H83" i="86"/>
  <c r="G83" i="86"/>
  <c r="F83" i="86"/>
  <c r="E83" i="86"/>
  <c r="C83" i="86"/>
  <c r="I82" i="86"/>
  <c r="H82" i="86"/>
  <c r="G82" i="86"/>
  <c r="F82" i="86"/>
  <c r="E82" i="86"/>
  <c r="C82" i="86"/>
  <c r="I81" i="86"/>
  <c r="H81" i="86"/>
  <c r="G81" i="86"/>
  <c r="F81" i="86"/>
  <c r="E81" i="86"/>
  <c r="C81" i="86"/>
  <c r="I88" i="85"/>
  <c r="H88" i="85"/>
  <c r="G88" i="85"/>
  <c r="F88" i="85"/>
  <c r="E88" i="85"/>
  <c r="C88" i="85"/>
  <c r="I87" i="85"/>
  <c r="H87" i="85"/>
  <c r="G87" i="85"/>
  <c r="F87" i="85"/>
  <c r="E87" i="85"/>
  <c r="C87" i="85"/>
  <c r="I86" i="85"/>
  <c r="H86" i="85"/>
  <c r="G86" i="85"/>
  <c r="F86" i="85"/>
  <c r="E86" i="85"/>
  <c r="C86" i="85"/>
  <c r="I85" i="85"/>
  <c r="H85" i="85"/>
  <c r="G85" i="85"/>
  <c r="F85" i="85"/>
  <c r="E85" i="85"/>
  <c r="C85" i="85"/>
  <c r="I84" i="85"/>
  <c r="H84" i="85"/>
  <c r="G84" i="85"/>
  <c r="F84" i="85"/>
  <c r="E84" i="85"/>
  <c r="C84" i="85"/>
  <c r="I83" i="85"/>
  <c r="H83" i="85"/>
  <c r="G83" i="85"/>
  <c r="F83" i="85"/>
  <c r="E83" i="85"/>
  <c r="C83" i="85"/>
  <c r="I82" i="85"/>
  <c r="H82" i="85"/>
  <c r="G82" i="85"/>
  <c r="F82" i="85"/>
  <c r="E82" i="85"/>
  <c r="C82" i="85"/>
  <c r="I81" i="85"/>
  <c r="H81" i="85"/>
  <c r="G81" i="85"/>
  <c r="F81" i="85"/>
  <c r="E81" i="85"/>
  <c r="C81" i="85"/>
  <c r="I88" i="84"/>
  <c r="H88" i="84"/>
  <c r="G88" i="84"/>
  <c r="F88" i="84"/>
  <c r="E88" i="84"/>
  <c r="C88" i="84"/>
  <c r="I87" i="84"/>
  <c r="H87" i="84"/>
  <c r="G87" i="84"/>
  <c r="F87" i="84"/>
  <c r="E87" i="84"/>
  <c r="C87" i="84"/>
  <c r="I86" i="84"/>
  <c r="H86" i="84"/>
  <c r="G86" i="84"/>
  <c r="F86" i="84"/>
  <c r="E86" i="84"/>
  <c r="C86" i="84"/>
  <c r="I85" i="84"/>
  <c r="H85" i="84"/>
  <c r="G85" i="84"/>
  <c r="F85" i="84"/>
  <c r="E85" i="84"/>
  <c r="C85" i="84"/>
  <c r="I84" i="84"/>
  <c r="H84" i="84"/>
  <c r="G84" i="84"/>
  <c r="F84" i="84"/>
  <c r="E84" i="84"/>
  <c r="C84" i="84"/>
  <c r="I83" i="84"/>
  <c r="H83" i="84"/>
  <c r="G83" i="84"/>
  <c r="F83" i="84"/>
  <c r="E83" i="84"/>
  <c r="C83" i="84"/>
  <c r="I82" i="84"/>
  <c r="H82" i="84"/>
  <c r="G82" i="84"/>
  <c r="F82" i="84"/>
  <c r="E82" i="84"/>
  <c r="C82" i="84"/>
  <c r="I81" i="84"/>
  <c r="H81" i="84"/>
  <c r="G81" i="84"/>
  <c r="F81" i="84"/>
  <c r="E81" i="84"/>
  <c r="C81" i="84"/>
  <c r="I88" i="82"/>
  <c r="H88" i="82"/>
  <c r="G88" i="82"/>
  <c r="F88" i="82"/>
  <c r="E88" i="82"/>
  <c r="C88" i="82"/>
  <c r="I87" i="82"/>
  <c r="H87" i="82"/>
  <c r="G87" i="82"/>
  <c r="F87" i="82"/>
  <c r="E87" i="82"/>
  <c r="C87" i="82"/>
  <c r="I86" i="82"/>
  <c r="H86" i="82"/>
  <c r="G86" i="82"/>
  <c r="F86" i="82"/>
  <c r="E86" i="82"/>
  <c r="C86" i="82"/>
  <c r="I85" i="82"/>
  <c r="H85" i="82"/>
  <c r="G85" i="82"/>
  <c r="F85" i="82"/>
  <c r="E85" i="82"/>
  <c r="C85" i="82"/>
  <c r="I84" i="82"/>
  <c r="H84" i="82"/>
  <c r="G84" i="82"/>
  <c r="F84" i="82"/>
  <c r="E84" i="82"/>
  <c r="C84" i="82"/>
  <c r="I83" i="82"/>
  <c r="H83" i="82"/>
  <c r="G83" i="82"/>
  <c r="F83" i="82"/>
  <c r="E83" i="82"/>
  <c r="C83" i="82"/>
  <c r="I82" i="82"/>
  <c r="H82" i="82"/>
  <c r="G82" i="82"/>
  <c r="F82" i="82"/>
  <c r="E82" i="82"/>
  <c r="C82" i="82"/>
  <c r="I81" i="82"/>
  <c r="H81" i="82"/>
  <c r="G81" i="82"/>
  <c r="F81" i="82"/>
  <c r="E81" i="82"/>
  <c r="C81" i="82"/>
  <c r="I88" i="81"/>
  <c r="H88" i="81"/>
  <c r="G88" i="81"/>
  <c r="F88" i="81"/>
  <c r="E88" i="81"/>
  <c r="C88" i="81"/>
  <c r="I87" i="81"/>
  <c r="H87" i="81"/>
  <c r="G87" i="81"/>
  <c r="F87" i="81"/>
  <c r="E87" i="81"/>
  <c r="C87" i="81"/>
  <c r="I86" i="81"/>
  <c r="H86" i="81"/>
  <c r="G86" i="81"/>
  <c r="F86" i="81"/>
  <c r="E86" i="81"/>
  <c r="C86" i="81"/>
  <c r="I85" i="81"/>
  <c r="H85" i="81"/>
  <c r="G85" i="81"/>
  <c r="F85" i="81"/>
  <c r="E85" i="81"/>
  <c r="C85" i="81"/>
  <c r="I84" i="81"/>
  <c r="H84" i="81"/>
  <c r="G84" i="81"/>
  <c r="F84" i="81"/>
  <c r="E84" i="81"/>
  <c r="C84" i="81"/>
  <c r="I83" i="81"/>
  <c r="H83" i="81"/>
  <c r="G83" i="81"/>
  <c r="F83" i="81"/>
  <c r="E83" i="81"/>
  <c r="C83" i="81"/>
  <c r="I82" i="81"/>
  <c r="H82" i="81"/>
  <c r="G82" i="81"/>
  <c r="F82" i="81"/>
  <c r="E82" i="81"/>
  <c r="C82" i="81"/>
  <c r="I81" i="81"/>
  <c r="H81" i="81"/>
  <c r="G81" i="81"/>
  <c r="F81" i="81"/>
  <c r="E81" i="81"/>
  <c r="C81" i="81"/>
  <c r="I88" i="80"/>
  <c r="H88" i="80"/>
  <c r="G88" i="80"/>
  <c r="F88" i="80"/>
  <c r="E88" i="80"/>
  <c r="C88" i="80"/>
  <c r="I87" i="80"/>
  <c r="H87" i="80"/>
  <c r="G87" i="80"/>
  <c r="F87" i="80"/>
  <c r="E87" i="80"/>
  <c r="C87" i="80"/>
  <c r="I86" i="80"/>
  <c r="H86" i="80"/>
  <c r="G86" i="80"/>
  <c r="F86" i="80"/>
  <c r="E86" i="80"/>
  <c r="C86" i="80"/>
  <c r="I85" i="80"/>
  <c r="H85" i="80"/>
  <c r="G85" i="80"/>
  <c r="F85" i="80"/>
  <c r="E85" i="80"/>
  <c r="C85" i="80"/>
  <c r="I84" i="80"/>
  <c r="H84" i="80"/>
  <c r="G84" i="80"/>
  <c r="F84" i="80"/>
  <c r="E84" i="80"/>
  <c r="C84" i="80"/>
  <c r="I83" i="80"/>
  <c r="H83" i="80"/>
  <c r="G83" i="80"/>
  <c r="F83" i="80"/>
  <c r="E83" i="80"/>
  <c r="C83" i="80"/>
  <c r="I82" i="80"/>
  <c r="H82" i="80"/>
  <c r="G82" i="80"/>
  <c r="F82" i="80"/>
  <c r="E82" i="80"/>
  <c r="C82" i="80"/>
  <c r="I81" i="80"/>
  <c r="H81" i="80"/>
  <c r="G81" i="80"/>
  <c r="F81" i="80"/>
  <c r="E81" i="80"/>
  <c r="C81" i="80"/>
  <c r="I88" i="79"/>
  <c r="H88" i="79"/>
  <c r="G88" i="79"/>
  <c r="F88" i="79"/>
  <c r="E88" i="79"/>
  <c r="C88" i="79"/>
  <c r="I87" i="79"/>
  <c r="H87" i="79"/>
  <c r="G87" i="79"/>
  <c r="F87" i="79"/>
  <c r="E87" i="79"/>
  <c r="C87" i="79"/>
  <c r="I86" i="79"/>
  <c r="H86" i="79"/>
  <c r="G86" i="79"/>
  <c r="F86" i="79"/>
  <c r="E86" i="79"/>
  <c r="C86" i="79"/>
  <c r="I85" i="79"/>
  <c r="H85" i="79"/>
  <c r="G85" i="79"/>
  <c r="F85" i="79"/>
  <c r="E85" i="79"/>
  <c r="C85" i="79"/>
  <c r="I84" i="79"/>
  <c r="H84" i="79"/>
  <c r="G84" i="79"/>
  <c r="F84" i="79"/>
  <c r="E84" i="79"/>
  <c r="C84" i="79"/>
  <c r="I83" i="79"/>
  <c r="H83" i="79"/>
  <c r="G83" i="79"/>
  <c r="F83" i="79"/>
  <c r="E83" i="79"/>
  <c r="C83" i="79"/>
  <c r="I82" i="79"/>
  <c r="H82" i="79"/>
  <c r="G82" i="79"/>
  <c r="F82" i="79"/>
  <c r="E82" i="79"/>
  <c r="C82" i="79"/>
  <c r="I81" i="79"/>
  <c r="H81" i="79"/>
  <c r="G81" i="79"/>
  <c r="F81" i="79"/>
  <c r="E81" i="79"/>
  <c r="C81" i="79"/>
  <c r="I88" i="78"/>
  <c r="H88" i="78"/>
  <c r="G88" i="78"/>
  <c r="F88" i="78"/>
  <c r="E88" i="78"/>
  <c r="C88" i="78"/>
  <c r="I87" i="78"/>
  <c r="H87" i="78"/>
  <c r="G87" i="78"/>
  <c r="F87" i="78"/>
  <c r="E87" i="78"/>
  <c r="C87" i="78"/>
  <c r="I86" i="78"/>
  <c r="H86" i="78"/>
  <c r="G86" i="78"/>
  <c r="F86" i="78"/>
  <c r="E86" i="78"/>
  <c r="C86" i="78"/>
  <c r="I85" i="78"/>
  <c r="H85" i="78"/>
  <c r="G85" i="78"/>
  <c r="F85" i="78"/>
  <c r="E85" i="78"/>
  <c r="C85" i="78"/>
  <c r="I84" i="78"/>
  <c r="H84" i="78"/>
  <c r="G84" i="78"/>
  <c r="F84" i="78"/>
  <c r="E84" i="78"/>
  <c r="C84" i="78"/>
  <c r="I83" i="78"/>
  <c r="H83" i="78"/>
  <c r="G83" i="78"/>
  <c r="F83" i="78"/>
  <c r="E83" i="78"/>
  <c r="C83" i="78"/>
  <c r="I82" i="78"/>
  <c r="H82" i="78"/>
  <c r="G82" i="78"/>
  <c r="F82" i="78"/>
  <c r="E82" i="78"/>
  <c r="C82" i="78"/>
  <c r="I81" i="78"/>
  <c r="H81" i="78"/>
  <c r="G81" i="78"/>
  <c r="F81" i="78"/>
  <c r="E81" i="78"/>
  <c r="C81" i="78"/>
  <c r="I88" i="77"/>
  <c r="H88" i="77"/>
  <c r="G88" i="77"/>
  <c r="F88" i="77"/>
  <c r="E88" i="77"/>
  <c r="C88" i="77"/>
  <c r="I87" i="77"/>
  <c r="H87" i="77"/>
  <c r="G87" i="77"/>
  <c r="F87" i="77"/>
  <c r="E87" i="77"/>
  <c r="C87" i="77"/>
  <c r="I86" i="77"/>
  <c r="H86" i="77"/>
  <c r="G86" i="77"/>
  <c r="F86" i="77"/>
  <c r="E86" i="77"/>
  <c r="C86" i="77"/>
  <c r="I85" i="77"/>
  <c r="H85" i="77"/>
  <c r="G85" i="77"/>
  <c r="F85" i="77"/>
  <c r="E85" i="77"/>
  <c r="C85" i="77"/>
  <c r="I84" i="77"/>
  <c r="H84" i="77"/>
  <c r="G84" i="77"/>
  <c r="F84" i="77"/>
  <c r="E84" i="77"/>
  <c r="C84" i="77"/>
  <c r="I83" i="77"/>
  <c r="H83" i="77"/>
  <c r="G83" i="77"/>
  <c r="F83" i="77"/>
  <c r="E83" i="77"/>
  <c r="C83" i="77"/>
  <c r="I82" i="77"/>
  <c r="H82" i="77"/>
  <c r="G82" i="77"/>
  <c r="F82" i="77"/>
  <c r="E82" i="77"/>
  <c r="C82" i="77"/>
  <c r="I81" i="77"/>
  <c r="H81" i="77"/>
  <c r="G81" i="77"/>
  <c r="F81" i="77"/>
  <c r="E81" i="77"/>
  <c r="C81" i="77"/>
  <c r="I88" i="133"/>
  <c r="H88" i="133"/>
  <c r="G88" i="133"/>
  <c r="F88" i="133"/>
  <c r="E88" i="133"/>
  <c r="C88" i="133"/>
  <c r="I87" i="133"/>
  <c r="H87" i="133"/>
  <c r="G87" i="133"/>
  <c r="F87" i="133"/>
  <c r="E87" i="133"/>
  <c r="C87" i="133"/>
  <c r="I86" i="133"/>
  <c r="H86" i="133"/>
  <c r="G86" i="133"/>
  <c r="F86" i="133"/>
  <c r="E86" i="133"/>
  <c r="C86" i="133"/>
  <c r="I85" i="133"/>
  <c r="H85" i="133"/>
  <c r="G85" i="133"/>
  <c r="F85" i="133"/>
  <c r="E85" i="133"/>
  <c r="C85" i="133"/>
  <c r="I84" i="133"/>
  <c r="H84" i="133"/>
  <c r="G84" i="133"/>
  <c r="F84" i="133"/>
  <c r="E84" i="133"/>
  <c r="C84" i="133"/>
  <c r="I83" i="133"/>
  <c r="H83" i="133"/>
  <c r="G83" i="133"/>
  <c r="F83" i="133"/>
  <c r="E83" i="133"/>
  <c r="C83" i="133"/>
  <c r="I82" i="133"/>
  <c r="H82" i="133"/>
  <c r="G82" i="133"/>
  <c r="F82" i="133"/>
  <c r="E82" i="133"/>
  <c r="C82" i="133"/>
  <c r="I81" i="133"/>
  <c r="H81" i="133"/>
  <c r="G81" i="133"/>
  <c r="F81" i="133"/>
  <c r="E81" i="133"/>
  <c r="C81" i="133"/>
  <c r="I88" i="76"/>
  <c r="H88" i="76"/>
  <c r="G88" i="76"/>
  <c r="F88" i="76"/>
  <c r="E88" i="76"/>
  <c r="C88" i="76"/>
  <c r="I87" i="76"/>
  <c r="H87" i="76"/>
  <c r="G87" i="76"/>
  <c r="F87" i="76"/>
  <c r="E87" i="76"/>
  <c r="C87" i="76"/>
  <c r="I86" i="76"/>
  <c r="H86" i="76"/>
  <c r="G86" i="76"/>
  <c r="F86" i="76"/>
  <c r="E86" i="76"/>
  <c r="C86" i="76"/>
  <c r="I85" i="76"/>
  <c r="H85" i="76"/>
  <c r="G85" i="76"/>
  <c r="F85" i="76"/>
  <c r="E85" i="76"/>
  <c r="C85" i="76"/>
  <c r="I84" i="76"/>
  <c r="H84" i="76"/>
  <c r="G84" i="76"/>
  <c r="F84" i="76"/>
  <c r="E84" i="76"/>
  <c r="C84" i="76"/>
  <c r="I83" i="76"/>
  <c r="H83" i="76"/>
  <c r="G83" i="76"/>
  <c r="F83" i="76"/>
  <c r="E83" i="76"/>
  <c r="C83" i="76"/>
  <c r="I82" i="76"/>
  <c r="H82" i="76"/>
  <c r="G82" i="76"/>
  <c r="F82" i="76"/>
  <c r="E82" i="76"/>
  <c r="C82" i="76"/>
  <c r="I81" i="76"/>
  <c r="H81" i="76"/>
  <c r="G81" i="76"/>
  <c r="F81" i="76"/>
  <c r="E81" i="76"/>
  <c r="C81" i="76"/>
  <c r="I88" i="75"/>
  <c r="H88" i="75"/>
  <c r="G88" i="75"/>
  <c r="F88" i="75"/>
  <c r="E88" i="75"/>
  <c r="C88" i="75"/>
  <c r="I87" i="75"/>
  <c r="H87" i="75"/>
  <c r="G87" i="75"/>
  <c r="F87" i="75"/>
  <c r="E87" i="75"/>
  <c r="C87" i="75"/>
  <c r="I86" i="75"/>
  <c r="H86" i="75"/>
  <c r="G86" i="75"/>
  <c r="F86" i="75"/>
  <c r="E86" i="75"/>
  <c r="C86" i="75"/>
  <c r="I85" i="75"/>
  <c r="H85" i="75"/>
  <c r="G85" i="75"/>
  <c r="F85" i="75"/>
  <c r="E85" i="75"/>
  <c r="C85" i="75"/>
  <c r="I84" i="75"/>
  <c r="H84" i="75"/>
  <c r="G84" i="75"/>
  <c r="F84" i="75"/>
  <c r="E84" i="75"/>
  <c r="C84" i="75"/>
  <c r="I83" i="75"/>
  <c r="H83" i="75"/>
  <c r="G83" i="75"/>
  <c r="F83" i="75"/>
  <c r="E83" i="75"/>
  <c r="C83" i="75"/>
  <c r="I82" i="75"/>
  <c r="H82" i="75"/>
  <c r="G82" i="75"/>
  <c r="F82" i="75"/>
  <c r="E82" i="75"/>
  <c r="C82" i="75"/>
  <c r="I81" i="75"/>
  <c r="H81" i="75"/>
  <c r="G81" i="75"/>
  <c r="F81" i="75"/>
  <c r="E81" i="75"/>
  <c r="C81" i="75"/>
  <c r="I88" i="73"/>
  <c r="H88" i="73"/>
  <c r="G88" i="73"/>
  <c r="F88" i="73"/>
  <c r="E88" i="73"/>
  <c r="C88" i="73"/>
  <c r="I87" i="73"/>
  <c r="H87" i="73"/>
  <c r="G87" i="73"/>
  <c r="F87" i="73"/>
  <c r="E87" i="73"/>
  <c r="C87" i="73"/>
  <c r="I86" i="73"/>
  <c r="H86" i="73"/>
  <c r="G86" i="73"/>
  <c r="F86" i="73"/>
  <c r="E86" i="73"/>
  <c r="C86" i="73"/>
  <c r="I85" i="73"/>
  <c r="H85" i="73"/>
  <c r="G85" i="73"/>
  <c r="F85" i="73"/>
  <c r="E85" i="73"/>
  <c r="C85" i="73"/>
  <c r="I84" i="73"/>
  <c r="H84" i="73"/>
  <c r="G84" i="73"/>
  <c r="F84" i="73"/>
  <c r="E84" i="73"/>
  <c r="C84" i="73"/>
  <c r="I83" i="73"/>
  <c r="H83" i="73"/>
  <c r="G83" i="73"/>
  <c r="F83" i="73"/>
  <c r="E83" i="73"/>
  <c r="C83" i="73"/>
  <c r="I82" i="73"/>
  <c r="H82" i="73"/>
  <c r="G82" i="73"/>
  <c r="F82" i="73"/>
  <c r="E82" i="73"/>
  <c r="C82" i="73"/>
  <c r="I81" i="73"/>
  <c r="H81" i="73"/>
  <c r="G81" i="73"/>
  <c r="F81" i="73"/>
  <c r="E81" i="73"/>
  <c r="C81" i="73"/>
  <c r="I88" i="72"/>
  <c r="H88" i="72"/>
  <c r="G88" i="72"/>
  <c r="F88" i="72"/>
  <c r="E88" i="72"/>
  <c r="C88" i="72"/>
  <c r="I87" i="72"/>
  <c r="H87" i="72"/>
  <c r="G87" i="72"/>
  <c r="F87" i="72"/>
  <c r="E87" i="72"/>
  <c r="C87" i="72"/>
  <c r="I86" i="72"/>
  <c r="H86" i="72"/>
  <c r="G86" i="72"/>
  <c r="F86" i="72"/>
  <c r="E86" i="72"/>
  <c r="C86" i="72"/>
  <c r="I85" i="72"/>
  <c r="H85" i="72"/>
  <c r="G85" i="72"/>
  <c r="F85" i="72"/>
  <c r="E85" i="72"/>
  <c r="C85" i="72"/>
  <c r="I84" i="72"/>
  <c r="H84" i="72"/>
  <c r="G84" i="72"/>
  <c r="F84" i="72"/>
  <c r="E84" i="72"/>
  <c r="C84" i="72"/>
  <c r="I83" i="72"/>
  <c r="H83" i="72"/>
  <c r="G83" i="72"/>
  <c r="F83" i="72"/>
  <c r="E83" i="72"/>
  <c r="C83" i="72"/>
  <c r="I82" i="72"/>
  <c r="H82" i="72"/>
  <c r="G82" i="72"/>
  <c r="F82" i="72"/>
  <c r="E82" i="72"/>
  <c r="C82" i="72"/>
  <c r="I81" i="72"/>
  <c r="H81" i="72"/>
  <c r="G81" i="72"/>
  <c r="F81" i="72"/>
  <c r="E81" i="72"/>
  <c r="C81" i="72"/>
  <c r="I88" i="71"/>
  <c r="H88" i="71"/>
  <c r="G88" i="71"/>
  <c r="F88" i="71"/>
  <c r="E88" i="71"/>
  <c r="C88" i="71"/>
  <c r="I87" i="71"/>
  <c r="H87" i="71"/>
  <c r="G87" i="71"/>
  <c r="F87" i="71"/>
  <c r="E87" i="71"/>
  <c r="C87" i="71"/>
  <c r="I86" i="71"/>
  <c r="H86" i="71"/>
  <c r="G86" i="71"/>
  <c r="F86" i="71"/>
  <c r="E86" i="71"/>
  <c r="C86" i="71"/>
  <c r="I85" i="71"/>
  <c r="H85" i="71"/>
  <c r="G85" i="71"/>
  <c r="F85" i="71"/>
  <c r="E85" i="71"/>
  <c r="C85" i="71"/>
  <c r="I84" i="71"/>
  <c r="H84" i="71"/>
  <c r="G84" i="71"/>
  <c r="F84" i="71"/>
  <c r="E84" i="71"/>
  <c r="C84" i="71"/>
  <c r="I83" i="71"/>
  <c r="H83" i="71"/>
  <c r="G83" i="71"/>
  <c r="F83" i="71"/>
  <c r="E83" i="71"/>
  <c r="C83" i="71"/>
  <c r="I82" i="71"/>
  <c r="H82" i="71"/>
  <c r="G82" i="71"/>
  <c r="F82" i="71"/>
  <c r="E82" i="71"/>
  <c r="C82" i="71"/>
  <c r="I81" i="71"/>
  <c r="H81" i="71"/>
  <c r="G81" i="71"/>
  <c r="F81" i="71"/>
  <c r="E81" i="71"/>
  <c r="C81" i="71"/>
  <c r="I88" i="70"/>
  <c r="H88" i="70"/>
  <c r="G88" i="70"/>
  <c r="F88" i="70"/>
  <c r="E88" i="70"/>
  <c r="C88" i="70"/>
  <c r="I87" i="70"/>
  <c r="H87" i="70"/>
  <c r="G87" i="70"/>
  <c r="F87" i="70"/>
  <c r="E87" i="70"/>
  <c r="C87" i="70"/>
  <c r="I86" i="70"/>
  <c r="H86" i="70"/>
  <c r="G86" i="70"/>
  <c r="F86" i="70"/>
  <c r="E86" i="70"/>
  <c r="C86" i="70"/>
  <c r="I85" i="70"/>
  <c r="H85" i="70"/>
  <c r="G85" i="70"/>
  <c r="F85" i="70"/>
  <c r="E85" i="70"/>
  <c r="C85" i="70"/>
  <c r="I84" i="70"/>
  <c r="H84" i="70"/>
  <c r="G84" i="70"/>
  <c r="F84" i="70"/>
  <c r="E84" i="70"/>
  <c r="C84" i="70"/>
  <c r="I83" i="70"/>
  <c r="H83" i="70"/>
  <c r="G83" i="70"/>
  <c r="F83" i="70"/>
  <c r="E83" i="70"/>
  <c r="C83" i="70"/>
  <c r="I82" i="70"/>
  <c r="H82" i="70"/>
  <c r="G82" i="70"/>
  <c r="F82" i="70"/>
  <c r="E82" i="70"/>
  <c r="C82" i="70"/>
  <c r="I81" i="70"/>
  <c r="H81" i="70"/>
  <c r="G81" i="70"/>
  <c r="F81" i="70"/>
  <c r="E81" i="70"/>
  <c r="C81" i="70"/>
  <c r="I88" i="69"/>
  <c r="H88" i="69"/>
  <c r="G88" i="69"/>
  <c r="F88" i="69"/>
  <c r="E88" i="69"/>
  <c r="C88" i="69"/>
  <c r="I87" i="69"/>
  <c r="H87" i="69"/>
  <c r="G87" i="69"/>
  <c r="F87" i="69"/>
  <c r="E87" i="69"/>
  <c r="C87" i="69"/>
  <c r="I86" i="69"/>
  <c r="H86" i="69"/>
  <c r="G86" i="69"/>
  <c r="F86" i="69"/>
  <c r="E86" i="69"/>
  <c r="C86" i="69"/>
  <c r="I85" i="69"/>
  <c r="H85" i="69"/>
  <c r="G85" i="69"/>
  <c r="F85" i="69"/>
  <c r="E85" i="69"/>
  <c r="C85" i="69"/>
  <c r="I84" i="69"/>
  <c r="H84" i="69"/>
  <c r="G84" i="69"/>
  <c r="F84" i="69"/>
  <c r="E84" i="69"/>
  <c r="C84" i="69"/>
  <c r="I83" i="69"/>
  <c r="H83" i="69"/>
  <c r="G83" i="69"/>
  <c r="F83" i="69"/>
  <c r="E83" i="69"/>
  <c r="C83" i="69"/>
  <c r="I82" i="69"/>
  <c r="H82" i="69"/>
  <c r="G82" i="69"/>
  <c r="F82" i="69"/>
  <c r="E82" i="69"/>
  <c r="C82" i="69"/>
  <c r="I81" i="69"/>
  <c r="H81" i="69"/>
  <c r="G81" i="69"/>
  <c r="F81" i="69"/>
  <c r="E81" i="69"/>
  <c r="C81" i="69"/>
  <c r="C88" i="68"/>
  <c r="C87" i="68"/>
  <c r="C86" i="68"/>
  <c r="C85" i="68"/>
  <c r="C84" i="68"/>
  <c r="C83" i="68"/>
  <c r="C82" i="68"/>
  <c r="C81" i="68"/>
  <c r="I88" i="67"/>
  <c r="H88" i="67"/>
  <c r="G88" i="67"/>
  <c r="F88" i="67"/>
  <c r="E88" i="67"/>
  <c r="C88" i="67"/>
  <c r="I87" i="67"/>
  <c r="H87" i="67"/>
  <c r="G87" i="67"/>
  <c r="F87" i="67"/>
  <c r="E87" i="67"/>
  <c r="C87" i="67"/>
  <c r="I86" i="67"/>
  <c r="H86" i="67"/>
  <c r="G86" i="67"/>
  <c r="F86" i="67"/>
  <c r="E86" i="67"/>
  <c r="C86" i="67"/>
  <c r="I85" i="67"/>
  <c r="H85" i="67"/>
  <c r="G85" i="67"/>
  <c r="F85" i="67"/>
  <c r="E85" i="67"/>
  <c r="C85" i="67"/>
  <c r="I84" i="67"/>
  <c r="H84" i="67"/>
  <c r="G84" i="67"/>
  <c r="F84" i="67"/>
  <c r="E84" i="67"/>
  <c r="C84" i="67"/>
  <c r="I83" i="67"/>
  <c r="H83" i="67"/>
  <c r="G83" i="67"/>
  <c r="F83" i="67"/>
  <c r="E83" i="67"/>
  <c r="C83" i="67"/>
  <c r="I82" i="67"/>
  <c r="H82" i="67"/>
  <c r="G82" i="67"/>
  <c r="F82" i="67"/>
  <c r="E82" i="67"/>
  <c r="C82" i="67"/>
  <c r="I81" i="67"/>
  <c r="H81" i="67"/>
  <c r="G81" i="67"/>
  <c r="F81" i="67"/>
  <c r="E81" i="67"/>
  <c r="C81" i="67"/>
  <c r="I88" i="66"/>
  <c r="H88" i="66"/>
  <c r="G88" i="66"/>
  <c r="F88" i="66"/>
  <c r="E88" i="66"/>
  <c r="C88" i="66"/>
  <c r="I87" i="66"/>
  <c r="H87" i="66"/>
  <c r="G87" i="66"/>
  <c r="F87" i="66"/>
  <c r="E87" i="66"/>
  <c r="C87" i="66"/>
  <c r="I86" i="66"/>
  <c r="H86" i="66"/>
  <c r="G86" i="66"/>
  <c r="F86" i="66"/>
  <c r="E86" i="66"/>
  <c r="C86" i="66"/>
  <c r="I85" i="66"/>
  <c r="H85" i="66"/>
  <c r="G85" i="66"/>
  <c r="F85" i="66"/>
  <c r="E85" i="66"/>
  <c r="C85" i="66"/>
  <c r="I84" i="66"/>
  <c r="H84" i="66"/>
  <c r="G84" i="66"/>
  <c r="F84" i="66"/>
  <c r="E84" i="66"/>
  <c r="C84" i="66"/>
  <c r="I83" i="66"/>
  <c r="H83" i="66"/>
  <c r="G83" i="66"/>
  <c r="F83" i="66"/>
  <c r="E83" i="66"/>
  <c r="C83" i="66"/>
  <c r="I82" i="66"/>
  <c r="H82" i="66"/>
  <c r="G82" i="66"/>
  <c r="F82" i="66"/>
  <c r="E82" i="66"/>
  <c r="C82" i="66"/>
  <c r="I81" i="66"/>
  <c r="H81" i="66"/>
  <c r="G81" i="66"/>
  <c r="F81" i="66"/>
  <c r="E81" i="66"/>
  <c r="C81" i="66"/>
  <c r="I88" i="65"/>
  <c r="H88" i="65"/>
  <c r="G88" i="65"/>
  <c r="F88" i="65"/>
  <c r="E88" i="65"/>
  <c r="C88" i="65"/>
  <c r="I87" i="65"/>
  <c r="H87" i="65"/>
  <c r="G87" i="65"/>
  <c r="F87" i="65"/>
  <c r="E87" i="65"/>
  <c r="C87" i="65"/>
  <c r="I86" i="65"/>
  <c r="H86" i="65"/>
  <c r="G86" i="65"/>
  <c r="F86" i="65"/>
  <c r="E86" i="65"/>
  <c r="C86" i="65"/>
  <c r="I85" i="65"/>
  <c r="H85" i="65"/>
  <c r="G85" i="65"/>
  <c r="F85" i="65"/>
  <c r="E85" i="65"/>
  <c r="C85" i="65"/>
  <c r="I84" i="65"/>
  <c r="H84" i="65"/>
  <c r="G84" i="65"/>
  <c r="F84" i="65"/>
  <c r="E84" i="65"/>
  <c r="C84" i="65"/>
  <c r="I83" i="65"/>
  <c r="H83" i="65"/>
  <c r="G83" i="65"/>
  <c r="F83" i="65"/>
  <c r="E83" i="65"/>
  <c r="C83" i="65"/>
  <c r="I82" i="65"/>
  <c r="H82" i="65"/>
  <c r="G82" i="65"/>
  <c r="F82" i="65"/>
  <c r="E82" i="65"/>
  <c r="C82" i="65"/>
  <c r="I81" i="65"/>
  <c r="H81" i="65"/>
  <c r="G81" i="65"/>
  <c r="F81" i="65"/>
  <c r="E81" i="65"/>
  <c r="C81" i="65"/>
  <c r="I88" i="64"/>
  <c r="H88" i="64"/>
  <c r="G88" i="64"/>
  <c r="F88" i="64"/>
  <c r="E88" i="64"/>
  <c r="C88" i="64"/>
  <c r="I87" i="64"/>
  <c r="H87" i="64"/>
  <c r="G87" i="64"/>
  <c r="F87" i="64"/>
  <c r="E87" i="64"/>
  <c r="C87" i="64"/>
  <c r="I86" i="64"/>
  <c r="H86" i="64"/>
  <c r="G86" i="64"/>
  <c r="F86" i="64"/>
  <c r="E86" i="64"/>
  <c r="C86" i="64"/>
  <c r="I85" i="64"/>
  <c r="H85" i="64"/>
  <c r="G85" i="64"/>
  <c r="F85" i="64"/>
  <c r="E85" i="64"/>
  <c r="C85" i="64"/>
  <c r="I84" i="64"/>
  <c r="H84" i="64"/>
  <c r="G84" i="64"/>
  <c r="F84" i="64"/>
  <c r="E84" i="64"/>
  <c r="C84" i="64"/>
  <c r="I83" i="64"/>
  <c r="H83" i="64"/>
  <c r="G83" i="64"/>
  <c r="F83" i="64"/>
  <c r="E83" i="64"/>
  <c r="C83" i="64"/>
  <c r="I82" i="64"/>
  <c r="H82" i="64"/>
  <c r="G82" i="64"/>
  <c r="F82" i="64"/>
  <c r="E82" i="64"/>
  <c r="C82" i="64"/>
  <c r="I81" i="64"/>
  <c r="H81" i="64"/>
  <c r="G81" i="64"/>
  <c r="F81" i="64"/>
  <c r="E81" i="64"/>
  <c r="C81" i="64"/>
  <c r="I88" i="63"/>
  <c r="H88" i="63"/>
  <c r="G88" i="63"/>
  <c r="F88" i="63"/>
  <c r="E88" i="63"/>
  <c r="C88" i="63"/>
  <c r="I87" i="63"/>
  <c r="H87" i="63"/>
  <c r="G87" i="63"/>
  <c r="F87" i="63"/>
  <c r="E87" i="63"/>
  <c r="C87" i="63"/>
  <c r="I86" i="63"/>
  <c r="H86" i="63"/>
  <c r="G86" i="63"/>
  <c r="F86" i="63"/>
  <c r="E86" i="63"/>
  <c r="C86" i="63"/>
  <c r="I85" i="63"/>
  <c r="H85" i="63"/>
  <c r="G85" i="63"/>
  <c r="F85" i="63"/>
  <c r="E85" i="63"/>
  <c r="C85" i="63"/>
  <c r="I84" i="63"/>
  <c r="H84" i="63"/>
  <c r="G84" i="63"/>
  <c r="F84" i="63"/>
  <c r="E84" i="63"/>
  <c r="C84" i="63"/>
  <c r="I83" i="63"/>
  <c r="H83" i="63"/>
  <c r="G83" i="63"/>
  <c r="F83" i="63"/>
  <c r="E83" i="63"/>
  <c r="C83" i="63"/>
  <c r="I82" i="63"/>
  <c r="H82" i="63"/>
  <c r="G82" i="63"/>
  <c r="F82" i="63"/>
  <c r="E82" i="63"/>
  <c r="C82" i="63"/>
  <c r="I81" i="63"/>
  <c r="H81" i="63"/>
  <c r="G81" i="63"/>
  <c r="F81" i="63"/>
  <c r="E81" i="63"/>
  <c r="C81" i="63"/>
  <c r="I88" i="62"/>
  <c r="H88" i="62"/>
  <c r="G88" i="62"/>
  <c r="F88" i="62"/>
  <c r="E88" i="62"/>
  <c r="C88" i="62"/>
  <c r="I87" i="62"/>
  <c r="H87" i="62"/>
  <c r="G87" i="62"/>
  <c r="F87" i="62"/>
  <c r="E87" i="62"/>
  <c r="C87" i="62"/>
  <c r="I86" i="62"/>
  <c r="H86" i="62"/>
  <c r="G86" i="62"/>
  <c r="F86" i="62"/>
  <c r="E86" i="62"/>
  <c r="C86" i="62"/>
  <c r="I85" i="62"/>
  <c r="H85" i="62"/>
  <c r="G85" i="62"/>
  <c r="F85" i="62"/>
  <c r="E85" i="62"/>
  <c r="C85" i="62"/>
  <c r="I84" i="62"/>
  <c r="H84" i="62"/>
  <c r="G84" i="62"/>
  <c r="F84" i="62"/>
  <c r="E84" i="62"/>
  <c r="C84" i="62"/>
  <c r="I83" i="62"/>
  <c r="H83" i="62"/>
  <c r="G83" i="62"/>
  <c r="F83" i="62"/>
  <c r="E83" i="62"/>
  <c r="C83" i="62"/>
  <c r="I82" i="62"/>
  <c r="H82" i="62"/>
  <c r="G82" i="62"/>
  <c r="F82" i="62"/>
  <c r="E82" i="62"/>
  <c r="C82" i="62"/>
  <c r="I81" i="62"/>
  <c r="H81" i="62"/>
  <c r="G81" i="62"/>
  <c r="F81" i="62"/>
  <c r="E81" i="62"/>
  <c r="C81" i="62"/>
  <c r="I88" i="61"/>
  <c r="H88" i="61"/>
  <c r="G88" i="61"/>
  <c r="F88" i="61"/>
  <c r="E88" i="61"/>
  <c r="C88" i="61"/>
  <c r="I87" i="61"/>
  <c r="H87" i="61"/>
  <c r="G87" i="61"/>
  <c r="F87" i="61"/>
  <c r="E87" i="61"/>
  <c r="C87" i="61"/>
  <c r="I86" i="61"/>
  <c r="H86" i="61"/>
  <c r="G86" i="61"/>
  <c r="F86" i="61"/>
  <c r="E86" i="61"/>
  <c r="C86" i="61"/>
  <c r="I85" i="61"/>
  <c r="H85" i="61"/>
  <c r="G85" i="61"/>
  <c r="F85" i="61"/>
  <c r="E85" i="61"/>
  <c r="C85" i="61"/>
  <c r="I84" i="61"/>
  <c r="H84" i="61"/>
  <c r="G84" i="61"/>
  <c r="F84" i="61"/>
  <c r="E84" i="61"/>
  <c r="C84" i="61"/>
  <c r="I83" i="61"/>
  <c r="H83" i="61"/>
  <c r="G83" i="61"/>
  <c r="F83" i="61"/>
  <c r="E83" i="61"/>
  <c r="C83" i="61"/>
  <c r="I82" i="61"/>
  <c r="H82" i="61"/>
  <c r="G82" i="61"/>
  <c r="F82" i="61"/>
  <c r="E82" i="61"/>
  <c r="C82" i="61"/>
  <c r="I81" i="61"/>
  <c r="H81" i="61"/>
  <c r="G81" i="61"/>
  <c r="F81" i="61"/>
  <c r="E81" i="61"/>
  <c r="C81" i="61"/>
  <c r="I88" i="60"/>
  <c r="H88" i="60"/>
  <c r="G88" i="60"/>
  <c r="F88" i="60"/>
  <c r="E88" i="60"/>
  <c r="C88" i="60"/>
  <c r="I87" i="60"/>
  <c r="H87" i="60"/>
  <c r="G87" i="60"/>
  <c r="F87" i="60"/>
  <c r="E87" i="60"/>
  <c r="C87" i="60"/>
  <c r="I86" i="60"/>
  <c r="H86" i="60"/>
  <c r="G86" i="60"/>
  <c r="F86" i="60"/>
  <c r="E86" i="60"/>
  <c r="C86" i="60"/>
  <c r="I85" i="60"/>
  <c r="H85" i="60"/>
  <c r="G85" i="60"/>
  <c r="F85" i="60"/>
  <c r="E85" i="60"/>
  <c r="C85" i="60"/>
  <c r="I84" i="60"/>
  <c r="H84" i="60"/>
  <c r="G84" i="60"/>
  <c r="F84" i="60"/>
  <c r="E84" i="60"/>
  <c r="C84" i="60"/>
  <c r="I83" i="60"/>
  <c r="H83" i="60"/>
  <c r="G83" i="60"/>
  <c r="F83" i="60"/>
  <c r="E83" i="60"/>
  <c r="C83" i="60"/>
  <c r="I82" i="60"/>
  <c r="H82" i="60"/>
  <c r="G82" i="60"/>
  <c r="F82" i="60"/>
  <c r="E82" i="60"/>
  <c r="C82" i="60"/>
  <c r="I81" i="60"/>
  <c r="H81" i="60"/>
  <c r="G81" i="60"/>
  <c r="F81" i="60"/>
  <c r="E81" i="60"/>
  <c r="C81" i="60"/>
  <c r="I88" i="59"/>
  <c r="H88" i="59"/>
  <c r="G88" i="59"/>
  <c r="F88" i="59"/>
  <c r="E88" i="59"/>
  <c r="C88" i="59"/>
  <c r="I87" i="59"/>
  <c r="H87" i="59"/>
  <c r="G87" i="59"/>
  <c r="F87" i="59"/>
  <c r="E87" i="59"/>
  <c r="C87" i="59"/>
  <c r="I86" i="59"/>
  <c r="H86" i="59"/>
  <c r="G86" i="59"/>
  <c r="F86" i="59"/>
  <c r="E86" i="59"/>
  <c r="C86" i="59"/>
  <c r="I85" i="59"/>
  <c r="H85" i="59"/>
  <c r="G85" i="59"/>
  <c r="F85" i="59"/>
  <c r="E85" i="59"/>
  <c r="C85" i="59"/>
  <c r="I84" i="59"/>
  <c r="H84" i="59"/>
  <c r="G84" i="59"/>
  <c r="F84" i="59"/>
  <c r="E84" i="59"/>
  <c r="C84" i="59"/>
  <c r="I83" i="59"/>
  <c r="H83" i="59"/>
  <c r="G83" i="59"/>
  <c r="F83" i="59"/>
  <c r="E83" i="59"/>
  <c r="C83" i="59"/>
  <c r="I82" i="59"/>
  <c r="H82" i="59"/>
  <c r="G82" i="59"/>
  <c r="F82" i="59"/>
  <c r="E82" i="59"/>
  <c r="C82" i="59"/>
  <c r="I81" i="59"/>
  <c r="H81" i="59"/>
  <c r="G81" i="59"/>
  <c r="F81" i="59"/>
  <c r="E81" i="59"/>
  <c r="C81" i="59"/>
  <c r="I88" i="57"/>
  <c r="H88" i="57"/>
  <c r="G88" i="57"/>
  <c r="F88" i="57"/>
  <c r="E88" i="57"/>
  <c r="C88" i="57"/>
  <c r="I87" i="57"/>
  <c r="H87" i="57"/>
  <c r="G87" i="57"/>
  <c r="F87" i="57"/>
  <c r="E87" i="57"/>
  <c r="C87" i="57"/>
  <c r="I86" i="57"/>
  <c r="H86" i="57"/>
  <c r="G86" i="57"/>
  <c r="F86" i="57"/>
  <c r="E86" i="57"/>
  <c r="C86" i="57"/>
  <c r="I85" i="57"/>
  <c r="H85" i="57"/>
  <c r="G85" i="57"/>
  <c r="F85" i="57"/>
  <c r="E85" i="57"/>
  <c r="C85" i="57"/>
  <c r="I84" i="57"/>
  <c r="H84" i="57"/>
  <c r="G84" i="57"/>
  <c r="F84" i="57"/>
  <c r="E84" i="57"/>
  <c r="C84" i="57"/>
  <c r="I83" i="57"/>
  <c r="H83" i="57"/>
  <c r="G83" i="57"/>
  <c r="F83" i="57"/>
  <c r="E83" i="57"/>
  <c r="C83" i="57"/>
  <c r="I82" i="57"/>
  <c r="H82" i="57"/>
  <c r="G82" i="57"/>
  <c r="F82" i="57"/>
  <c r="E82" i="57"/>
  <c r="C82" i="57"/>
  <c r="I81" i="57"/>
  <c r="H81" i="57"/>
  <c r="G81" i="57"/>
  <c r="F81" i="57"/>
  <c r="E81" i="57"/>
  <c r="C81" i="57"/>
  <c r="I88" i="56"/>
  <c r="H88" i="56"/>
  <c r="G88" i="56"/>
  <c r="F88" i="56"/>
  <c r="E88" i="56"/>
  <c r="C88" i="56"/>
  <c r="I87" i="56"/>
  <c r="H87" i="56"/>
  <c r="G87" i="56"/>
  <c r="F87" i="56"/>
  <c r="E87" i="56"/>
  <c r="C87" i="56"/>
  <c r="I86" i="56"/>
  <c r="H86" i="56"/>
  <c r="G86" i="56"/>
  <c r="F86" i="56"/>
  <c r="E86" i="56"/>
  <c r="C86" i="56"/>
  <c r="I85" i="56"/>
  <c r="H85" i="56"/>
  <c r="G85" i="56"/>
  <c r="F85" i="56"/>
  <c r="E85" i="56"/>
  <c r="C85" i="56"/>
  <c r="I84" i="56"/>
  <c r="H84" i="56"/>
  <c r="G84" i="56"/>
  <c r="F84" i="56"/>
  <c r="E84" i="56"/>
  <c r="C84" i="56"/>
  <c r="I83" i="56"/>
  <c r="H83" i="56"/>
  <c r="G83" i="56"/>
  <c r="F83" i="56"/>
  <c r="E83" i="56"/>
  <c r="C83" i="56"/>
  <c r="I82" i="56"/>
  <c r="H82" i="56"/>
  <c r="G82" i="56"/>
  <c r="F82" i="56"/>
  <c r="E82" i="56"/>
  <c r="C82" i="56"/>
  <c r="I81" i="56"/>
  <c r="H81" i="56"/>
  <c r="G81" i="56"/>
  <c r="F81" i="56"/>
  <c r="E81" i="56"/>
  <c r="C81" i="56"/>
  <c r="I88" i="55"/>
  <c r="H88" i="55"/>
  <c r="G88" i="55"/>
  <c r="F88" i="55"/>
  <c r="E88" i="55"/>
  <c r="C88" i="55"/>
  <c r="I87" i="55"/>
  <c r="H87" i="55"/>
  <c r="G87" i="55"/>
  <c r="F87" i="55"/>
  <c r="E87" i="55"/>
  <c r="C87" i="55"/>
  <c r="I86" i="55"/>
  <c r="H86" i="55"/>
  <c r="G86" i="55"/>
  <c r="F86" i="55"/>
  <c r="E86" i="55"/>
  <c r="C86" i="55"/>
  <c r="I85" i="55"/>
  <c r="H85" i="55"/>
  <c r="G85" i="55"/>
  <c r="F85" i="55"/>
  <c r="E85" i="55"/>
  <c r="C85" i="55"/>
  <c r="I84" i="55"/>
  <c r="H84" i="55"/>
  <c r="G84" i="55"/>
  <c r="F84" i="55"/>
  <c r="E84" i="55"/>
  <c r="C84" i="55"/>
  <c r="I83" i="55"/>
  <c r="H83" i="55"/>
  <c r="G83" i="55"/>
  <c r="F83" i="55"/>
  <c r="E83" i="55"/>
  <c r="C83" i="55"/>
  <c r="I82" i="55"/>
  <c r="H82" i="55"/>
  <c r="G82" i="55"/>
  <c r="F82" i="55"/>
  <c r="E82" i="55"/>
  <c r="C82" i="55"/>
  <c r="I81" i="55"/>
  <c r="H81" i="55"/>
  <c r="G81" i="55"/>
  <c r="F81" i="55"/>
  <c r="E81" i="55"/>
  <c r="C81" i="55"/>
  <c r="I88" i="54"/>
  <c r="H88" i="54"/>
  <c r="G88" i="54"/>
  <c r="F88" i="54"/>
  <c r="E88" i="54"/>
  <c r="C88" i="54"/>
  <c r="I87" i="54"/>
  <c r="H87" i="54"/>
  <c r="G87" i="54"/>
  <c r="F87" i="54"/>
  <c r="E87" i="54"/>
  <c r="C87" i="54"/>
  <c r="I86" i="54"/>
  <c r="H86" i="54"/>
  <c r="G86" i="54"/>
  <c r="F86" i="54"/>
  <c r="E86" i="54"/>
  <c r="C86" i="54"/>
  <c r="I85" i="54"/>
  <c r="H85" i="54"/>
  <c r="G85" i="54"/>
  <c r="F85" i="54"/>
  <c r="E85" i="54"/>
  <c r="C85" i="54"/>
  <c r="I84" i="54"/>
  <c r="H84" i="54"/>
  <c r="G84" i="54"/>
  <c r="F84" i="54"/>
  <c r="E84" i="54"/>
  <c r="C84" i="54"/>
  <c r="I83" i="54"/>
  <c r="H83" i="54"/>
  <c r="G83" i="54"/>
  <c r="F83" i="54"/>
  <c r="E83" i="54"/>
  <c r="C83" i="54"/>
  <c r="I82" i="54"/>
  <c r="H82" i="54"/>
  <c r="G82" i="54"/>
  <c r="F82" i="54"/>
  <c r="E82" i="54"/>
  <c r="C82" i="54"/>
  <c r="I81" i="54"/>
  <c r="H81" i="54"/>
  <c r="G81" i="54"/>
  <c r="F81" i="54"/>
  <c r="E81" i="54"/>
  <c r="C81" i="54"/>
  <c r="I88" i="53"/>
  <c r="H88" i="53"/>
  <c r="G88" i="53"/>
  <c r="F88" i="53"/>
  <c r="E88" i="53"/>
  <c r="C88" i="53"/>
  <c r="I87" i="53"/>
  <c r="H87" i="53"/>
  <c r="G87" i="53"/>
  <c r="F87" i="53"/>
  <c r="E87" i="53"/>
  <c r="C87" i="53"/>
  <c r="I86" i="53"/>
  <c r="H86" i="53"/>
  <c r="G86" i="53"/>
  <c r="F86" i="53"/>
  <c r="E86" i="53"/>
  <c r="C86" i="53"/>
  <c r="I85" i="53"/>
  <c r="H85" i="53"/>
  <c r="G85" i="53"/>
  <c r="F85" i="53"/>
  <c r="E85" i="53"/>
  <c r="C85" i="53"/>
  <c r="I84" i="53"/>
  <c r="H84" i="53"/>
  <c r="G84" i="53"/>
  <c r="F84" i="53"/>
  <c r="E84" i="53"/>
  <c r="C84" i="53"/>
  <c r="I83" i="53"/>
  <c r="H83" i="53"/>
  <c r="G83" i="53"/>
  <c r="F83" i="53"/>
  <c r="E83" i="53"/>
  <c r="C83" i="53"/>
  <c r="I82" i="53"/>
  <c r="H82" i="53"/>
  <c r="G82" i="53"/>
  <c r="F82" i="53"/>
  <c r="E82" i="53"/>
  <c r="C82" i="53"/>
  <c r="I81" i="53"/>
  <c r="H81" i="53"/>
  <c r="G81" i="53"/>
  <c r="F81" i="53"/>
  <c r="E81" i="53"/>
  <c r="C81" i="53"/>
  <c r="I88" i="52"/>
  <c r="H88" i="52"/>
  <c r="G88" i="52"/>
  <c r="F88" i="52"/>
  <c r="E88" i="52"/>
  <c r="C88" i="52"/>
  <c r="I87" i="52"/>
  <c r="H87" i="52"/>
  <c r="G87" i="52"/>
  <c r="F87" i="52"/>
  <c r="E87" i="52"/>
  <c r="C87" i="52"/>
  <c r="I86" i="52"/>
  <c r="H86" i="52"/>
  <c r="G86" i="52"/>
  <c r="F86" i="52"/>
  <c r="E86" i="52"/>
  <c r="C86" i="52"/>
  <c r="I85" i="52"/>
  <c r="H85" i="52"/>
  <c r="G85" i="52"/>
  <c r="F85" i="52"/>
  <c r="E85" i="52"/>
  <c r="C85" i="52"/>
  <c r="I84" i="52"/>
  <c r="H84" i="52"/>
  <c r="G84" i="52"/>
  <c r="F84" i="52"/>
  <c r="E84" i="52"/>
  <c r="C84" i="52"/>
  <c r="I83" i="52"/>
  <c r="H83" i="52"/>
  <c r="G83" i="52"/>
  <c r="F83" i="52"/>
  <c r="E83" i="52"/>
  <c r="C83" i="52"/>
  <c r="I82" i="52"/>
  <c r="H82" i="52"/>
  <c r="G82" i="52"/>
  <c r="F82" i="52"/>
  <c r="E82" i="52"/>
  <c r="C82" i="52"/>
  <c r="I81" i="52"/>
  <c r="H81" i="52"/>
  <c r="G81" i="52"/>
  <c r="F81" i="52"/>
  <c r="E81" i="52"/>
  <c r="C81" i="52"/>
  <c r="I88" i="51"/>
  <c r="H88" i="51"/>
  <c r="G88" i="51"/>
  <c r="F88" i="51"/>
  <c r="E88" i="51"/>
  <c r="C88" i="51"/>
  <c r="I87" i="51"/>
  <c r="H87" i="51"/>
  <c r="G87" i="51"/>
  <c r="F87" i="51"/>
  <c r="E87" i="51"/>
  <c r="C87" i="51"/>
  <c r="I86" i="51"/>
  <c r="H86" i="51"/>
  <c r="G86" i="51"/>
  <c r="F86" i="51"/>
  <c r="E86" i="51"/>
  <c r="C86" i="51"/>
  <c r="I85" i="51"/>
  <c r="H85" i="51"/>
  <c r="G85" i="51"/>
  <c r="F85" i="51"/>
  <c r="E85" i="51"/>
  <c r="C85" i="51"/>
  <c r="I84" i="51"/>
  <c r="H84" i="51"/>
  <c r="G84" i="51"/>
  <c r="F84" i="51"/>
  <c r="E84" i="51"/>
  <c r="C84" i="51"/>
  <c r="I83" i="51"/>
  <c r="H83" i="51"/>
  <c r="G83" i="51"/>
  <c r="F83" i="51"/>
  <c r="E83" i="51"/>
  <c r="C83" i="51"/>
  <c r="I82" i="51"/>
  <c r="H82" i="51"/>
  <c r="G82" i="51"/>
  <c r="F82" i="51"/>
  <c r="E82" i="51"/>
  <c r="C82" i="51"/>
  <c r="I81" i="51"/>
  <c r="H81" i="51"/>
  <c r="G81" i="51"/>
  <c r="F81" i="51"/>
  <c r="E81" i="51"/>
  <c r="C81" i="51"/>
  <c r="I88" i="50"/>
  <c r="H88" i="50"/>
  <c r="G88" i="50"/>
  <c r="F88" i="50"/>
  <c r="E88" i="50"/>
  <c r="C88" i="50"/>
  <c r="I87" i="50"/>
  <c r="H87" i="50"/>
  <c r="G87" i="50"/>
  <c r="F87" i="50"/>
  <c r="E87" i="50"/>
  <c r="C87" i="50"/>
  <c r="I86" i="50"/>
  <c r="H86" i="50"/>
  <c r="G86" i="50"/>
  <c r="F86" i="50"/>
  <c r="E86" i="50"/>
  <c r="C86" i="50"/>
  <c r="I85" i="50"/>
  <c r="H85" i="50"/>
  <c r="G85" i="50"/>
  <c r="F85" i="50"/>
  <c r="E85" i="50"/>
  <c r="C85" i="50"/>
  <c r="I84" i="50"/>
  <c r="H84" i="50"/>
  <c r="G84" i="50"/>
  <c r="F84" i="50"/>
  <c r="E84" i="50"/>
  <c r="C84" i="50"/>
  <c r="I83" i="50"/>
  <c r="H83" i="50"/>
  <c r="G83" i="50"/>
  <c r="F83" i="50"/>
  <c r="E83" i="50"/>
  <c r="C83" i="50"/>
  <c r="I82" i="50"/>
  <c r="H82" i="50"/>
  <c r="G82" i="50"/>
  <c r="F82" i="50"/>
  <c r="E82" i="50"/>
  <c r="C82" i="50"/>
  <c r="I81" i="50"/>
  <c r="H81" i="50"/>
  <c r="G81" i="50"/>
  <c r="F81" i="50"/>
  <c r="E81" i="50"/>
  <c r="C81" i="50"/>
  <c r="I88" i="49"/>
  <c r="H88" i="49"/>
  <c r="G88" i="49"/>
  <c r="F88" i="49"/>
  <c r="E88" i="49"/>
  <c r="C88" i="49"/>
  <c r="I87" i="49"/>
  <c r="H87" i="49"/>
  <c r="G87" i="49"/>
  <c r="F87" i="49"/>
  <c r="E87" i="49"/>
  <c r="C87" i="49"/>
  <c r="I86" i="49"/>
  <c r="H86" i="49"/>
  <c r="G86" i="49"/>
  <c r="F86" i="49"/>
  <c r="E86" i="49"/>
  <c r="C86" i="49"/>
  <c r="I85" i="49"/>
  <c r="H85" i="49"/>
  <c r="G85" i="49"/>
  <c r="F85" i="49"/>
  <c r="E85" i="49"/>
  <c r="C85" i="49"/>
  <c r="I84" i="49"/>
  <c r="H84" i="49"/>
  <c r="G84" i="49"/>
  <c r="F84" i="49"/>
  <c r="E84" i="49"/>
  <c r="C84" i="49"/>
  <c r="I83" i="49"/>
  <c r="H83" i="49"/>
  <c r="G83" i="49"/>
  <c r="F83" i="49"/>
  <c r="E83" i="49"/>
  <c r="C83" i="49"/>
  <c r="I82" i="49"/>
  <c r="H82" i="49"/>
  <c r="G82" i="49"/>
  <c r="F82" i="49"/>
  <c r="E82" i="49"/>
  <c r="C82" i="49"/>
  <c r="I81" i="49"/>
  <c r="H81" i="49"/>
  <c r="G81" i="49"/>
  <c r="F81" i="49"/>
  <c r="E81" i="49"/>
  <c r="C81" i="49"/>
  <c r="I88" i="48"/>
  <c r="H88" i="48"/>
  <c r="G88" i="48"/>
  <c r="F88" i="48"/>
  <c r="E88" i="48"/>
  <c r="C88" i="48"/>
  <c r="I87" i="48"/>
  <c r="H87" i="48"/>
  <c r="G87" i="48"/>
  <c r="F87" i="48"/>
  <c r="E87" i="48"/>
  <c r="C87" i="48"/>
  <c r="I86" i="48"/>
  <c r="H86" i="48"/>
  <c r="G86" i="48"/>
  <c r="F86" i="48"/>
  <c r="E86" i="48"/>
  <c r="C86" i="48"/>
  <c r="I85" i="48"/>
  <c r="H85" i="48"/>
  <c r="G85" i="48"/>
  <c r="F85" i="48"/>
  <c r="E85" i="48"/>
  <c r="C85" i="48"/>
  <c r="I84" i="48"/>
  <c r="H84" i="48"/>
  <c r="G84" i="48"/>
  <c r="F84" i="48"/>
  <c r="E84" i="48"/>
  <c r="C84" i="48"/>
  <c r="I83" i="48"/>
  <c r="H83" i="48"/>
  <c r="G83" i="48"/>
  <c r="F83" i="48"/>
  <c r="E83" i="48"/>
  <c r="C83" i="48"/>
  <c r="I82" i="48"/>
  <c r="H82" i="48"/>
  <c r="G82" i="48"/>
  <c r="F82" i="48"/>
  <c r="E82" i="48"/>
  <c r="C82" i="48"/>
  <c r="I81" i="48"/>
  <c r="H81" i="48"/>
  <c r="G81" i="48"/>
  <c r="F81" i="48"/>
  <c r="E81" i="48"/>
  <c r="C81" i="48"/>
  <c r="I88" i="46"/>
  <c r="H88" i="46"/>
  <c r="G88" i="46"/>
  <c r="F88" i="46"/>
  <c r="E88" i="46"/>
  <c r="C88" i="46"/>
  <c r="I87" i="46"/>
  <c r="H87" i="46"/>
  <c r="G87" i="46"/>
  <c r="F87" i="46"/>
  <c r="E87" i="46"/>
  <c r="C87" i="46"/>
  <c r="I86" i="46"/>
  <c r="H86" i="46"/>
  <c r="G86" i="46"/>
  <c r="F86" i="46"/>
  <c r="E86" i="46"/>
  <c r="C86" i="46"/>
  <c r="I85" i="46"/>
  <c r="H85" i="46"/>
  <c r="G85" i="46"/>
  <c r="F85" i="46"/>
  <c r="E85" i="46"/>
  <c r="C85" i="46"/>
  <c r="I84" i="46"/>
  <c r="H84" i="46"/>
  <c r="G84" i="46"/>
  <c r="F84" i="46"/>
  <c r="E84" i="46"/>
  <c r="C84" i="46"/>
  <c r="I83" i="46"/>
  <c r="H83" i="46"/>
  <c r="G83" i="46"/>
  <c r="F83" i="46"/>
  <c r="E83" i="46"/>
  <c r="C83" i="46"/>
  <c r="I82" i="46"/>
  <c r="H82" i="46"/>
  <c r="G82" i="46"/>
  <c r="F82" i="46"/>
  <c r="E82" i="46"/>
  <c r="C82" i="46"/>
  <c r="I81" i="46"/>
  <c r="H81" i="46"/>
  <c r="G81" i="46"/>
  <c r="F81" i="46"/>
  <c r="E81" i="46"/>
  <c r="C81" i="46"/>
  <c r="I88" i="45"/>
  <c r="H88" i="45"/>
  <c r="G88" i="45"/>
  <c r="F88" i="45"/>
  <c r="E88" i="45"/>
  <c r="C88" i="45"/>
  <c r="I87" i="45"/>
  <c r="H87" i="45"/>
  <c r="G87" i="45"/>
  <c r="F87" i="45"/>
  <c r="E87" i="45"/>
  <c r="C87" i="45"/>
  <c r="I86" i="45"/>
  <c r="H86" i="45"/>
  <c r="G86" i="45"/>
  <c r="F86" i="45"/>
  <c r="E86" i="45"/>
  <c r="C86" i="45"/>
  <c r="I85" i="45"/>
  <c r="H85" i="45"/>
  <c r="G85" i="45"/>
  <c r="F85" i="45"/>
  <c r="E85" i="45"/>
  <c r="C85" i="45"/>
  <c r="I84" i="45"/>
  <c r="H84" i="45"/>
  <c r="G84" i="45"/>
  <c r="F84" i="45"/>
  <c r="E84" i="45"/>
  <c r="C84" i="45"/>
  <c r="I83" i="45"/>
  <c r="H83" i="45"/>
  <c r="G83" i="45"/>
  <c r="F83" i="45"/>
  <c r="E83" i="45"/>
  <c r="C83" i="45"/>
  <c r="I82" i="45"/>
  <c r="H82" i="45"/>
  <c r="G82" i="45"/>
  <c r="F82" i="45"/>
  <c r="E82" i="45"/>
  <c r="C82" i="45"/>
  <c r="I81" i="45"/>
  <c r="H81" i="45"/>
  <c r="G81" i="45"/>
  <c r="F81" i="45"/>
  <c r="E81" i="45"/>
  <c r="C81" i="45"/>
  <c r="I88" i="42"/>
  <c r="H88" i="42"/>
  <c r="G88" i="42"/>
  <c r="F88" i="42"/>
  <c r="E88" i="42"/>
  <c r="C88" i="42"/>
  <c r="I87" i="42"/>
  <c r="H87" i="42"/>
  <c r="G87" i="42"/>
  <c r="F87" i="42"/>
  <c r="E87" i="42"/>
  <c r="C87" i="42"/>
  <c r="I86" i="42"/>
  <c r="H86" i="42"/>
  <c r="G86" i="42"/>
  <c r="F86" i="42"/>
  <c r="E86" i="42"/>
  <c r="C86" i="42"/>
  <c r="I85" i="42"/>
  <c r="H85" i="42"/>
  <c r="G85" i="42"/>
  <c r="F85" i="42"/>
  <c r="E85" i="42"/>
  <c r="C85" i="42"/>
  <c r="I84" i="42"/>
  <c r="H84" i="42"/>
  <c r="G84" i="42"/>
  <c r="F84" i="42"/>
  <c r="E84" i="42"/>
  <c r="C84" i="42"/>
  <c r="I83" i="42"/>
  <c r="H83" i="42"/>
  <c r="G83" i="42"/>
  <c r="F83" i="42"/>
  <c r="E83" i="42"/>
  <c r="C83" i="42"/>
  <c r="I82" i="42"/>
  <c r="H82" i="42"/>
  <c r="G82" i="42"/>
  <c r="F82" i="42"/>
  <c r="E82" i="42"/>
  <c r="C82" i="42"/>
  <c r="I81" i="42"/>
  <c r="H81" i="42"/>
  <c r="G81" i="42"/>
  <c r="F81" i="42"/>
  <c r="E81" i="42"/>
  <c r="C81" i="42"/>
  <c r="I88" i="43"/>
  <c r="H88" i="43"/>
  <c r="G88" i="43"/>
  <c r="F88" i="43"/>
  <c r="E88" i="43"/>
  <c r="C88" i="43"/>
  <c r="I87" i="43"/>
  <c r="H87" i="43"/>
  <c r="G87" i="43"/>
  <c r="F87" i="43"/>
  <c r="E87" i="43"/>
  <c r="C87" i="43"/>
  <c r="I86" i="43"/>
  <c r="H86" i="43"/>
  <c r="G86" i="43"/>
  <c r="F86" i="43"/>
  <c r="E86" i="43"/>
  <c r="C86" i="43"/>
  <c r="I85" i="43"/>
  <c r="H85" i="43"/>
  <c r="G85" i="43"/>
  <c r="F85" i="43"/>
  <c r="E85" i="43"/>
  <c r="C85" i="43"/>
  <c r="I84" i="43"/>
  <c r="H84" i="43"/>
  <c r="G84" i="43"/>
  <c r="F84" i="43"/>
  <c r="E84" i="43"/>
  <c r="C84" i="43"/>
  <c r="I83" i="43"/>
  <c r="H83" i="43"/>
  <c r="G83" i="43"/>
  <c r="F83" i="43"/>
  <c r="E83" i="43"/>
  <c r="C83" i="43"/>
  <c r="I82" i="43"/>
  <c r="H82" i="43"/>
  <c r="G82" i="43"/>
  <c r="F82" i="43"/>
  <c r="E82" i="43"/>
  <c r="C82" i="43"/>
  <c r="I81" i="43"/>
  <c r="H81" i="43"/>
  <c r="G81" i="43"/>
  <c r="F81" i="43"/>
  <c r="E81" i="43"/>
  <c r="C81" i="43"/>
  <c r="I88" i="44"/>
  <c r="H88" i="44"/>
  <c r="G88" i="44"/>
  <c r="F88" i="44"/>
  <c r="E88" i="44"/>
  <c r="C88" i="44"/>
  <c r="I87" i="44"/>
  <c r="H87" i="44"/>
  <c r="G87" i="44"/>
  <c r="F87" i="44"/>
  <c r="E87" i="44"/>
  <c r="C87" i="44"/>
  <c r="I86" i="44"/>
  <c r="H86" i="44"/>
  <c r="G86" i="44"/>
  <c r="F86" i="44"/>
  <c r="E86" i="44"/>
  <c r="C86" i="44"/>
  <c r="I85" i="44"/>
  <c r="H85" i="44"/>
  <c r="G85" i="44"/>
  <c r="F85" i="44"/>
  <c r="E85" i="44"/>
  <c r="C85" i="44"/>
  <c r="I84" i="44"/>
  <c r="H84" i="44"/>
  <c r="G84" i="44"/>
  <c r="F84" i="44"/>
  <c r="E84" i="44"/>
  <c r="C84" i="44"/>
  <c r="I83" i="44"/>
  <c r="H83" i="44"/>
  <c r="G83" i="44"/>
  <c r="F83" i="44"/>
  <c r="E83" i="44"/>
  <c r="C83" i="44"/>
  <c r="I82" i="44"/>
  <c r="H82" i="44"/>
  <c r="G82" i="44"/>
  <c r="F82" i="44"/>
  <c r="E82" i="44"/>
  <c r="C82" i="44"/>
  <c r="I81" i="44"/>
  <c r="H81" i="44"/>
  <c r="G81" i="44"/>
  <c r="F81" i="44"/>
  <c r="E81" i="44"/>
  <c r="C81" i="44"/>
  <c r="I88" i="2"/>
  <c r="H88" i="2"/>
  <c r="G88" i="2"/>
  <c r="F88" i="2"/>
  <c r="E88" i="2"/>
  <c r="C88" i="2"/>
  <c r="I87" i="2"/>
  <c r="H87" i="2"/>
  <c r="G87" i="2"/>
  <c r="F87" i="2"/>
  <c r="E87" i="2"/>
  <c r="C87" i="2"/>
  <c r="I86" i="2"/>
  <c r="H86" i="2"/>
  <c r="G86" i="2"/>
  <c r="F86" i="2"/>
  <c r="E86" i="2"/>
  <c r="C86" i="2"/>
  <c r="I85" i="2"/>
  <c r="H85" i="2"/>
  <c r="G85" i="2"/>
  <c r="F85" i="2"/>
  <c r="E85" i="2"/>
  <c r="C85" i="2"/>
  <c r="I84" i="2"/>
  <c r="H84" i="2"/>
  <c r="G84" i="2"/>
  <c r="F84" i="2"/>
  <c r="E84" i="2"/>
  <c r="C84" i="2"/>
  <c r="I83" i="2"/>
  <c r="H83" i="2"/>
  <c r="G83" i="2"/>
  <c r="F83" i="2"/>
  <c r="E83" i="2"/>
  <c r="C83" i="2"/>
  <c r="I82" i="2"/>
  <c r="H82" i="2"/>
  <c r="G82" i="2"/>
  <c r="F82" i="2"/>
  <c r="E82" i="2"/>
  <c r="C82" i="2"/>
  <c r="I81" i="2"/>
  <c r="H81" i="2"/>
  <c r="G81" i="2"/>
  <c r="F81" i="2"/>
  <c r="E81" i="2"/>
  <c r="C81" i="2"/>
  <c r="I88" i="41"/>
  <c r="H88" i="41"/>
  <c r="G88" i="41"/>
  <c r="F88" i="41"/>
  <c r="E88" i="41"/>
  <c r="C88" i="41"/>
  <c r="I87" i="41"/>
  <c r="H87" i="41"/>
  <c r="G87" i="41"/>
  <c r="F87" i="41"/>
  <c r="E87" i="41"/>
  <c r="C87" i="41"/>
  <c r="I86" i="41"/>
  <c r="H86" i="41"/>
  <c r="G86" i="41"/>
  <c r="F86" i="41"/>
  <c r="E86" i="41"/>
  <c r="C86" i="41"/>
  <c r="I85" i="41"/>
  <c r="H85" i="41"/>
  <c r="G85" i="41"/>
  <c r="F85" i="41"/>
  <c r="E85" i="41"/>
  <c r="C85" i="41"/>
  <c r="I84" i="41"/>
  <c r="H84" i="41"/>
  <c r="G84" i="41"/>
  <c r="F84" i="41"/>
  <c r="E84" i="41"/>
  <c r="C84" i="41"/>
  <c r="I83" i="41"/>
  <c r="H83" i="41"/>
  <c r="G83" i="41"/>
  <c r="F83" i="41"/>
  <c r="E83" i="41"/>
  <c r="C83" i="41"/>
  <c r="I82" i="41"/>
  <c r="H82" i="41"/>
  <c r="G82" i="41"/>
  <c r="F82" i="41"/>
  <c r="E82" i="41"/>
  <c r="C82" i="41"/>
  <c r="I81" i="41"/>
  <c r="H81" i="41"/>
  <c r="G81" i="41"/>
  <c r="F81" i="41"/>
  <c r="E81" i="41"/>
  <c r="C81" i="41"/>
  <c r="I88" i="40"/>
  <c r="H88" i="40"/>
  <c r="G88" i="40"/>
  <c r="F88" i="40"/>
  <c r="E88" i="40"/>
  <c r="C88" i="40"/>
  <c r="I87" i="40"/>
  <c r="H87" i="40"/>
  <c r="G87" i="40"/>
  <c r="F87" i="40"/>
  <c r="E87" i="40"/>
  <c r="C87" i="40"/>
  <c r="I86" i="40"/>
  <c r="H86" i="40"/>
  <c r="G86" i="40"/>
  <c r="F86" i="40"/>
  <c r="E86" i="40"/>
  <c r="C86" i="40"/>
  <c r="I85" i="40"/>
  <c r="H85" i="40"/>
  <c r="G85" i="40"/>
  <c r="F85" i="40"/>
  <c r="E85" i="40"/>
  <c r="C85" i="40"/>
  <c r="I84" i="40"/>
  <c r="H84" i="40"/>
  <c r="G84" i="40"/>
  <c r="F84" i="40"/>
  <c r="E84" i="40"/>
  <c r="C84" i="40"/>
  <c r="I83" i="40"/>
  <c r="H83" i="40"/>
  <c r="G83" i="40"/>
  <c r="F83" i="40"/>
  <c r="E83" i="40"/>
  <c r="C83" i="40"/>
  <c r="I82" i="40"/>
  <c r="H82" i="40"/>
  <c r="G82" i="40"/>
  <c r="F82" i="40"/>
  <c r="E82" i="40"/>
  <c r="C82" i="40"/>
  <c r="I81" i="40"/>
  <c r="H81" i="40"/>
  <c r="G81" i="40"/>
  <c r="F81" i="40"/>
  <c r="E81" i="40"/>
  <c r="C81" i="40"/>
  <c r="H88" i="34"/>
  <c r="F88" i="34"/>
  <c r="E88" i="34"/>
  <c r="C88" i="34"/>
  <c r="H87" i="34"/>
  <c r="F87" i="34"/>
  <c r="E87" i="34"/>
  <c r="C87" i="34"/>
  <c r="H86" i="34"/>
  <c r="F86" i="34"/>
  <c r="E86" i="34"/>
  <c r="C86" i="34"/>
  <c r="H85" i="34"/>
  <c r="F85" i="34"/>
  <c r="E85" i="34"/>
  <c r="C85" i="34"/>
  <c r="H84" i="34"/>
  <c r="F84" i="34"/>
  <c r="E84" i="34"/>
  <c r="C84" i="34"/>
  <c r="H83" i="34"/>
  <c r="F83" i="34"/>
  <c r="E83" i="34"/>
  <c r="C83" i="34"/>
  <c r="H82" i="34"/>
  <c r="F82" i="34"/>
  <c r="E82" i="34"/>
  <c r="C82" i="34"/>
  <c r="H81" i="34"/>
  <c r="F81" i="34"/>
  <c r="E81" i="34"/>
  <c r="C81" i="34"/>
  <c r="E81" i="39"/>
  <c r="F81" i="39"/>
  <c r="G81" i="39"/>
  <c r="H81" i="39"/>
  <c r="I81" i="39"/>
  <c r="E82" i="39"/>
  <c r="F82" i="39"/>
  <c r="G82" i="39"/>
  <c r="H82" i="39"/>
  <c r="I82" i="39"/>
  <c r="E83" i="39"/>
  <c r="F83" i="39"/>
  <c r="G83" i="39"/>
  <c r="H83" i="39"/>
  <c r="I83" i="39"/>
  <c r="E84" i="39"/>
  <c r="F84" i="39"/>
  <c r="G84" i="39"/>
  <c r="H84" i="39"/>
  <c r="I84" i="39"/>
  <c r="E85" i="39"/>
  <c r="F85" i="39"/>
  <c r="G85" i="39"/>
  <c r="H85" i="39"/>
  <c r="I85" i="39"/>
  <c r="E86" i="39"/>
  <c r="F86" i="39"/>
  <c r="G86" i="39"/>
  <c r="H86" i="39"/>
  <c r="I86" i="39"/>
  <c r="E87" i="39"/>
  <c r="F87" i="39"/>
  <c r="G87" i="39"/>
  <c r="H87" i="39"/>
  <c r="I87" i="39"/>
  <c r="E88" i="39"/>
  <c r="F88" i="39"/>
  <c r="G88" i="39"/>
  <c r="H88" i="39"/>
  <c r="I88" i="39"/>
  <c r="C88" i="39"/>
  <c r="C87" i="39"/>
  <c r="C86" i="39"/>
  <c r="C85" i="39"/>
  <c r="C84" i="39"/>
  <c r="C83" i="39"/>
  <c r="C82" i="39"/>
  <c r="C81" i="39"/>
  <c r="I88" i="34"/>
  <c r="I87" i="34"/>
  <c r="I86" i="34"/>
  <c r="I85" i="34"/>
  <c r="I84" i="34"/>
  <c r="I83" i="34"/>
  <c r="I82" i="34"/>
  <c r="I81" i="34"/>
  <c r="G82" i="34"/>
  <c r="G83" i="34"/>
  <c r="G84" i="34"/>
  <c r="G85" i="34"/>
  <c r="G86" i="34"/>
  <c r="G87" i="34"/>
  <c r="G88" i="34"/>
  <c r="G81" i="34"/>
  <c r="G82" i="68"/>
  <c r="G83" i="68"/>
  <c r="G84" i="68"/>
  <c r="G85" i="68"/>
  <c r="G86" i="68"/>
  <c r="G87" i="68"/>
  <c r="G88" i="68"/>
  <c r="I82" i="68"/>
  <c r="I83" i="68"/>
  <c r="I84" i="68"/>
  <c r="I85" i="68"/>
  <c r="I86" i="68"/>
  <c r="I87" i="68"/>
  <c r="I88" i="68"/>
  <c r="I81" i="68"/>
  <c r="G81" i="68"/>
  <c r="F81" i="68"/>
  <c r="G82" i="58"/>
  <c r="G83" i="58"/>
  <c r="G84" i="58"/>
  <c r="G85" i="58"/>
  <c r="G86" i="58"/>
  <c r="G87" i="58"/>
  <c r="G88" i="58"/>
  <c r="I82" i="58"/>
  <c r="I83" i="58"/>
  <c r="I84" i="58"/>
  <c r="I85" i="58"/>
  <c r="I86" i="58"/>
  <c r="I87" i="58"/>
  <c r="I88" i="58"/>
  <c r="I81" i="58"/>
  <c r="G81" i="58"/>
  <c r="C81" i="58"/>
  <c r="C82" i="58"/>
  <c r="C83" i="58"/>
  <c r="C84" i="58"/>
  <c r="C85" i="58"/>
  <c r="C86" i="58"/>
  <c r="C87" i="58"/>
  <c r="C88" i="58"/>
  <c r="H88" i="68"/>
  <c r="O69" i="63"/>
  <c r="H87" i="68"/>
  <c r="H86" i="68"/>
  <c r="H85" i="68"/>
  <c r="H84" i="68"/>
  <c r="O37" i="63"/>
  <c r="H83" i="68"/>
  <c r="H82" i="68"/>
  <c r="H81" i="68"/>
  <c r="M76" i="63"/>
  <c r="M72" i="63"/>
  <c r="F88" i="68"/>
  <c r="F87" i="68"/>
  <c r="M64" i="63"/>
  <c r="M60" i="63"/>
  <c r="F86" i="68"/>
  <c r="F85" i="68"/>
  <c r="M48" i="63"/>
  <c r="F84" i="68"/>
  <c r="F83" i="68"/>
  <c r="F82" i="68"/>
  <c r="E82" i="68"/>
  <c r="E83" i="68"/>
  <c r="L36" i="63"/>
  <c r="E84" i="68"/>
  <c r="E85" i="68"/>
  <c r="E86" i="68"/>
  <c r="E87" i="68"/>
  <c r="E88" i="68"/>
  <c r="E81" i="68"/>
  <c r="H81" i="58"/>
  <c r="H82" i="58"/>
  <c r="H83" i="58"/>
  <c r="H84" i="58"/>
  <c r="H85" i="58"/>
  <c r="H86" i="58"/>
  <c r="H87" i="58"/>
  <c r="H88" i="58"/>
  <c r="F81" i="58"/>
  <c r="F82" i="58"/>
  <c r="F83" i="58"/>
  <c r="F84" i="58"/>
  <c r="F85" i="58"/>
  <c r="F86" i="58"/>
  <c r="F87" i="58"/>
  <c r="F88" i="58"/>
  <c r="E82" i="58"/>
  <c r="E83" i="58"/>
  <c r="E84" i="58"/>
  <c r="E85" i="58"/>
  <c r="E86" i="58"/>
  <c r="E87" i="58"/>
  <c r="E88" i="58"/>
  <c r="E81" i="58"/>
  <c r="J20" i="54"/>
  <c r="L20" i="54"/>
  <c r="M20" i="54"/>
  <c r="N20" i="54"/>
  <c r="J21" i="54"/>
  <c r="L21" i="54"/>
  <c r="M21" i="54"/>
  <c r="N21" i="54"/>
  <c r="J22" i="54"/>
  <c r="L22" i="54"/>
  <c r="M22" i="54"/>
  <c r="N22" i="54"/>
  <c r="J23" i="54"/>
  <c r="L23" i="54"/>
  <c r="M23" i="54"/>
  <c r="N23" i="54"/>
  <c r="J24" i="54"/>
  <c r="L24" i="54"/>
  <c r="M24" i="54"/>
  <c r="N24" i="54"/>
  <c r="J25" i="54"/>
  <c r="L25" i="54"/>
  <c r="M25" i="54"/>
  <c r="N25" i="54"/>
  <c r="J26" i="54"/>
  <c r="L26" i="54"/>
  <c r="M26" i="54"/>
  <c r="N26" i="54"/>
  <c r="J27" i="54"/>
  <c r="L27" i="54"/>
  <c r="M27" i="54"/>
  <c r="N27" i="54"/>
  <c r="J28" i="54"/>
  <c r="L28" i="54"/>
  <c r="M28" i="54"/>
  <c r="N28" i="54"/>
  <c r="J29" i="54"/>
  <c r="L29" i="54"/>
  <c r="M29" i="54"/>
  <c r="N29" i="54"/>
  <c r="J30" i="54"/>
  <c r="L30" i="54"/>
  <c r="M30" i="54"/>
  <c r="N30" i="54"/>
  <c r="J31" i="54"/>
  <c r="L31" i="54"/>
  <c r="M31" i="54"/>
  <c r="N31" i="54"/>
  <c r="J32" i="54"/>
  <c r="L32" i="54"/>
  <c r="M32" i="54"/>
  <c r="N32" i="54"/>
  <c r="J33" i="54"/>
  <c r="L33" i="54"/>
  <c r="M33" i="54"/>
  <c r="N33" i="54"/>
  <c r="J34" i="54"/>
  <c r="L34" i="54"/>
  <c r="M34" i="54"/>
  <c r="N34" i="54"/>
  <c r="J35" i="54"/>
  <c r="L35" i="54"/>
  <c r="M35" i="54"/>
  <c r="N35" i="54"/>
  <c r="J36" i="54"/>
  <c r="L36" i="54"/>
  <c r="M36" i="54"/>
  <c r="N36" i="54"/>
  <c r="J37" i="54"/>
  <c r="L37" i="54"/>
  <c r="M37" i="54"/>
  <c r="N37" i="54"/>
  <c r="J38" i="54"/>
  <c r="L38" i="54"/>
  <c r="M38" i="54"/>
  <c r="N38" i="54"/>
  <c r="J39" i="54"/>
  <c r="L39" i="54"/>
  <c r="M39" i="54"/>
  <c r="N39" i="54"/>
  <c r="J40" i="54"/>
  <c r="L40" i="54"/>
  <c r="M40" i="54"/>
  <c r="N40" i="54"/>
  <c r="J41" i="54"/>
  <c r="L41" i="54"/>
  <c r="M41" i="54"/>
  <c r="N41" i="54"/>
  <c r="J42" i="54"/>
  <c r="L42" i="54"/>
  <c r="M42" i="54"/>
  <c r="N42" i="54"/>
  <c r="J43" i="54"/>
  <c r="L43" i="54"/>
  <c r="M43" i="54"/>
  <c r="N43" i="54"/>
  <c r="J44" i="54"/>
  <c r="L44" i="54"/>
  <c r="M44" i="54"/>
  <c r="N44" i="54"/>
  <c r="J45" i="54"/>
  <c r="L45" i="54"/>
  <c r="M45" i="54"/>
  <c r="N45" i="54"/>
  <c r="J46" i="54"/>
  <c r="L46" i="54"/>
  <c r="M46" i="54"/>
  <c r="N46" i="54"/>
  <c r="J47" i="54"/>
  <c r="L47" i="54"/>
  <c r="M47" i="54"/>
  <c r="N47" i="54"/>
  <c r="J48" i="54"/>
  <c r="L48" i="54"/>
  <c r="M48" i="54"/>
  <c r="N48" i="54"/>
  <c r="J49" i="54"/>
  <c r="L49" i="54"/>
  <c r="M49" i="54"/>
  <c r="N49" i="54"/>
  <c r="J50" i="54"/>
  <c r="L50" i="54"/>
  <c r="M50" i="54"/>
  <c r="N50" i="54"/>
  <c r="J51" i="54"/>
  <c r="L51" i="54"/>
  <c r="M51" i="54"/>
  <c r="N51" i="54"/>
  <c r="J52" i="54"/>
  <c r="L52" i="54"/>
  <c r="M52" i="54"/>
  <c r="N52" i="54"/>
  <c r="J53" i="54"/>
  <c r="L53" i="54"/>
  <c r="M53" i="54"/>
  <c r="N53" i="54"/>
  <c r="J54" i="54"/>
  <c r="L54" i="54"/>
  <c r="M54" i="54"/>
  <c r="N54" i="54"/>
  <c r="J55" i="54"/>
  <c r="L55" i="54"/>
  <c r="M55" i="54"/>
  <c r="N55" i="54"/>
  <c r="J56" i="54"/>
  <c r="L56" i="54"/>
  <c r="M56" i="54"/>
  <c r="N56" i="54"/>
  <c r="J57" i="54"/>
  <c r="L57" i="54"/>
  <c r="M57" i="54"/>
  <c r="N57" i="54"/>
  <c r="J58" i="54"/>
  <c r="L58" i="54"/>
  <c r="M58" i="54"/>
  <c r="N58" i="54"/>
  <c r="J59" i="54"/>
  <c r="L59" i="54"/>
  <c r="M59" i="54"/>
  <c r="N59" i="54"/>
  <c r="J60" i="54"/>
  <c r="L60" i="54"/>
  <c r="M60" i="54"/>
  <c r="N60" i="54"/>
  <c r="J61" i="54"/>
  <c r="L61" i="54"/>
  <c r="M61" i="54"/>
  <c r="N61" i="54"/>
  <c r="J62" i="54"/>
  <c r="L62" i="54"/>
  <c r="M62" i="54"/>
  <c r="N62" i="54"/>
  <c r="J63" i="54"/>
  <c r="L63" i="54"/>
  <c r="M63" i="54"/>
  <c r="N63" i="54"/>
  <c r="J64" i="54"/>
  <c r="L64" i="54"/>
  <c r="M64" i="54"/>
  <c r="N64" i="54"/>
  <c r="J65" i="54"/>
  <c r="L65" i="54"/>
  <c r="M65" i="54"/>
  <c r="N65" i="54"/>
  <c r="J66" i="54"/>
  <c r="L66" i="54"/>
  <c r="M66" i="54"/>
  <c r="N66" i="54"/>
  <c r="J67" i="54"/>
  <c r="L67" i="54"/>
  <c r="M67" i="54"/>
  <c r="N67" i="54"/>
  <c r="J68" i="54"/>
  <c r="L68" i="54"/>
  <c r="M68" i="54"/>
  <c r="N68" i="54"/>
  <c r="J69" i="54"/>
  <c r="L69" i="54"/>
  <c r="M69" i="54"/>
  <c r="N69" i="54"/>
  <c r="J70" i="54"/>
  <c r="L70" i="54"/>
  <c r="M70" i="54"/>
  <c r="N70" i="54"/>
  <c r="J71" i="54"/>
  <c r="L71" i="54"/>
  <c r="M71" i="54"/>
  <c r="N71" i="54"/>
  <c r="J72" i="54"/>
  <c r="L72" i="54"/>
  <c r="M72" i="54"/>
  <c r="N72" i="54"/>
  <c r="J73" i="54"/>
  <c r="L73" i="54"/>
  <c r="M73" i="54"/>
  <c r="N73" i="54"/>
  <c r="J74" i="54"/>
  <c r="L74" i="54"/>
  <c r="M74" i="54"/>
  <c r="N74" i="54"/>
  <c r="J75" i="54"/>
  <c r="L75" i="54"/>
  <c r="M75" i="54"/>
  <c r="N75" i="54"/>
  <c r="J76" i="54"/>
  <c r="L76" i="54"/>
  <c r="M76" i="54"/>
  <c r="N76" i="54"/>
  <c r="J77" i="54"/>
  <c r="L77" i="54"/>
  <c r="M77" i="54"/>
  <c r="N77" i="54"/>
  <c r="J78" i="54"/>
  <c r="L78" i="54"/>
  <c r="M78" i="54"/>
  <c r="N78" i="54"/>
  <c r="B9" i="39"/>
  <c r="B10" i="39"/>
  <c r="B11" i="39"/>
  <c r="B12" i="39"/>
  <c r="B13" i="39"/>
  <c r="B14" i="39"/>
  <c r="B15" i="39"/>
  <c r="B16" i="39"/>
  <c r="B17" i="39"/>
  <c r="B9" i="132"/>
  <c r="B9" i="129"/>
  <c r="B9" i="125"/>
  <c r="B9" i="124"/>
  <c r="B9" i="123"/>
  <c r="B9" i="121"/>
  <c r="B9" i="120"/>
  <c r="B9" i="119"/>
  <c r="B9" i="118"/>
  <c r="B9" i="117"/>
  <c r="B9" i="116"/>
  <c r="B9" i="115"/>
  <c r="B9" i="114"/>
  <c r="B9" i="113"/>
  <c r="B9" i="112"/>
  <c r="B9" i="111"/>
  <c r="B9" i="110"/>
  <c r="B9" i="109"/>
  <c r="B9" i="108"/>
  <c r="B9" i="107"/>
  <c r="B9" i="106"/>
  <c r="B9" i="105"/>
  <c r="B9" i="104"/>
  <c r="B9" i="103"/>
  <c r="B9" i="102"/>
  <c r="B9" i="101"/>
  <c r="B9" i="100"/>
  <c r="B9" i="99"/>
  <c r="B9" i="98"/>
  <c r="B9" i="97"/>
  <c r="B9" i="96"/>
  <c r="B9" i="95"/>
  <c r="B9" i="94"/>
  <c r="B9" i="93"/>
  <c r="B9" i="92"/>
  <c r="B9" i="91"/>
  <c r="B9" i="90"/>
  <c r="B9" i="89"/>
  <c r="B9" i="88"/>
  <c r="B9" i="87"/>
  <c r="B9" i="86"/>
  <c r="B9" i="85"/>
  <c r="B9" i="84"/>
  <c r="B9" i="83"/>
  <c r="B9" i="82"/>
  <c r="B9" i="81"/>
  <c r="B9" i="80"/>
  <c r="B9" i="79"/>
  <c r="B9" i="78"/>
  <c r="B9" i="77"/>
  <c r="B9" i="133"/>
  <c r="B9" i="76"/>
  <c r="B9" i="75"/>
  <c r="B9" i="74"/>
  <c r="B9" i="73"/>
  <c r="B9" i="72"/>
  <c r="B9" i="71"/>
  <c r="B9" i="70"/>
  <c r="B9" i="69"/>
  <c r="B9" i="68"/>
  <c r="B9" i="67"/>
  <c r="B9" i="66"/>
  <c r="B9" i="65"/>
  <c r="B9" i="64"/>
  <c r="B9" i="63"/>
  <c r="B9" i="62"/>
  <c r="B9" i="61"/>
  <c r="B9" i="60"/>
  <c r="B9" i="59"/>
  <c r="B9" i="58"/>
  <c r="B9" i="57"/>
  <c r="B9" i="56"/>
  <c r="B9" i="55"/>
  <c r="B9" i="54"/>
  <c r="B9" i="53"/>
  <c r="B9" i="52"/>
  <c r="B9" i="51"/>
  <c r="B9" i="50"/>
  <c r="B9" i="49"/>
  <c r="B9" i="48"/>
  <c r="B9" i="46"/>
  <c r="B9" i="45"/>
  <c r="B9" i="42"/>
  <c r="B9" i="43"/>
  <c r="B9" i="44"/>
  <c r="B9" i="2"/>
  <c r="B9" i="41"/>
  <c r="B9" i="40"/>
  <c r="C18" i="95"/>
  <c r="C18" i="42"/>
  <c r="C80" i="42" s="1"/>
  <c r="F18" i="44"/>
  <c r="F80" i="44" s="1"/>
  <c r="E18" i="125"/>
  <c r="C18" i="125"/>
  <c r="C80" i="125" s="1"/>
  <c r="C18" i="94"/>
  <c r="C80" i="94" s="1"/>
  <c r="D18" i="132"/>
  <c r="D82" i="132" s="1"/>
  <c r="I18" i="88"/>
  <c r="I80" i="88" s="1"/>
  <c r="I18" i="90"/>
  <c r="I80" i="90" s="1"/>
  <c r="I18" i="91"/>
  <c r="I80" i="91" s="1"/>
  <c r="I18" i="95"/>
  <c r="I80" i="95" s="1"/>
  <c r="I18" i="99"/>
  <c r="I80" i="99" s="1"/>
  <c r="I18" i="102"/>
  <c r="I80" i="102" s="1"/>
  <c r="I18" i="103"/>
  <c r="I80" i="103" s="1"/>
  <c r="I18" i="105"/>
  <c r="I80" i="105" s="1"/>
  <c r="I18" i="107"/>
  <c r="I80" i="107" s="1"/>
  <c r="I18" i="108"/>
  <c r="I80" i="108" s="1"/>
  <c r="I18" i="110"/>
  <c r="I80" i="110" s="1"/>
  <c r="I18" i="111"/>
  <c r="I80" i="111" s="1"/>
  <c r="I18" i="89"/>
  <c r="I18" i="92"/>
  <c r="I80" i="92" s="1"/>
  <c r="I18" i="93"/>
  <c r="I80" i="93" s="1"/>
  <c r="I18" i="94"/>
  <c r="I80" i="94" s="1"/>
  <c r="I18" i="96"/>
  <c r="I80" i="96" s="1"/>
  <c r="I18" i="97"/>
  <c r="I80" i="97" s="1"/>
  <c r="I18" i="98"/>
  <c r="I80" i="98" s="1"/>
  <c r="I18" i="100"/>
  <c r="I80" i="100" s="1"/>
  <c r="I18" i="101"/>
  <c r="I80" i="101"/>
  <c r="I18" i="104"/>
  <c r="I80" i="104" s="1"/>
  <c r="I18" i="106"/>
  <c r="I80" i="106" s="1"/>
  <c r="I18" i="109"/>
  <c r="I80" i="109" s="1"/>
  <c r="I18" i="112"/>
  <c r="I80" i="112" s="1"/>
  <c r="I18" i="113"/>
  <c r="I80" i="113" s="1"/>
  <c r="I18" i="114"/>
  <c r="I80" i="114" s="1"/>
  <c r="I18" i="115"/>
  <c r="I80" i="115" s="1"/>
  <c r="I18" i="116"/>
  <c r="I80" i="116" s="1"/>
  <c r="I18" i="118"/>
  <c r="I80" i="118" s="1"/>
  <c r="I18" i="119"/>
  <c r="I80" i="119" s="1"/>
  <c r="I18" i="117"/>
  <c r="I80" i="117" s="1"/>
  <c r="I18" i="120"/>
  <c r="I80" i="120" s="1"/>
  <c r="I18" i="121"/>
  <c r="I80" i="121" s="1"/>
  <c r="I18" i="123"/>
  <c r="I80" i="123" s="1"/>
  <c r="I18" i="124"/>
  <c r="I80" i="124" s="1"/>
  <c r="I18" i="125"/>
  <c r="I80" i="125" s="1"/>
  <c r="I18" i="87"/>
  <c r="P16" i="83"/>
  <c r="P17" i="83"/>
  <c r="I18" i="85"/>
  <c r="I80" i="85" s="1"/>
  <c r="I18" i="86"/>
  <c r="I80" i="86" s="1"/>
  <c r="I18" i="84"/>
  <c r="I80" i="84" s="1"/>
  <c r="P19" i="83"/>
  <c r="P21" i="83"/>
  <c r="P27" i="83"/>
  <c r="P34" i="83"/>
  <c r="P41" i="83"/>
  <c r="P42" i="83"/>
  <c r="P46" i="83"/>
  <c r="P49" i="83"/>
  <c r="P50" i="83"/>
  <c r="P52" i="83"/>
  <c r="P54" i="83"/>
  <c r="P61" i="83"/>
  <c r="P62" i="83"/>
  <c r="P65" i="83"/>
  <c r="P67" i="83"/>
  <c r="P72" i="83"/>
  <c r="P73" i="83"/>
  <c r="P74" i="83"/>
  <c r="P78" i="83"/>
  <c r="P17" i="79"/>
  <c r="I18" i="79"/>
  <c r="I80" i="79" s="1"/>
  <c r="I18" i="81"/>
  <c r="I80" i="81" s="1"/>
  <c r="I18" i="80"/>
  <c r="I80" i="80" s="1"/>
  <c r="I80" i="82"/>
  <c r="P19" i="79"/>
  <c r="P20" i="79"/>
  <c r="P21" i="79"/>
  <c r="P22" i="79"/>
  <c r="P23" i="79"/>
  <c r="P24" i="79"/>
  <c r="P25" i="79"/>
  <c r="P26" i="79"/>
  <c r="P27" i="79"/>
  <c r="P28" i="79"/>
  <c r="P29" i="79"/>
  <c r="P30" i="79"/>
  <c r="P31" i="79"/>
  <c r="P32" i="79"/>
  <c r="P33" i="79"/>
  <c r="P34" i="79"/>
  <c r="P35" i="79"/>
  <c r="P36" i="79"/>
  <c r="P37" i="79"/>
  <c r="P38" i="79"/>
  <c r="P39" i="79"/>
  <c r="P40" i="79"/>
  <c r="P41" i="79"/>
  <c r="P42" i="79"/>
  <c r="P43" i="79"/>
  <c r="P44" i="79"/>
  <c r="P45" i="79"/>
  <c r="P46" i="79"/>
  <c r="P47" i="79"/>
  <c r="P48" i="79"/>
  <c r="P49" i="79"/>
  <c r="P50" i="79"/>
  <c r="P51" i="79"/>
  <c r="P52" i="79"/>
  <c r="P53" i="79"/>
  <c r="P54" i="79"/>
  <c r="P55" i="79"/>
  <c r="P56" i="79"/>
  <c r="P57" i="79"/>
  <c r="P58" i="79"/>
  <c r="P59" i="79"/>
  <c r="P60" i="79"/>
  <c r="P61" i="79"/>
  <c r="P62" i="79"/>
  <c r="P63" i="79"/>
  <c r="P64" i="79"/>
  <c r="P65" i="79"/>
  <c r="P66" i="79"/>
  <c r="P67" i="79"/>
  <c r="P68" i="79"/>
  <c r="P69" i="79"/>
  <c r="P70" i="79"/>
  <c r="P71" i="79"/>
  <c r="P72" i="79"/>
  <c r="P73" i="79"/>
  <c r="P74" i="79"/>
  <c r="P75" i="79"/>
  <c r="P76" i="79"/>
  <c r="P77" i="79"/>
  <c r="P78" i="79"/>
  <c r="I18" i="78"/>
  <c r="I80" i="78" s="1"/>
  <c r="P19" i="78"/>
  <c r="P25" i="78"/>
  <c r="P36" i="78"/>
  <c r="P42" i="78"/>
  <c r="P46" i="78"/>
  <c r="P49" i="78"/>
  <c r="P50" i="78"/>
  <c r="P54" i="78"/>
  <c r="P58" i="78"/>
  <c r="P65" i="78"/>
  <c r="P72" i="78"/>
  <c r="P73" i="78"/>
  <c r="I18" i="68"/>
  <c r="I80" i="68" s="1"/>
  <c r="I18" i="69"/>
  <c r="I80" i="69" s="1"/>
  <c r="I18" i="70"/>
  <c r="I80" i="70" s="1"/>
  <c r="I18" i="71"/>
  <c r="I80" i="71" s="1"/>
  <c r="I18" i="72"/>
  <c r="I80" i="72" s="1"/>
  <c r="I18" i="73"/>
  <c r="I80" i="73" s="1"/>
  <c r="P19" i="68"/>
  <c r="P20" i="68"/>
  <c r="P21" i="68"/>
  <c r="P22" i="68"/>
  <c r="P23" i="68"/>
  <c r="P24" i="68"/>
  <c r="P25" i="68"/>
  <c r="P26" i="68"/>
  <c r="P27" i="68"/>
  <c r="P28" i="68"/>
  <c r="P29" i="68"/>
  <c r="P30" i="68"/>
  <c r="P31" i="68"/>
  <c r="P32" i="68"/>
  <c r="P33" i="68"/>
  <c r="P34" i="68"/>
  <c r="P35" i="68"/>
  <c r="P36" i="68"/>
  <c r="P37" i="68"/>
  <c r="P38" i="68"/>
  <c r="P39" i="68"/>
  <c r="P40" i="68"/>
  <c r="P41" i="68"/>
  <c r="P42" i="68"/>
  <c r="P43" i="68"/>
  <c r="P44" i="68"/>
  <c r="P45" i="68"/>
  <c r="P46" i="68"/>
  <c r="P47" i="68"/>
  <c r="P48" i="68"/>
  <c r="P49" i="68"/>
  <c r="P50" i="68"/>
  <c r="P51" i="68"/>
  <c r="P52" i="68"/>
  <c r="P53" i="68"/>
  <c r="P54" i="68"/>
  <c r="P55" i="68"/>
  <c r="P56" i="68"/>
  <c r="P57" i="68"/>
  <c r="P58" i="68"/>
  <c r="P59" i="68"/>
  <c r="P60" i="68"/>
  <c r="P61" i="68"/>
  <c r="P62" i="68"/>
  <c r="P63" i="68"/>
  <c r="P64" i="68"/>
  <c r="P65" i="68"/>
  <c r="P66" i="68"/>
  <c r="P67" i="68"/>
  <c r="P68" i="68"/>
  <c r="P69" i="68"/>
  <c r="P70" i="68"/>
  <c r="P71" i="68"/>
  <c r="P72" i="68"/>
  <c r="P73" i="68"/>
  <c r="P74" i="68"/>
  <c r="P75" i="68"/>
  <c r="P76" i="68"/>
  <c r="P77" i="68"/>
  <c r="P78" i="68"/>
  <c r="I18" i="65"/>
  <c r="I80" i="65" s="1"/>
  <c r="I18" i="66"/>
  <c r="I80" i="66" s="1"/>
  <c r="I18" i="67"/>
  <c r="I80" i="67" s="1"/>
  <c r="I18" i="63"/>
  <c r="I80" i="63" s="1"/>
  <c r="I18" i="64"/>
  <c r="I80" i="64" s="1"/>
  <c r="I18" i="133"/>
  <c r="I80" i="133" s="1"/>
  <c r="I18" i="77"/>
  <c r="I80" i="77" s="1"/>
  <c r="P19" i="63"/>
  <c r="P29" i="63"/>
  <c r="P45" i="63"/>
  <c r="P48" i="63"/>
  <c r="P53" i="63"/>
  <c r="P57" i="63"/>
  <c r="P65" i="63"/>
  <c r="P68" i="63"/>
  <c r="I18" i="54"/>
  <c r="I80" i="54" s="1"/>
  <c r="I18" i="56"/>
  <c r="I80" i="56" s="1"/>
  <c r="I18" i="57"/>
  <c r="I80" i="57" s="1"/>
  <c r="I18" i="60"/>
  <c r="I80" i="60" s="1"/>
  <c r="I18" i="61"/>
  <c r="I80" i="61" s="1"/>
  <c r="I18" i="55"/>
  <c r="I80" i="55" s="1"/>
  <c r="P19" i="54"/>
  <c r="P20" i="54"/>
  <c r="P21" i="54"/>
  <c r="P22" i="54"/>
  <c r="P23" i="54"/>
  <c r="P24" i="54"/>
  <c r="P25" i="54"/>
  <c r="P26" i="54"/>
  <c r="P27" i="54"/>
  <c r="P28" i="54"/>
  <c r="P29" i="54"/>
  <c r="P30" i="54"/>
  <c r="P31" i="54"/>
  <c r="P32" i="54"/>
  <c r="P33" i="54"/>
  <c r="P34" i="54"/>
  <c r="P35" i="54"/>
  <c r="P36" i="54"/>
  <c r="P37" i="54"/>
  <c r="P38" i="54"/>
  <c r="P39" i="54"/>
  <c r="P40" i="54"/>
  <c r="P41" i="54"/>
  <c r="P42" i="54"/>
  <c r="P43" i="54"/>
  <c r="P44" i="54"/>
  <c r="P45" i="54"/>
  <c r="P46" i="54"/>
  <c r="P47" i="54"/>
  <c r="P48" i="54"/>
  <c r="P49" i="54"/>
  <c r="P50" i="54"/>
  <c r="P51" i="54"/>
  <c r="P52" i="54"/>
  <c r="P53" i="54"/>
  <c r="P54" i="54"/>
  <c r="P55" i="54"/>
  <c r="P56" i="54"/>
  <c r="P57" i="54"/>
  <c r="P58" i="54"/>
  <c r="P59" i="54"/>
  <c r="P60" i="54"/>
  <c r="P61" i="54"/>
  <c r="P62" i="54"/>
  <c r="P63" i="54"/>
  <c r="P64" i="54"/>
  <c r="P65" i="54"/>
  <c r="P66" i="54"/>
  <c r="P67" i="54"/>
  <c r="P68" i="54"/>
  <c r="P69" i="54"/>
  <c r="P70" i="54"/>
  <c r="P71" i="54"/>
  <c r="P72" i="54"/>
  <c r="P73" i="54"/>
  <c r="P74" i="54"/>
  <c r="P75" i="54"/>
  <c r="P76" i="54"/>
  <c r="P77" i="54"/>
  <c r="P78" i="54"/>
  <c r="L9" i="54"/>
  <c r="M9" i="54"/>
  <c r="N9" i="54"/>
  <c r="O9" i="54"/>
  <c r="P9" i="54"/>
  <c r="L10" i="54"/>
  <c r="M10" i="54"/>
  <c r="N10" i="54"/>
  <c r="O10" i="54"/>
  <c r="P10" i="54"/>
  <c r="L11" i="54"/>
  <c r="M11" i="54"/>
  <c r="N11" i="54"/>
  <c r="O11" i="54"/>
  <c r="P11" i="54"/>
  <c r="L12" i="54"/>
  <c r="M12" i="54"/>
  <c r="N12" i="54"/>
  <c r="O12" i="54"/>
  <c r="P12" i="54"/>
  <c r="L13" i="54"/>
  <c r="M13" i="54"/>
  <c r="N13" i="54"/>
  <c r="O13" i="54"/>
  <c r="P13" i="54"/>
  <c r="L14" i="54"/>
  <c r="M14" i="54"/>
  <c r="N14" i="54"/>
  <c r="O14" i="54"/>
  <c r="P14" i="54"/>
  <c r="L15" i="54"/>
  <c r="M15" i="54"/>
  <c r="N15" i="54"/>
  <c r="O15" i="54"/>
  <c r="P15" i="54"/>
  <c r="L16" i="54"/>
  <c r="M16" i="54"/>
  <c r="N16" i="54"/>
  <c r="O16" i="54"/>
  <c r="P16" i="54"/>
  <c r="M17" i="54"/>
  <c r="N17" i="54"/>
  <c r="O17" i="54"/>
  <c r="P17" i="54"/>
  <c r="J9" i="54"/>
  <c r="J10" i="54"/>
  <c r="J11" i="54"/>
  <c r="J12" i="54"/>
  <c r="J13" i="54"/>
  <c r="J14" i="54"/>
  <c r="J15" i="54"/>
  <c r="J16" i="54"/>
  <c r="J17" i="54"/>
  <c r="I18" i="46"/>
  <c r="I80" i="46" s="1"/>
  <c r="I18" i="48"/>
  <c r="I80" i="48" s="1"/>
  <c r="I18" i="49"/>
  <c r="I80" i="49" s="1"/>
  <c r="I18" i="51"/>
  <c r="I80" i="51" s="1"/>
  <c r="I18" i="50"/>
  <c r="P19" i="46"/>
  <c r="P20" i="46"/>
  <c r="P21" i="46"/>
  <c r="P22" i="46"/>
  <c r="P23" i="46"/>
  <c r="P24" i="46"/>
  <c r="P25" i="46"/>
  <c r="P26" i="46"/>
  <c r="P27" i="46"/>
  <c r="P28" i="46"/>
  <c r="P29" i="46"/>
  <c r="P30" i="46"/>
  <c r="P31" i="46"/>
  <c r="P32" i="46"/>
  <c r="P33" i="46"/>
  <c r="P34" i="46"/>
  <c r="P35" i="46"/>
  <c r="P36" i="46"/>
  <c r="P37" i="46"/>
  <c r="P38" i="46"/>
  <c r="P39" i="46"/>
  <c r="P40" i="46"/>
  <c r="P41" i="46"/>
  <c r="P42" i="46"/>
  <c r="P43" i="46"/>
  <c r="P44" i="46"/>
  <c r="P45" i="46"/>
  <c r="P46" i="46"/>
  <c r="P47" i="46"/>
  <c r="P48" i="46"/>
  <c r="P49" i="46"/>
  <c r="P50" i="46"/>
  <c r="P51" i="46"/>
  <c r="P52" i="46"/>
  <c r="P53" i="46"/>
  <c r="P54" i="46"/>
  <c r="P55" i="46"/>
  <c r="P56" i="46"/>
  <c r="P57" i="46"/>
  <c r="P58" i="46"/>
  <c r="P59" i="46"/>
  <c r="P60" i="46"/>
  <c r="P61" i="46"/>
  <c r="P62" i="46"/>
  <c r="P63" i="46"/>
  <c r="P64" i="46"/>
  <c r="P65" i="46"/>
  <c r="P66" i="46"/>
  <c r="P67" i="46"/>
  <c r="P68" i="46"/>
  <c r="P69" i="46"/>
  <c r="P70" i="46"/>
  <c r="P71" i="46"/>
  <c r="P72" i="46"/>
  <c r="P73" i="46"/>
  <c r="P74" i="46"/>
  <c r="P75" i="46"/>
  <c r="P76" i="46"/>
  <c r="P77" i="46"/>
  <c r="P78" i="46"/>
  <c r="I18" i="2"/>
  <c r="I18" i="44"/>
  <c r="I80" i="44" s="1"/>
  <c r="I18" i="43"/>
  <c r="I80" i="43" s="1"/>
  <c r="I18" i="42"/>
  <c r="I80" i="42" s="1"/>
  <c r="I18" i="45"/>
  <c r="I80" i="45" s="1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30" i="41"/>
  <c r="P31" i="41"/>
  <c r="P32" i="41"/>
  <c r="P33" i="41"/>
  <c r="P34" i="41"/>
  <c r="P35" i="41"/>
  <c r="P36" i="41"/>
  <c r="P37" i="41"/>
  <c r="P38" i="41"/>
  <c r="P39" i="41"/>
  <c r="P40" i="41"/>
  <c r="P41" i="41"/>
  <c r="P42" i="41"/>
  <c r="P43" i="41"/>
  <c r="P44" i="41"/>
  <c r="P45" i="41"/>
  <c r="P46" i="41"/>
  <c r="P47" i="41"/>
  <c r="P48" i="41"/>
  <c r="P49" i="41"/>
  <c r="P50" i="41"/>
  <c r="P51" i="41"/>
  <c r="P52" i="41"/>
  <c r="P53" i="41"/>
  <c r="P54" i="41"/>
  <c r="P55" i="41"/>
  <c r="P56" i="41"/>
  <c r="P57" i="41"/>
  <c r="P58" i="41"/>
  <c r="P59" i="41"/>
  <c r="P60" i="41"/>
  <c r="P61" i="41"/>
  <c r="P62" i="41"/>
  <c r="P63" i="41"/>
  <c r="P64" i="41"/>
  <c r="P65" i="41"/>
  <c r="P66" i="41"/>
  <c r="P67" i="41"/>
  <c r="P68" i="41"/>
  <c r="P69" i="41"/>
  <c r="P70" i="41"/>
  <c r="P71" i="41"/>
  <c r="P72" i="41"/>
  <c r="P73" i="41"/>
  <c r="P74" i="41"/>
  <c r="P75" i="41"/>
  <c r="P76" i="41"/>
  <c r="P77" i="41"/>
  <c r="P78" i="41"/>
  <c r="I18" i="41"/>
  <c r="I80" i="41" s="1"/>
  <c r="I18" i="52"/>
  <c r="I80" i="52" s="1"/>
  <c r="I18" i="53"/>
  <c r="I80" i="53" s="1"/>
  <c r="P19" i="41"/>
  <c r="P20" i="41"/>
  <c r="P21" i="41"/>
  <c r="P22" i="41"/>
  <c r="P23" i="41"/>
  <c r="P24" i="41"/>
  <c r="P25" i="41"/>
  <c r="P26" i="41"/>
  <c r="P27" i="41"/>
  <c r="P28" i="41"/>
  <c r="P29" i="41"/>
  <c r="P78" i="34"/>
  <c r="P34" i="34"/>
  <c r="P35" i="34"/>
  <c r="P36" i="34"/>
  <c r="P37" i="34"/>
  <c r="P38" i="34"/>
  <c r="P39" i="34"/>
  <c r="P40" i="34"/>
  <c r="P41" i="34"/>
  <c r="P42" i="34"/>
  <c r="P43" i="34"/>
  <c r="P44" i="34"/>
  <c r="P45" i="34"/>
  <c r="P46" i="34"/>
  <c r="P47" i="34"/>
  <c r="P48" i="34"/>
  <c r="P49" i="34"/>
  <c r="P50" i="34"/>
  <c r="P51" i="34"/>
  <c r="P52" i="34"/>
  <c r="P53" i="34"/>
  <c r="P54" i="34"/>
  <c r="P55" i="34"/>
  <c r="P56" i="34"/>
  <c r="P57" i="34"/>
  <c r="P58" i="34"/>
  <c r="P59" i="34"/>
  <c r="P60" i="34"/>
  <c r="P61" i="34"/>
  <c r="P62" i="34"/>
  <c r="P63" i="34"/>
  <c r="P64" i="34"/>
  <c r="P65" i="34"/>
  <c r="P66" i="34"/>
  <c r="P67" i="34"/>
  <c r="P68" i="34"/>
  <c r="P69" i="34"/>
  <c r="P70" i="34"/>
  <c r="P71" i="34"/>
  <c r="P72" i="34"/>
  <c r="P73" i="34"/>
  <c r="P74" i="34"/>
  <c r="P75" i="34"/>
  <c r="P76" i="34"/>
  <c r="P77" i="34"/>
  <c r="P16" i="34"/>
  <c r="P17" i="34"/>
  <c r="I18" i="34"/>
  <c r="P19" i="34"/>
  <c r="P20" i="34"/>
  <c r="P21" i="34"/>
  <c r="P22" i="34"/>
  <c r="P23" i="34"/>
  <c r="P24" i="34"/>
  <c r="P25" i="34"/>
  <c r="P26" i="34"/>
  <c r="P27" i="34"/>
  <c r="P28" i="34"/>
  <c r="P29" i="34"/>
  <c r="P30" i="34"/>
  <c r="P31" i="34"/>
  <c r="P32" i="34"/>
  <c r="P33" i="34"/>
  <c r="P27" i="39"/>
  <c r="P28" i="39"/>
  <c r="P29" i="39"/>
  <c r="P30" i="39"/>
  <c r="P31" i="39"/>
  <c r="P32" i="39"/>
  <c r="P33" i="39"/>
  <c r="P34" i="39"/>
  <c r="P35" i="39"/>
  <c r="P36" i="39"/>
  <c r="P37" i="39"/>
  <c r="P38" i="39"/>
  <c r="P39" i="39"/>
  <c r="P40" i="39"/>
  <c r="P41" i="39"/>
  <c r="P42" i="39"/>
  <c r="P43" i="39"/>
  <c r="P44" i="39"/>
  <c r="P45" i="39"/>
  <c r="P46" i="39"/>
  <c r="P47" i="39"/>
  <c r="P48" i="39"/>
  <c r="P49" i="39"/>
  <c r="P50" i="39"/>
  <c r="P51" i="39"/>
  <c r="P52" i="39"/>
  <c r="P53" i="39"/>
  <c r="P54" i="39"/>
  <c r="P55" i="39"/>
  <c r="P56" i="39"/>
  <c r="P57" i="39"/>
  <c r="P58" i="39"/>
  <c r="P59" i="39"/>
  <c r="P60" i="39"/>
  <c r="P61" i="39"/>
  <c r="P62" i="39"/>
  <c r="P63" i="39"/>
  <c r="P64" i="39"/>
  <c r="P65" i="39"/>
  <c r="P66" i="39"/>
  <c r="P67" i="39"/>
  <c r="P68" i="39"/>
  <c r="P69" i="39"/>
  <c r="P70" i="39"/>
  <c r="P71" i="39"/>
  <c r="P72" i="39"/>
  <c r="P73" i="39"/>
  <c r="P74" i="39"/>
  <c r="P75" i="39"/>
  <c r="P76" i="39"/>
  <c r="P77" i="39"/>
  <c r="P78" i="39"/>
  <c r="I18" i="39"/>
  <c r="I80" i="39" s="1"/>
  <c r="I18" i="62"/>
  <c r="I80" i="62"/>
  <c r="P19" i="39"/>
  <c r="P20" i="39"/>
  <c r="P21" i="39"/>
  <c r="P22" i="39"/>
  <c r="P23" i="39"/>
  <c r="P24" i="39"/>
  <c r="P25" i="39"/>
  <c r="P26" i="39"/>
  <c r="P28" i="57"/>
  <c r="P29" i="57"/>
  <c r="P30" i="57"/>
  <c r="P31" i="57"/>
  <c r="P32" i="57"/>
  <c r="P33" i="57"/>
  <c r="P34" i="57"/>
  <c r="P35" i="57"/>
  <c r="P36" i="57"/>
  <c r="P37" i="57"/>
  <c r="P38" i="57"/>
  <c r="P39" i="57"/>
  <c r="P40" i="57"/>
  <c r="P41" i="57"/>
  <c r="P42" i="57"/>
  <c r="P43" i="57"/>
  <c r="P44" i="57"/>
  <c r="P45" i="57"/>
  <c r="P46" i="57"/>
  <c r="P47" i="57"/>
  <c r="P48" i="57"/>
  <c r="P49" i="57"/>
  <c r="P50" i="57"/>
  <c r="P51" i="57"/>
  <c r="P52" i="57"/>
  <c r="P53" i="57"/>
  <c r="P54" i="57"/>
  <c r="P55" i="57"/>
  <c r="P56" i="57"/>
  <c r="P57" i="57"/>
  <c r="P58" i="57"/>
  <c r="P59" i="57"/>
  <c r="P60" i="57"/>
  <c r="P61" i="57"/>
  <c r="P62" i="57"/>
  <c r="P63" i="57"/>
  <c r="P64" i="57"/>
  <c r="P65" i="57"/>
  <c r="P66" i="57"/>
  <c r="P67" i="57"/>
  <c r="P68" i="57"/>
  <c r="P69" i="57"/>
  <c r="P70" i="57"/>
  <c r="P71" i="57"/>
  <c r="P72" i="57"/>
  <c r="P73" i="57"/>
  <c r="P74" i="57"/>
  <c r="P75" i="57"/>
  <c r="P76" i="57"/>
  <c r="P77" i="57"/>
  <c r="P78" i="57"/>
  <c r="P20" i="57"/>
  <c r="P21" i="57"/>
  <c r="P22" i="57"/>
  <c r="P23" i="57"/>
  <c r="P24" i="57"/>
  <c r="P25" i="57"/>
  <c r="P26" i="57"/>
  <c r="P27" i="57"/>
  <c r="I18" i="58"/>
  <c r="I80" i="58" s="1"/>
  <c r="I18" i="59"/>
  <c r="I80" i="59" s="1"/>
  <c r="C18" i="41"/>
  <c r="C80" i="41" s="1"/>
  <c r="M9" i="41"/>
  <c r="N9" i="41"/>
  <c r="O9" i="41"/>
  <c r="P9" i="41"/>
  <c r="M10" i="41"/>
  <c r="N10" i="41"/>
  <c r="O10" i="41"/>
  <c r="P10" i="41"/>
  <c r="M11" i="41"/>
  <c r="N11" i="41"/>
  <c r="O11" i="41"/>
  <c r="P11" i="41"/>
  <c r="M12" i="41"/>
  <c r="N12" i="41"/>
  <c r="O12" i="41"/>
  <c r="P12" i="41"/>
  <c r="M13" i="41"/>
  <c r="N13" i="41"/>
  <c r="O13" i="41"/>
  <c r="P13" i="41"/>
  <c r="M14" i="41"/>
  <c r="N14" i="41"/>
  <c r="O14" i="41"/>
  <c r="P14" i="41"/>
  <c r="M15" i="41"/>
  <c r="N15" i="41"/>
  <c r="O15" i="41"/>
  <c r="P15" i="41"/>
  <c r="M16" i="41"/>
  <c r="N16" i="41"/>
  <c r="O16" i="41"/>
  <c r="P16" i="41"/>
  <c r="M17" i="41"/>
  <c r="N17" i="41"/>
  <c r="O17" i="41"/>
  <c r="P17" i="41"/>
  <c r="F18" i="41"/>
  <c r="F80" i="41" s="1"/>
  <c r="G18" i="41"/>
  <c r="H18" i="41"/>
  <c r="H80" i="41" s="1"/>
  <c r="M19" i="41"/>
  <c r="N19" i="41"/>
  <c r="O19" i="41"/>
  <c r="M21" i="41"/>
  <c r="N21" i="41"/>
  <c r="O21" i="41"/>
  <c r="M22" i="41"/>
  <c r="N22" i="41"/>
  <c r="O22" i="41"/>
  <c r="M23" i="41"/>
  <c r="N23" i="41"/>
  <c r="O23" i="41"/>
  <c r="M24" i="41"/>
  <c r="N24" i="41"/>
  <c r="O24" i="41"/>
  <c r="M25" i="41"/>
  <c r="N25" i="41"/>
  <c r="O25" i="41"/>
  <c r="M27" i="41"/>
  <c r="N27" i="41"/>
  <c r="O27" i="41"/>
  <c r="M28" i="41"/>
  <c r="N28" i="41"/>
  <c r="O28" i="41"/>
  <c r="M29" i="41"/>
  <c r="N29" i="41"/>
  <c r="O29" i="41"/>
  <c r="M30" i="41"/>
  <c r="N30" i="41"/>
  <c r="O30" i="41"/>
  <c r="M31" i="41"/>
  <c r="N31" i="41"/>
  <c r="O31" i="41"/>
  <c r="M32" i="41"/>
  <c r="N32" i="41"/>
  <c r="O32" i="41"/>
  <c r="M33" i="41"/>
  <c r="N33" i="41"/>
  <c r="O33" i="41"/>
  <c r="M35" i="41"/>
  <c r="N35" i="41"/>
  <c r="O35" i="41"/>
  <c r="M36" i="41"/>
  <c r="N36" i="41"/>
  <c r="O36" i="41"/>
  <c r="M37" i="41"/>
  <c r="N37" i="41"/>
  <c r="O37" i="41"/>
  <c r="M38" i="41"/>
  <c r="N38" i="41"/>
  <c r="O38" i="41"/>
  <c r="M39" i="41"/>
  <c r="N39" i="41"/>
  <c r="O39" i="41"/>
  <c r="M40" i="41"/>
  <c r="N40" i="41"/>
  <c r="O40" i="41"/>
  <c r="M41" i="41"/>
  <c r="N41" i="41"/>
  <c r="O41" i="41"/>
  <c r="M42" i="41"/>
  <c r="N42" i="41"/>
  <c r="O42" i="41"/>
  <c r="M43" i="41"/>
  <c r="N43" i="41"/>
  <c r="O43" i="41"/>
  <c r="M44" i="41"/>
  <c r="N44" i="41"/>
  <c r="O44" i="41"/>
  <c r="M46" i="41"/>
  <c r="N46" i="41"/>
  <c r="O46" i="41"/>
  <c r="M47" i="41"/>
  <c r="N47" i="41"/>
  <c r="O47" i="41"/>
  <c r="M48" i="41"/>
  <c r="N48" i="41"/>
  <c r="O48" i="41"/>
  <c r="M49" i="41"/>
  <c r="N49" i="41"/>
  <c r="O49" i="41"/>
  <c r="M50" i="41"/>
  <c r="N50" i="41"/>
  <c r="O50" i="41"/>
  <c r="M51" i="41"/>
  <c r="N51" i="41"/>
  <c r="O51" i="41"/>
  <c r="M53" i="41"/>
  <c r="N53" i="41"/>
  <c r="O53" i="41"/>
  <c r="M54" i="41"/>
  <c r="N54" i="41"/>
  <c r="O54" i="41"/>
  <c r="M55" i="41"/>
  <c r="N55" i="41"/>
  <c r="O55" i="41"/>
  <c r="M56" i="41"/>
  <c r="N56" i="41"/>
  <c r="O56" i="41"/>
  <c r="M57" i="41"/>
  <c r="N57" i="41"/>
  <c r="O57" i="41"/>
  <c r="M58" i="41"/>
  <c r="N58" i="41"/>
  <c r="O58" i="41"/>
  <c r="M60" i="41"/>
  <c r="N60" i="41"/>
  <c r="O60" i="41"/>
  <c r="M61" i="41"/>
  <c r="N61" i="41"/>
  <c r="O61" i="41"/>
  <c r="M62" i="41"/>
  <c r="N62" i="41"/>
  <c r="O62" i="41"/>
  <c r="M63" i="41"/>
  <c r="N63" i="41"/>
  <c r="O63" i="41"/>
  <c r="M64" i="41"/>
  <c r="N64" i="41"/>
  <c r="O64" i="41"/>
  <c r="M66" i="41"/>
  <c r="N66" i="41"/>
  <c r="O66" i="41"/>
  <c r="M67" i="41"/>
  <c r="N67" i="41"/>
  <c r="O67" i="41"/>
  <c r="M68" i="41"/>
  <c r="N68" i="41"/>
  <c r="O68" i="41"/>
  <c r="M69" i="41"/>
  <c r="N69" i="41"/>
  <c r="O69" i="41"/>
  <c r="M71" i="41"/>
  <c r="N71" i="41"/>
  <c r="O71" i="41"/>
  <c r="M72" i="41"/>
  <c r="N72" i="41"/>
  <c r="O72" i="41"/>
  <c r="M73" i="41"/>
  <c r="N73" i="41"/>
  <c r="O73" i="41"/>
  <c r="M74" i="41"/>
  <c r="N74" i="41"/>
  <c r="O74" i="41"/>
  <c r="M75" i="41"/>
  <c r="N75" i="41"/>
  <c r="O75" i="41"/>
  <c r="M76" i="41"/>
  <c r="N76" i="41"/>
  <c r="O76" i="41"/>
  <c r="M77" i="41"/>
  <c r="N77" i="41"/>
  <c r="O77" i="41"/>
  <c r="M78" i="41"/>
  <c r="N78" i="41"/>
  <c r="O78" i="41"/>
  <c r="L78" i="41"/>
  <c r="L77" i="41"/>
  <c r="L76" i="41"/>
  <c r="L75" i="41"/>
  <c r="L74" i="41"/>
  <c r="L73" i="41"/>
  <c r="L72" i="41"/>
  <c r="L71" i="41"/>
  <c r="L69" i="41"/>
  <c r="L68" i="41"/>
  <c r="L67" i="41"/>
  <c r="L66" i="41"/>
  <c r="L64" i="41"/>
  <c r="L63" i="41"/>
  <c r="L62" i="41"/>
  <c r="L61" i="41"/>
  <c r="L60" i="41"/>
  <c r="L58" i="41"/>
  <c r="L57" i="41"/>
  <c r="L56" i="41"/>
  <c r="L55" i="41"/>
  <c r="L54" i="41"/>
  <c r="L53" i="41"/>
  <c r="L51" i="41"/>
  <c r="L50" i="41"/>
  <c r="L49" i="41"/>
  <c r="L48" i="41"/>
  <c r="L47" i="41"/>
  <c r="L46" i="41"/>
  <c r="L44" i="41"/>
  <c r="L43" i="41"/>
  <c r="L42" i="41"/>
  <c r="L41" i="41"/>
  <c r="L40" i="41"/>
  <c r="L39" i="41"/>
  <c r="L38" i="41"/>
  <c r="L37" i="41"/>
  <c r="L36" i="41"/>
  <c r="L35" i="41"/>
  <c r="L33" i="41"/>
  <c r="L32" i="41"/>
  <c r="L31" i="41"/>
  <c r="L30" i="41"/>
  <c r="L29" i="41"/>
  <c r="L28" i="41"/>
  <c r="L27" i="41"/>
  <c r="L25" i="41"/>
  <c r="L24" i="41"/>
  <c r="L23" i="41"/>
  <c r="L22" i="41"/>
  <c r="L21" i="41"/>
  <c r="L19" i="41"/>
  <c r="E18" i="41"/>
  <c r="D18" i="41" s="1"/>
  <c r="L17" i="41"/>
  <c r="L16" i="41"/>
  <c r="L15" i="41"/>
  <c r="L14" i="41"/>
  <c r="L13" i="41"/>
  <c r="L12" i="41"/>
  <c r="L11" i="41"/>
  <c r="L10" i="41"/>
  <c r="L9" i="41"/>
  <c r="J10" i="41"/>
  <c r="J11" i="41"/>
  <c r="J12" i="41"/>
  <c r="J13" i="41"/>
  <c r="J14" i="41"/>
  <c r="J15" i="41"/>
  <c r="J16" i="41"/>
  <c r="J17" i="41"/>
  <c r="J19" i="41"/>
  <c r="J21" i="41"/>
  <c r="J22" i="41"/>
  <c r="J23" i="41"/>
  <c r="J24" i="41"/>
  <c r="J25" i="41"/>
  <c r="J27" i="41"/>
  <c r="J28" i="41"/>
  <c r="J29" i="41"/>
  <c r="J30" i="41"/>
  <c r="J31" i="41"/>
  <c r="J32" i="41"/>
  <c r="J33" i="41"/>
  <c r="J35" i="41"/>
  <c r="J36" i="41"/>
  <c r="J37" i="41"/>
  <c r="J38" i="41"/>
  <c r="J39" i="41"/>
  <c r="J40" i="41"/>
  <c r="J41" i="41"/>
  <c r="J42" i="41"/>
  <c r="J43" i="41"/>
  <c r="J44" i="41"/>
  <c r="J46" i="41"/>
  <c r="J47" i="41"/>
  <c r="J48" i="41"/>
  <c r="J49" i="41"/>
  <c r="J50" i="41"/>
  <c r="J51" i="41"/>
  <c r="J53" i="41"/>
  <c r="J54" i="41"/>
  <c r="J55" i="41"/>
  <c r="J56" i="41"/>
  <c r="J57" i="41"/>
  <c r="J58" i="41"/>
  <c r="J60" i="41"/>
  <c r="J61" i="41"/>
  <c r="J62" i="41"/>
  <c r="J63" i="41"/>
  <c r="J64" i="41"/>
  <c r="J66" i="41"/>
  <c r="J67" i="41"/>
  <c r="J68" i="41"/>
  <c r="J69" i="41"/>
  <c r="J71" i="41"/>
  <c r="J72" i="41"/>
  <c r="J73" i="41"/>
  <c r="J74" i="41"/>
  <c r="J75" i="41"/>
  <c r="J76" i="41"/>
  <c r="J77" i="41"/>
  <c r="J78" i="41"/>
  <c r="J9" i="41"/>
  <c r="B18" i="41"/>
  <c r="B17" i="41"/>
  <c r="B10" i="41"/>
  <c r="B11" i="41"/>
  <c r="B12" i="41"/>
  <c r="B13" i="41"/>
  <c r="B14" i="41"/>
  <c r="B15" i="41"/>
  <c r="B16" i="41"/>
  <c r="F18" i="2"/>
  <c r="F80" i="2" s="1"/>
  <c r="F18" i="46"/>
  <c r="F80" i="46" s="1"/>
  <c r="F18" i="52"/>
  <c r="F80" i="52" s="1"/>
  <c r="F18" i="53"/>
  <c r="F80" i="53" s="1"/>
  <c r="G18" i="2"/>
  <c r="G80" i="2" s="1"/>
  <c r="G18" i="46"/>
  <c r="G80" i="46" s="1"/>
  <c r="G18" i="52"/>
  <c r="G80" i="52" s="1"/>
  <c r="G18" i="53"/>
  <c r="G80" i="53" s="1"/>
  <c r="H18" i="2"/>
  <c r="H80" i="2" s="1"/>
  <c r="H18" i="46"/>
  <c r="H80" i="46" s="1"/>
  <c r="H18" i="52"/>
  <c r="H18" i="53"/>
  <c r="H80" i="53" s="1"/>
  <c r="M20" i="41"/>
  <c r="N20" i="41"/>
  <c r="O20" i="41"/>
  <c r="M26" i="41"/>
  <c r="N26" i="41"/>
  <c r="O26" i="41"/>
  <c r="M34" i="41"/>
  <c r="N34" i="41"/>
  <c r="O34" i="41"/>
  <c r="M45" i="41"/>
  <c r="N45" i="41"/>
  <c r="O45" i="41"/>
  <c r="M52" i="41"/>
  <c r="N52" i="41"/>
  <c r="O52" i="41"/>
  <c r="M59" i="41"/>
  <c r="N59" i="41"/>
  <c r="O59" i="41"/>
  <c r="M65" i="41"/>
  <c r="N65" i="41"/>
  <c r="O65" i="41"/>
  <c r="M70" i="41"/>
  <c r="N70" i="41"/>
  <c r="O70" i="41"/>
  <c r="L70" i="41"/>
  <c r="L65" i="41"/>
  <c r="L59" i="41"/>
  <c r="L52" i="41"/>
  <c r="L45" i="41"/>
  <c r="L34" i="41"/>
  <c r="L26" i="41"/>
  <c r="L20" i="41"/>
  <c r="E18" i="2"/>
  <c r="E80" i="2" s="1"/>
  <c r="E18" i="46"/>
  <c r="E80" i="46" s="1"/>
  <c r="E18" i="52"/>
  <c r="E80" i="52" s="1"/>
  <c r="E18" i="53"/>
  <c r="C18" i="2"/>
  <c r="C18" i="46"/>
  <c r="C18" i="52"/>
  <c r="C80" i="52" s="1"/>
  <c r="C18" i="53"/>
  <c r="C80" i="53" s="1"/>
  <c r="J20" i="41"/>
  <c r="J26" i="41"/>
  <c r="J34" i="41"/>
  <c r="J45" i="41"/>
  <c r="J52" i="41"/>
  <c r="J59" i="41"/>
  <c r="J65" i="41"/>
  <c r="J70" i="41"/>
  <c r="J19" i="2"/>
  <c r="L19" i="2"/>
  <c r="M19" i="2"/>
  <c r="N19" i="2"/>
  <c r="O19" i="2"/>
  <c r="J21" i="2"/>
  <c r="L21" i="2"/>
  <c r="M21" i="2"/>
  <c r="N21" i="2"/>
  <c r="O21" i="2"/>
  <c r="J22" i="2"/>
  <c r="L22" i="2"/>
  <c r="M22" i="2"/>
  <c r="N22" i="2"/>
  <c r="O22" i="2"/>
  <c r="J23" i="2"/>
  <c r="L23" i="2"/>
  <c r="M23" i="2"/>
  <c r="N23" i="2"/>
  <c r="O23" i="2"/>
  <c r="J24" i="2"/>
  <c r="L24" i="2"/>
  <c r="M24" i="2"/>
  <c r="N24" i="2"/>
  <c r="O24" i="2"/>
  <c r="J25" i="2"/>
  <c r="L25" i="2"/>
  <c r="M25" i="2"/>
  <c r="N25" i="2"/>
  <c r="O25" i="2"/>
  <c r="J27" i="2"/>
  <c r="L27" i="2"/>
  <c r="M27" i="2"/>
  <c r="N27" i="2"/>
  <c r="O27" i="2"/>
  <c r="J28" i="2"/>
  <c r="L28" i="2"/>
  <c r="M28" i="2"/>
  <c r="N28" i="2"/>
  <c r="O28" i="2"/>
  <c r="J29" i="2"/>
  <c r="L29" i="2"/>
  <c r="M29" i="2"/>
  <c r="N29" i="2"/>
  <c r="O29" i="2"/>
  <c r="J30" i="2"/>
  <c r="L30" i="2"/>
  <c r="M30" i="2"/>
  <c r="N30" i="2"/>
  <c r="O30" i="2"/>
  <c r="J31" i="2"/>
  <c r="L31" i="2"/>
  <c r="M31" i="2"/>
  <c r="N31" i="2"/>
  <c r="O31" i="2"/>
  <c r="J32" i="2"/>
  <c r="L32" i="2"/>
  <c r="M32" i="2"/>
  <c r="N32" i="2"/>
  <c r="O32" i="2"/>
  <c r="J33" i="2"/>
  <c r="L33" i="2"/>
  <c r="M33" i="2"/>
  <c r="N33" i="2"/>
  <c r="O33" i="2"/>
  <c r="J35" i="2"/>
  <c r="L35" i="2"/>
  <c r="M35" i="2"/>
  <c r="N35" i="2"/>
  <c r="O35" i="2"/>
  <c r="J36" i="2"/>
  <c r="L36" i="2"/>
  <c r="M36" i="2"/>
  <c r="N36" i="2"/>
  <c r="O36" i="2"/>
  <c r="J37" i="2"/>
  <c r="L37" i="2"/>
  <c r="M37" i="2"/>
  <c r="N37" i="2"/>
  <c r="O37" i="2"/>
  <c r="J38" i="2"/>
  <c r="L38" i="2"/>
  <c r="M38" i="2"/>
  <c r="N38" i="2"/>
  <c r="O38" i="2"/>
  <c r="J39" i="2"/>
  <c r="L39" i="2"/>
  <c r="M39" i="2"/>
  <c r="N39" i="2"/>
  <c r="O39" i="2"/>
  <c r="J40" i="2"/>
  <c r="L40" i="2"/>
  <c r="M40" i="2"/>
  <c r="N40" i="2"/>
  <c r="O40" i="2"/>
  <c r="J41" i="2"/>
  <c r="L41" i="2"/>
  <c r="M41" i="2"/>
  <c r="N41" i="2"/>
  <c r="O41" i="2"/>
  <c r="J42" i="2"/>
  <c r="L42" i="2"/>
  <c r="M42" i="2"/>
  <c r="N42" i="2"/>
  <c r="O42" i="2"/>
  <c r="J43" i="2"/>
  <c r="L43" i="2"/>
  <c r="M43" i="2"/>
  <c r="N43" i="2"/>
  <c r="O43" i="2"/>
  <c r="J44" i="2"/>
  <c r="L44" i="2"/>
  <c r="M44" i="2"/>
  <c r="N44" i="2"/>
  <c r="O44" i="2"/>
  <c r="J46" i="2"/>
  <c r="L46" i="2"/>
  <c r="M46" i="2"/>
  <c r="N46" i="2"/>
  <c r="O46" i="2"/>
  <c r="J47" i="2"/>
  <c r="L47" i="2"/>
  <c r="M47" i="2"/>
  <c r="N47" i="2"/>
  <c r="O47" i="2"/>
  <c r="J48" i="2"/>
  <c r="L48" i="2"/>
  <c r="M48" i="2"/>
  <c r="N48" i="2"/>
  <c r="O48" i="2"/>
  <c r="J49" i="2"/>
  <c r="L49" i="2"/>
  <c r="M49" i="2"/>
  <c r="N49" i="2"/>
  <c r="O49" i="2"/>
  <c r="J50" i="2"/>
  <c r="L50" i="2"/>
  <c r="M50" i="2"/>
  <c r="N50" i="2"/>
  <c r="O50" i="2"/>
  <c r="J51" i="2"/>
  <c r="L51" i="2"/>
  <c r="M51" i="2"/>
  <c r="N51" i="2"/>
  <c r="O51" i="2"/>
  <c r="J53" i="2"/>
  <c r="L53" i="2"/>
  <c r="M53" i="2"/>
  <c r="N53" i="2"/>
  <c r="O53" i="2"/>
  <c r="J54" i="2"/>
  <c r="L54" i="2"/>
  <c r="M54" i="2"/>
  <c r="N54" i="2"/>
  <c r="O54" i="2"/>
  <c r="J55" i="2"/>
  <c r="L55" i="2"/>
  <c r="M55" i="2"/>
  <c r="N55" i="2"/>
  <c r="O55" i="2"/>
  <c r="J56" i="2"/>
  <c r="L56" i="2"/>
  <c r="M56" i="2"/>
  <c r="N56" i="2"/>
  <c r="O56" i="2"/>
  <c r="J57" i="2"/>
  <c r="L57" i="2"/>
  <c r="M57" i="2"/>
  <c r="N57" i="2"/>
  <c r="O57" i="2"/>
  <c r="J58" i="2"/>
  <c r="L58" i="2"/>
  <c r="M58" i="2"/>
  <c r="N58" i="2"/>
  <c r="O58" i="2"/>
  <c r="J60" i="2"/>
  <c r="L60" i="2"/>
  <c r="M60" i="2"/>
  <c r="N60" i="2"/>
  <c r="O60" i="2"/>
  <c r="J61" i="2"/>
  <c r="L61" i="2"/>
  <c r="M61" i="2"/>
  <c r="N61" i="2"/>
  <c r="O61" i="2"/>
  <c r="J62" i="2"/>
  <c r="L62" i="2"/>
  <c r="M62" i="2"/>
  <c r="N62" i="2"/>
  <c r="O62" i="2"/>
  <c r="J63" i="2"/>
  <c r="L63" i="2"/>
  <c r="M63" i="2"/>
  <c r="N63" i="2"/>
  <c r="O63" i="2"/>
  <c r="J64" i="2"/>
  <c r="L64" i="2"/>
  <c r="M64" i="2"/>
  <c r="N64" i="2"/>
  <c r="O64" i="2"/>
  <c r="J66" i="2"/>
  <c r="L66" i="2"/>
  <c r="M66" i="2"/>
  <c r="N66" i="2"/>
  <c r="O66" i="2"/>
  <c r="J67" i="2"/>
  <c r="L67" i="2"/>
  <c r="M67" i="2"/>
  <c r="N67" i="2"/>
  <c r="O67" i="2"/>
  <c r="J68" i="2"/>
  <c r="L68" i="2"/>
  <c r="M68" i="2"/>
  <c r="N68" i="2"/>
  <c r="O68" i="2"/>
  <c r="J69" i="2"/>
  <c r="L69" i="2"/>
  <c r="M69" i="2"/>
  <c r="N69" i="2"/>
  <c r="O69" i="2"/>
  <c r="J71" i="2"/>
  <c r="L71" i="2"/>
  <c r="M71" i="2"/>
  <c r="N71" i="2"/>
  <c r="O71" i="2"/>
  <c r="J72" i="2"/>
  <c r="L72" i="2"/>
  <c r="M72" i="2"/>
  <c r="N72" i="2"/>
  <c r="O72" i="2"/>
  <c r="J73" i="2"/>
  <c r="L73" i="2"/>
  <c r="M73" i="2"/>
  <c r="N73" i="2"/>
  <c r="O73" i="2"/>
  <c r="J74" i="2"/>
  <c r="L74" i="2"/>
  <c r="M74" i="2"/>
  <c r="N74" i="2"/>
  <c r="O74" i="2"/>
  <c r="J75" i="2"/>
  <c r="L75" i="2"/>
  <c r="M75" i="2"/>
  <c r="N75" i="2"/>
  <c r="O75" i="2"/>
  <c r="J76" i="2"/>
  <c r="L76" i="2"/>
  <c r="M76" i="2"/>
  <c r="N76" i="2"/>
  <c r="O76" i="2"/>
  <c r="J77" i="2"/>
  <c r="L77" i="2"/>
  <c r="M77" i="2"/>
  <c r="N77" i="2"/>
  <c r="O77" i="2"/>
  <c r="J78" i="2"/>
  <c r="L78" i="2"/>
  <c r="M78" i="2"/>
  <c r="N78" i="2"/>
  <c r="O78" i="2"/>
  <c r="M9" i="2"/>
  <c r="N9" i="2"/>
  <c r="O9" i="2"/>
  <c r="P9" i="2"/>
  <c r="M10" i="2"/>
  <c r="N10" i="2"/>
  <c r="O10" i="2"/>
  <c r="P10" i="2"/>
  <c r="M11" i="2"/>
  <c r="N11" i="2"/>
  <c r="O11" i="2"/>
  <c r="P11" i="2"/>
  <c r="M12" i="2"/>
  <c r="N12" i="2"/>
  <c r="O12" i="2"/>
  <c r="P12" i="2"/>
  <c r="M13" i="2"/>
  <c r="N13" i="2"/>
  <c r="O13" i="2"/>
  <c r="P13" i="2"/>
  <c r="M14" i="2"/>
  <c r="N14" i="2"/>
  <c r="O14" i="2"/>
  <c r="P14" i="2"/>
  <c r="M15" i="2"/>
  <c r="N15" i="2"/>
  <c r="O15" i="2"/>
  <c r="P15" i="2"/>
  <c r="M16" i="2"/>
  <c r="N16" i="2"/>
  <c r="O16" i="2"/>
  <c r="P16" i="2"/>
  <c r="M17" i="2"/>
  <c r="N17" i="2"/>
  <c r="O17" i="2"/>
  <c r="P17" i="2"/>
  <c r="L9" i="2"/>
  <c r="L10" i="2"/>
  <c r="L11" i="2"/>
  <c r="L12" i="2"/>
  <c r="L13" i="2"/>
  <c r="L14" i="2"/>
  <c r="L15" i="2"/>
  <c r="L16" i="2"/>
  <c r="L17" i="2"/>
  <c r="J10" i="2"/>
  <c r="J11" i="2"/>
  <c r="J12" i="2"/>
  <c r="J13" i="2"/>
  <c r="J14" i="2"/>
  <c r="J15" i="2"/>
  <c r="J16" i="2"/>
  <c r="J17" i="2"/>
  <c r="J9" i="2"/>
  <c r="B18" i="2"/>
  <c r="B17" i="2"/>
  <c r="B2" i="2"/>
  <c r="B10" i="2"/>
  <c r="B11" i="2"/>
  <c r="B12" i="2"/>
  <c r="B13" i="2"/>
  <c r="B14" i="2"/>
  <c r="B15" i="2"/>
  <c r="B16" i="2"/>
  <c r="J20" i="2"/>
  <c r="L20" i="2"/>
  <c r="M20" i="2"/>
  <c r="N20" i="2"/>
  <c r="O20" i="2"/>
  <c r="J26" i="2"/>
  <c r="L26" i="2"/>
  <c r="M26" i="2"/>
  <c r="N26" i="2"/>
  <c r="O26" i="2"/>
  <c r="J34" i="2"/>
  <c r="L34" i="2"/>
  <c r="M34" i="2"/>
  <c r="N34" i="2"/>
  <c r="O34" i="2"/>
  <c r="J45" i="2"/>
  <c r="L45" i="2"/>
  <c r="M45" i="2"/>
  <c r="N45" i="2"/>
  <c r="O45" i="2"/>
  <c r="J52" i="2"/>
  <c r="L52" i="2"/>
  <c r="M52" i="2"/>
  <c r="N52" i="2"/>
  <c r="O52" i="2"/>
  <c r="J59" i="2"/>
  <c r="L59" i="2"/>
  <c r="M59" i="2"/>
  <c r="N59" i="2"/>
  <c r="O59" i="2"/>
  <c r="J65" i="2"/>
  <c r="L65" i="2"/>
  <c r="M65" i="2"/>
  <c r="N65" i="2"/>
  <c r="O65" i="2"/>
  <c r="J70" i="2"/>
  <c r="L70" i="2"/>
  <c r="M70" i="2"/>
  <c r="N70" i="2"/>
  <c r="O70" i="2"/>
  <c r="C18" i="44"/>
  <c r="C80" i="44" s="1"/>
  <c r="C18" i="43"/>
  <c r="C80" i="43" s="1"/>
  <c r="C18" i="45"/>
  <c r="C80" i="45" s="1"/>
  <c r="E18" i="44"/>
  <c r="E80" i="44" s="1"/>
  <c r="E18" i="43"/>
  <c r="E80" i="43" s="1"/>
  <c r="E18" i="42"/>
  <c r="E80" i="42" s="1"/>
  <c r="E18" i="45"/>
  <c r="E80" i="45" s="1"/>
  <c r="F18" i="43"/>
  <c r="F80" i="43" s="1"/>
  <c r="F18" i="42"/>
  <c r="F80" i="42" s="1"/>
  <c r="F18" i="45"/>
  <c r="F80" i="45" s="1"/>
  <c r="G18" i="44"/>
  <c r="G80" i="44" s="1"/>
  <c r="G18" i="43"/>
  <c r="G80" i="43" s="1"/>
  <c r="G18" i="42"/>
  <c r="G80" i="42" s="1"/>
  <c r="G18" i="45"/>
  <c r="G80" i="45" s="1"/>
  <c r="H18" i="44"/>
  <c r="H80" i="44" s="1"/>
  <c r="H18" i="43"/>
  <c r="H80" i="43" s="1"/>
  <c r="H18" i="42"/>
  <c r="H80" i="42" s="1"/>
  <c r="H18" i="45"/>
  <c r="H80" i="45" s="1"/>
  <c r="B18" i="44"/>
  <c r="B17" i="44"/>
  <c r="B2" i="44"/>
  <c r="B10" i="44"/>
  <c r="B11" i="44"/>
  <c r="B12" i="44"/>
  <c r="B13" i="44"/>
  <c r="B14" i="44"/>
  <c r="B15" i="44"/>
  <c r="B16" i="44"/>
  <c r="B18" i="43"/>
  <c r="B17" i="43"/>
  <c r="B2" i="43"/>
  <c r="B10" i="43"/>
  <c r="B11" i="43"/>
  <c r="B12" i="43"/>
  <c r="B13" i="43"/>
  <c r="B14" i="43"/>
  <c r="B15" i="43"/>
  <c r="B16" i="43"/>
  <c r="B18" i="42"/>
  <c r="B2" i="42"/>
  <c r="B10" i="42"/>
  <c r="B11" i="42"/>
  <c r="B12" i="42"/>
  <c r="B13" i="42"/>
  <c r="B14" i="42"/>
  <c r="B15" i="42"/>
  <c r="B16" i="42"/>
  <c r="B17" i="42"/>
  <c r="B18" i="45"/>
  <c r="B2" i="45"/>
  <c r="B10" i="45"/>
  <c r="B11" i="45"/>
  <c r="B12" i="45"/>
  <c r="B13" i="45"/>
  <c r="B14" i="45"/>
  <c r="B15" i="45"/>
  <c r="B16" i="45"/>
  <c r="B17" i="45"/>
  <c r="M9" i="46"/>
  <c r="N9" i="46"/>
  <c r="O9" i="46"/>
  <c r="P9" i="46"/>
  <c r="M10" i="46"/>
  <c r="N10" i="46"/>
  <c r="O10" i="46"/>
  <c r="P10" i="46"/>
  <c r="M11" i="46"/>
  <c r="N11" i="46"/>
  <c r="O11" i="46"/>
  <c r="P11" i="46"/>
  <c r="M12" i="46"/>
  <c r="N12" i="46"/>
  <c r="O12" i="46"/>
  <c r="P12" i="46"/>
  <c r="M13" i="46"/>
  <c r="N13" i="46"/>
  <c r="O13" i="46"/>
  <c r="P13" i="46"/>
  <c r="M14" i="46"/>
  <c r="N14" i="46"/>
  <c r="O14" i="46"/>
  <c r="P14" i="46"/>
  <c r="M15" i="46"/>
  <c r="N15" i="46"/>
  <c r="O15" i="46"/>
  <c r="P15" i="46"/>
  <c r="M16" i="46"/>
  <c r="N16" i="46"/>
  <c r="O16" i="46"/>
  <c r="P16" i="46"/>
  <c r="M17" i="46"/>
  <c r="N17" i="46"/>
  <c r="O17" i="46"/>
  <c r="P17" i="46"/>
  <c r="M19" i="46"/>
  <c r="N19" i="46"/>
  <c r="O19" i="46"/>
  <c r="M21" i="46"/>
  <c r="N21" i="46"/>
  <c r="O21" i="46"/>
  <c r="M22" i="46"/>
  <c r="N22" i="46"/>
  <c r="O22" i="46"/>
  <c r="M23" i="46"/>
  <c r="N23" i="46"/>
  <c r="O23" i="46"/>
  <c r="M24" i="46"/>
  <c r="N24" i="46"/>
  <c r="O24" i="46"/>
  <c r="M25" i="46"/>
  <c r="N25" i="46"/>
  <c r="O25" i="46"/>
  <c r="M27" i="46"/>
  <c r="N27" i="46"/>
  <c r="O27" i="46"/>
  <c r="M28" i="46"/>
  <c r="N28" i="46"/>
  <c r="O28" i="46"/>
  <c r="M29" i="46"/>
  <c r="N29" i="46"/>
  <c r="O29" i="46"/>
  <c r="M30" i="46"/>
  <c r="N30" i="46"/>
  <c r="O30" i="46"/>
  <c r="M31" i="46"/>
  <c r="N31" i="46"/>
  <c r="O31" i="46"/>
  <c r="M32" i="46"/>
  <c r="N32" i="46"/>
  <c r="O32" i="46"/>
  <c r="M33" i="46"/>
  <c r="N33" i="46"/>
  <c r="O33" i="46"/>
  <c r="M35" i="46"/>
  <c r="N35" i="46"/>
  <c r="O35" i="46"/>
  <c r="M36" i="46"/>
  <c r="N36" i="46"/>
  <c r="O36" i="46"/>
  <c r="M37" i="46"/>
  <c r="N37" i="46"/>
  <c r="O37" i="46"/>
  <c r="M38" i="46"/>
  <c r="N38" i="46"/>
  <c r="O38" i="46"/>
  <c r="M39" i="46"/>
  <c r="N39" i="46"/>
  <c r="O39" i="46"/>
  <c r="M40" i="46"/>
  <c r="N40" i="46"/>
  <c r="O40" i="46"/>
  <c r="M41" i="46"/>
  <c r="N41" i="46"/>
  <c r="O41" i="46"/>
  <c r="M42" i="46"/>
  <c r="N42" i="46"/>
  <c r="O42" i="46"/>
  <c r="M43" i="46"/>
  <c r="N43" i="46"/>
  <c r="O43" i="46"/>
  <c r="M44" i="46"/>
  <c r="N44" i="46"/>
  <c r="O44" i="46"/>
  <c r="M46" i="46"/>
  <c r="N46" i="46"/>
  <c r="O46" i="46"/>
  <c r="M47" i="46"/>
  <c r="N47" i="46"/>
  <c r="O47" i="46"/>
  <c r="M48" i="46"/>
  <c r="N48" i="46"/>
  <c r="O48" i="46"/>
  <c r="M49" i="46"/>
  <c r="N49" i="46"/>
  <c r="O49" i="46"/>
  <c r="M50" i="46"/>
  <c r="N50" i="46"/>
  <c r="O50" i="46"/>
  <c r="M51" i="46"/>
  <c r="N51" i="46"/>
  <c r="O51" i="46"/>
  <c r="M53" i="46"/>
  <c r="N53" i="46"/>
  <c r="O53" i="46"/>
  <c r="M54" i="46"/>
  <c r="N54" i="46"/>
  <c r="O54" i="46"/>
  <c r="M55" i="46"/>
  <c r="N55" i="46"/>
  <c r="O55" i="46"/>
  <c r="M56" i="46"/>
  <c r="N56" i="46"/>
  <c r="O56" i="46"/>
  <c r="M57" i="46"/>
  <c r="N57" i="46"/>
  <c r="O57" i="46"/>
  <c r="M58" i="46"/>
  <c r="N58" i="46"/>
  <c r="O58" i="46"/>
  <c r="M60" i="46"/>
  <c r="N60" i="46"/>
  <c r="O60" i="46"/>
  <c r="M61" i="46"/>
  <c r="N61" i="46"/>
  <c r="O61" i="46"/>
  <c r="M62" i="46"/>
  <c r="N62" i="46"/>
  <c r="O62" i="46"/>
  <c r="M63" i="46"/>
  <c r="N63" i="46"/>
  <c r="O63" i="46"/>
  <c r="M64" i="46"/>
  <c r="N64" i="46"/>
  <c r="O64" i="46"/>
  <c r="M66" i="46"/>
  <c r="N66" i="46"/>
  <c r="O66" i="46"/>
  <c r="M67" i="46"/>
  <c r="N67" i="46"/>
  <c r="O67" i="46"/>
  <c r="M68" i="46"/>
  <c r="N68" i="46"/>
  <c r="O68" i="46"/>
  <c r="M69" i="46"/>
  <c r="N69" i="46"/>
  <c r="O69" i="46"/>
  <c r="M71" i="46"/>
  <c r="N71" i="46"/>
  <c r="O71" i="46"/>
  <c r="M72" i="46"/>
  <c r="N72" i="46"/>
  <c r="O72" i="46"/>
  <c r="M73" i="46"/>
  <c r="N73" i="46"/>
  <c r="O73" i="46"/>
  <c r="M74" i="46"/>
  <c r="N74" i="46"/>
  <c r="O74" i="46"/>
  <c r="M75" i="46"/>
  <c r="N75" i="46"/>
  <c r="O75" i="46"/>
  <c r="M76" i="46"/>
  <c r="N76" i="46"/>
  <c r="O76" i="46"/>
  <c r="M77" i="46"/>
  <c r="N77" i="46"/>
  <c r="O77" i="46"/>
  <c r="M78" i="46"/>
  <c r="N78" i="46"/>
  <c r="O78" i="46"/>
  <c r="L78" i="46"/>
  <c r="L77" i="46"/>
  <c r="L76" i="46"/>
  <c r="L75" i="46"/>
  <c r="L74" i="46"/>
  <c r="L73" i="46"/>
  <c r="L72" i="46"/>
  <c r="L71" i="46"/>
  <c r="L69" i="46"/>
  <c r="L68" i="46"/>
  <c r="L67" i="46"/>
  <c r="L66" i="46"/>
  <c r="L64" i="46"/>
  <c r="L63" i="46"/>
  <c r="L62" i="46"/>
  <c r="L61" i="46"/>
  <c r="L60" i="46"/>
  <c r="L58" i="46"/>
  <c r="L57" i="46"/>
  <c r="L56" i="46"/>
  <c r="L55" i="46"/>
  <c r="L54" i="46"/>
  <c r="L53" i="46"/>
  <c r="L51" i="46"/>
  <c r="L50" i="46"/>
  <c r="L49" i="46"/>
  <c r="L48" i="46"/>
  <c r="L47" i="46"/>
  <c r="L46" i="46"/>
  <c r="L44" i="46"/>
  <c r="L43" i="46"/>
  <c r="L42" i="46"/>
  <c r="L41" i="46"/>
  <c r="L40" i="46"/>
  <c r="L39" i="46"/>
  <c r="L38" i="46"/>
  <c r="L37" i="46"/>
  <c r="L36" i="46"/>
  <c r="L35" i="46"/>
  <c r="L33" i="46"/>
  <c r="L32" i="46"/>
  <c r="L31" i="46"/>
  <c r="L30" i="46"/>
  <c r="L29" i="46"/>
  <c r="L28" i="46"/>
  <c r="L27" i="46"/>
  <c r="L25" i="46"/>
  <c r="L24" i="46"/>
  <c r="L23" i="46"/>
  <c r="L22" i="46"/>
  <c r="L21" i="46"/>
  <c r="L19" i="46"/>
  <c r="L17" i="46"/>
  <c r="L16" i="46"/>
  <c r="L15" i="46"/>
  <c r="L14" i="46"/>
  <c r="L13" i="46"/>
  <c r="L12" i="46"/>
  <c r="L11" i="46"/>
  <c r="L10" i="46"/>
  <c r="L9" i="46"/>
  <c r="J10" i="46"/>
  <c r="J11" i="46"/>
  <c r="J12" i="46"/>
  <c r="J13" i="46"/>
  <c r="J14" i="46"/>
  <c r="J15" i="46"/>
  <c r="J16" i="46"/>
  <c r="J17" i="46"/>
  <c r="J19" i="46"/>
  <c r="J21" i="46"/>
  <c r="J22" i="46"/>
  <c r="J23" i="46"/>
  <c r="J24" i="46"/>
  <c r="J25" i="46"/>
  <c r="J27" i="46"/>
  <c r="J28" i="46"/>
  <c r="J29" i="46"/>
  <c r="J30" i="46"/>
  <c r="J31" i="46"/>
  <c r="J32" i="46"/>
  <c r="J33" i="46"/>
  <c r="J35" i="46"/>
  <c r="J36" i="46"/>
  <c r="J37" i="46"/>
  <c r="J38" i="46"/>
  <c r="J39" i="46"/>
  <c r="J40" i="46"/>
  <c r="J41" i="46"/>
  <c r="J42" i="46"/>
  <c r="J43" i="46"/>
  <c r="J44" i="46"/>
  <c r="J46" i="46"/>
  <c r="J47" i="46"/>
  <c r="J48" i="46"/>
  <c r="J49" i="46"/>
  <c r="J50" i="46"/>
  <c r="J51" i="46"/>
  <c r="J53" i="46"/>
  <c r="J54" i="46"/>
  <c r="J55" i="46"/>
  <c r="J56" i="46"/>
  <c r="J57" i="46"/>
  <c r="J58" i="46"/>
  <c r="J60" i="46"/>
  <c r="J61" i="46"/>
  <c r="J62" i="46"/>
  <c r="J63" i="46"/>
  <c r="J64" i="46"/>
  <c r="J66" i="46"/>
  <c r="J67" i="46"/>
  <c r="J68" i="46"/>
  <c r="J69" i="46"/>
  <c r="J71" i="46"/>
  <c r="J72" i="46"/>
  <c r="J73" i="46"/>
  <c r="J74" i="46"/>
  <c r="J75" i="46"/>
  <c r="J76" i="46"/>
  <c r="J77" i="46"/>
  <c r="J78" i="46"/>
  <c r="J9" i="46"/>
  <c r="B18" i="46"/>
  <c r="B2" i="46"/>
  <c r="B10" i="46"/>
  <c r="B11" i="46"/>
  <c r="B12" i="46"/>
  <c r="B13" i="46"/>
  <c r="B14" i="46"/>
  <c r="B15" i="46"/>
  <c r="B16" i="46"/>
  <c r="B17" i="46"/>
  <c r="F18" i="48"/>
  <c r="F80" i="48" s="1"/>
  <c r="F18" i="49"/>
  <c r="F18" i="50"/>
  <c r="F80" i="50" s="1"/>
  <c r="F18" i="51"/>
  <c r="F80" i="51" s="1"/>
  <c r="G18" i="48"/>
  <c r="G80" i="48" s="1"/>
  <c r="G18" i="49"/>
  <c r="G80" i="49" s="1"/>
  <c r="G18" i="50"/>
  <c r="G80" i="50" s="1"/>
  <c r="G18" i="51"/>
  <c r="G80" i="51" s="1"/>
  <c r="H18" i="48"/>
  <c r="H80" i="48" s="1"/>
  <c r="H18" i="49"/>
  <c r="H80" i="49" s="1"/>
  <c r="H18" i="50"/>
  <c r="H80" i="50" s="1"/>
  <c r="H18" i="51"/>
  <c r="H80" i="51" s="1"/>
  <c r="M20" i="46"/>
  <c r="N20" i="46"/>
  <c r="O20" i="46"/>
  <c r="M26" i="46"/>
  <c r="N26" i="46"/>
  <c r="O26" i="46"/>
  <c r="M34" i="46"/>
  <c r="N34" i="46"/>
  <c r="O34" i="46"/>
  <c r="M45" i="46"/>
  <c r="N45" i="46"/>
  <c r="O45" i="46"/>
  <c r="M52" i="46"/>
  <c r="N52" i="46"/>
  <c r="O52" i="46"/>
  <c r="M59" i="46"/>
  <c r="N59" i="46"/>
  <c r="O59" i="46"/>
  <c r="M65" i="46"/>
  <c r="N65" i="46"/>
  <c r="O65" i="46"/>
  <c r="M70" i="46"/>
  <c r="N70" i="46"/>
  <c r="O70" i="46"/>
  <c r="L70" i="46"/>
  <c r="L65" i="46"/>
  <c r="L59" i="46"/>
  <c r="L52" i="46"/>
  <c r="L45" i="46"/>
  <c r="L34" i="46"/>
  <c r="L26" i="46"/>
  <c r="L20" i="46"/>
  <c r="E18" i="48"/>
  <c r="E80" i="48" s="1"/>
  <c r="E18" i="49"/>
  <c r="E80" i="49" s="1"/>
  <c r="E18" i="50"/>
  <c r="E80" i="50" s="1"/>
  <c r="E18" i="51"/>
  <c r="E80" i="51" s="1"/>
  <c r="C18" i="48"/>
  <c r="C18" i="49"/>
  <c r="C80" i="49" s="1"/>
  <c r="C18" i="50"/>
  <c r="C80" i="50" s="1"/>
  <c r="C18" i="51"/>
  <c r="C80" i="51" s="1"/>
  <c r="J20" i="46"/>
  <c r="J26" i="46"/>
  <c r="J34" i="46"/>
  <c r="J45" i="46"/>
  <c r="J52" i="46"/>
  <c r="J59" i="46"/>
  <c r="J65" i="46"/>
  <c r="J70" i="46"/>
  <c r="B18" i="48"/>
  <c r="B2" i="48"/>
  <c r="B10" i="48"/>
  <c r="B11" i="48"/>
  <c r="B12" i="48"/>
  <c r="B13" i="48"/>
  <c r="B14" i="48"/>
  <c r="B15" i="48"/>
  <c r="B16" i="48"/>
  <c r="B17" i="48"/>
  <c r="B18" i="49"/>
  <c r="B2" i="49"/>
  <c r="B10" i="49"/>
  <c r="B11" i="49"/>
  <c r="B12" i="49"/>
  <c r="B13" i="49"/>
  <c r="B14" i="49"/>
  <c r="B15" i="49"/>
  <c r="B16" i="49"/>
  <c r="B17" i="49"/>
  <c r="B18" i="50"/>
  <c r="B2" i="50"/>
  <c r="B10" i="50"/>
  <c r="B11" i="50"/>
  <c r="B12" i="50"/>
  <c r="B13" i="50"/>
  <c r="B14" i="50"/>
  <c r="B15" i="50"/>
  <c r="B16" i="50"/>
  <c r="B17" i="50"/>
  <c r="B18" i="51"/>
  <c r="B2" i="51"/>
  <c r="B10" i="51"/>
  <c r="B11" i="51"/>
  <c r="B12" i="51"/>
  <c r="B13" i="51"/>
  <c r="B14" i="51"/>
  <c r="B15" i="51"/>
  <c r="B16" i="51"/>
  <c r="B17" i="51"/>
  <c r="B18" i="52"/>
  <c r="B2" i="52"/>
  <c r="B10" i="52"/>
  <c r="B11" i="52"/>
  <c r="B12" i="52"/>
  <c r="B13" i="52"/>
  <c r="B14" i="52"/>
  <c r="B15" i="52"/>
  <c r="B16" i="52"/>
  <c r="B17" i="52"/>
  <c r="B18" i="53"/>
  <c r="B2" i="53"/>
  <c r="B10" i="53"/>
  <c r="B11" i="53"/>
  <c r="B12" i="53"/>
  <c r="B13" i="53"/>
  <c r="B14" i="53"/>
  <c r="B15" i="53"/>
  <c r="B16" i="53"/>
  <c r="B17" i="53"/>
  <c r="F18" i="54"/>
  <c r="F80" i="54" s="1"/>
  <c r="G18" i="54"/>
  <c r="G80" i="54" s="1"/>
  <c r="H18" i="54"/>
  <c r="H80" i="54" s="1"/>
  <c r="M19" i="54"/>
  <c r="N19" i="54"/>
  <c r="O19" i="54"/>
  <c r="O21" i="54"/>
  <c r="O22" i="54"/>
  <c r="O23" i="54"/>
  <c r="O24" i="54"/>
  <c r="O25" i="54"/>
  <c r="O27" i="54"/>
  <c r="O28" i="54"/>
  <c r="O29" i="54"/>
  <c r="O30" i="54"/>
  <c r="O31" i="54"/>
  <c r="O32" i="54"/>
  <c r="O33" i="54"/>
  <c r="O35" i="54"/>
  <c r="O36" i="54"/>
  <c r="O37" i="54"/>
  <c r="O38" i="54"/>
  <c r="O39" i="54"/>
  <c r="O40" i="54"/>
  <c r="O41" i="54"/>
  <c r="O42" i="54"/>
  <c r="O43" i="54"/>
  <c r="O44" i="54"/>
  <c r="O46" i="54"/>
  <c r="O47" i="54"/>
  <c r="O48" i="54"/>
  <c r="O49" i="54"/>
  <c r="O50" i="54"/>
  <c r="O51" i="54"/>
  <c r="O53" i="54"/>
  <c r="O54" i="54"/>
  <c r="O55" i="54"/>
  <c r="O56" i="54"/>
  <c r="O57" i="54"/>
  <c r="O58" i="54"/>
  <c r="O60" i="54"/>
  <c r="O61" i="54"/>
  <c r="O62" i="54"/>
  <c r="O63" i="54"/>
  <c r="O64" i="54"/>
  <c r="O66" i="54"/>
  <c r="O67" i="54"/>
  <c r="O68" i="54"/>
  <c r="O69" i="54"/>
  <c r="O71" i="54"/>
  <c r="O72" i="54"/>
  <c r="O73" i="54"/>
  <c r="O74" i="54"/>
  <c r="O75" i="54"/>
  <c r="O76" i="54"/>
  <c r="O77" i="54"/>
  <c r="O78" i="54"/>
  <c r="L19" i="54"/>
  <c r="E18" i="54"/>
  <c r="E80" i="54" s="1"/>
  <c r="C18" i="54"/>
  <c r="C80" i="54" s="1"/>
  <c r="J19" i="54"/>
  <c r="B18" i="54"/>
  <c r="B2" i="54"/>
  <c r="B10" i="54"/>
  <c r="B11" i="54"/>
  <c r="B12" i="54"/>
  <c r="B13" i="54"/>
  <c r="B14" i="54"/>
  <c r="B15" i="54"/>
  <c r="B16" i="54"/>
  <c r="B17" i="54"/>
  <c r="F18" i="55"/>
  <c r="F80" i="55" s="1"/>
  <c r="F18" i="56"/>
  <c r="F80" i="56" s="1"/>
  <c r="F18" i="57"/>
  <c r="F80" i="57" s="1"/>
  <c r="F18" i="60"/>
  <c r="F80" i="60" s="1"/>
  <c r="F18" i="61"/>
  <c r="F80" i="61" s="1"/>
  <c r="G18" i="55"/>
  <c r="G80" i="55" s="1"/>
  <c r="G18" i="56"/>
  <c r="G80" i="56" s="1"/>
  <c r="G18" i="57"/>
  <c r="G80" i="57" s="1"/>
  <c r="G18" i="60"/>
  <c r="G80" i="60" s="1"/>
  <c r="G18" i="61"/>
  <c r="G80" i="61" s="1"/>
  <c r="H18" i="55"/>
  <c r="H80" i="55" s="1"/>
  <c r="H18" i="56"/>
  <c r="H80" i="56" s="1"/>
  <c r="H18" i="57"/>
  <c r="H80" i="57" s="1"/>
  <c r="H18" i="60"/>
  <c r="H80" i="60" s="1"/>
  <c r="H18" i="61"/>
  <c r="H80" i="61" s="1"/>
  <c r="O20" i="54"/>
  <c r="O26" i="54"/>
  <c r="O34" i="54"/>
  <c r="O45" i="54"/>
  <c r="O52" i="54"/>
  <c r="O59" i="54"/>
  <c r="O65" i="54"/>
  <c r="O70" i="54"/>
  <c r="E18" i="55"/>
  <c r="E80" i="55" s="1"/>
  <c r="E18" i="56"/>
  <c r="E80" i="56" s="1"/>
  <c r="E18" i="57"/>
  <c r="E80" i="57" s="1"/>
  <c r="E18" i="60"/>
  <c r="E80" i="60" s="1"/>
  <c r="E18" i="61"/>
  <c r="E80" i="61" s="1"/>
  <c r="C18" i="55"/>
  <c r="C80" i="55" s="1"/>
  <c r="C18" i="56"/>
  <c r="C80" i="56" s="1"/>
  <c r="C18" i="57"/>
  <c r="C80" i="57" s="1"/>
  <c r="C18" i="60"/>
  <c r="C18" i="61"/>
  <c r="C80" i="61" s="1"/>
  <c r="B18" i="55"/>
  <c r="B2" i="55"/>
  <c r="B10" i="55"/>
  <c r="B11" i="55"/>
  <c r="B12" i="55"/>
  <c r="B13" i="55"/>
  <c r="B14" i="55"/>
  <c r="B15" i="55"/>
  <c r="B16" i="55"/>
  <c r="B17" i="55"/>
  <c r="B18" i="56"/>
  <c r="B2" i="56"/>
  <c r="B10" i="56"/>
  <c r="B11" i="56"/>
  <c r="B12" i="56"/>
  <c r="B13" i="56"/>
  <c r="B14" i="56"/>
  <c r="B15" i="56"/>
  <c r="B16" i="56"/>
  <c r="B17" i="56"/>
  <c r="M9" i="57"/>
  <c r="N9" i="57"/>
  <c r="O9" i="57"/>
  <c r="P9" i="57"/>
  <c r="M10" i="57"/>
  <c r="N10" i="57"/>
  <c r="O10" i="57"/>
  <c r="P10" i="57"/>
  <c r="M11" i="57"/>
  <c r="N11" i="57"/>
  <c r="O11" i="57"/>
  <c r="P11" i="57"/>
  <c r="M12" i="57"/>
  <c r="N12" i="57"/>
  <c r="O12" i="57"/>
  <c r="P12" i="57"/>
  <c r="M13" i="57"/>
  <c r="N13" i="57"/>
  <c r="O13" i="57"/>
  <c r="P13" i="57"/>
  <c r="M14" i="57"/>
  <c r="N14" i="57"/>
  <c r="O14" i="57"/>
  <c r="P14" i="57"/>
  <c r="M15" i="57"/>
  <c r="N15" i="57"/>
  <c r="O15" i="57"/>
  <c r="P15" i="57"/>
  <c r="M16" i="57"/>
  <c r="N16" i="57"/>
  <c r="O16" i="57"/>
  <c r="P16" i="57"/>
  <c r="M17" i="57"/>
  <c r="N17" i="57"/>
  <c r="O17" i="57"/>
  <c r="P17" i="57"/>
  <c r="M19" i="57"/>
  <c r="N19" i="57"/>
  <c r="O19" i="57"/>
  <c r="P19" i="57"/>
  <c r="M21" i="57"/>
  <c r="N21" i="57"/>
  <c r="O21" i="57"/>
  <c r="M22" i="57"/>
  <c r="N22" i="57"/>
  <c r="O22" i="57"/>
  <c r="M23" i="57"/>
  <c r="N23" i="57"/>
  <c r="O23" i="57"/>
  <c r="M24" i="57"/>
  <c r="N24" i="57"/>
  <c r="O24" i="57"/>
  <c r="M25" i="57"/>
  <c r="N25" i="57"/>
  <c r="O25" i="57"/>
  <c r="M27" i="57"/>
  <c r="N27" i="57"/>
  <c r="O27" i="57"/>
  <c r="M28" i="57"/>
  <c r="N28" i="57"/>
  <c r="O28" i="57"/>
  <c r="M29" i="57"/>
  <c r="N29" i="57"/>
  <c r="O29" i="57"/>
  <c r="M30" i="57"/>
  <c r="N30" i="57"/>
  <c r="O30" i="57"/>
  <c r="M31" i="57"/>
  <c r="N31" i="57"/>
  <c r="O31" i="57"/>
  <c r="M32" i="57"/>
  <c r="N32" i="57"/>
  <c r="O32" i="57"/>
  <c r="M33" i="57"/>
  <c r="N33" i="57"/>
  <c r="O33" i="57"/>
  <c r="M35" i="57"/>
  <c r="N35" i="57"/>
  <c r="O35" i="57"/>
  <c r="M36" i="57"/>
  <c r="N36" i="57"/>
  <c r="O36" i="57"/>
  <c r="M37" i="57"/>
  <c r="N37" i="57"/>
  <c r="O37" i="57"/>
  <c r="M38" i="57"/>
  <c r="N38" i="57"/>
  <c r="O38" i="57"/>
  <c r="M39" i="57"/>
  <c r="N39" i="57"/>
  <c r="O39" i="57"/>
  <c r="M40" i="57"/>
  <c r="N40" i="57"/>
  <c r="O40" i="57"/>
  <c r="M41" i="57"/>
  <c r="N41" i="57"/>
  <c r="O41" i="57"/>
  <c r="M42" i="57"/>
  <c r="N42" i="57"/>
  <c r="O42" i="57"/>
  <c r="M43" i="57"/>
  <c r="N43" i="57"/>
  <c r="O43" i="57"/>
  <c r="M44" i="57"/>
  <c r="N44" i="57"/>
  <c r="O44" i="57"/>
  <c r="M46" i="57"/>
  <c r="N46" i="57"/>
  <c r="O46" i="57"/>
  <c r="M47" i="57"/>
  <c r="N47" i="57"/>
  <c r="O47" i="57"/>
  <c r="M48" i="57"/>
  <c r="N48" i="57"/>
  <c r="O48" i="57"/>
  <c r="M49" i="57"/>
  <c r="N49" i="57"/>
  <c r="O49" i="57"/>
  <c r="M50" i="57"/>
  <c r="N50" i="57"/>
  <c r="O50" i="57"/>
  <c r="M51" i="57"/>
  <c r="N51" i="57"/>
  <c r="O51" i="57"/>
  <c r="M53" i="57"/>
  <c r="N53" i="57"/>
  <c r="O53" i="57"/>
  <c r="M54" i="57"/>
  <c r="N54" i="57"/>
  <c r="O54" i="57"/>
  <c r="M55" i="57"/>
  <c r="N55" i="57"/>
  <c r="O55" i="57"/>
  <c r="M56" i="57"/>
  <c r="N56" i="57"/>
  <c r="O56" i="57"/>
  <c r="M57" i="57"/>
  <c r="N57" i="57"/>
  <c r="O57" i="57"/>
  <c r="M58" i="57"/>
  <c r="N58" i="57"/>
  <c r="O58" i="57"/>
  <c r="M60" i="57"/>
  <c r="N60" i="57"/>
  <c r="O60" i="57"/>
  <c r="M61" i="57"/>
  <c r="N61" i="57"/>
  <c r="O61" i="57"/>
  <c r="M62" i="57"/>
  <c r="N62" i="57"/>
  <c r="O62" i="57"/>
  <c r="M63" i="57"/>
  <c r="N63" i="57"/>
  <c r="O63" i="57"/>
  <c r="M64" i="57"/>
  <c r="N64" i="57"/>
  <c r="O64" i="57"/>
  <c r="M66" i="57"/>
  <c r="N66" i="57"/>
  <c r="O66" i="57"/>
  <c r="M67" i="57"/>
  <c r="N67" i="57"/>
  <c r="O67" i="57"/>
  <c r="M68" i="57"/>
  <c r="N68" i="57"/>
  <c r="O68" i="57"/>
  <c r="M69" i="57"/>
  <c r="N69" i="57"/>
  <c r="O69" i="57"/>
  <c r="M71" i="57"/>
  <c r="N71" i="57"/>
  <c r="O71" i="57"/>
  <c r="M72" i="57"/>
  <c r="N72" i="57"/>
  <c r="O72" i="57"/>
  <c r="M73" i="57"/>
  <c r="N73" i="57"/>
  <c r="O73" i="57"/>
  <c r="M74" i="57"/>
  <c r="N74" i="57"/>
  <c r="O74" i="57"/>
  <c r="M75" i="57"/>
  <c r="N75" i="57"/>
  <c r="O75" i="57"/>
  <c r="M76" i="57"/>
  <c r="N76" i="57"/>
  <c r="O76" i="57"/>
  <c r="M77" i="57"/>
  <c r="N77" i="57"/>
  <c r="O77" i="57"/>
  <c r="M78" i="57"/>
  <c r="N78" i="57"/>
  <c r="O78" i="57"/>
  <c r="L78" i="57"/>
  <c r="L77" i="57"/>
  <c r="L76" i="57"/>
  <c r="L75" i="57"/>
  <c r="L74" i="57"/>
  <c r="L73" i="57"/>
  <c r="L72" i="57"/>
  <c r="L71" i="57"/>
  <c r="L69" i="57"/>
  <c r="L68" i="57"/>
  <c r="L67" i="57"/>
  <c r="L66" i="57"/>
  <c r="L64" i="57"/>
  <c r="L63" i="57"/>
  <c r="L62" i="57"/>
  <c r="L61" i="57"/>
  <c r="L60" i="57"/>
  <c r="L58" i="57"/>
  <c r="L57" i="57"/>
  <c r="L56" i="57"/>
  <c r="L55" i="57"/>
  <c r="L54" i="57"/>
  <c r="L53" i="57"/>
  <c r="L51" i="57"/>
  <c r="L50" i="57"/>
  <c r="L49" i="57"/>
  <c r="L48" i="57"/>
  <c r="L47" i="57"/>
  <c r="L46" i="57"/>
  <c r="L44" i="57"/>
  <c r="L43" i="57"/>
  <c r="L42" i="57"/>
  <c r="L41" i="57"/>
  <c r="L40" i="57"/>
  <c r="L39" i="57"/>
  <c r="L38" i="57"/>
  <c r="L37" i="57"/>
  <c r="L36" i="57"/>
  <c r="L35" i="57"/>
  <c r="L33" i="57"/>
  <c r="L32" i="57"/>
  <c r="L31" i="57"/>
  <c r="L30" i="57"/>
  <c r="L29" i="57"/>
  <c r="L28" i="57"/>
  <c r="L27" i="57"/>
  <c r="L25" i="57"/>
  <c r="L24" i="57"/>
  <c r="L23" i="57"/>
  <c r="L22" i="57"/>
  <c r="L21" i="57"/>
  <c r="L19" i="57"/>
  <c r="L16" i="57"/>
  <c r="L15" i="57"/>
  <c r="L14" i="57"/>
  <c r="L13" i="57"/>
  <c r="L12" i="57"/>
  <c r="L11" i="57"/>
  <c r="L10" i="57"/>
  <c r="L9" i="57"/>
  <c r="J10" i="57"/>
  <c r="J11" i="57"/>
  <c r="J12" i="57"/>
  <c r="J13" i="57"/>
  <c r="J14" i="57"/>
  <c r="J15" i="57"/>
  <c r="J16" i="57"/>
  <c r="J17" i="57"/>
  <c r="J19" i="57"/>
  <c r="J21" i="57"/>
  <c r="J22" i="57"/>
  <c r="J23" i="57"/>
  <c r="J24" i="57"/>
  <c r="J25" i="57"/>
  <c r="J27" i="57"/>
  <c r="J28" i="57"/>
  <c r="J29" i="57"/>
  <c r="J30" i="57"/>
  <c r="J31" i="57"/>
  <c r="J32" i="57"/>
  <c r="J33" i="57"/>
  <c r="J35" i="57"/>
  <c r="J36" i="57"/>
  <c r="J37" i="57"/>
  <c r="J38" i="57"/>
  <c r="J39" i="57"/>
  <c r="J40" i="57"/>
  <c r="J41" i="57"/>
  <c r="J42" i="57"/>
  <c r="J43" i="57"/>
  <c r="J44" i="57"/>
  <c r="J46" i="57"/>
  <c r="J47" i="57"/>
  <c r="J48" i="57"/>
  <c r="J49" i="57"/>
  <c r="J50" i="57"/>
  <c r="J51" i="57"/>
  <c r="J53" i="57"/>
  <c r="J54" i="57"/>
  <c r="J55" i="57"/>
  <c r="J56" i="57"/>
  <c r="J57" i="57"/>
  <c r="J58" i="57"/>
  <c r="J60" i="57"/>
  <c r="J61" i="57"/>
  <c r="J62" i="57"/>
  <c r="J63" i="57"/>
  <c r="J64" i="57"/>
  <c r="J66" i="57"/>
  <c r="J67" i="57"/>
  <c r="J68" i="57"/>
  <c r="J69" i="57"/>
  <c r="J71" i="57"/>
  <c r="J72" i="57"/>
  <c r="J73" i="57"/>
  <c r="J74" i="57"/>
  <c r="J75" i="57"/>
  <c r="J76" i="57"/>
  <c r="J77" i="57"/>
  <c r="J78" i="57"/>
  <c r="J9" i="57"/>
  <c r="B18" i="57"/>
  <c r="B2" i="57"/>
  <c r="B10" i="57"/>
  <c r="B11" i="57"/>
  <c r="B12" i="57"/>
  <c r="B13" i="57"/>
  <c r="B14" i="57"/>
  <c r="B15" i="57"/>
  <c r="B16" i="57"/>
  <c r="B17" i="57"/>
  <c r="F18" i="58"/>
  <c r="F80" i="58" s="1"/>
  <c r="F18" i="59"/>
  <c r="F80" i="59"/>
  <c r="G18" i="58"/>
  <c r="G80" i="58" s="1"/>
  <c r="G18" i="59"/>
  <c r="G80" i="59" s="1"/>
  <c r="H18" i="58"/>
  <c r="H80" i="58" s="1"/>
  <c r="H18" i="59"/>
  <c r="H80" i="59" s="1"/>
  <c r="M20" i="57"/>
  <c r="N20" i="57"/>
  <c r="O20" i="57"/>
  <c r="M26" i="57"/>
  <c r="N26" i="57"/>
  <c r="O26" i="57"/>
  <c r="M34" i="57"/>
  <c r="N34" i="57"/>
  <c r="O34" i="57"/>
  <c r="M45" i="57"/>
  <c r="N45" i="57"/>
  <c r="O45" i="57"/>
  <c r="M52" i="57"/>
  <c r="N52" i="57"/>
  <c r="O52" i="57"/>
  <c r="M59" i="57"/>
  <c r="N59" i="57"/>
  <c r="O59" i="57"/>
  <c r="M65" i="57"/>
  <c r="N65" i="57"/>
  <c r="O65" i="57"/>
  <c r="M70" i="57"/>
  <c r="N70" i="57"/>
  <c r="O70" i="57"/>
  <c r="L70" i="57"/>
  <c r="L65" i="57"/>
  <c r="L59" i="57"/>
  <c r="L52" i="57"/>
  <c r="L45" i="57"/>
  <c r="L34" i="57"/>
  <c r="L26" i="57"/>
  <c r="L20" i="57"/>
  <c r="E18" i="58"/>
  <c r="E80" i="58" s="1"/>
  <c r="E18" i="59"/>
  <c r="E80" i="59" s="1"/>
  <c r="C18" i="58"/>
  <c r="C80" i="58" s="1"/>
  <c r="C18" i="59"/>
  <c r="C80" i="59" s="1"/>
  <c r="J20" i="57"/>
  <c r="J26" i="57"/>
  <c r="J34" i="57"/>
  <c r="J45" i="57"/>
  <c r="J52" i="57"/>
  <c r="J59" i="57"/>
  <c r="J65" i="57"/>
  <c r="J70" i="57"/>
  <c r="B18" i="58"/>
  <c r="B2" i="58"/>
  <c r="B10" i="58"/>
  <c r="B11" i="58"/>
  <c r="B12" i="58"/>
  <c r="B13" i="58"/>
  <c r="B14" i="58"/>
  <c r="B15" i="58"/>
  <c r="B16" i="58"/>
  <c r="B17" i="58"/>
  <c r="B18" i="59"/>
  <c r="B2" i="59"/>
  <c r="B10" i="59"/>
  <c r="B11" i="59"/>
  <c r="B12" i="59"/>
  <c r="B13" i="59"/>
  <c r="B14" i="59"/>
  <c r="B15" i="59"/>
  <c r="B16" i="59"/>
  <c r="B17" i="59"/>
  <c r="B18" i="60"/>
  <c r="B2" i="60"/>
  <c r="B10" i="60"/>
  <c r="B11" i="60"/>
  <c r="B12" i="60"/>
  <c r="B13" i="60"/>
  <c r="B14" i="60"/>
  <c r="B15" i="60"/>
  <c r="B16" i="60"/>
  <c r="B17" i="60"/>
  <c r="B18" i="61"/>
  <c r="B2" i="61"/>
  <c r="B10" i="61"/>
  <c r="B11" i="61"/>
  <c r="B12" i="61"/>
  <c r="B13" i="61"/>
  <c r="B14" i="61"/>
  <c r="B15" i="61"/>
  <c r="B16" i="61"/>
  <c r="B17" i="61"/>
  <c r="E18" i="62"/>
  <c r="E80" i="62" s="1"/>
  <c r="C18" i="62"/>
  <c r="C80" i="62" s="1"/>
  <c r="F18" i="62"/>
  <c r="F80" i="62" s="1"/>
  <c r="G18" i="62"/>
  <c r="G80" i="62" s="1"/>
  <c r="H18" i="62"/>
  <c r="H80" i="62" s="1"/>
  <c r="B18" i="62"/>
  <c r="B2" i="62"/>
  <c r="B10" i="62"/>
  <c r="B11" i="62"/>
  <c r="B12" i="62"/>
  <c r="B13" i="62"/>
  <c r="B14" i="62"/>
  <c r="B15" i="62"/>
  <c r="B16" i="62"/>
  <c r="B17" i="62"/>
  <c r="M9" i="63"/>
  <c r="N9" i="63"/>
  <c r="O9" i="63"/>
  <c r="P9" i="63"/>
  <c r="M10" i="63"/>
  <c r="N10" i="63"/>
  <c r="O10" i="63"/>
  <c r="P10" i="63"/>
  <c r="M11" i="63"/>
  <c r="N11" i="63"/>
  <c r="O11" i="63"/>
  <c r="P11" i="63"/>
  <c r="M12" i="63"/>
  <c r="N12" i="63"/>
  <c r="O12" i="63"/>
  <c r="P12" i="63"/>
  <c r="M13" i="63"/>
  <c r="N13" i="63"/>
  <c r="O13" i="63"/>
  <c r="P13" i="63"/>
  <c r="M14" i="63"/>
  <c r="N14" i="63"/>
  <c r="O14" i="63"/>
  <c r="P14" i="63"/>
  <c r="M15" i="63"/>
  <c r="N15" i="63"/>
  <c r="O15" i="63"/>
  <c r="P15" i="63"/>
  <c r="M16" i="63"/>
  <c r="N16" i="63"/>
  <c r="O16" i="63"/>
  <c r="P16" i="63"/>
  <c r="M17" i="63"/>
  <c r="N17" i="63"/>
  <c r="O17" i="63"/>
  <c r="P17" i="63"/>
  <c r="F18" i="63"/>
  <c r="F80" i="63" s="1"/>
  <c r="G18" i="63"/>
  <c r="G80" i="63" s="1"/>
  <c r="H18" i="63"/>
  <c r="H80" i="63" s="1"/>
  <c r="M19" i="63"/>
  <c r="N19" i="63"/>
  <c r="O19" i="63"/>
  <c r="O22" i="63"/>
  <c r="N23" i="63"/>
  <c r="N27" i="63"/>
  <c r="N30" i="63"/>
  <c r="N31" i="63"/>
  <c r="O33" i="63"/>
  <c r="M36" i="63"/>
  <c r="M39" i="63"/>
  <c r="N39" i="63"/>
  <c r="N43" i="63"/>
  <c r="N46" i="63"/>
  <c r="O46" i="63"/>
  <c r="N47" i="63"/>
  <c r="O54" i="63"/>
  <c r="N63" i="63"/>
  <c r="O66" i="63"/>
  <c r="N67" i="63"/>
  <c r="M68" i="63"/>
  <c r="N71" i="63"/>
  <c r="N74" i="63"/>
  <c r="N75" i="63"/>
  <c r="L72" i="63"/>
  <c r="L69" i="63"/>
  <c r="L60" i="63"/>
  <c r="L53" i="63"/>
  <c r="L49" i="63"/>
  <c r="L48" i="63"/>
  <c r="L29" i="63"/>
  <c r="L25" i="63"/>
  <c r="L19" i="63"/>
  <c r="E18" i="63"/>
  <c r="E80" i="63" s="1"/>
  <c r="L17" i="63"/>
  <c r="L16" i="63"/>
  <c r="L15" i="63"/>
  <c r="L14" i="63"/>
  <c r="L13" i="63"/>
  <c r="L12" i="63"/>
  <c r="L11" i="63"/>
  <c r="L10" i="63"/>
  <c r="L9" i="63"/>
  <c r="J10" i="63"/>
  <c r="J11" i="63"/>
  <c r="J12" i="63"/>
  <c r="J13" i="63"/>
  <c r="J14" i="63"/>
  <c r="J15" i="63"/>
  <c r="J16" i="63"/>
  <c r="J17" i="63"/>
  <c r="C18" i="63"/>
  <c r="C80" i="63" s="1"/>
  <c r="J19" i="63"/>
  <c r="J21" i="63"/>
  <c r="J25" i="63"/>
  <c r="J27" i="63"/>
  <c r="J51" i="63"/>
  <c r="J56" i="63"/>
  <c r="J66" i="63"/>
  <c r="J69" i="63"/>
  <c r="J75" i="63"/>
  <c r="J77" i="63"/>
  <c r="J9" i="63"/>
  <c r="B18" i="63"/>
  <c r="B2" i="63"/>
  <c r="B10" i="63"/>
  <c r="B11" i="63"/>
  <c r="B12" i="63"/>
  <c r="B13" i="63"/>
  <c r="B14" i="63"/>
  <c r="B15" i="63"/>
  <c r="B16" i="63"/>
  <c r="B17" i="63"/>
  <c r="F18" i="64"/>
  <c r="F80" i="64" s="1"/>
  <c r="F18" i="65"/>
  <c r="F18" i="68"/>
  <c r="F18" i="133"/>
  <c r="F80" i="133" s="1"/>
  <c r="F18" i="77"/>
  <c r="F80" i="77" s="1"/>
  <c r="G18" i="64"/>
  <c r="G80" i="64" s="1"/>
  <c r="G18" i="65"/>
  <c r="G18" i="68"/>
  <c r="G80" i="68" s="1"/>
  <c r="G18" i="133"/>
  <c r="G80" i="133" s="1"/>
  <c r="G18" i="77"/>
  <c r="G80" i="77" s="1"/>
  <c r="H18" i="64"/>
  <c r="H80" i="64" s="1"/>
  <c r="H18" i="65"/>
  <c r="H18" i="68"/>
  <c r="H80" i="68" s="1"/>
  <c r="H18" i="133"/>
  <c r="H80" i="133" s="1"/>
  <c r="H18" i="77"/>
  <c r="H80" i="77" s="1"/>
  <c r="O26" i="63"/>
  <c r="N59" i="63"/>
  <c r="L65" i="63"/>
  <c r="L45" i="63"/>
  <c r="L20" i="63"/>
  <c r="E18" i="64"/>
  <c r="E80" i="64" s="1"/>
  <c r="E18" i="65"/>
  <c r="E80" i="65" s="1"/>
  <c r="E18" i="68"/>
  <c r="E18" i="133"/>
  <c r="E80" i="133" s="1"/>
  <c r="E18" i="77"/>
  <c r="C18" i="64"/>
  <c r="C80" i="64" s="1"/>
  <c r="C18" i="65"/>
  <c r="C80" i="65" s="1"/>
  <c r="C18" i="68"/>
  <c r="C80" i="68" s="1"/>
  <c r="C18" i="133"/>
  <c r="C80" i="133" s="1"/>
  <c r="C18" i="77"/>
  <c r="C80" i="77" s="1"/>
  <c r="J45" i="63"/>
  <c r="J65" i="63"/>
  <c r="B18" i="64"/>
  <c r="B2" i="64"/>
  <c r="B10" i="64"/>
  <c r="B11" i="64"/>
  <c r="B12" i="64"/>
  <c r="B13" i="64"/>
  <c r="B14" i="64"/>
  <c r="B15" i="64"/>
  <c r="B16" i="64"/>
  <c r="B17" i="64"/>
  <c r="M9" i="65"/>
  <c r="N9" i="65"/>
  <c r="O9" i="65"/>
  <c r="P9" i="65"/>
  <c r="M10" i="65"/>
  <c r="N10" i="65"/>
  <c r="O10" i="65"/>
  <c r="P10" i="65"/>
  <c r="M11" i="65"/>
  <c r="N11" i="65"/>
  <c r="O11" i="65"/>
  <c r="P11" i="65"/>
  <c r="M12" i="65"/>
  <c r="N12" i="65"/>
  <c r="O12" i="65"/>
  <c r="P12" i="65"/>
  <c r="M13" i="65"/>
  <c r="N13" i="65"/>
  <c r="O13" i="65"/>
  <c r="P13" i="65"/>
  <c r="M14" i="65"/>
  <c r="N14" i="65"/>
  <c r="O14" i="65"/>
  <c r="P14" i="65"/>
  <c r="M15" i="65"/>
  <c r="N15" i="65"/>
  <c r="O15" i="65"/>
  <c r="P15" i="65"/>
  <c r="M16" i="65"/>
  <c r="N16" i="65"/>
  <c r="O16" i="65"/>
  <c r="P16" i="65"/>
  <c r="M17" i="65"/>
  <c r="N17" i="65"/>
  <c r="O17" i="65"/>
  <c r="P17" i="65"/>
  <c r="M21" i="65"/>
  <c r="N21" i="65"/>
  <c r="O21" i="65"/>
  <c r="P21" i="65"/>
  <c r="M22" i="65"/>
  <c r="N22" i="65"/>
  <c r="O22" i="65"/>
  <c r="P22" i="65"/>
  <c r="M23" i="65"/>
  <c r="N23" i="65"/>
  <c r="O23" i="65"/>
  <c r="P23" i="65"/>
  <c r="M24" i="65"/>
  <c r="N24" i="65"/>
  <c r="O24" i="65"/>
  <c r="P24" i="65"/>
  <c r="M25" i="65"/>
  <c r="N25" i="65"/>
  <c r="O25" i="65"/>
  <c r="P25" i="65"/>
  <c r="M27" i="65"/>
  <c r="N27" i="65"/>
  <c r="O27" i="65"/>
  <c r="P27" i="65"/>
  <c r="M28" i="65"/>
  <c r="N28" i="65"/>
  <c r="O28" i="65"/>
  <c r="P28" i="65"/>
  <c r="M29" i="65"/>
  <c r="N29" i="65"/>
  <c r="O29" i="65"/>
  <c r="P29" i="65"/>
  <c r="M30" i="65"/>
  <c r="N30" i="65"/>
  <c r="O30" i="65"/>
  <c r="P30" i="65"/>
  <c r="M31" i="65"/>
  <c r="N31" i="65"/>
  <c r="O31" i="65"/>
  <c r="P31" i="65"/>
  <c r="M32" i="65"/>
  <c r="N32" i="65"/>
  <c r="O32" i="65"/>
  <c r="P32" i="65"/>
  <c r="M33" i="65"/>
  <c r="N33" i="65"/>
  <c r="O33" i="65"/>
  <c r="P33" i="65"/>
  <c r="M35" i="65"/>
  <c r="N35" i="65"/>
  <c r="O35" i="65"/>
  <c r="P35" i="65"/>
  <c r="M36" i="65"/>
  <c r="N36" i="65"/>
  <c r="O36" i="65"/>
  <c r="P36" i="65"/>
  <c r="M37" i="65"/>
  <c r="N37" i="65"/>
  <c r="O37" i="65"/>
  <c r="P37" i="65"/>
  <c r="M38" i="65"/>
  <c r="N38" i="65"/>
  <c r="O38" i="65"/>
  <c r="P38" i="65"/>
  <c r="M39" i="65"/>
  <c r="N39" i="65"/>
  <c r="O39" i="65"/>
  <c r="P39" i="65"/>
  <c r="M40" i="65"/>
  <c r="N40" i="65"/>
  <c r="O40" i="65"/>
  <c r="P40" i="65"/>
  <c r="M41" i="65"/>
  <c r="N41" i="65"/>
  <c r="O41" i="65"/>
  <c r="P41" i="65"/>
  <c r="M42" i="65"/>
  <c r="N42" i="65"/>
  <c r="O42" i="65"/>
  <c r="P42" i="65"/>
  <c r="M43" i="65"/>
  <c r="N43" i="65"/>
  <c r="O43" i="65"/>
  <c r="P43" i="65"/>
  <c r="M44" i="65"/>
  <c r="N44" i="65"/>
  <c r="O44" i="65"/>
  <c r="P44" i="65"/>
  <c r="M46" i="65"/>
  <c r="N46" i="65"/>
  <c r="O46" i="65"/>
  <c r="P46" i="65"/>
  <c r="M47" i="65"/>
  <c r="N47" i="65"/>
  <c r="O47" i="65"/>
  <c r="P47" i="65"/>
  <c r="M48" i="65"/>
  <c r="N48" i="65"/>
  <c r="O48" i="65"/>
  <c r="P48" i="65"/>
  <c r="M49" i="65"/>
  <c r="N49" i="65"/>
  <c r="O49" i="65"/>
  <c r="P49" i="65"/>
  <c r="M50" i="65"/>
  <c r="N50" i="65"/>
  <c r="O50" i="65"/>
  <c r="P50" i="65"/>
  <c r="M51" i="65"/>
  <c r="N51" i="65"/>
  <c r="O51" i="65"/>
  <c r="P51" i="65"/>
  <c r="M53" i="65"/>
  <c r="N53" i="65"/>
  <c r="O53" i="65"/>
  <c r="P53" i="65"/>
  <c r="M54" i="65"/>
  <c r="N54" i="65"/>
  <c r="O54" i="65"/>
  <c r="P54" i="65"/>
  <c r="M55" i="65"/>
  <c r="N55" i="65"/>
  <c r="O55" i="65"/>
  <c r="P55" i="65"/>
  <c r="M56" i="65"/>
  <c r="N56" i="65"/>
  <c r="O56" i="65"/>
  <c r="P56" i="65"/>
  <c r="M57" i="65"/>
  <c r="N57" i="65"/>
  <c r="O57" i="65"/>
  <c r="P57" i="65"/>
  <c r="M58" i="65"/>
  <c r="N58" i="65"/>
  <c r="O58" i="65"/>
  <c r="P58" i="65"/>
  <c r="M60" i="65"/>
  <c r="N60" i="65"/>
  <c r="O60" i="65"/>
  <c r="P60" i="65"/>
  <c r="M61" i="65"/>
  <c r="N61" i="65"/>
  <c r="O61" i="65"/>
  <c r="P61" i="65"/>
  <c r="M62" i="65"/>
  <c r="N62" i="65"/>
  <c r="O62" i="65"/>
  <c r="P62" i="65"/>
  <c r="M63" i="65"/>
  <c r="N63" i="65"/>
  <c r="O63" i="65"/>
  <c r="P63" i="65"/>
  <c r="M64" i="65"/>
  <c r="N64" i="65"/>
  <c r="O64" i="65"/>
  <c r="P64" i="65"/>
  <c r="M66" i="65"/>
  <c r="N66" i="65"/>
  <c r="O66" i="65"/>
  <c r="P66" i="65"/>
  <c r="M67" i="65"/>
  <c r="N67" i="65"/>
  <c r="O67" i="65"/>
  <c r="P67" i="65"/>
  <c r="M68" i="65"/>
  <c r="N68" i="65"/>
  <c r="O68" i="65"/>
  <c r="P68" i="65"/>
  <c r="M69" i="65"/>
  <c r="N69" i="65"/>
  <c r="O69" i="65"/>
  <c r="P69" i="65"/>
  <c r="M71" i="65"/>
  <c r="N71" i="65"/>
  <c r="O71" i="65"/>
  <c r="P71" i="65"/>
  <c r="M72" i="65"/>
  <c r="N72" i="65"/>
  <c r="O72" i="65"/>
  <c r="P72" i="65"/>
  <c r="M73" i="65"/>
  <c r="N73" i="65"/>
  <c r="O73" i="65"/>
  <c r="P73" i="65"/>
  <c r="M74" i="65"/>
  <c r="N74" i="65"/>
  <c r="O74" i="65"/>
  <c r="P74" i="65"/>
  <c r="M75" i="65"/>
  <c r="N75" i="65"/>
  <c r="O75" i="65"/>
  <c r="P75" i="65"/>
  <c r="M76" i="65"/>
  <c r="N76" i="65"/>
  <c r="O76" i="65"/>
  <c r="P76" i="65"/>
  <c r="M77" i="65"/>
  <c r="N77" i="65"/>
  <c r="O77" i="65"/>
  <c r="P77" i="65"/>
  <c r="M78" i="65"/>
  <c r="N78" i="65"/>
  <c r="O78" i="65"/>
  <c r="P78" i="65"/>
  <c r="L78" i="65"/>
  <c r="L77" i="65"/>
  <c r="L76" i="65"/>
  <c r="L75" i="65"/>
  <c r="L74" i="65"/>
  <c r="L73" i="65"/>
  <c r="L72" i="65"/>
  <c r="L71" i="65"/>
  <c r="L69" i="65"/>
  <c r="L68" i="65"/>
  <c r="L67" i="65"/>
  <c r="L66" i="65"/>
  <c r="L64" i="65"/>
  <c r="L63" i="65"/>
  <c r="L62" i="65"/>
  <c r="L61" i="65"/>
  <c r="L60" i="65"/>
  <c r="L58" i="65"/>
  <c r="L57" i="65"/>
  <c r="L56" i="65"/>
  <c r="L55" i="65"/>
  <c r="L54" i="65"/>
  <c r="L53" i="65"/>
  <c r="L51" i="65"/>
  <c r="L50" i="65"/>
  <c r="L49" i="65"/>
  <c r="L48" i="65"/>
  <c r="L47" i="65"/>
  <c r="L46" i="65"/>
  <c r="L44" i="65"/>
  <c r="L43" i="65"/>
  <c r="L42" i="65"/>
  <c r="L41" i="65"/>
  <c r="L40" i="65"/>
  <c r="L39" i="65"/>
  <c r="L38" i="65"/>
  <c r="L37" i="65"/>
  <c r="L36" i="65"/>
  <c r="L35" i="65"/>
  <c r="L33" i="65"/>
  <c r="L32" i="65"/>
  <c r="L31" i="65"/>
  <c r="L30" i="65"/>
  <c r="L29" i="65"/>
  <c r="L28" i="65"/>
  <c r="L27" i="65"/>
  <c r="L25" i="65"/>
  <c r="L24" i="65"/>
  <c r="L23" i="65"/>
  <c r="L22" i="65"/>
  <c r="L21" i="65"/>
  <c r="L17" i="65"/>
  <c r="L16" i="65"/>
  <c r="L15" i="65"/>
  <c r="L14" i="65"/>
  <c r="L13" i="65"/>
  <c r="L12" i="65"/>
  <c r="L11" i="65"/>
  <c r="L10" i="65"/>
  <c r="L9" i="65"/>
  <c r="J10" i="65"/>
  <c r="J11" i="65"/>
  <c r="J12" i="65"/>
  <c r="J13" i="65"/>
  <c r="J14" i="65"/>
  <c r="J15" i="65"/>
  <c r="J16" i="65"/>
  <c r="J17" i="65"/>
  <c r="J21" i="65"/>
  <c r="J22" i="65"/>
  <c r="J23" i="65"/>
  <c r="J24" i="65"/>
  <c r="J25" i="65"/>
  <c r="J27" i="65"/>
  <c r="J28" i="65"/>
  <c r="J29" i="65"/>
  <c r="J30" i="65"/>
  <c r="J31" i="65"/>
  <c r="J32" i="65"/>
  <c r="J33" i="65"/>
  <c r="J35" i="65"/>
  <c r="J36" i="65"/>
  <c r="J37" i="65"/>
  <c r="J38" i="65"/>
  <c r="J39" i="65"/>
  <c r="J40" i="65"/>
  <c r="J41" i="65"/>
  <c r="J42" i="65"/>
  <c r="J43" i="65"/>
  <c r="J44" i="65"/>
  <c r="J46" i="65"/>
  <c r="J47" i="65"/>
  <c r="J48" i="65"/>
  <c r="J49" i="65"/>
  <c r="J50" i="65"/>
  <c r="J51" i="65"/>
  <c r="J53" i="65"/>
  <c r="J54" i="65"/>
  <c r="J55" i="65"/>
  <c r="J56" i="65"/>
  <c r="J57" i="65"/>
  <c r="J58" i="65"/>
  <c r="J60" i="65"/>
  <c r="J61" i="65"/>
  <c r="J62" i="65"/>
  <c r="J63" i="65"/>
  <c r="J64" i="65"/>
  <c r="J66" i="65"/>
  <c r="J67" i="65"/>
  <c r="J68" i="65"/>
  <c r="J69" i="65"/>
  <c r="J71" i="65"/>
  <c r="J72" i="65"/>
  <c r="J73" i="65"/>
  <c r="J74" i="65"/>
  <c r="J75" i="65"/>
  <c r="J76" i="65"/>
  <c r="J77" i="65"/>
  <c r="J78" i="65"/>
  <c r="J9" i="65"/>
  <c r="B18" i="65"/>
  <c r="B2" i="65"/>
  <c r="B10" i="65"/>
  <c r="B11" i="65"/>
  <c r="B12" i="65"/>
  <c r="B13" i="65"/>
  <c r="B14" i="65"/>
  <c r="B15" i="65"/>
  <c r="B16" i="65"/>
  <c r="B17" i="65"/>
  <c r="F18" i="66"/>
  <c r="F80" i="66" s="1"/>
  <c r="F18" i="67"/>
  <c r="F80" i="67" s="1"/>
  <c r="G18" i="66"/>
  <c r="G80" i="66" s="1"/>
  <c r="G18" i="67"/>
  <c r="G80" i="67" s="1"/>
  <c r="H18" i="66"/>
  <c r="H80" i="66" s="1"/>
  <c r="H18" i="67"/>
  <c r="H80" i="67" s="1"/>
  <c r="M20" i="65"/>
  <c r="N20" i="65"/>
  <c r="O20" i="65"/>
  <c r="P20" i="65"/>
  <c r="M26" i="65"/>
  <c r="N26" i="65"/>
  <c r="O26" i="65"/>
  <c r="P26" i="65"/>
  <c r="M34" i="65"/>
  <c r="N34" i="65"/>
  <c r="O34" i="65"/>
  <c r="P34" i="65"/>
  <c r="M45" i="65"/>
  <c r="N45" i="65"/>
  <c r="O45" i="65"/>
  <c r="P45" i="65"/>
  <c r="M52" i="65"/>
  <c r="N52" i="65"/>
  <c r="O52" i="65"/>
  <c r="P52" i="65"/>
  <c r="M59" i="65"/>
  <c r="N59" i="65"/>
  <c r="O59" i="65"/>
  <c r="P59" i="65"/>
  <c r="M65" i="65"/>
  <c r="N65" i="65"/>
  <c r="O65" i="65"/>
  <c r="P65" i="65"/>
  <c r="M70" i="65"/>
  <c r="N70" i="65"/>
  <c r="O70" i="65"/>
  <c r="P70" i="65"/>
  <c r="L70" i="65"/>
  <c r="L65" i="65"/>
  <c r="L59" i="65"/>
  <c r="L52" i="65"/>
  <c r="L45" i="65"/>
  <c r="L34" i="65"/>
  <c r="L26" i="65"/>
  <c r="L20" i="65"/>
  <c r="E18" i="66"/>
  <c r="E80" i="66" s="1"/>
  <c r="E18" i="67"/>
  <c r="E80" i="67" s="1"/>
  <c r="C18" i="66"/>
  <c r="C80" i="66" s="1"/>
  <c r="C18" i="67"/>
  <c r="C80" i="67" s="1"/>
  <c r="J20" i="65"/>
  <c r="J26" i="65"/>
  <c r="J34" i="65"/>
  <c r="J45" i="65"/>
  <c r="J52" i="65"/>
  <c r="J59" i="65"/>
  <c r="J65" i="65"/>
  <c r="J70" i="65"/>
  <c r="B18" i="66"/>
  <c r="B2" i="66"/>
  <c r="B10" i="66"/>
  <c r="B11" i="66"/>
  <c r="B12" i="66"/>
  <c r="B13" i="66"/>
  <c r="B14" i="66"/>
  <c r="B15" i="66"/>
  <c r="B16" i="66"/>
  <c r="B17" i="66"/>
  <c r="B18" i="67"/>
  <c r="B2" i="67"/>
  <c r="B10" i="67"/>
  <c r="B11" i="67"/>
  <c r="B12" i="67"/>
  <c r="B13" i="67"/>
  <c r="B14" i="67"/>
  <c r="B15" i="67"/>
  <c r="B16" i="67"/>
  <c r="B17" i="67"/>
  <c r="M9" i="68"/>
  <c r="N9" i="68"/>
  <c r="O9" i="68"/>
  <c r="P9" i="68"/>
  <c r="M10" i="68"/>
  <c r="N10" i="68"/>
  <c r="O10" i="68"/>
  <c r="P10" i="68"/>
  <c r="M11" i="68"/>
  <c r="N11" i="68"/>
  <c r="O11" i="68"/>
  <c r="P11" i="68"/>
  <c r="M12" i="68"/>
  <c r="N12" i="68"/>
  <c r="O12" i="68"/>
  <c r="P12" i="68"/>
  <c r="M13" i="68"/>
  <c r="N13" i="68"/>
  <c r="O13" i="68"/>
  <c r="P13" i="68"/>
  <c r="M14" i="68"/>
  <c r="N14" i="68"/>
  <c r="O14" i="68"/>
  <c r="P14" i="68"/>
  <c r="M15" i="68"/>
  <c r="N15" i="68"/>
  <c r="O15" i="68"/>
  <c r="P15" i="68"/>
  <c r="M16" i="68"/>
  <c r="N16" i="68"/>
  <c r="O16" i="68"/>
  <c r="P16" i="68"/>
  <c r="M17" i="68"/>
  <c r="N17" i="68"/>
  <c r="O17" i="68"/>
  <c r="P17" i="68"/>
  <c r="M19" i="68"/>
  <c r="N19" i="68"/>
  <c r="O19" i="68"/>
  <c r="M21" i="68"/>
  <c r="N21" i="68"/>
  <c r="O21" i="68"/>
  <c r="M22" i="68"/>
  <c r="N22" i="68"/>
  <c r="O22" i="68"/>
  <c r="M23" i="68"/>
  <c r="N23" i="68"/>
  <c r="O23" i="68"/>
  <c r="M24" i="68"/>
  <c r="N24" i="68"/>
  <c r="O24" i="68"/>
  <c r="M25" i="68"/>
  <c r="N25" i="68"/>
  <c r="O25" i="68"/>
  <c r="M27" i="68"/>
  <c r="N27" i="68"/>
  <c r="O27" i="68"/>
  <c r="M28" i="68"/>
  <c r="N28" i="68"/>
  <c r="O28" i="68"/>
  <c r="M29" i="68"/>
  <c r="N29" i="68"/>
  <c r="O29" i="68"/>
  <c r="M30" i="68"/>
  <c r="N30" i="68"/>
  <c r="O30" i="68"/>
  <c r="M31" i="68"/>
  <c r="N31" i="68"/>
  <c r="O31" i="68"/>
  <c r="M32" i="68"/>
  <c r="N32" i="68"/>
  <c r="O32" i="68"/>
  <c r="M33" i="68"/>
  <c r="N33" i="68"/>
  <c r="O33" i="68"/>
  <c r="M35" i="68"/>
  <c r="N35" i="68"/>
  <c r="O35" i="68"/>
  <c r="M36" i="68"/>
  <c r="N36" i="68"/>
  <c r="O36" i="68"/>
  <c r="M37" i="68"/>
  <c r="N37" i="68"/>
  <c r="O37" i="68"/>
  <c r="M38" i="68"/>
  <c r="N38" i="68"/>
  <c r="O38" i="68"/>
  <c r="M39" i="68"/>
  <c r="N39" i="68"/>
  <c r="O39" i="68"/>
  <c r="M40" i="68"/>
  <c r="N40" i="68"/>
  <c r="O40" i="68"/>
  <c r="M41" i="68"/>
  <c r="N41" i="68"/>
  <c r="O41" i="68"/>
  <c r="M42" i="68"/>
  <c r="N42" i="68"/>
  <c r="O42" i="68"/>
  <c r="M43" i="68"/>
  <c r="N43" i="68"/>
  <c r="O43" i="68"/>
  <c r="M44" i="68"/>
  <c r="N44" i="68"/>
  <c r="O44" i="68"/>
  <c r="M46" i="68"/>
  <c r="N46" i="68"/>
  <c r="O46" i="68"/>
  <c r="M47" i="68"/>
  <c r="N47" i="68"/>
  <c r="O47" i="68"/>
  <c r="M48" i="68"/>
  <c r="N48" i="68"/>
  <c r="O48" i="68"/>
  <c r="M49" i="68"/>
  <c r="N49" i="68"/>
  <c r="O49" i="68"/>
  <c r="M50" i="68"/>
  <c r="N50" i="68"/>
  <c r="O50" i="68"/>
  <c r="M51" i="68"/>
  <c r="N51" i="68"/>
  <c r="O51" i="68"/>
  <c r="M53" i="68"/>
  <c r="N53" i="68"/>
  <c r="O53" i="68"/>
  <c r="M54" i="68"/>
  <c r="N54" i="68"/>
  <c r="O54" i="68"/>
  <c r="M55" i="68"/>
  <c r="N55" i="68"/>
  <c r="O55" i="68"/>
  <c r="M56" i="68"/>
  <c r="N56" i="68"/>
  <c r="O56" i="68"/>
  <c r="M57" i="68"/>
  <c r="N57" i="68"/>
  <c r="O57" i="68"/>
  <c r="M58" i="68"/>
  <c r="N58" i="68"/>
  <c r="O58" i="68"/>
  <c r="M60" i="68"/>
  <c r="N60" i="68"/>
  <c r="O60" i="68"/>
  <c r="M61" i="68"/>
  <c r="N61" i="68"/>
  <c r="O61" i="68"/>
  <c r="M62" i="68"/>
  <c r="N62" i="68"/>
  <c r="O62" i="68"/>
  <c r="M63" i="68"/>
  <c r="N63" i="68"/>
  <c r="O63" i="68"/>
  <c r="M64" i="68"/>
  <c r="N64" i="68"/>
  <c r="O64" i="68"/>
  <c r="M66" i="68"/>
  <c r="N66" i="68"/>
  <c r="O66" i="68"/>
  <c r="M67" i="68"/>
  <c r="N67" i="68"/>
  <c r="O67" i="68"/>
  <c r="M68" i="68"/>
  <c r="N68" i="68"/>
  <c r="O68" i="68"/>
  <c r="M69" i="68"/>
  <c r="N69" i="68"/>
  <c r="O69" i="68"/>
  <c r="M71" i="68"/>
  <c r="N71" i="68"/>
  <c r="O71" i="68"/>
  <c r="M72" i="68"/>
  <c r="N72" i="68"/>
  <c r="O72" i="68"/>
  <c r="M73" i="68"/>
  <c r="N73" i="68"/>
  <c r="O73" i="68"/>
  <c r="M74" i="68"/>
  <c r="N74" i="68"/>
  <c r="O74" i="68"/>
  <c r="M75" i="68"/>
  <c r="N75" i="68"/>
  <c r="O75" i="68"/>
  <c r="M76" i="68"/>
  <c r="N76" i="68"/>
  <c r="O76" i="68"/>
  <c r="M77" i="68"/>
  <c r="N77" i="68"/>
  <c r="O77" i="68"/>
  <c r="M78" i="68"/>
  <c r="N78" i="68"/>
  <c r="O78" i="68"/>
  <c r="L78" i="68"/>
  <c r="L77" i="68"/>
  <c r="L76" i="68"/>
  <c r="L75" i="68"/>
  <c r="L74" i="68"/>
  <c r="L73" i="68"/>
  <c r="L72" i="68"/>
  <c r="L71" i="68"/>
  <c r="L69" i="68"/>
  <c r="L68" i="68"/>
  <c r="L67" i="68"/>
  <c r="L66" i="68"/>
  <c r="L64" i="68"/>
  <c r="L63" i="68"/>
  <c r="L62" i="68"/>
  <c r="L61" i="68"/>
  <c r="L60" i="68"/>
  <c r="L58" i="68"/>
  <c r="L57" i="68"/>
  <c r="L56" i="68"/>
  <c r="L55" i="68"/>
  <c r="L54" i="68"/>
  <c r="L53" i="68"/>
  <c r="L51" i="68"/>
  <c r="L50" i="68"/>
  <c r="L49" i="68"/>
  <c r="L48" i="68"/>
  <c r="L47" i="68"/>
  <c r="L46" i="68"/>
  <c r="L44" i="68"/>
  <c r="L43" i="68"/>
  <c r="L42" i="68"/>
  <c r="L41" i="68"/>
  <c r="L40" i="68"/>
  <c r="L39" i="68"/>
  <c r="L38" i="68"/>
  <c r="L37" i="68"/>
  <c r="L36" i="68"/>
  <c r="L35" i="68"/>
  <c r="L33" i="68"/>
  <c r="L32" i="68"/>
  <c r="L31" i="68"/>
  <c r="L30" i="68"/>
  <c r="L29" i="68"/>
  <c r="L28" i="68"/>
  <c r="L27" i="68"/>
  <c r="L25" i="68"/>
  <c r="L24" i="68"/>
  <c r="L23" i="68"/>
  <c r="L22" i="68"/>
  <c r="L21" i="68"/>
  <c r="L19" i="68"/>
  <c r="L17" i="68"/>
  <c r="L16" i="68"/>
  <c r="L15" i="68"/>
  <c r="L14" i="68"/>
  <c r="L13" i="68"/>
  <c r="L12" i="68"/>
  <c r="L11" i="68"/>
  <c r="L10" i="68"/>
  <c r="L9" i="68"/>
  <c r="J10" i="68"/>
  <c r="J11" i="68"/>
  <c r="J12" i="68"/>
  <c r="J13" i="68"/>
  <c r="J14" i="68"/>
  <c r="J15" i="68"/>
  <c r="J16" i="68"/>
  <c r="J17" i="68"/>
  <c r="J19" i="68"/>
  <c r="J21" i="68"/>
  <c r="J22" i="68"/>
  <c r="J23" i="68"/>
  <c r="J24" i="68"/>
  <c r="J25" i="68"/>
  <c r="J27" i="68"/>
  <c r="J28" i="68"/>
  <c r="J29" i="68"/>
  <c r="J30" i="68"/>
  <c r="J31" i="68"/>
  <c r="J32" i="68"/>
  <c r="J33" i="68"/>
  <c r="J35" i="68"/>
  <c r="J36" i="68"/>
  <c r="J37" i="68"/>
  <c r="J38" i="68"/>
  <c r="J39" i="68"/>
  <c r="J40" i="68"/>
  <c r="J41" i="68"/>
  <c r="J42" i="68"/>
  <c r="J43" i="68"/>
  <c r="J44" i="68"/>
  <c r="J46" i="68"/>
  <c r="J47" i="68"/>
  <c r="J48" i="68"/>
  <c r="J49" i="68"/>
  <c r="J50" i="68"/>
  <c r="J51" i="68"/>
  <c r="J53" i="68"/>
  <c r="J54" i="68"/>
  <c r="J55" i="68"/>
  <c r="J56" i="68"/>
  <c r="J57" i="68"/>
  <c r="J58" i="68"/>
  <c r="J60" i="68"/>
  <c r="J61" i="68"/>
  <c r="J62" i="68"/>
  <c r="J63" i="68"/>
  <c r="J64" i="68"/>
  <c r="J66" i="68"/>
  <c r="J67" i="68"/>
  <c r="J68" i="68"/>
  <c r="J69" i="68"/>
  <c r="J71" i="68"/>
  <c r="J72" i="68"/>
  <c r="J73" i="68"/>
  <c r="J74" i="68"/>
  <c r="J75" i="68"/>
  <c r="J76" i="68"/>
  <c r="J77" i="68"/>
  <c r="J78" i="68"/>
  <c r="J9" i="68"/>
  <c r="B18" i="68"/>
  <c r="B2" i="68"/>
  <c r="B10" i="68"/>
  <c r="B11" i="68"/>
  <c r="B12" i="68"/>
  <c r="B13" i="68"/>
  <c r="B14" i="68"/>
  <c r="B15" i="68"/>
  <c r="B16" i="68"/>
  <c r="B17" i="68"/>
  <c r="F18" i="69"/>
  <c r="F80" i="69" s="1"/>
  <c r="F18" i="70"/>
  <c r="F80" i="70" s="1"/>
  <c r="F18" i="71"/>
  <c r="F80" i="71" s="1"/>
  <c r="F18" i="72"/>
  <c r="F80" i="72" s="1"/>
  <c r="F18" i="73"/>
  <c r="F80" i="73" s="1"/>
  <c r="G18" i="69"/>
  <c r="G80" i="69" s="1"/>
  <c r="G18" i="70"/>
  <c r="G80" i="70" s="1"/>
  <c r="G18" i="71"/>
  <c r="G80" i="71" s="1"/>
  <c r="G18" i="72"/>
  <c r="G80" i="72" s="1"/>
  <c r="G18" i="73"/>
  <c r="G80" i="73" s="1"/>
  <c r="H18" i="69"/>
  <c r="H80" i="69" s="1"/>
  <c r="H18" i="70"/>
  <c r="H80" i="70" s="1"/>
  <c r="H18" i="71"/>
  <c r="H80" i="71" s="1"/>
  <c r="H18" i="72"/>
  <c r="H80" i="72" s="1"/>
  <c r="H18" i="73"/>
  <c r="H80" i="73" s="1"/>
  <c r="M20" i="68"/>
  <c r="N20" i="68"/>
  <c r="O20" i="68"/>
  <c r="M26" i="68"/>
  <c r="N26" i="68"/>
  <c r="O26" i="68"/>
  <c r="M34" i="68"/>
  <c r="N34" i="68"/>
  <c r="O34" i="68"/>
  <c r="M45" i="68"/>
  <c r="N45" i="68"/>
  <c r="O45" i="68"/>
  <c r="M52" i="68"/>
  <c r="N52" i="68"/>
  <c r="O52" i="68"/>
  <c r="M59" i="68"/>
  <c r="N59" i="68"/>
  <c r="O59" i="68"/>
  <c r="M65" i="68"/>
  <c r="N65" i="68"/>
  <c r="O65" i="68"/>
  <c r="M70" i="68"/>
  <c r="N70" i="68"/>
  <c r="O70" i="68"/>
  <c r="L70" i="68"/>
  <c r="L65" i="68"/>
  <c r="L59" i="68"/>
  <c r="L52" i="68"/>
  <c r="L45" i="68"/>
  <c r="L34" i="68"/>
  <c r="L26" i="68"/>
  <c r="L20" i="68"/>
  <c r="E18" i="69"/>
  <c r="E18" i="70"/>
  <c r="E80" i="70" s="1"/>
  <c r="E18" i="71"/>
  <c r="E80" i="71" s="1"/>
  <c r="E18" i="72"/>
  <c r="E80" i="72" s="1"/>
  <c r="E18" i="73"/>
  <c r="E80" i="73" s="1"/>
  <c r="C18" i="69"/>
  <c r="C80" i="69" s="1"/>
  <c r="C18" i="70"/>
  <c r="C80" i="70" s="1"/>
  <c r="C18" i="71"/>
  <c r="C80" i="71" s="1"/>
  <c r="C18" i="72"/>
  <c r="C80" i="72" s="1"/>
  <c r="C18" i="73"/>
  <c r="J20" i="68"/>
  <c r="J26" i="68"/>
  <c r="J34" i="68"/>
  <c r="J45" i="68"/>
  <c r="J52" i="68"/>
  <c r="J59" i="68"/>
  <c r="J65" i="68"/>
  <c r="J70" i="68"/>
  <c r="B18" i="69"/>
  <c r="B2" i="69"/>
  <c r="B10" i="69"/>
  <c r="B11" i="69"/>
  <c r="B12" i="69"/>
  <c r="B13" i="69"/>
  <c r="B14" i="69"/>
  <c r="B15" i="69"/>
  <c r="B16" i="69"/>
  <c r="B17" i="69"/>
  <c r="B18" i="70"/>
  <c r="B2" i="70"/>
  <c r="B10" i="70"/>
  <c r="B11" i="70"/>
  <c r="B12" i="70"/>
  <c r="B13" i="70"/>
  <c r="B14" i="70"/>
  <c r="B15" i="70"/>
  <c r="B16" i="70"/>
  <c r="B17" i="70"/>
  <c r="B18" i="71"/>
  <c r="B2" i="71"/>
  <c r="B10" i="71"/>
  <c r="B11" i="71"/>
  <c r="B12" i="71"/>
  <c r="B13" i="71"/>
  <c r="B14" i="71"/>
  <c r="B15" i="71"/>
  <c r="B16" i="71"/>
  <c r="B17" i="71"/>
  <c r="B18" i="72"/>
  <c r="B2" i="72"/>
  <c r="B10" i="72"/>
  <c r="B11" i="72"/>
  <c r="B12" i="72"/>
  <c r="B13" i="72"/>
  <c r="B14" i="72"/>
  <c r="B15" i="72"/>
  <c r="B16" i="72"/>
  <c r="B17" i="72"/>
  <c r="B18" i="73"/>
  <c r="B2" i="73"/>
  <c r="B10" i="73"/>
  <c r="B11" i="73"/>
  <c r="B12" i="73"/>
  <c r="B13" i="73"/>
  <c r="B14" i="73"/>
  <c r="B15" i="73"/>
  <c r="B16" i="73"/>
  <c r="B17" i="73"/>
  <c r="M9" i="74"/>
  <c r="N9" i="74"/>
  <c r="O9" i="74"/>
  <c r="P9" i="74"/>
  <c r="M10" i="74"/>
  <c r="N10" i="74"/>
  <c r="O10" i="74"/>
  <c r="P10" i="74"/>
  <c r="M11" i="74"/>
  <c r="N11" i="74"/>
  <c r="O11" i="74"/>
  <c r="P11" i="74"/>
  <c r="M12" i="74"/>
  <c r="N12" i="74"/>
  <c r="O12" i="74"/>
  <c r="P12" i="74"/>
  <c r="M13" i="74"/>
  <c r="N13" i="74"/>
  <c r="O13" i="74"/>
  <c r="P13" i="74"/>
  <c r="M14" i="74"/>
  <c r="N14" i="74"/>
  <c r="O14" i="74"/>
  <c r="P14" i="74"/>
  <c r="M15" i="74"/>
  <c r="N15" i="74"/>
  <c r="O15" i="74"/>
  <c r="P15" i="74"/>
  <c r="M16" i="74"/>
  <c r="N16" i="74"/>
  <c r="O16" i="74"/>
  <c r="P16" i="74"/>
  <c r="M17" i="74"/>
  <c r="N17" i="74"/>
  <c r="O17" i="74"/>
  <c r="P17" i="74"/>
  <c r="M19" i="74"/>
  <c r="N19" i="74"/>
  <c r="O19" i="74"/>
  <c r="P19" i="74"/>
  <c r="O22" i="74"/>
  <c r="O25" i="74"/>
  <c r="O27" i="74"/>
  <c r="M28" i="74"/>
  <c r="O29" i="74"/>
  <c r="P29" i="74"/>
  <c r="M31" i="74"/>
  <c r="N31" i="74"/>
  <c r="M32" i="74"/>
  <c r="P32" i="74"/>
  <c r="O33" i="74"/>
  <c r="O37" i="74"/>
  <c r="O38" i="74"/>
  <c r="O42" i="74"/>
  <c r="M44" i="74"/>
  <c r="P44" i="74"/>
  <c r="N46" i="74"/>
  <c r="O46" i="74"/>
  <c r="N47" i="74"/>
  <c r="P48" i="74"/>
  <c r="P49" i="74"/>
  <c r="O53" i="74"/>
  <c r="O54" i="74"/>
  <c r="N55" i="74"/>
  <c r="M57" i="74"/>
  <c r="O58" i="74"/>
  <c r="P61" i="74"/>
  <c r="O62" i="74"/>
  <c r="M64" i="74"/>
  <c r="O66" i="74"/>
  <c r="N67" i="74"/>
  <c r="M68" i="74"/>
  <c r="O69" i="74"/>
  <c r="M71" i="74"/>
  <c r="N71" i="74"/>
  <c r="N74" i="74"/>
  <c r="M75" i="74"/>
  <c r="P77" i="74"/>
  <c r="L78" i="74"/>
  <c r="L76" i="74"/>
  <c r="L69" i="74"/>
  <c r="L51" i="74"/>
  <c r="L47" i="74"/>
  <c r="L37" i="74"/>
  <c r="L25" i="74"/>
  <c r="L21" i="74"/>
  <c r="L19" i="74"/>
  <c r="L17" i="74"/>
  <c r="L16" i="74"/>
  <c r="L15" i="74"/>
  <c r="L14" i="74"/>
  <c r="L13" i="74"/>
  <c r="L12" i="74"/>
  <c r="L11" i="74"/>
  <c r="L10" i="74"/>
  <c r="L9" i="74"/>
  <c r="J10" i="74"/>
  <c r="J11" i="74"/>
  <c r="J12" i="74"/>
  <c r="J13" i="74"/>
  <c r="J14" i="74"/>
  <c r="J15" i="74"/>
  <c r="J16" i="74"/>
  <c r="J17" i="74"/>
  <c r="J19" i="74"/>
  <c r="J21" i="74"/>
  <c r="J23" i="74"/>
  <c r="J25" i="74"/>
  <c r="J33" i="74"/>
  <c r="J37" i="74"/>
  <c r="J38" i="74"/>
  <c r="J41" i="74"/>
  <c r="J47" i="74"/>
  <c r="J51" i="74"/>
  <c r="J69" i="74"/>
  <c r="J77" i="74"/>
  <c r="J9" i="74"/>
  <c r="B18" i="74"/>
  <c r="B2" i="74"/>
  <c r="B10" i="74"/>
  <c r="B11" i="74"/>
  <c r="B12" i="74"/>
  <c r="B13" i="74"/>
  <c r="B14" i="74"/>
  <c r="B15" i="74"/>
  <c r="B16" i="74"/>
  <c r="B17" i="74"/>
  <c r="F18" i="75"/>
  <c r="F80" i="75" s="1"/>
  <c r="F18" i="76"/>
  <c r="F80" i="76" s="1"/>
  <c r="G18" i="75"/>
  <c r="G80" i="75" s="1"/>
  <c r="G18" i="76"/>
  <c r="G80" i="76" s="1"/>
  <c r="H18" i="75"/>
  <c r="H80" i="75" s="1"/>
  <c r="H18" i="76"/>
  <c r="H80" i="76" s="1"/>
  <c r="I18" i="75"/>
  <c r="I80" i="75" s="1"/>
  <c r="I18" i="76"/>
  <c r="I80" i="76" s="1"/>
  <c r="M20" i="74"/>
  <c r="P20" i="74"/>
  <c r="N34" i="74"/>
  <c r="O34" i="74"/>
  <c r="O45" i="74"/>
  <c r="P45" i="74"/>
  <c r="M59" i="74"/>
  <c r="P65" i="74"/>
  <c r="N70" i="74"/>
  <c r="O70" i="74"/>
  <c r="L65" i="74"/>
  <c r="L45" i="74"/>
  <c r="E18" i="75"/>
  <c r="E80" i="75" s="1"/>
  <c r="E18" i="76"/>
  <c r="E80" i="76" s="1"/>
  <c r="C18" i="75"/>
  <c r="C80" i="75" s="1"/>
  <c r="C18" i="76"/>
  <c r="C80" i="76" s="1"/>
  <c r="J45" i="74"/>
  <c r="J59" i="74"/>
  <c r="J65" i="74"/>
  <c r="B18" i="75"/>
  <c r="B2" i="75"/>
  <c r="B10" i="75"/>
  <c r="B11" i="75"/>
  <c r="B12" i="75"/>
  <c r="B13" i="75"/>
  <c r="B14" i="75"/>
  <c r="B15" i="75"/>
  <c r="B16" i="75"/>
  <c r="B17" i="75"/>
  <c r="B18" i="76"/>
  <c r="B2" i="76"/>
  <c r="B10" i="76"/>
  <c r="B11" i="76"/>
  <c r="B12" i="76"/>
  <c r="B13" i="76"/>
  <c r="B14" i="76"/>
  <c r="B15" i="76"/>
  <c r="B16" i="76"/>
  <c r="B17" i="76"/>
  <c r="B18" i="133"/>
  <c r="B2" i="133"/>
  <c r="B10" i="133"/>
  <c r="B11" i="133"/>
  <c r="B12" i="133"/>
  <c r="B13" i="133"/>
  <c r="B14" i="133"/>
  <c r="B15" i="133"/>
  <c r="B16" i="133"/>
  <c r="B17" i="133"/>
  <c r="B18" i="77"/>
  <c r="B2" i="77"/>
  <c r="B10" i="77"/>
  <c r="B11" i="77"/>
  <c r="B12" i="77"/>
  <c r="B13" i="77"/>
  <c r="B14" i="77"/>
  <c r="B15" i="77"/>
  <c r="B16" i="77"/>
  <c r="B17" i="77"/>
  <c r="L17" i="78"/>
  <c r="M9" i="78"/>
  <c r="N9" i="78"/>
  <c r="O9" i="78"/>
  <c r="P9" i="78"/>
  <c r="M10" i="78"/>
  <c r="N10" i="78"/>
  <c r="O10" i="78"/>
  <c r="P10" i="78"/>
  <c r="M11" i="78"/>
  <c r="N11" i="78"/>
  <c r="O11" i="78"/>
  <c r="P11" i="78"/>
  <c r="M12" i="78"/>
  <c r="N12" i="78"/>
  <c r="O12" i="78"/>
  <c r="P12" i="78"/>
  <c r="M13" i="78"/>
  <c r="N13" i="78"/>
  <c r="O13" i="78"/>
  <c r="P13" i="78"/>
  <c r="M14" i="78"/>
  <c r="N14" i="78"/>
  <c r="O14" i="78"/>
  <c r="P14" i="78"/>
  <c r="M15" i="78"/>
  <c r="N15" i="78"/>
  <c r="O15" i="78"/>
  <c r="P15" i="78"/>
  <c r="M16" i="78"/>
  <c r="N16" i="78"/>
  <c r="O16" i="78"/>
  <c r="P16" i="78"/>
  <c r="M17" i="78"/>
  <c r="N17" i="78"/>
  <c r="O17" i="78"/>
  <c r="P17" i="78"/>
  <c r="F18" i="78"/>
  <c r="F80" i="78" s="1"/>
  <c r="G18" i="78"/>
  <c r="H18" i="78"/>
  <c r="H80" i="78" s="1"/>
  <c r="M19" i="78"/>
  <c r="N19" i="78"/>
  <c r="O19" i="78"/>
  <c r="O21" i="78"/>
  <c r="N23" i="78"/>
  <c r="M24" i="78"/>
  <c r="N25" i="78"/>
  <c r="M27" i="78"/>
  <c r="M31" i="78"/>
  <c r="N32" i="78"/>
  <c r="M36" i="78"/>
  <c r="M37" i="78"/>
  <c r="M38" i="78"/>
  <c r="O39" i="78"/>
  <c r="N40" i="78"/>
  <c r="M41" i="78"/>
  <c r="O43" i="78"/>
  <c r="N44" i="78"/>
  <c r="O47" i="78"/>
  <c r="M48" i="78"/>
  <c r="M49" i="78"/>
  <c r="O50" i="78"/>
  <c r="O51" i="78"/>
  <c r="M53" i="78"/>
  <c r="N54" i="78"/>
  <c r="M55" i="78"/>
  <c r="O55" i="78"/>
  <c r="N56" i="78"/>
  <c r="N58" i="78"/>
  <c r="M60" i="78"/>
  <c r="O62" i="78"/>
  <c r="M63" i="78"/>
  <c r="N66" i="78"/>
  <c r="O66" i="78"/>
  <c r="M68" i="78"/>
  <c r="N69" i="78"/>
  <c r="N73" i="78"/>
  <c r="N74" i="78"/>
  <c r="M76" i="78"/>
  <c r="O78" i="78"/>
  <c r="L77" i="78"/>
  <c r="L72" i="78"/>
  <c r="L68" i="78"/>
  <c r="L67" i="78"/>
  <c r="L57" i="78"/>
  <c r="L53" i="78"/>
  <c r="L51" i="78"/>
  <c r="L50" i="78"/>
  <c r="L46" i="78"/>
  <c r="L43" i="78"/>
  <c r="L42" i="78"/>
  <c r="L41" i="78"/>
  <c r="L30" i="78"/>
  <c r="L28" i="78"/>
  <c r="L24" i="78"/>
  <c r="L23" i="78"/>
  <c r="L19" i="78"/>
  <c r="E18" i="78"/>
  <c r="L16" i="78"/>
  <c r="L15" i="78"/>
  <c r="L14" i="78"/>
  <c r="L13" i="78"/>
  <c r="L12" i="78"/>
  <c r="L11" i="78"/>
  <c r="L10" i="78"/>
  <c r="L9" i="78"/>
  <c r="J10" i="78"/>
  <c r="J11" i="78"/>
  <c r="J12" i="78"/>
  <c r="J13" i="78"/>
  <c r="J14" i="78"/>
  <c r="J15" i="78"/>
  <c r="J16" i="78"/>
  <c r="J17" i="78"/>
  <c r="C18" i="78"/>
  <c r="C80" i="78" s="1"/>
  <c r="J19" i="78"/>
  <c r="J22" i="78"/>
  <c r="J24" i="78"/>
  <c r="J27" i="78"/>
  <c r="J29" i="78"/>
  <c r="J30" i="78"/>
  <c r="J33" i="78"/>
  <c r="J38" i="78"/>
  <c r="J42" i="78"/>
  <c r="J46" i="78"/>
  <c r="J50" i="78"/>
  <c r="J53" i="78"/>
  <c r="J54" i="78"/>
  <c r="J57" i="78"/>
  <c r="J58" i="78"/>
  <c r="J60" i="78"/>
  <c r="J62" i="78"/>
  <c r="J66" i="78"/>
  <c r="J69" i="78"/>
  <c r="J74" i="78"/>
  <c r="J78" i="78"/>
  <c r="J9" i="78"/>
  <c r="B18" i="78"/>
  <c r="B2" i="78"/>
  <c r="B10" i="78"/>
  <c r="B11" i="78"/>
  <c r="B12" i="78"/>
  <c r="B13" i="78"/>
  <c r="B14" i="78"/>
  <c r="B15" i="78"/>
  <c r="B16" i="78"/>
  <c r="B17" i="78"/>
  <c r="F18" i="79"/>
  <c r="F80" i="79" s="1"/>
  <c r="G18" i="79"/>
  <c r="G80" i="79" s="1"/>
  <c r="H18" i="79"/>
  <c r="H80" i="79" s="1"/>
  <c r="M20" i="78"/>
  <c r="M45" i="78"/>
  <c r="N52" i="78"/>
  <c r="M59" i="78"/>
  <c r="L65" i="78"/>
  <c r="E18" i="79"/>
  <c r="E80" i="79" s="1"/>
  <c r="C18" i="79"/>
  <c r="C80" i="79" s="1"/>
  <c r="J20" i="78"/>
  <c r="J26" i="78"/>
  <c r="J34" i="78"/>
  <c r="J52" i="78"/>
  <c r="J65" i="78"/>
  <c r="J70" i="78"/>
  <c r="L17" i="79"/>
  <c r="M9" i="79"/>
  <c r="N9" i="79"/>
  <c r="O9" i="79"/>
  <c r="P9" i="79"/>
  <c r="M10" i="79"/>
  <c r="N10" i="79"/>
  <c r="O10" i="79"/>
  <c r="P10" i="79"/>
  <c r="M11" i="79"/>
  <c r="N11" i="79"/>
  <c r="O11" i="79"/>
  <c r="P11" i="79"/>
  <c r="M12" i="79"/>
  <c r="N12" i="79"/>
  <c r="O12" i="79"/>
  <c r="P12" i="79"/>
  <c r="M13" i="79"/>
  <c r="N13" i="79"/>
  <c r="O13" i="79"/>
  <c r="P13" i="79"/>
  <c r="M14" i="79"/>
  <c r="N14" i="79"/>
  <c r="O14" i="79"/>
  <c r="P14" i="79"/>
  <c r="M15" i="79"/>
  <c r="N15" i="79"/>
  <c r="O15" i="79"/>
  <c r="P15" i="79"/>
  <c r="M16" i="79"/>
  <c r="N16" i="79"/>
  <c r="O16" i="79"/>
  <c r="P16" i="79"/>
  <c r="M17" i="79"/>
  <c r="N17" i="79"/>
  <c r="O17" i="79"/>
  <c r="M19" i="79"/>
  <c r="N19" i="79"/>
  <c r="O19" i="79"/>
  <c r="M21" i="79"/>
  <c r="N21" i="79"/>
  <c r="O21" i="79"/>
  <c r="M22" i="79"/>
  <c r="N22" i="79"/>
  <c r="O22" i="79"/>
  <c r="M23" i="79"/>
  <c r="N23" i="79"/>
  <c r="O23" i="79"/>
  <c r="M24" i="79"/>
  <c r="N24" i="79"/>
  <c r="O24" i="79"/>
  <c r="M25" i="79"/>
  <c r="N25" i="79"/>
  <c r="O25" i="79"/>
  <c r="M27" i="79"/>
  <c r="N27" i="79"/>
  <c r="O27" i="79"/>
  <c r="M28" i="79"/>
  <c r="N28" i="79"/>
  <c r="O28" i="79"/>
  <c r="M29" i="79"/>
  <c r="N29" i="79"/>
  <c r="O29" i="79"/>
  <c r="M30" i="79"/>
  <c r="N30" i="79"/>
  <c r="O30" i="79"/>
  <c r="M31" i="79"/>
  <c r="N31" i="79"/>
  <c r="O31" i="79"/>
  <c r="M32" i="79"/>
  <c r="N32" i="79"/>
  <c r="O32" i="79"/>
  <c r="M33" i="79"/>
  <c r="N33" i="79"/>
  <c r="O33" i="79"/>
  <c r="M35" i="79"/>
  <c r="N35" i="79"/>
  <c r="O35" i="79"/>
  <c r="M36" i="79"/>
  <c r="N36" i="79"/>
  <c r="O36" i="79"/>
  <c r="M37" i="79"/>
  <c r="N37" i="79"/>
  <c r="O37" i="79"/>
  <c r="M38" i="79"/>
  <c r="N38" i="79"/>
  <c r="O38" i="79"/>
  <c r="M39" i="79"/>
  <c r="N39" i="79"/>
  <c r="O39" i="79"/>
  <c r="M40" i="79"/>
  <c r="N40" i="79"/>
  <c r="O40" i="79"/>
  <c r="M41" i="79"/>
  <c r="N41" i="79"/>
  <c r="O41" i="79"/>
  <c r="M42" i="79"/>
  <c r="N42" i="79"/>
  <c r="O42" i="79"/>
  <c r="M43" i="79"/>
  <c r="N43" i="79"/>
  <c r="O43" i="79"/>
  <c r="M44" i="79"/>
  <c r="N44" i="79"/>
  <c r="O44" i="79"/>
  <c r="M46" i="79"/>
  <c r="N46" i="79"/>
  <c r="O46" i="79"/>
  <c r="M47" i="79"/>
  <c r="N47" i="79"/>
  <c r="O47" i="79"/>
  <c r="M48" i="79"/>
  <c r="N48" i="79"/>
  <c r="O48" i="79"/>
  <c r="M49" i="79"/>
  <c r="N49" i="79"/>
  <c r="O49" i="79"/>
  <c r="M50" i="79"/>
  <c r="N50" i="79"/>
  <c r="O50" i="79"/>
  <c r="M51" i="79"/>
  <c r="N51" i="79"/>
  <c r="O51" i="79"/>
  <c r="M53" i="79"/>
  <c r="N53" i="79"/>
  <c r="O53" i="79"/>
  <c r="M54" i="79"/>
  <c r="N54" i="79"/>
  <c r="O54" i="79"/>
  <c r="M55" i="79"/>
  <c r="N55" i="79"/>
  <c r="O55" i="79"/>
  <c r="M56" i="79"/>
  <c r="N56" i="79"/>
  <c r="O56" i="79"/>
  <c r="M57" i="79"/>
  <c r="N57" i="79"/>
  <c r="O57" i="79"/>
  <c r="M58" i="79"/>
  <c r="N58" i="79"/>
  <c r="O58" i="79"/>
  <c r="M60" i="79"/>
  <c r="N60" i="79"/>
  <c r="O60" i="79"/>
  <c r="M61" i="79"/>
  <c r="N61" i="79"/>
  <c r="O61" i="79"/>
  <c r="M62" i="79"/>
  <c r="N62" i="79"/>
  <c r="O62" i="79"/>
  <c r="M63" i="79"/>
  <c r="N63" i="79"/>
  <c r="O63" i="79"/>
  <c r="M64" i="79"/>
  <c r="N64" i="79"/>
  <c r="O64" i="79"/>
  <c r="M66" i="79"/>
  <c r="N66" i="79"/>
  <c r="O66" i="79"/>
  <c r="M67" i="79"/>
  <c r="N67" i="79"/>
  <c r="O67" i="79"/>
  <c r="M68" i="79"/>
  <c r="N68" i="79"/>
  <c r="O68" i="79"/>
  <c r="M69" i="79"/>
  <c r="N69" i="79"/>
  <c r="O69" i="79"/>
  <c r="M71" i="79"/>
  <c r="N71" i="79"/>
  <c r="O71" i="79"/>
  <c r="M72" i="79"/>
  <c r="N72" i="79"/>
  <c r="O72" i="79"/>
  <c r="M73" i="79"/>
  <c r="N73" i="79"/>
  <c r="O73" i="79"/>
  <c r="M74" i="79"/>
  <c r="N74" i="79"/>
  <c r="O74" i="79"/>
  <c r="M75" i="79"/>
  <c r="N75" i="79"/>
  <c r="O75" i="79"/>
  <c r="M76" i="79"/>
  <c r="N76" i="79"/>
  <c r="O76" i="79"/>
  <c r="M77" i="79"/>
  <c r="N77" i="79"/>
  <c r="O77" i="79"/>
  <c r="M78" i="79"/>
  <c r="N78" i="79"/>
  <c r="O78" i="79"/>
  <c r="L78" i="79"/>
  <c r="L77" i="79"/>
  <c r="L76" i="79"/>
  <c r="L75" i="79"/>
  <c r="L74" i="79"/>
  <c r="L73" i="79"/>
  <c r="L72" i="79"/>
  <c r="L71" i="79"/>
  <c r="L69" i="79"/>
  <c r="L68" i="79"/>
  <c r="L67" i="79"/>
  <c r="L66" i="79"/>
  <c r="L64" i="79"/>
  <c r="L63" i="79"/>
  <c r="L62" i="79"/>
  <c r="L61" i="79"/>
  <c r="L60" i="79"/>
  <c r="L58" i="79"/>
  <c r="L57" i="79"/>
  <c r="L56" i="79"/>
  <c r="L55" i="79"/>
  <c r="L54" i="79"/>
  <c r="L53" i="79"/>
  <c r="L51" i="79"/>
  <c r="L50" i="79"/>
  <c r="L49" i="79"/>
  <c r="L48" i="79"/>
  <c r="L47" i="79"/>
  <c r="L46" i="79"/>
  <c r="L44" i="79"/>
  <c r="L43" i="79"/>
  <c r="L42" i="79"/>
  <c r="L41" i="79"/>
  <c r="L40" i="79"/>
  <c r="L39" i="79"/>
  <c r="L38" i="79"/>
  <c r="L37" i="79"/>
  <c r="L36" i="79"/>
  <c r="L35" i="79"/>
  <c r="L33" i="79"/>
  <c r="L32" i="79"/>
  <c r="L31" i="79"/>
  <c r="L30" i="79"/>
  <c r="L29" i="79"/>
  <c r="L28" i="79"/>
  <c r="L27" i="79"/>
  <c r="L25" i="79"/>
  <c r="L24" i="79"/>
  <c r="L23" i="79"/>
  <c r="L22" i="79"/>
  <c r="L21" i="79"/>
  <c r="L19" i="79"/>
  <c r="L16" i="79"/>
  <c r="L15" i="79"/>
  <c r="L14" i="79"/>
  <c r="L13" i="79"/>
  <c r="L12" i="79"/>
  <c r="L11" i="79"/>
  <c r="L10" i="79"/>
  <c r="L9" i="79"/>
  <c r="J10" i="79"/>
  <c r="J11" i="79"/>
  <c r="J12" i="79"/>
  <c r="J13" i="79"/>
  <c r="J14" i="79"/>
  <c r="J15" i="79"/>
  <c r="J16" i="79"/>
  <c r="J17" i="79"/>
  <c r="J19" i="79"/>
  <c r="J21" i="79"/>
  <c r="J22" i="79"/>
  <c r="J23" i="79"/>
  <c r="J24" i="79"/>
  <c r="J25" i="79"/>
  <c r="J27" i="79"/>
  <c r="J28" i="79"/>
  <c r="J29" i="79"/>
  <c r="J30" i="79"/>
  <c r="J31" i="79"/>
  <c r="J32" i="79"/>
  <c r="J33" i="79"/>
  <c r="J35" i="79"/>
  <c r="J36" i="79"/>
  <c r="J37" i="79"/>
  <c r="J38" i="79"/>
  <c r="J39" i="79"/>
  <c r="J40" i="79"/>
  <c r="J41" i="79"/>
  <c r="J42" i="79"/>
  <c r="J43" i="79"/>
  <c r="J44" i="79"/>
  <c r="J46" i="79"/>
  <c r="J47" i="79"/>
  <c r="J48" i="79"/>
  <c r="J49" i="79"/>
  <c r="J50" i="79"/>
  <c r="J51" i="79"/>
  <c r="J53" i="79"/>
  <c r="J54" i="79"/>
  <c r="J55" i="79"/>
  <c r="J56" i="79"/>
  <c r="J57" i="79"/>
  <c r="J58" i="79"/>
  <c r="J60" i="79"/>
  <c r="J61" i="79"/>
  <c r="J62" i="79"/>
  <c r="J63" i="79"/>
  <c r="J64" i="79"/>
  <c r="J66" i="79"/>
  <c r="J67" i="79"/>
  <c r="J68" i="79"/>
  <c r="J69" i="79"/>
  <c r="J71" i="79"/>
  <c r="J72" i="79"/>
  <c r="J73" i="79"/>
  <c r="J74" i="79"/>
  <c r="J75" i="79"/>
  <c r="J76" i="79"/>
  <c r="J77" i="79"/>
  <c r="J78" i="79"/>
  <c r="J9" i="79"/>
  <c r="B18" i="79"/>
  <c r="B2" i="79"/>
  <c r="B10" i="79"/>
  <c r="B11" i="79"/>
  <c r="B12" i="79"/>
  <c r="B13" i="79"/>
  <c r="B14" i="79"/>
  <c r="B15" i="79"/>
  <c r="B16" i="79"/>
  <c r="B17" i="79"/>
  <c r="F18" i="80"/>
  <c r="F80" i="80" s="1"/>
  <c r="F18" i="81"/>
  <c r="F80" i="81" s="1"/>
  <c r="G18" i="80"/>
  <c r="G80" i="80" s="1"/>
  <c r="G18" i="81"/>
  <c r="G80" i="81" s="1"/>
  <c r="H18" i="80"/>
  <c r="H80" i="80" s="1"/>
  <c r="H18" i="81"/>
  <c r="H80" i="81" s="1"/>
  <c r="M20" i="79"/>
  <c r="N20" i="79"/>
  <c r="O20" i="79"/>
  <c r="M26" i="79"/>
  <c r="N26" i="79"/>
  <c r="O26" i="79"/>
  <c r="M34" i="79"/>
  <c r="N34" i="79"/>
  <c r="O34" i="79"/>
  <c r="M45" i="79"/>
  <c r="N45" i="79"/>
  <c r="O45" i="79"/>
  <c r="M52" i="79"/>
  <c r="N52" i="79"/>
  <c r="O52" i="79"/>
  <c r="M59" i="79"/>
  <c r="N59" i="79"/>
  <c r="O59" i="79"/>
  <c r="M65" i="79"/>
  <c r="N65" i="79"/>
  <c r="O65" i="79"/>
  <c r="M70" i="79"/>
  <c r="N70" i="79"/>
  <c r="O70" i="79"/>
  <c r="L70" i="79"/>
  <c r="L65" i="79"/>
  <c r="L59" i="79"/>
  <c r="L52" i="79"/>
  <c r="L45" i="79"/>
  <c r="L34" i="79"/>
  <c r="L26" i="79"/>
  <c r="L20" i="79"/>
  <c r="E18" i="80"/>
  <c r="E80" i="80" s="1"/>
  <c r="E18" i="81"/>
  <c r="E80" i="81" s="1"/>
  <c r="C18" i="80"/>
  <c r="C80" i="80"/>
  <c r="C18" i="81"/>
  <c r="J20" i="79"/>
  <c r="J26" i="79"/>
  <c r="J34" i="79"/>
  <c r="J45" i="79"/>
  <c r="J52" i="79"/>
  <c r="J59" i="79"/>
  <c r="J65" i="79"/>
  <c r="J70" i="79"/>
  <c r="B18" i="80"/>
  <c r="B2" i="80"/>
  <c r="B10" i="80"/>
  <c r="B11" i="80"/>
  <c r="B12" i="80"/>
  <c r="B13" i="80"/>
  <c r="B14" i="80"/>
  <c r="B15" i="80"/>
  <c r="B16" i="80"/>
  <c r="B17" i="80"/>
  <c r="B18" i="81"/>
  <c r="B2" i="81"/>
  <c r="B10" i="81"/>
  <c r="B11" i="81"/>
  <c r="B12" i="81"/>
  <c r="B13" i="81"/>
  <c r="B14" i="81"/>
  <c r="B15" i="81"/>
  <c r="B16" i="81"/>
  <c r="B17" i="81"/>
  <c r="B18" i="82"/>
  <c r="B2" i="82"/>
  <c r="B10" i="82"/>
  <c r="B11" i="82"/>
  <c r="B12" i="82"/>
  <c r="B13" i="82"/>
  <c r="B14" i="82"/>
  <c r="B15" i="82"/>
  <c r="B16" i="82"/>
  <c r="B17" i="82"/>
  <c r="M9" i="83"/>
  <c r="N9" i="83"/>
  <c r="O9" i="83"/>
  <c r="P9" i="83"/>
  <c r="M10" i="83"/>
  <c r="N10" i="83"/>
  <c r="O10" i="83"/>
  <c r="P10" i="83"/>
  <c r="M11" i="83"/>
  <c r="N11" i="83"/>
  <c r="O11" i="83"/>
  <c r="P11" i="83"/>
  <c r="M12" i="83"/>
  <c r="N12" i="83"/>
  <c r="O12" i="83"/>
  <c r="P12" i="83"/>
  <c r="M13" i="83"/>
  <c r="N13" i="83"/>
  <c r="O13" i="83"/>
  <c r="P13" i="83"/>
  <c r="M14" i="83"/>
  <c r="N14" i="83"/>
  <c r="O14" i="83"/>
  <c r="P14" i="83"/>
  <c r="M15" i="83"/>
  <c r="N15" i="83"/>
  <c r="O15" i="83"/>
  <c r="P15" i="83"/>
  <c r="M16" i="83"/>
  <c r="N16" i="83"/>
  <c r="O16" i="83"/>
  <c r="M17" i="83"/>
  <c r="N17" i="83"/>
  <c r="O17" i="83"/>
  <c r="M19" i="83"/>
  <c r="N19" i="83"/>
  <c r="O19" i="83"/>
  <c r="N22" i="83"/>
  <c r="N23" i="83"/>
  <c r="M27" i="83"/>
  <c r="N27" i="83"/>
  <c r="O29" i="83"/>
  <c r="M30" i="83"/>
  <c r="N35" i="83"/>
  <c r="N37" i="83"/>
  <c r="N38" i="83"/>
  <c r="O39" i="83"/>
  <c r="M40" i="83"/>
  <c r="N40" i="83"/>
  <c r="O40" i="83"/>
  <c r="M41" i="83"/>
  <c r="O43" i="83"/>
  <c r="M44" i="83"/>
  <c r="N44" i="83"/>
  <c r="O46" i="83"/>
  <c r="O47" i="83"/>
  <c r="M48" i="83"/>
  <c r="N48" i="83"/>
  <c r="M49" i="83"/>
  <c r="O50" i="83"/>
  <c r="M51" i="83"/>
  <c r="O51" i="83"/>
  <c r="O54" i="83"/>
  <c r="M55" i="83"/>
  <c r="O55" i="83"/>
  <c r="M56" i="83"/>
  <c r="M57" i="83"/>
  <c r="N58" i="83"/>
  <c r="O58" i="83"/>
  <c r="N63" i="83"/>
  <c r="N66" i="83"/>
  <c r="O66" i="83"/>
  <c r="N67" i="83"/>
  <c r="N69" i="83"/>
  <c r="M72" i="83"/>
  <c r="N74" i="83"/>
  <c r="M76" i="83"/>
  <c r="O78" i="83"/>
  <c r="L77" i="83"/>
  <c r="L76" i="83"/>
  <c r="L72" i="83"/>
  <c r="L66" i="83"/>
  <c r="L61" i="83"/>
  <c r="L56" i="83"/>
  <c r="L53" i="83"/>
  <c r="L50" i="83"/>
  <c r="L49" i="83"/>
  <c r="L46" i="83"/>
  <c r="L43" i="83"/>
  <c r="L42" i="83"/>
  <c r="L38" i="83"/>
  <c r="L37" i="83"/>
  <c r="L25" i="83"/>
  <c r="L24" i="83"/>
  <c r="L19" i="83"/>
  <c r="L17" i="83"/>
  <c r="L16" i="83"/>
  <c r="L15" i="83"/>
  <c r="L14" i="83"/>
  <c r="L13" i="83"/>
  <c r="L12" i="83"/>
  <c r="L11" i="83"/>
  <c r="L10" i="83"/>
  <c r="L9" i="83"/>
  <c r="J10" i="83"/>
  <c r="J11" i="83"/>
  <c r="J12" i="83"/>
  <c r="J13" i="83"/>
  <c r="J14" i="83"/>
  <c r="J15" i="83"/>
  <c r="J16" i="83"/>
  <c r="J17" i="83"/>
  <c r="J19" i="83"/>
  <c r="J21" i="83"/>
  <c r="J22" i="83"/>
  <c r="J25" i="83"/>
  <c r="J30" i="83"/>
  <c r="J32" i="83"/>
  <c r="J37" i="83"/>
  <c r="J38" i="83"/>
  <c r="J41" i="83"/>
  <c r="J42" i="83"/>
  <c r="J46" i="83"/>
  <c r="J50" i="83"/>
  <c r="J53" i="83"/>
  <c r="J54" i="83"/>
  <c r="J57" i="83"/>
  <c r="J58" i="83"/>
  <c r="J62" i="83"/>
  <c r="J66" i="83"/>
  <c r="J67" i="83"/>
  <c r="J69" i="83"/>
  <c r="J74" i="83"/>
  <c r="J78" i="83"/>
  <c r="J9" i="83"/>
  <c r="B18" i="83"/>
  <c r="B2" i="83"/>
  <c r="B10" i="83"/>
  <c r="B11" i="83"/>
  <c r="B12" i="83"/>
  <c r="B13" i="83"/>
  <c r="B14" i="83"/>
  <c r="B15" i="83"/>
  <c r="B16" i="83"/>
  <c r="B17" i="83"/>
  <c r="F18" i="84"/>
  <c r="F80" i="84" s="1"/>
  <c r="F18" i="85"/>
  <c r="F80" i="85" s="1"/>
  <c r="F18" i="86"/>
  <c r="F80" i="86" s="1"/>
  <c r="G18" i="84"/>
  <c r="G80" i="84"/>
  <c r="G18" i="85"/>
  <c r="G80" i="85" s="1"/>
  <c r="G18" i="86"/>
  <c r="G80" i="86" s="1"/>
  <c r="H18" i="84"/>
  <c r="H80" i="84" s="1"/>
  <c r="H18" i="85"/>
  <c r="H80" i="85" s="1"/>
  <c r="H18" i="86"/>
  <c r="H80" i="86" s="1"/>
  <c r="M20" i="83"/>
  <c r="O20" i="83"/>
  <c r="M45" i="83"/>
  <c r="N52" i="83"/>
  <c r="N70" i="83"/>
  <c r="L65" i="83"/>
  <c r="L20" i="83"/>
  <c r="E18" i="84"/>
  <c r="E80" i="84" s="1"/>
  <c r="E18" i="85"/>
  <c r="E80" i="85" s="1"/>
  <c r="E18" i="86"/>
  <c r="E80" i="86" s="1"/>
  <c r="J26" i="83"/>
  <c r="J34" i="83"/>
  <c r="J45" i="83"/>
  <c r="J52" i="83"/>
  <c r="J70" i="83"/>
  <c r="C18" i="84"/>
  <c r="D18" i="84" s="1"/>
  <c r="C18" i="85"/>
  <c r="C80" i="85" s="1"/>
  <c r="C18" i="86"/>
  <c r="C80" i="86" s="1"/>
  <c r="B18" i="84"/>
  <c r="B2" i="84"/>
  <c r="B10" i="84"/>
  <c r="B11" i="84"/>
  <c r="B12" i="84"/>
  <c r="B13" i="84"/>
  <c r="B14" i="84"/>
  <c r="B15" i="84"/>
  <c r="B16" i="84"/>
  <c r="B17" i="84"/>
  <c r="B18" i="85"/>
  <c r="B2" i="85"/>
  <c r="B10" i="85"/>
  <c r="B11" i="85"/>
  <c r="B12" i="85"/>
  <c r="B13" i="85"/>
  <c r="B14" i="85"/>
  <c r="B15" i="85"/>
  <c r="B16" i="85"/>
  <c r="B17" i="85"/>
  <c r="B18" i="86"/>
  <c r="B2" i="86"/>
  <c r="B10" i="86"/>
  <c r="B11" i="86"/>
  <c r="B12" i="86"/>
  <c r="B13" i="86"/>
  <c r="B14" i="86"/>
  <c r="B15" i="86"/>
  <c r="B16" i="86"/>
  <c r="B17" i="86"/>
  <c r="H18" i="113"/>
  <c r="H80" i="113" s="1"/>
  <c r="H18" i="114"/>
  <c r="H80" i="114" s="1"/>
  <c r="H18" i="115"/>
  <c r="H80" i="115" s="1"/>
  <c r="H18" i="116"/>
  <c r="H80" i="116" s="1"/>
  <c r="H18" i="117"/>
  <c r="H80" i="117" s="1"/>
  <c r="H18" i="118"/>
  <c r="H80" i="118" s="1"/>
  <c r="H18" i="119"/>
  <c r="H80" i="119" s="1"/>
  <c r="H18" i="120"/>
  <c r="H80" i="120" s="1"/>
  <c r="H18" i="121"/>
  <c r="H80" i="121" s="1"/>
  <c r="H18" i="123"/>
  <c r="H80" i="123" s="1"/>
  <c r="H18" i="124"/>
  <c r="H80" i="124" s="1"/>
  <c r="H18" i="125"/>
  <c r="H80" i="125" s="1"/>
  <c r="G18" i="113"/>
  <c r="G80" i="113" s="1"/>
  <c r="G18" i="114"/>
  <c r="G80" i="114" s="1"/>
  <c r="G18" i="115"/>
  <c r="G80" i="115" s="1"/>
  <c r="G18" i="116"/>
  <c r="G80" i="116" s="1"/>
  <c r="G18" i="117"/>
  <c r="G80" i="117" s="1"/>
  <c r="G18" i="118"/>
  <c r="G80" i="118" s="1"/>
  <c r="G18" i="119"/>
  <c r="G80" i="119" s="1"/>
  <c r="G18" i="120"/>
  <c r="G80" i="120" s="1"/>
  <c r="G18" i="121"/>
  <c r="G80" i="121" s="1"/>
  <c r="G18" i="123"/>
  <c r="G80" i="123" s="1"/>
  <c r="G18" i="124"/>
  <c r="G80" i="124" s="1"/>
  <c r="G18" i="125"/>
  <c r="G80" i="125" s="1"/>
  <c r="F18" i="113"/>
  <c r="F80" i="113" s="1"/>
  <c r="F18" i="114"/>
  <c r="F80" i="114" s="1"/>
  <c r="F18" i="115"/>
  <c r="F80" i="115" s="1"/>
  <c r="F18" i="116"/>
  <c r="F80" i="116" s="1"/>
  <c r="F18" i="117"/>
  <c r="F80" i="117" s="1"/>
  <c r="F18" i="118"/>
  <c r="F80" i="118" s="1"/>
  <c r="F18" i="119"/>
  <c r="F80" i="119" s="1"/>
  <c r="F18" i="120"/>
  <c r="F80" i="120" s="1"/>
  <c r="F18" i="121"/>
  <c r="F80" i="121" s="1"/>
  <c r="F18" i="123"/>
  <c r="F80" i="123" s="1"/>
  <c r="F18" i="124"/>
  <c r="F80" i="124" s="1"/>
  <c r="F18" i="125"/>
  <c r="F80" i="125" s="1"/>
  <c r="E18" i="113"/>
  <c r="E80" i="113" s="1"/>
  <c r="E18" i="114"/>
  <c r="E80" i="114" s="1"/>
  <c r="E18" i="115"/>
  <c r="E80" i="115" s="1"/>
  <c r="E18" i="116"/>
  <c r="E80" i="116" s="1"/>
  <c r="E18" i="117"/>
  <c r="E80" i="117" s="1"/>
  <c r="E18" i="118"/>
  <c r="E80" i="118" s="1"/>
  <c r="E18" i="119"/>
  <c r="E80" i="119" s="1"/>
  <c r="E18" i="120"/>
  <c r="E80" i="120" s="1"/>
  <c r="E18" i="121"/>
  <c r="E18" i="123"/>
  <c r="E80" i="123" s="1"/>
  <c r="E18" i="124"/>
  <c r="C18" i="88"/>
  <c r="C80" i="88" s="1"/>
  <c r="C18" i="89"/>
  <c r="C80" i="89" s="1"/>
  <c r="C18" i="90"/>
  <c r="C18" i="91"/>
  <c r="C18" i="92"/>
  <c r="C80" i="92" s="1"/>
  <c r="C18" i="93"/>
  <c r="C80" i="93" s="1"/>
  <c r="C18" i="96"/>
  <c r="C80" i="96" s="1"/>
  <c r="C18" i="97"/>
  <c r="C18" i="98"/>
  <c r="C80" i="98" s="1"/>
  <c r="C18" i="99"/>
  <c r="C80" i="99" s="1"/>
  <c r="C18" i="100"/>
  <c r="C18" i="101"/>
  <c r="C18" i="102"/>
  <c r="C80" i="102" s="1"/>
  <c r="C18" i="103"/>
  <c r="C80" i="103" s="1"/>
  <c r="C18" i="104"/>
  <c r="C80" i="104" s="1"/>
  <c r="C18" i="105"/>
  <c r="C18" i="106"/>
  <c r="C80" i="106" s="1"/>
  <c r="C18" i="107"/>
  <c r="C80" i="107" s="1"/>
  <c r="C18" i="108"/>
  <c r="C80" i="108"/>
  <c r="C18" i="109"/>
  <c r="C80" i="109" s="1"/>
  <c r="C18" i="110"/>
  <c r="C80" i="110" s="1"/>
  <c r="C18" i="111"/>
  <c r="C80" i="111" s="1"/>
  <c r="C18" i="112"/>
  <c r="C80" i="112" s="1"/>
  <c r="C18" i="113"/>
  <c r="C18" i="114"/>
  <c r="C80" i="114" s="1"/>
  <c r="C18" i="115"/>
  <c r="C18" i="116"/>
  <c r="C18" i="117"/>
  <c r="C80" i="117" s="1"/>
  <c r="C18" i="118"/>
  <c r="C18" i="119"/>
  <c r="C80" i="119" s="1"/>
  <c r="C18" i="120"/>
  <c r="C80" i="120" s="1"/>
  <c r="C18" i="121"/>
  <c r="C80" i="121" s="1"/>
  <c r="C18" i="123"/>
  <c r="C80" i="123" s="1"/>
  <c r="C18" i="124"/>
  <c r="C80" i="124" s="1"/>
  <c r="C18" i="87"/>
  <c r="C80" i="87" s="1"/>
  <c r="H18" i="87"/>
  <c r="H80" i="87" s="1"/>
  <c r="G18" i="87"/>
  <c r="G80" i="87" s="1"/>
  <c r="F18" i="87"/>
  <c r="F80" i="87" s="1"/>
  <c r="E18" i="87"/>
  <c r="E80" i="87" s="1"/>
  <c r="B18" i="87"/>
  <c r="B2" i="87"/>
  <c r="B10" i="87"/>
  <c r="B11" i="87"/>
  <c r="B12" i="87"/>
  <c r="B13" i="87"/>
  <c r="B14" i="87"/>
  <c r="B15" i="87"/>
  <c r="B16" i="87"/>
  <c r="B17" i="87"/>
  <c r="H18" i="88"/>
  <c r="H80" i="88" s="1"/>
  <c r="H18" i="89"/>
  <c r="H80" i="89" s="1"/>
  <c r="H18" i="90"/>
  <c r="H80" i="90" s="1"/>
  <c r="H18" i="91"/>
  <c r="H80" i="91" s="1"/>
  <c r="H18" i="92"/>
  <c r="H80" i="92" s="1"/>
  <c r="H18" i="93"/>
  <c r="H80" i="93" s="1"/>
  <c r="H18" i="94"/>
  <c r="H80" i="94" s="1"/>
  <c r="H18" i="95"/>
  <c r="H80" i="95" s="1"/>
  <c r="H18" i="96"/>
  <c r="H80" i="96" s="1"/>
  <c r="H18" i="97"/>
  <c r="H80" i="97" s="1"/>
  <c r="H18" i="98"/>
  <c r="H80" i="98" s="1"/>
  <c r="H18" i="99"/>
  <c r="H80" i="99" s="1"/>
  <c r="H18" i="100"/>
  <c r="H80" i="100" s="1"/>
  <c r="H18" i="101"/>
  <c r="H80" i="101" s="1"/>
  <c r="H18" i="102"/>
  <c r="H80" i="102" s="1"/>
  <c r="H18" i="103"/>
  <c r="H80" i="103" s="1"/>
  <c r="H18" i="104"/>
  <c r="H80" i="104" s="1"/>
  <c r="H18" i="105"/>
  <c r="H80" i="105" s="1"/>
  <c r="H18" i="106"/>
  <c r="H80" i="106" s="1"/>
  <c r="H18" i="107"/>
  <c r="H80" i="107" s="1"/>
  <c r="H18" i="108"/>
  <c r="H80" i="108" s="1"/>
  <c r="H18" i="109"/>
  <c r="H18" i="110"/>
  <c r="H80" i="110" s="1"/>
  <c r="H18" i="111"/>
  <c r="H80" i="111" s="1"/>
  <c r="H18" i="112"/>
  <c r="H80" i="112" s="1"/>
  <c r="G18" i="88"/>
  <c r="G80" i="88" s="1"/>
  <c r="G18" i="89"/>
  <c r="G80" i="89" s="1"/>
  <c r="G18" i="90"/>
  <c r="G80" i="90" s="1"/>
  <c r="G18" i="91"/>
  <c r="G80" i="91" s="1"/>
  <c r="G18" i="92"/>
  <c r="G80" i="92" s="1"/>
  <c r="G18" i="93"/>
  <c r="G80" i="93" s="1"/>
  <c r="G18" i="94"/>
  <c r="G80" i="94" s="1"/>
  <c r="G18" i="95"/>
  <c r="G80" i="95" s="1"/>
  <c r="G18" i="96"/>
  <c r="G80" i="96" s="1"/>
  <c r="G18" i="97"/>
  <c r="G80" i="97" s="1"/>
  <c r="G18" i="98"/>
  <c r="G80" i="98" s="1"/>
  <c r="G18" i="99"/>
  <c r="G80" i="99" s="1"/>
  <c r="G18" i="100"/>
  <c r="G80" i="100" s="1"/>
  <c r="G18" i="101"/>
  <c r="G80" i="101" s="1"/>
  <c r="G18" i="102"/>
  <c r="G80" i="102" s="1"/>
  <c r="G18" i="103"/>
  <c r="G80" i="103" s="1"/>
  <c r="G18" i="104"/>
  <c r="G80" i="104" s="1"/>
  <c r="G18" i="105"/>
  <c r="G80" i="105" s="1"/>
  <c r="G18" i="106"/>
  <c r="G80" i="106" s="1"/>
  <c r="G18" i="107"/>
  <c r="G80" i="107" s="1"/>
  <c r="G18" i="108"/>
  <c r="G80" i="108" s="1"/>
  <c r="G18" i="109"/>
  <c r="G80" i="109" s="1"/>
  <c r="G18" i="110"/>
  <c r="G80" i="110" s="1"/>
  <c r="G18" i="111"/>
  <c r="G80" i="111" s="1"/>
  <c r="G18" i="112"/>
  <c r="G80" i="112" s="1"/>
  <c r="F18" i="88"/>
  <c r="F80" i="88" s="1"/>
  <c r="F18" i="89"/>
  <c r="F80" i="89" s="1"/>
  <c r="F18" i="90"/>
  <c r="F80" i="90" s="1"/>
  <c r="F18" i="91"/>
  <c r="F80" i="91" s="1"/>
  <c r="F18" i="92"/>
  <c r="F80" i="92" s="1"/>
  <c r="F18" i="93"/>
  <c r="F80" i="93" s="1"/>
  <c r="F18" i="94"/>
  <c r="F80" i="94" s="1"/>
  <c r="F18" i="95"/>
  <c r="F80" i="95" s="1"/>
  <c r="F18" i="96"/>
  <c r="F80" i="96" s="1"/>
  <c r="F18" i="97"/>
  <c r="F80" i="97" s="1"/>
  <c r="F18" i="98"/>
  <c r="F80" i="98" s="1"/>
  <c r="F18" i="99"/>
  <c r="F80" i="99" s="1"/>
  <c r="F18" i="100"/>
  <c r="F80" i="100" s="1"/>
  <c r="F18" i="101"/>
  <c r="F80" i="101" s="1"/>
  <c r="F18" i="102"/>
  <c r="F80" i="102" s="1"/>
  <c r="F18" i="103"/>
  <c r="F80" i="103" s="1"/>
  <c r="F18" i="104"/>
  <c r="F80" i="104" s="1"/>
  <c r="F18" i="105"/>
  <c r="F80" i="105" s="1"/>
  <c r="F18" i="106"/>
  <c r="F80" i="106" s="1"/>
  <c r="F18" i="107"/>
  <c r="F80" i="107" s="1"/>
  <c r="F18" i="108"/>
  <c r="F80" i="108" s="1"/>
  <c r="F18" i="109"/>
  <c r="F80" i="109" s="1"/>
  <c r="F18" i="110"/>
  <c r="F80" i="110" s="1"/>
  <c r="F18" i="111"/>
  <c r="F80" i="111" s="1"/>
  <c r="F18" i="112"/>
  <c r="F80" i="112" s="1"/>
  <c r="E18" i="88"/>
  <c r="E18" i="89"/>
  <c r="E80" i="89" s="1"/>
  <c r="E18" i="90"/>
  <c r="E80" i="90" s="1"/>
  <c r="E18" i="91"/>
  <c r="E80" i="91" s="1"/>
  <c r="E18" i="92"/>
  <c r="E80" i="92" s="1"/>
  <c r="E18" i="93"/>
  <c r="E80" i="93" s="1"/>
  <c r="E18" i="94"/>
  <c r="E80" i="94" s="1"/>
  <c r="E18" i="95"/>
  <c r="E80" i="95" s="1"/>
  <c r="E18" i="96"/>
  <c r="E80" i="96" s="1"/>
  <c r="E18" i="97"/>
  <c r="E80" i="97" s="1"/>
  <c r="E18" i="98"/>
  <c r="E80" i="98" s="1"/>
  <c r="E18" i="99"/>
  <c r="E80" i="99" s="1"/>
  <c r="E18" i="100"/>
  <c r="E18" i="101"/>
  <c r="E18" i="102"/>
  <c r="E80" i="102" s="1"/>
  <c r="E18" i="103"/>
  <c r="E80" i="103" s="1"/>
  <c r="E18" i="104"/>
  <c r="E80" i="104" s="1"/>
  <c r="E18" i="105"/>
  <c r="E80" i="105" s="1"/>
  <c r="E18" i="106"/>
  <c r="E18" i="107"/>
  <c r="E18" i="148" s="1"/>
  <c r="L18" i="107" s="1"/>
  <c r="E18" i="108"/>
  <c r="E80" i="108" s="1"/>
  <c r="E18" i="109"/>
  <c r="E80" i="109" s="1"/>
  <c r="E18" i="110"/>
  <c r="E80" i="110" s="1"/>
  <c r="E18" i="111"/>
  <c r="E80" i="111" s="1"/>
  <c r="E18" i="112"/>
  <c r="B18" i="93"/>
  <c r="B2" i="93"/>
  <c r="B10" i="93"/>
  <c r="B11" i="93"/>
  <c r="B12" i="93"/>
  <c r="B13" i="93"/>
  <c r="B14" i="93"/>
  <c r="B15" i="93"/>
  <c r="B16" i="93"/>
  <c r="B17" i="93"/>
  <c r="B18" i="94"/>
  <c r="B2" i="94"/>
  <c r="B10" i="94"/>
  <c r="B11" i="94"/>
  <c r="B12" i="94"/>
  <c r="B13" i="94"/>
  <c r="B14" i="94"/>
  <c r="B15" i="94"/>
  <c r="B16" i="94"/>
  <c r="B17" i="94"/>
  <c r="B18" i="95"/>
  <c r="B2" i="95"/>
  <c r="B10" i="95"/>
  <c r="B11" i="95"/>
  <c r="B12" i="95"/>
  <c r="B13" i="95"/>
  <c r="B14" i="95"/>
  <c r="B15" i="95"/>
  <c r="B16" i="95"/>
  <c r="B17" i="95"/>
  <c r="B18" i="96"/>
  <c r="B2" i="96"/>
  <c r="B10" i="96"/>
  <c r="B11" i="96"/>
  <c r="B12" i="96"/>
  <c r="B13" i="96"/>
  <c r="B14" i="96"/>
  <c r="B15" i="96"/>
  <c r="B16" i="96"/>
  <c r="B17" i="96"/>
  <c r="B18" i="97"/>
  <c r="B2" i="97"/>
  <c r="B10" i="97"/>
  <c r="B11" i="97"/>
  <c r="B12" i="97"/>
  <c r="B13" i="97"/>
  <c r="B14" i="97"/>
  <c r="B15" i="97"/>
  <c r="B16" i="97"/>
  <c r="B17" i="97"/>
  <c r="B18" i="98"/>
  <c r="B2" i="98"/>
  <c r="B10" i="98"/>
  <c r="B11" i="98"/>
  <c r="B12" i="98"/>
  <c r="B13" i="98"/>
  <c r="B14" i="98"/>
  <c r="B15" i="98"/>
  <c r="B16" i="98"/>
  <c r="B17" i="98"/>
  <c r="B18" i="99"/>
  <c r="B2" i="99"/>
  <c r="B10" i="99"/>
  <c r="B11" i="99"/>
  <c r="B12" i="99"/>
  <c r="B13" i="99"/>
  <c r="B14" i="99"/>
  <c r="B15" i="99"/>
  <c r="B16" i="99"/>
  <c r="B17" i="99"/>
  <c r="B18" i="100"/>
  <c r="B2" i="100"/>
  <c r="B10" i="100"/>
  <c r="B11" i="100"/>
  <c r="B12" i="100"/>
  <c r="B13" i="100"/>
  <c r="B14" i="100"/>
  <c r="B15" i="100"/>
  <c r="B16" i="100"/>
  <c r="B17" i="100"/>
  <c r="B18" i="101"/>
  <c r="B2" i="101"/>
  <c r="B10" i="101"/>
  <c r="B11" i="101"/>
  <c r="B12" i="101"/>
  <c r="B13" i="101"/>
  <c r="B14" i="101"/>
  <c r="B15" i="101"/>
  <c r="B16" i="101"/>
  <c r="B17" i="101"/>
  <c r="B18" i="102"/>
  <c r="B2" i="102"/>
  <c r="B10" i="102"/>
  <c r="B11" i="102"/>
  <c r="B12" i="102"/>
  <c r="B13" i="102"/>
  <c r="B14" i="102"/>
  <c r="B15" i="102"/>
  <c r="B16" i="102"/>
  <c r="B17" i="102"/>
  <c r="B18" i="103"/>
  <c r="B2" i="103"/>
  <c r="B10" i="103"/>
  <c r="B11" i="103"/>
  <c r="B12" i="103"/>
  <c r="B13" i="103"/>
  <c r="B14" i="103"/>
  <c r="B15" i="103"/>
  <c r="B16" i="103"/>
  <c r="B17" i="103"/>
  <c r="B18" i="104"/>
  <c r="B2" i="104"/>
  <c r="B10" i="104"/>
  <c r="B11" i="104"/>
  <c r="B12" i="104"/>
  <c r="B13" i="104"/>
  <c r="B14" i="104"/>
  <c r="B15" i="104"/>
  <c r="B16" i="104"/>
  <c r="B17" i="104"/>
  <c r="B18" i="105"/>
  <c r="B2" i="105"/>
  <c r="B10" i="105"/>
  <c r="B11" i="105"/>
  <c r="B12" i="105"/>
  <c r="B13" i="105"/>
  <c r="B14" i="105"/>
  <c r="B15" i="105"/>
  <c r="B16" i="105"/>
  <c r="B17" i="105"/>
  <c r="B18" i="106"/>
  <c r="B2" i="106"/>
  <c r="B10" i="106"/>
  <c r="B11" i="106"/>
  <c r="B12" i="106"/>
  <c r="B13" i="106"/>
  <c r="B14" i="106"/>
  <c r="B15" i="106"/>
  <c r="B16" i="106"/>
  <c r="B17" i="106"/>
  <c r="B18" i="107"/>
  <c r="B2" i="107"/>
  <c r="B10" i="107"/>
  <c r="B11" i="107"/>
  <c r="B12" i="107"/>
  <c r="B13" i="107"/>
  <c r="B14" i="107"/>
  <c r="B15" i="107"/>
  <c r="B16" i="107"/>
  <c r="B17" i="107"/>
  <c r="B18" i="108"/>
  <c r="B2" i="108"/>
  <c r="B10" i="108"/>
  <c r="B11" i="108"/>
  <c r="B12" i="108"/>
  <c r="B13" i="108"/>
  <c r="B14" i="108"/>
  <c r="B15" i="108"/>
  <c r="B16" i="108"/>
  <c r="B17" i="108"/>
  <c r="B18" i="109"/>
  <c r="B2" i="109"/>
  <c r="B10" i="109"/>
  <c r="B11" i="109"/>
  <c r="B12" i="109"/>
  <c r="B13" i="109"/>
  <c r="B14" i="109"/>
  <c r="B15" i="109"/>
  <c r="B16" i="109"/>
  <c r="B17" i="109"/>
  <c r="B18" i="110"/>
  <c r="B2" i="110"/>
  <c r="B10" i="110"/>
  <c r="B11" i="110"/>
  <c r="B12" i="110"/>
  <c r="B13" i="110"/>
  <c r="B14" i="110"/>
  <c r="B15" i="110"/>
  <c r="B16" i="110"/>
  <c r="B17" i="110"/>
  <c r="B18" i="111"/>
  <c r="B2" i="111"/>
  <c r="B10" i="111"/>
  <c r="B11" i="111"/>
  <c r="B12" i="111"/>
  <c r="B13" i="111"/>
  <c r="B14" i="111"/>
  <c r="B15" i="111"/>
  <c r="B16" i="111"/>
  <c r="B17" i="111"/>
  <c r="B18" i="112"/>
  <c r="B2" i="112"/>
  <c r="B10" i="112"/>
  <c r="B11" i="112"/>
  <c r="B12" i="112"/>
  <c r="B13" i="112"/>
  <c r="B14" i="112"/>
  <c r="B15" i="112"/>
  <c r="B16" i="112"/>
  <c r="B17" i="112"/>
  <c r="B18" i="113"/>
  <c r="B2" i="113"/>
  <c r="B10" i="113"/>
  <c r="B11" i="113"/>
  <c r="B12" i="113"/>
  <c r="B13" i="113"/>
  <c r="B14" i="113"/>
  <c r="B15" i="113"/>
  <c r="B16" i="113"/>
  <c r="B17" i="113"/>
  <c r="B18" i="114"/>
  <c r="B2" i="114"/>
  <c r="B10" i="114"/>
  <c r="B11" i="114"/>
  <c r="B12" i="114"/>
  <c r="B13" i="114"/>
  <c r="B14" i="114"/>
  <c r="B15" i="114"/>
  <c r="B16" i="114"/>
  <c r="B17" i="114"/>
  <c r="B18" i="115"/>
  <c r="B2" i="115"/>
  <c r="B10" i="115"/>
  <c r="B11" i="115"/>
  <c r="B12" i="115"/>
  <c r="B13" i="115"/>
  <c r="B14" i="115"/>
  <c r="B15" i="115"/>
  <c r="B16" i="115"/>
  <c r="B17" i="115"/>
  <c r="B18" i="116"/>
  <c r="B2" i="116"/>
  <c r="B10" i="116"/>
  <c r="B11" i="116"/>
  <c r="B12" i="116"/>
  <c r="B13" i="116"/>
  <c r="B14" i="116"/>
  <c r="B15" i="116"/>
  <c r="B16" i="116"/>
  <c r="B17" i="116"/>
  <c r="B18" i="117"/>
  <c r="B2" i="117"/>
  <c r="B10" i="117"/>
  <c r="B11" i="117"/>
  <c r="B12" i="117"/>
  <c r="B13" i="117"/>
  <c r="B14" i="117"/>
  <c r="B15" i="117"/>
  <c r="B16" i="117"/>
  <c r="B17" i="117"/>
  <c r="B18" i="118"/>
  <c r="B2" i="118"/>
  <c r="B10" i="118"/>
  <c r="B11" i="118"/>
  <c r="B12" i="118"/>
  <c r="B13" i="118"/>
  <c r="B14" i="118"/>
  <c r="B15" i="118"/>
  <c r="B16" i="118"/>
  <c r="B17" i="118"/>
  <c r="B18" i="119"/>
  <c r="B2" i="119"/>
  <c r="B10" i="119"/>
  <c r="B11" i="119"/>
  <c r="B12" i="119"/>
  <c r="B13" i="119"/>
  <c r="B14" i="119"/>
  <c r="B15" i="119"/>
  <c r="B16" i="119"/>
  <c r="B17" i="119"/>
  <c r="B18" i="120"/>
  <c r="B2" i="120"/>
  <c r="B10" i="120"/>
  <c r="B11" i="120"/>
  <c r="B12" i="120"/>
  <c r="B13" i="120"/>
  <c r="B14" i="120"/>
  <c r="B15" i="120"/>
  <c r="B16" i="120"/>
  <c r="B17" i="120"/>
  <c r="B18" i="88"/>
  <c r="B2" i="88"/>
  <c r="B10" i="88"/>
  <c r="B11" i="88"/>
  <c r="B12" i="88"/>
  <c r="B13" i="88"/>
  <c r="B14" i="88"/>
  <c r="B15" i="88"/>
  <c r="B16" i="88"/>
  <c r="B17" i="88"/>
  <c r="B18" i="121"/>
  <c r="B2" i="121"/>
  <c r="B10" i="121"/>
  <c r="B11" i="121"/>
  <c r="B12" i="121"/>
  <c r="B13" i="121"/>
  <c r="B14" i="121"/>
  <c r="B15" i="121"/>
  <c r="B16" i="121"/>
  <c r="B17" i="121"/>
  <c r="B18" i="123"/>
  <c r="B2" i="123"/>
  <c r="B10" i="123"/>
  <c r="B11" i="123"/>
  <c r="B12" i="123"/>
  <c r="B13" i="123"/>
  <c r="B14" i="123"/>
  <c r="B15" i="123"/>
  <c r="B16" i="123"/>
  <c r="B17" i="123"/>
  <c r="B18" i="124"/>
  <c r="B2" i="124"/>
  <c r="B10" i="124"/>
  <c r="B11" i="124"/>
  <c r="B12" i="124"/>
  <c r="B13" i="124"/>
  <c r="B14" i="124"/>
  <c r="B15" i="124"/>
  <c r="B16" i="124"/>
  <c r="B17" i="124"/>
  <c r="B18" i="125"/>
  <c r="B2" i="125"/>
  <c r="B10" i="125"/>
  <c r="B11" i="125"/>
  <c r="B12" i="125"/>
  <c r="B13" i="125"/>
  <c r="B14" i="125"/>
  <c r="B15" i="125"/>
  <c r="B16" i="125"/>
  <c r="B17" i="125"/>
  <c r="B18" i="89"/>
  <c r="B2" i="89"/>
  <c r="B10" i="89"/>
  <c r="B11" i="89"/>
  <c r="B12" i="89"/>
  <c r="B13" i="89"/>
  <c r="B14" i="89"/>
  <c r="B15" i="89"/>
  <c r="B16" i="89"/>
  <c r="B17" i="89"/>
  <c r="B18" i="90"/>
  <c r="B2" i="90"/>
  <c r="B10" i="90"/>
  <c r="B11" i="90"/>
  <c r="B12" i="90"/>
  <c r="B13" i="90"/>
  <c r="B14" i="90"/>
  <c r="B15" i="90"/>
  <c r="B16" i="90"/>
  <c r="B17" i="90"/>
  <c r="B18" i="91"/>
  <c r="B2" i="91"/>
  <c r="B10" i="91"/>
  <c r="B11" i="91"/>
  <c r="B12" i="91"/>
  <c r="B13" i="91"/>
  <c r="B14" i="91"/>
  <c r="B15" i="91"/>
  <c r="B16" i="91"/>
  <c r="B17" i="91"/>
  <c r="B18" i="92"/>
  <c r="B2" i="92"/>
  <c r="B10" i="92"/>
  <c r="B11" i="92"/>
  <c r="B12" i="92"/>
  <c r="B13" i="92"/>
  <c r="B14" i="92"/>
  <c r="B15" i="92"/>
  <c r="B16" i="92"/>
  <c r="B17" i="92"/>
  <c r="M9" i="39"/>
  <c r="N9" i="39"/>
  <c r="O9" i="39"/>
  <c r="P9" i="39"/>
  <c r="M10" i="39"/>
  <c r="N10" i="39"/>
  <c r="O10" i="39"/>
  <c r="P10" i="39"/>
  <c r="M11" i="39"/>
  <c r="N11" i="39"/>
  <c r="O11" i="39"/>
  <c r="P11" i="39"/>
  <c r="M12" i="39"/>
  <c r="N12" i="39"/>
  <c r="O12" i="39"/>
  <c r="P12" i="39"/>
  <c r="M13" i="39"/>
  <c r="N13" i="39"/>
  <c r="O13" i="39"/>
  <c r="P13" i="39"/>
  <c r="M14" i="39"/>
  <c r="N14" i="39"/>
  <c r="O14" i="39"/>
  <c r="P14" i="39"/>
  <c r="M15" i="39"/>
  <c r="N15" i="39"/>
  <c r="O15" i="39"/>
  <c r="P15" i="39"/>
  <c r="M16" i="39"/>
  <c r="N16" i="39"/>
  <c r="O16" i="39"/>
  <c r="P16" i="39"/>
  <c r="M17" i="39"/>
  <c r="N17" i="39"/>
  <c r="O17" i="39"/>
  <c r="P17" i="39"/>
  <c r="F18" i="39"/>
  <c r="F80" i="39" s="1"/>
  <c r="G18" i="39"/>
  <c r="G80" i="39" s="1"/>
  <c r="H18" i="39"/>
  <c r="M19" i="39"/>
  <c r="N19" i="39"/>
  <c r="O19" i="39"/>
  <c r="M20" i="39"/>
  <c r="N20" i="39"/>
  <c r="O20" i="39"/>
  <c r="M21" i="39"/>
  <c r="N21" i="39"/>
  <c r="O21" i="39"/>
  <c r="M22" i="39"/>
  <c r="N22" i="39"/>
  <c r="O22" i="39"/>
  <c r="M23" i="39"/>
  <c r="N23" i="39"/>
  <c r="O23" i="39"/>
  <c r="M24" i="39"/>
  <c r="N24" i="39"/>
  <c r="O24" i="39"/>
  <c r="M25" i="39"/>
  <c r="N25" i="39"/>
  <c r="O25" i="39"/>
  <c r="M26" i="39"/>
  <c r="N26" i="39"/>
  <c r="O26" i="39"/>
  <c r="M27" i="39"/>
  <c r="N27" i="39"/>
  <c r="O27" i="39"/>
  <c r="M28" i="39"/>
  <c r="N28" i="39"/>
  <c r="O28" i="39"/>
  <c r="M29" i="39"/>
  <c r="N29" i="39"/>
  <c r="O29" i="39"/>
  <c r="M30" i="39"/>
  <c r="N30" i="39"/>
  <c r="O30" i="39"/>
  <c r="M31" i="39"/>
  <c r="N31" i="39"/>
  <c r="O31" i="39"/>
  <c r="M32" i="39"/>
  <c r="N32" i="39"/>
  <c r="O32" i="39"/>
  <c r="M33" i="39"/>
  <c r="N33" i="39"/>
  <c r="O33" i="39"/>
  <c r="M34" i="39"/>
  <c r="N34" i="39"/>
  <c r="O34" i="39"/>
  <c r="M35" i="39"/>
  <c r="N35" i="39"/>
  <c r="O35" i="39"/>
  <c r="M36" i="39"/>
  <c r="N36" i="39"/>
  <c r="O36" i="39"/>
  <c r="M37" i="39"/>
  <c r="N37" i="39"/>
  <c r="O37" i="39"/>
  <c r="M38" i="39"/>
  <c r="N38" i="39"/>
  <c r="O38" i="39"/>
  <c r="M39" i="39"/>
  <c r="N39" i="39"/>
  <c r="O39" i="39"/>
  <c r="M40" i="39"/>
  <c r="N40" i="39"/>
  <c r="O40" i="39"/>
  <c r="M41" i="39"/>
  <c r="N41" i="39"/>
  <c r="O41" i="39"/>
  <c r="M42" i="39"/>
  <c r="N42" i="39"/>
  <c r="O42" i="39"/>
  <c r="M43" i="39"/>
  <c r="N43" i="39"/>
  <c r="O43" i="39"/>
  <c r="M44" i="39"/>
  <c r="N44" i="39"/>
  <c r="O44" i="39"/>
  <c r="M45" i="39"/>
  <c r="N45" i="39"/>
  <c r="O45" i="39"/>
  <c r="M46" i="39"/>
  <c r="N46" i="39"/>
  <c r="O46" i="39"/>
  <c r="M47" i="39"/>
  <c r="N47" i="39"/>
  <c r="O47" i="39"/>
  <c r="M48" i="39"/>
  <c r="N48" i="39"/>
  <c r="O48" i="39"/>
  <c r="M49" i="39"/>
  <c r="N49" i="39"/>
  <c r="O49" i="39"/>
  <c r="M50" i="39"/>
  <c r="N50" i="39"/>
  <c r="O50" i="39"/>
  <c r="M51" i="39"/>
  <c r="N51" i="39"/>
  <c r="O51" i="39"/>
  <c r="M52" i="39"/>
  <c r="N52" i="39"/>
  <c r="O52" i="39"/>
  <c r="M53" i="39"/>
  <c r="N53" i="39"/>
  <c r="O53" i="39"/>
  <c r="M54" i="39"/>
  <c r="N54" i="39"/>
  <c r="O54" i="39"/>
  <c r="M55" i="39"/>
  <c r="N55" i="39"/>
  <c r="O55" i="39"/>
  <c r="M56" i="39"/>
  <c r="N56" i="39"/>
  <c r="O56" i="39"/>
  <c r="M57" i="39"/>
  <c r="N57" i="39"/>
  <c r="O57" i="39"/>
  <c r="M58" i="39"/>
  <c r="N58" i="39"/>
  <c r="O58" i="39"/>
  <c r="M59" i="39"/>
  <c r="N59" i="39"/>
  <c r="O59" i="39"/>
  <c r="M60" i="39"/>
  <c r="N60" i="39"/>
  <c r="O60" i="39"/>
  <c r="M61" i="39"/>
  <c r="N61" i="39"/>
  <c r="O61" i="39"/>
  <c r="M62" i="39"/>
  <c r="N62" i="39"/>
  <c r="O62" i="39"/>
  <c r="M63" i="39"/>
  <c r="N63" i="39"/>
  <c r="O63" i="39"/>
  <c r="M64" i="39"/>
  <c r="N64" i="39"/>
  <c r="O64" i="39"/>
  <c r="M65" i="39"/>
  <c r="N65" i="39"/>
  <c r="O65" i="39"/>
  <c r="M66" i="39"/>
  <c r="N66" i="39"/>
  <c r="O66" i="39"/>
  <c r="M67" i="39"/>
  <c r="N67" i="39"/>
  <c r="O67" i="39"/>
  <c r="M68" i="39"/>
  <c r="N68" i="39"/>
  <c r="O68" i="39"/>
  <c r="M69" i="39"/>
  <c r="N69" i="39"/>
  <c r="O69" i="39"/>
  <c r="M70" i="39"/>
  <c r="N70" i="39"/>
  <c r="O70" i="39"/>
  <c r="M71" i="39"/>
  <c r="N71" i="39"/>
  <c r="O71" i="39"/>
  <c r="M72" i="39"/>
  <c r="N72" i="39"/>
  <c r="O72" i="39"/>
  <c r="M73" i="39"/>
  <c r="N73" i="39"/>
  <c r="O73" i="39"/>
  <c r="M74" i="39"/>
  <c r="N74" i="39"/>
  <c r="O74" i="39"/>
  <c r="M75" i="39"/>
  <c r="N75" i="39"/>
  <c r="O75" i="39"/>
  <c r="M76" i="39"/>
  <c r="N76" i="39"/>
  <c r="O76" i="39"/>
  <c r="M77" i="39"/>
  <c r="N77" i="39"/>
  <c r="O77" i="39"/>
  <c r="M78" i="39"/>
  <c r="N78" i="39"/>
  <c r="O78" i="39"/>
  <c r="L78" i="39"/>
  <c r="L77" i="39"/>
  <c r="L76" i="39"/>
  <c r="L75" i="39"/>
  <c r="L74" i="39"/>
  <c r="L73" i="39"/>
  <c r="L72" i="39"/>
  <c r="L71" i="39"/>
  <c r="L70" i="39"/>
  <c r="L69" i="39"/>
  <c r="L68" i="39"/>
  <c r="L67" i="39"/>
  <c r="L66" i="39"/>
  <c r="L65" i="39"/>
  <c r="L64" i="39"/>
  <c r="L63" i="39"/>
  <c r="L62" i="39"/>
  <c r="L61" i="39"/>
  <c r="L60" i="39"/>
  <c r="L59" i="39"/>
  <c r="L58" i="39"/>
  <c r="L57" i="39"/>
  <c r="L56" i="39"/>
  <c r="L55" i="39"/>
  <c r="L54" i="39"/>
  <c r="L53" i="39"/>
  <c r="L52" i="39"/>
  <c r="L51" i="39"/>
  <c r="L50" i="39"/>
  <c r="L49" i="39"/>
  <c r="L48" i="39"/>
  <c r="L47" i="39"/>
  <c r="L46" i="39"/>
  <c r="L45" i="39"/>
  <c r="L44" i="39"/>
  <c r="L43" i="39"/>
  <c r="L42" i="39"/>
  <c r="L41" i="39"/>
  <c r="L40" i="39"/>
  <c r="L39" i="39"/>
  <c r="L38" i="39"/>
  <c r="L37" i="39"/>
  <c r="L36" i="39"/>
  <c r="L35" i="39"/>
  <c r="L34" i="39"/>
  <c r="L33" i="39"/>
  <c r="L32" i="39"/>
  <c r="L31" i="39"/>
  <c r="L30" i="39"/>
  <c r="L29" i="39"/>
  <c r="L28" i="39"/>
  <c r="L27" i="39"/>
  <c r="L26" i="39"/>
  <c r="L25" i="39"/>
  <c r="L24" i="39"/>
  <c r="L23" i="39"/>
  <c r="L22" i="39"/>
  <c r="L21" i="39"/>
  <c r="L20" i="39"/>
  <c r="L19" i="39"/>
  <c r="E18" i="39"/>
  <c r="E80" i="39" s="1"/>
  <c r="L17" i="39"/>
  <c r="L16" i="39"/>
  <c r="L15" i="39"/>
  <c r="L14" i="39"/>
  <c r="L13" i="39"/>
  <c r="L12" i="39"/>
  <c r="L11" i="39"/>
  <c r="L10" i="39"/>
  <c r="L9" i="39"/>
  <c r="J10" i="39"/>
  <c r="J11" i="39"/>
  <c r="J12" i="39"/>
  <c r="J13" i="39"/>
  <c r="J14" i="39"/>
  <c r="J15" i="39"/>
  <c r="J16" i="39"/>
  <c r="J17" i="39"/>
  <c r="C18" i="39"/>
  <c r="J19" i="39"/>
  <c r="J20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J34" i="39"/>
  <c r="J35" i="39"/>
  <c r="J36" i="39"/>
  <c r="J37" i="39"/>
  <c r="J38" i="39"/>
  <c r="J39" i="39"/>
  <c r="J40" i="39"/>
  <c r="J41" i="39"/>
  <c r="J42" i="39"/>
  <c r="J43" i="39"/>
  <c r="J44" i="39"/>
  <c r="J45" i="39"/>
  <c r="J46" i="39"/>
  <c r="J47" i="39"/>
  <c r="J48" i="39"/>
  <c r="J49" i="39"/>
  <c r="J50" i="39"/>
  <c r="J51" i="39"/>
  <c r="J52" i="39"/>
  <c r="J53" i="39"/>
  <c r="J54" i="39"/>
  <c r="J55" i="39"/>
  <c r="J56" i="39"/>
  <c r="J57" i="39"/>
  <c r="J58" i="39"/>
  <c r="J59" i="39"/>
  <c r="J60" i="39"/>
  <c r="J61" i="39"/>
  <c r="J62" i="39"/>
  <c r="J63" i="39"/>
  <c r="J64" i="39"/>
  <c r="J65" i="39"/>
  <c r="J66" i="39"/>
  <c r="J67" i="39"/>
  <c r="J68" i="39"/>
  <c r="J69" i="39"/>
  <c r="J70" i="39"/>
  <c r="J71" i="39"/>
  <c r="J72" i="39"/>
  <c r="J73" i="39"/>
  <c r="J74" i="39"/>
  <c r="J75" i="39"/>
  <c r="J76" i="39"/>
  <c r="J77" i="39"/>
  <c r="J78" i="39"/>
  <c r="J9" i="39"/>
  <c r="B18" i="39"/>
  <c r="B10" i="129"/>
  <c r="B18" i="129"/>
  <c r="B11" i="129"/>
  <c r="B12" i="129"/>
  <c r="B13" i="129"/>
  <c r="B14" i="129"/>
  <c r="B15" i="129"/>
  <c r="B16" i="129"/>
  <c r="B17" i="129"/>
  <c r="B18" i="132"/>
  <c r="B10" i="132"/>
  <c r="B11" i="132"/>
  <c r="B12" i="132"/>
  <c r="B13" i="132"/>
  <c r="B14" i="132"/>
  <c r="B15" i="132"/>
  <c r="B16" i="132"/>
  <c r="B17" i="132"/>
  <c r="C18" i="40"/>
  <c r="C80" i="40" s="1"/>
  <c r="E18" i="40"/>
  <c r="E80" i="40" s="1"/>
  <c r="F18" i="40"/>
  <c r="F80" i="40" s="1"/>
  <c r="G18" i="40"/>
  <c r="G80" i="40" s="1"/>
  <c r="I18" i="40"/>
  <c r="I80" i="40" s="1"/>
  <c r="B10" i="40"/>
  <c r="B11" i="40"/>
  <c r="B12" i="40"/>
  <c r="B13" i="40"/>
  <c r="B14" i="40"/>
  <c r="B15" i="40"/>
  <c r="B16" i="40"/>
  <c r="B17" i="40"/>
  <c r="B18" i="40"/>
  <c r="M9" i="34"/>
  <c r="N9" i="34"/>
  <c r="O9" i="34"/>
  <c r="P9" i="34"/>
  <c r="M10" i="34"/>
  <c r="N10" i="34"/>
  <c r="O10" i="34"/>
  <c r="P10" i="34"/>
  <c r="M11" i="34"/>
  <c r="N11" i="34"/>
  <c r="O11" i="34"/>
  <c r="P11" i="34"/>
  <c r="M12" i="34"/>
  <c r="N12" i="34"/>
  <c r="O12" i="34"/>
  <c r="P12" i="34"/>
  <c r="M13" i="34"/>
  <c r="N13" i="34"/>
  <c r="O13" i="34"/>
  <c r="P13" i="34"/>
  <c r="M14" i="34"/>
  <c r="N14" i="34"/>
  <c r="O14" i="34"/>
  <c r="P14" i="34"/>
  <c r="M15" i="34"/>
  <c r="N15" i="34"/>
  <c r="O15" i="34"/>
  <c r="P15" i="34"/>
  <c r="M16" i="34"/>
  <c r="N16" i="34"/>
  <c r="O16" i="34"/>
  <c r="M17" i="34"/>
  <c r="N17" i="34"/>
  <c r="O17" i="34"/>
  <c r="F18" i="34"/>
  <c r="F80" i="34" s="1"/>
  <c r="G18" i="34"/>
  <c r="G80" i="34" s="1"/>
  <c r="H18" i="34"/>
  <c r="H80" i="34" s="1"/>
  <c r="M19" i="34"/>
  <c r="N19" i="34"/>
  <c r="O19" i="34"/>
  <c r="M20" i="34"/>
  <c r="N20" i="34"/>
  <c r="O20" i="34"/>
  <c r="M21" i="34"/>
  <c r="N21" i="34"/>
  <c r="O21" i="34"/>
  <c r="M22" i="34"/>
  <c r="N22" i="34"/>
  <c r="O22" i="34"/>
  <c r="M23" i="34"/>
  <c r="N23" i="34"/>
  <c r="O23" i="34"/>
  <c r="M24" i="34"/>
  <c r="N24" i="34"/>
  <c r="O24" i="34"/>
  <c r="M25" i="34"/>
  <c r="N25" i="34"/>
  <c r="O25" i="34"/>
  <c r="M26" i="34"/>
  <c r="N26" i="34"/>
  <c r="O26" i="34"/>
  <c r="M27" i="34"/>
  <c r="N27" i="34"/>
  <c r="O27" i="34"/>
  <c r="M28" i="34"/>
  <c r="N28" i="34"/>
  <c r="O28" i="34"/>
  <c r="M29" i="34"/>
  <c r="N29" i="34"/>
  <c r="O29" i="34"/>
  <c r="M30" i="34"/>
  <c r="N30" i="34"/>
  <c r="O30" i="34"/>
  <c r="M31" i="34"/>
  <c r="N31" i="34"/>
  <c r="O31" i="34"/>
  <c r="M32" i="34"/>
  <c r="N32" i="34"/>
  <c r="O32" i="34"/>
  <c r="M33" i="34"/>
  <c r="N33" i="34"/>
  <c r="O33" i="34"/>
  <c r="M34" i="34"/>
  <c r="N34" i="34"/>
  <c r="O34" i="34"/>
  <c r="M35" i="34"/>
  <c r="N35" i="34"/>
  <c r="O35" i="34"/>
  <c r="M36" i="34"/>
  <c r="N36" i="34"/>
  <c r="O36" i="34"/>
  <c r="M37" i="34"/>
  <c r="N37" i="34"/>
  <c r="O37" i="34"/>
  <c r="M38" i="34"/>
  <c r="N38" i="34"/>
  <c r="O38" i="34"/>
  <c r="M39" i="34"/>
  <c r="N39" i="34"/>
  <c r="O39" i="34"/>
  <c r="M40" i="34"/>
  <c r="N40" i="34"/>
  <c r="O40" i="34"/>
  <c r="M41" i="34"/>
  <c r="N41" i="34"/>
  <c r="O41" i="34"/>
  <c r="M42" i="34"/>
  <c r="N42" i="34"/>
  <c r="O42" i="34"/>
  <c r="M43" i="34"/>
  <c r="N43" i="34"/>
  <c r="O43" i="34"/>
  <c r="M44" i="34"/>
  <c r="N44" i="34"/>
  <c r="O44" i="34"/>
  <c r="M45" i="34"/>
  <c r="N45" i="34"/>
  <c r="O45" i="34"/>
  <c r="M46" i="34"/>
  <c r="N46" i="34"/>
  <c r="O46" i="34"/>
  <c r="M47" i="34"/>
  <c r="N47" i="34"/>
  <c r="O47" i="34"/>
  <c r="M48" i="34"/>
  <c r="N48" i="34"/>
  <c r="O48" i="34"/>
  <c r="M49" i="34"/>
  <c r="N49" i="34"/>
  <c r="O49" i="34"/>
  <c r="M50" i="34"/>
  <c r="N50" i="34"/>
  <c r="O50" i="34"/>
  <c r="M51" i="34"/>
  <c r="N51" i="34"/>
  <c r="O51" i="34"/>
  <c r="M52" i="34"/>
  <c r="N52" i="34"/>
  <c r="O52" i="34"/>
  <c r="M53" i="34"/>
  <c r="N53" i="34"/>
  <c r="O53" i="34"/>
  <c r="M54" i="34"/>
  <c r="N54" i="34"/>
  <c r="O54" i="34"/>
  <c r="M55" i="34"/>
  <c r="N55" i="34"/>
  <c r="O55" i="34"/>
  <c r="M56" i="34"/>
  <c r="N56" i="34"/>
  <c r="O56" i="34"/>
  <c r="M57" i="34"/>
  <c r="N57" i="34"/>
  <c r="O57" i="34"/>
  <c r="M58" i="34"/>
  <c r="N58" i="34"/>
  <c r="O58" i="34"/>
  <c r="M59" i="34"/>
  <c r="N59" i="34"/>
  <c r="O59" i="34"/>
  <c r="M60" i="34"/>
  <c r="N60" i="34"/>
  <c r="O60" i="34"/>
  <c r="M61" i="34"/>
  <c r="N61" i="34"/>
  <c r="O61" i="34"/>
  <c r="M62" i="34"/>
  <c r="N62" i="34"/>
  <c r="O62" i="34"/>
  <c r="M63" i="34"/>
  <c r="N63" i="34"/>
  <c r="O63" i="34"/>
  <c r="M64" i="34"/>
  <c r="N64" i="34"/>
  <c r="O64" i="34"/>
  <c r="M65" i="34"/>
  <c r="N65" i="34"/>
  <c r="O65" i="34"/>
  <c r="M66" i="34"/>
  <c r="N66" i="34"/>
  <c r="O66" i="34"/>
  <c r="M67" i="34"/>
  <c r="N67" i="34"/>
  <c r="O67" i="34"/>
  <c r="M68" i="34"/>
  <c r="N68" i="34"/>
  <c r="O68" i="34"/>
  <c r="M69" i="34"/>
  <c r="N69" i="34"/>
  <c r="O69" i="34"/>
  <c r="M70" i="34"/>
  <c r="N70" i="34"/>
  <c r="O70" i="34"/>
  <c r="M71" i="34"/>
  <c r="N71" i="34"/>
  <c r="O71" i="34"/>
  <c r="M72" i="34"/>
  <c r="N72" i="34"/>
  <c r="O72" i="34"/>
  <c r="M73" i="34"/>
  <c r="N73" i="34"/>
  <c r="O73" i="34"/>
  <c r="M74" i="34"/>
  <c r="N74" i="34"/>
  <c r="O74" i="34"/>
  <c r="M75" i="34"/>
  <c r="N75" i="34"/>
  <c r="O75" i="34"/>
  <c r="M76" i="34"/>
  <c r="N76" i="34"/>
  <c r="O76" i="34"/>
  <c r="M77" i="34"/>
  <c r="N77" i="34"/>
  <c r="O77" i="34"/>
  <c r="M78" i="34"/>
  <c r="N78" i="34"/>
  <c r="O78" i="34"/>
  <c r="L78" i="34"/>
  <c r="L77" i="34"/>
  <c r="L76" i="34"/>
  <c r="L75" i="34"/>
  <c r="L74" i="34"/>
  <c r="L73" i="34"/>
  <c r="L72" i="34"/>
  <c r="L71" i="34"/>
  <c r="L70" i="34"/>
  <c r="L69" i="34"/>
  <c r="L68" i="34"/>
  <c r="L67" i="34"/>
  <c r="L66" i="34"/>
  <c r="L65" i="34"/>
  <c r="L64" i="34"/>
  <c r="L63" i="34"/>
  <c r="L62" i="34"/>
  <c r="L61" i="34"/>
  <c r="L60" i="34"/>
  <c r="L59" i="34"/>
  <c r="L58" i="34"/>
  <c r="L57" i="34"/>
  <c r="L56" i="34"/>
  <c r="L55" i="34"/>
  <c r="L54" i="34"/>
  <c r="L53" i="34"/>
  <c r="L52" i="34"/>
  <c r="L51" i="34"/>
  <c r="L50" i="34"/>
  <c r="L49" i="34"/>
  <c r="L48" i="34"/>
  <c r="L47" i="34"/>
  <c r="L46" i="34"/>
  <c r="L45" i="34"/>
  <c r="L44" i="34"/>
  <c r="L43" i="34"/>
  <c r="L42" i="34"/>
  <c r="L41" i="34"/>
  <c r="L40" i="34"/>
  <c r="L39" i="34"/>
  <c r="L38" i="34"/>
  <c r="L37" i="34"/>
  <c r="L36" i="34"/>
  <c r="L35" i="34"/>
  <c r="L34" i="34"/>
  <c r="L33" i="34"/>
  <c r="L32" i="34"/>
  <c r="L31" i="34"/>
  <c r="L30" i="34"/>
  <c r="L29" i="34"/>
  <c r="L28" i="34"/>
  <c r="L27" i="34"/>
  <c r="L26" i="34"/>
  <c r="L25" i="34"/>
  <c r="L24" i="34"/>
  <c r="L23" i="34"/>
  <c r="L22" i="34"/>
  <c r="L21" i="34"/>
  <c r="L20" i="34"/>
  <c r="L19" i="34"/>
  <c r="E18" i="34"/>
  <c r="E80" i="34" s="1"/>
  <c r="L17" i="34"/>
  <c r="L16" i="34"/>
  <c r="L15" i="34"/>
  <c r="L14" i="34"/>
  <c r="L13" i="34"/>
  <c r="L12" i="34"/>
  <c r="L11" i="34"/>
  <c r="L10" i="34"/>
  <c r="L9" i="34"/>
  <c r="J10" i="34"/>
  <c r="J11" i="34"/>
  <c r="J12" i="34"/>
  <c r="J13" i="34"/>
  <c r="J14" i="34"/>
  <c r="J15" i="34"/>
  <c r="J16" i="34"/>
  <c r="J17" i="34"/>
  <c r="C18" i="34"/>
  <c r="C80" i="34" s="1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36" i="34"/>
  <c r="J37" i="34"/>
  <c r="J38" i="34"/>
  <c r="J39" i="34"/>
  <c r="J40" i="34"/>
  <c r="J41" i="34"/>
  <c r="J42" i="34"/>
  <c r="J43" i="34"/>
  <c r="J44" i="34"/>
  <c r="J45" i="34"/>
  <c r="J46" i="34"/>
  <c r="J47" i="34"/>
  <c r="J48" i="34"/>
  <c r="J49" i="34"/>
  <c r="J50" i="34"/>
  <c r="J51" i="34"/>
  <c r="J52" i="34"/>
  <c r="J53" i="34"/>
  <c r="J54" i="34"/>
  <c r="J55" i="34"/>
  <c r="J56" i="34"/>
  <c r="J57" i="34"/>
  <c r="J58" i="34"/>
  <c r="J59" i="34"/>
  <c r="J60" i="34"/>
  <c r="J61" i="34"/>
  <c r="J62" i="34"/>
  <c r="J63" i="34"/>
  <c r="J64" i="34"/>
  <c r="J65" i="34"/>
  <c r="J66" i="34"/>
  <c r="J67" i="34"/>
  <c r="J68" i="34"/>
  <c r="J69" i="34"/>
  <c r="J70" i="34"/>
  <c r="J71" i="34"/>
  <c r="J72" i="34"/>
  <c r="J73" i="34"/>
  <c r="J74" i="34"/>
  <c r="J75" i="34"/>
  <c r="J76" i="34"/>
  <c r="J77" i="34"/>
  <c r="J78" i="34"/>
  <c r="J9" i="34"/>
  <c r="H18" i="40"/>
  <c r="H80" i="40" s="1"/>
  <c r="C82" i="132"/>
  <c r="E18" i="132"/>
  <c r="E82" i="132" s="1"/>
  <c r="F18" i="132"/>
  <c r="F82" i="132" s="1"/>
  <c r="L40" i="74"/>
  <c r="L17" i="57"/>
  <c r="O77" i="83"/>
  <c r="M78" i="83"/>
  <c r="J76" i="74"/>
  <c r="J72" i="74"/>
  <c r="J48" i="74"/>
  <c r="J46" i="74"/>
  <c r="J61" i="63"/>
  <c r="J61" i="74"/>
  <c r="O20" i="74"/>
  <c r="O28" i="63"/>
  <c r="O28" i="74"/>
  <c r="M46" i="63"/>
  <c r="M50" i="63"/>
  <c r="M62" i="63"/>
  <c r="L63" i="74"/>
  <c r="O76" i="63"/>
  <c r="O76" i="74"/>
  <c r="L75" i="74"/>
  <c r="N41" i="74"/>
  <c r="M62" i="83"/>
  <c r="L71" i="78"/>
  <c r="L75" i="78"/>
  <c r="C82" i="74"/>
  <c r="J29" i="63"/>
  <c r="J36" i="63"/>
  <c r="J40" i="74"/>
  <c r="J44" i="63"/>
  <c r="L63" i="83"/>
  <c r="E80" i="77"/>
  <c r="F80" i="65"/>
  <c r="L10" i="107"/>
  <c r="L16" i="107"/>
  <c r="L12" i="107"/>
  <c r="L15" i="102"/>
  <c r="L14" i="102"/>
  <c r="N61" i="83"/>
  <c r="L74" i="83"/>
  <c r="M66" i="83"/>
  <c r="O44" i="83"/>
  <c r="O37" i="83"/>
  <c r="L39" i="78"/>
  <c r="N76" i="78"/>
  <c r="N57" i="78"/>
  <c r="N41" i="78"/>
  <c r="N38" i="78"/>
  <c r="P43" i="78"/>
  <c r="P39" i="83"/>
  <c r="E85" i="83"/>
  <c r="H85" i="83"/>
  <c r="O64" i="78"/>
  <c r="O60" i="83"/>
  <c r="L26" i="83"/>
  <c r="L47" i="83"/>
  <c r="O71" i="83"/>
  <c r="M67" i="83"/>
  <c r="M29" i="83"/>
  <c r="N72" i="78"/>
  <c r="N53" i="78"/>
  <c r="N46" i="78"/>
  <c r="N29" i="78"/>
  <c r="P51" i="83"/>
  <c r="P23" i="83"/>
  <c r="N45" i="83"/>
  <c r="M42" i="83"/>
  <c r="M35" i="83"/>
  <c r="N34" i="78"/>
  <c r="P32" i="78"/>
  <c r="P26" i="83"/>
  <c r="H83" i="83"/>
  <c r="M70" i="78"/>
  <c r="L59" i="83"/>
  <c r="O52" i="83"/>
  <c r="O34" i="83"/>
  <c r="L33" i="83"/>
  <c r="L55" i="83"/>
  <c r="O75" i="83"/>
  <c r="O69" i="83"/>
  <c r="O53" i="83"/>
  <c r="M47" i="83"/>
  <c r="O31" i="83"/>
  <c r="O28" i="83"/>
  <c r="O48" i="78"/>
  <c r="O33" i="78"/>
  <c r="P63" i="78"/>
  <c r="P75" i="83"/>
  <c r="P33" i="83"/>
  <c r="J72" i="78"/>
  <c r="J55" i="78"/>
  <c r="J48" i="78"/>
  <c r="J36" i="78"/>
  <c r="J31" i="78"/>
  <c r="C86" i="83"/>
  <c r="C81" i="83"/>
  <c r="J44" i="78"/>
  <c r="E86" i="83"/>
  <c r="I86" i="83"/>
  <c r="M65" i="83"/>
  <c r="O73" i="83"/>
  <c r="M69" i="83"/>
  <c r="N64" i="83"/>
  <c r="M58" i="83"/>
  <c r="L34" i="78"/>
  <c r="H18" i="83"/>
  <c r="H80" i="83" s="1"/>
  <c r="L31" i="78"/>
  <c r="O56" i="78"/>
  <c r="P55" i="78"/>
  <c r="H82" i="83"/>
  <c r="E84" i="83"/>
  <c r="I85" i="83"/>
  <c r="L45" i="83"/>
  <c r="O26" i="83"/>
  <c r="L48" i="83"/>
  <c r="L62" i="83"/>
  <c r="O74" i="83"/>
  <c r="N68" i="83"/>
  <c r="M54" i="83"/>
  <c r="N51" i="83"/>
  <c r="N47" i="83"/>
  <c r="O32" i="83"/>
  <c r="M28" i="83"/>
  <c r="O24" i="83"/>
  <c r="N21" i="83"/>
  <c r="O59" i="78"/>
  <c r="L73" i="78"/>
  <c r="M73" i="78"/>
  <c r="O63" i="78"/>
  <c r="N60" i="78"/>
  <c r="O57" i="78"/>
  <c r="O53" i="78"/>
  <c r="O35" i="78"/>
  <c r="M22" i="78"/>
  <c r="P59" i="78"/>
  <c r="P45" i="78"/>
  <c r="P37" i="78"/>
  <c r="P28" i="78"/>
  <c r="P70" i="83"/>
  <c r="P22" i="78"/>
  <c r="O76" i="83"/>
  <c r="G88" i="83"/>
  <c r="M61" i="83"/>
  <c r="L70" i="78"/>
  <c r="N50" i="78"/>
  <c r="O38" i="78"/>
  <c r="G81" i="83"/>
  <c r="M52" i="83"/>
  <c r="N75" i="83"/>
  <c r="N71" i="83"/>
  <c r="O68" i="83"/>
  <c r="O49" i="83"/>
  <c r="O42" i="83"/>
  <c r="N36" i="83"/>
  <c r="M33" i="83"/>
  <c r="N30" i="83"/>
  <c r="M25" i="83"/>
  <c r="L35" i="78"/>
  <c r="P31" i="78"/>
  <c r="P24" i="83"/>
  <c r="N59" i="83"/>
  <c r="J59" i="83"/>
  <c r="J76" i="83"/>
  <c r="J68" i="83"/>
  <c r="J56" i="83"/>
  <c r="J43" i="83"/>
  <c r="J39" i="83"/>
  <c r="J35" i="83"/>
  <c r="J40" i="78"/>
  <c r="J28" i="78"/>
  <c r="J23" i="83"/>
  <c r="C88" i="83"/>
  <c r="J64" i="83"/>
  <c r="C18" i="83"/>
  <c r="C80" i="83" s="1"/>
  <c r="C85" i="83"/>
  <c r="C87" i="83"/>
  <c r="L40" i="78"/>
  <c r="L40" i="83"/>
  <c r="O41" i="83"/>
  <c r="O41" i="78"/>
  <c r="P44" i="83"/>
  <c r="P44" i="78"/>
  <c r="N28" i="78"/>
  <c r="N28" i="83"/>
  <c r="P29" i="78"/>
  <c r="P29" i="83"/>
  <c r="O30" i="83"/>
  <c r="O30" i="78"/>
  <c r="L32" i="83"/>
  <c r="L32" i="78"/>
  <c r="N33" i="83"/>
  <c r="N33" i="78"/>
  <c r="M34" i="78"/>
  <c r="F83" i="83"/>
  <c r="P35" i="83"/>
  <c r="P35" i="78"/>
  <c r="I83" i="83"/>
  <c r="O36" i="78"/>
  <c r="O36" i="83"/>
  <c r="N65" i="78"/>
  <c r="G87" i="83"/>
  <c r="F87" i="83"/>
  <c r="P66" i="78"/>
  <c r="I87" i="83"/>
  <c r="O67" i="83"/>
  <c r="O67" i="78"/>
  <c r="N65" i="83"/>
  <c r="M71" i="83"/>
  <c r="M43" i="83"/>
  <c r="O27" i="83"/>
  <c r="N42" i="78"/>
  <c r="O27" i="78"/>
  <c r="G18" i="83"/>
  <c r="G80" i="83" s="1"/>
  <c r="N20" i="78"/>
  <c r="N20" i="83"/>
  <c r="L21" i="78"/>
  <c r="E81" i="83"/>
  <c r="L21" i="83"/>
  <c r="I81" i="83"/>
  <c r="P21" i="78"/>
  <c r="O22" i="78"/>
  <c r="O22" i="83"/>
  <c r="H81" i="83"/>
  <c r="M23" i="83"/>
  <c r="M23" i="78"/>
  <c r="F81" i="83"/>
  <c r="M26" i="83"/>
  <c r="F18" i="83"/>
  <c r="F80" i="83" s="1"/>
  <c r="F82" i="83"/>
  <c r="E82" i="83"/>
  <c r="L27" i="78"/>
  <c r="L27" i="83"/>
  <c r="P53" i="83"/>
  <c r="P53" i="78"/>
  <c r="N55" i="78"/>
  <c r="N55" i="83"/>
  <c r="G85" i="83"/>
  <c r="P57" i="83"/>
  <c r="P57" i="78"/>
  <c r="L60" i="83"/>
  <c r="L60" i="78"/>
  <c r="P60" i="83"/>
  <c r="P60" i="78"/>
  <c r="O61" i="78"/>
  <c r="H86" i="83"/>
  <c r="N62" i="83"/>
  <c r="N62" i="78"/>
  <c r="M63" i="83"/>
  <c r="F86" i="83"/>
  <c r="L64" i="78"/>
  <c r="L64" i="83"/>
  <c r="P64" i="83"/>
  <c r="P64" i="78"/>
  <c r="M39" i="78"/>
  <c r="M39" i="83"/>
  <c r="P40" i="83"/>
  <c r="P40" i="78"/>
  <c r="L44" i="78"/>
  <c r="L44" i="83"/>
  <c r="O45" i="83"/>
  <c r="O45" i="78"/>
  <c r="L69" i="78"/>
  <c r="L69" i="83"/>
  <c r="P69" i="83"/>
  <c r="P69" i="78"/>
  <c r="O70" i="78"/>
  <c r="O70" i="83"/>
  <c r="H84" i="83"/>
  <c r="H88" i="83"/>
  <c r="E87" i="83"/>
  <c r="F88" i="83"/>
  <c r="E83" i="83"/>
  <c r="L29" i="83"/>
  <c r="M46" i="83"/>
  <c r="F84" i="83"/>
  <c r="M46" i="78"/>
  <c r="P47" i="83"/>
  <c r="P47" i="78"/>
  <c r="I84" i="83"/>
  <c r="N49" i="78"/>
  <c r="N49" i="83"/>
  <c r="G84" i="83"/>
  <c r="M50" i="83"/>
  <c r="M50" i="78"/>
  <c r="F85" i="83"/>
  <c r="M53" i="83"/>
  <c r="I88" i="83"/>
  <c r="P71" i="78"/>
  <c r="O72" i="78"/>
  <c r="O72" i="83"/>
  <c r="N78" i="78"/>
  <c r="N78" i="83"/>
  <c r="P48" i="83"/>
  <c r="P48" i="78"/>
  <c r="H87" i="83"/>
  <c r="M74" i="83"/>
  <c r="M74" i="78"/>
  <c r="G86" i="83"/>
  <c r="I82" i="83"/>
  <c r="G82" i="83"/>
  <c r="L52" i="83"/>
  <c r="N26" i="83"/>
  <c r="L22" i="83"/>
  <c r="L36" i="83"/>
  <c r="L54" i="83"/>
  <c r="L58" i="83"/>
  <c r="M77" i="83"/>
  <c r="M64" i="83"/>
  <c r="N39" i="83"/>
  <c r="M21" i="83"/>
  <c r="L52" i="78"/>
  <c r="M32" i="78"/>
  <c r="P77" i="78"/>
  <c r="E18" i="83"/>
  <c r="E80" i="83" s="1"/>
  <c r="E88" i="83"/>
  <c r="I18" i="83"/>
  <c r="I80" i="83" s="1"/>
  <c r="L78" i="83"/>
  <c r="M75" i="83"/>
  <c r="N43" i="83"/>
  <c r="N31" i="83"/>
  <c r="O23" i="83"/>
  <c r="O65" i="78"/>
  <c r="O25" i="78"/>
  <c r="N24" i="78"/>
  <c r="P56" i="83"/>
  <c r="P56" i="78"/>
  <c r="P68" i="83"/>
  <c r="P68" i="78"/>
  <c r="P76" i="83"/>
  <c r="P76" i="78"/>
  <c r="C84" i="83"/>
  <c r="J65" i="83"/>
  <c r="J75" i="83"/>
  <c r="J71" i="83"/>
  <c r="J61" i="83"/>
  <c r="J51" i="83"/>
  <c r="J47" i="83"/>
  <c r="J33" i="83"/>
  <c r="C82" i="83"/>
  <c r="C83" i="83"/>
  <c r="J77" i="83"/>
  <c r="J73" i="83"/>
  <c r="J63" i="83"/>
  <c r="J49" i="83"/>
  <c r="N26" i="63"/>
  <c r="O77" i="63"/>
  <c r="P28" i="63"/>
  <c r="P67" i="63"/>
  <c r="L56" i="74"/>
  <c r="P76" i="74"/>
  <c r="N54" i="74"/>
  <c r="M47" i="74"/>
  <c r="M23" i="74"/>
  <c r="M52" i="63"/>
  <c r="L73" i="63"/>
  <c r="N22" i="63"/>
  <c r="P25" i="63"/>
  <c r="L77" i="63"/>
  <c r="L44" i="63"/>
  <c r="P31" i="63"/>
  <c r="P73" i="74"/>
  <c r="M40" i="74"/>
  <c r="M27" i="63"/>
  <c r="O68" i="74"/>
  <c r="L24" i="74"/>
  <c r="O74" i="74"/>
  <c r="M24" i="74"/>
  <c r="L59" i="63"/>
  <c r="P41" i="63"/>
  <c r="P24" i="63"/>
  <c r="N29" i="63"/>
  <c r="J20" i="74"/>
  <c r="J32" i="74"/>
  <c r="J49" i="74"/>
  <c r="J68" i="63"/>
  <c r="J64" i="74"/>
  <c r="J35" i="74"/>
  <c r="M63" i="63"/>
  <c r="M63" i="74"/>
  <c r="L64" i="63"/>
  <c r="P64" i="63"/>
  <c r="P64" i="74"/>
  <c r="L68" i="74"/>
  <c r="I84" i="74"/>
  <c r="O65" i="74"/>
  <c r="N35" i="63"/>
  <c r="N35" i="74"/>
  <c r="P37" i="63"/>
  <c r="P37" i="74"/>
  <c r="O47" i="74"/>
  <c r="L52" i="63"/>
  <c r="N53" i="63"/>
  <c r="N25" i="74"/>
  <c r="L61" i="74"/>
  <c r="M73" i="74"/>
  <c r="M56" i="74"/>
  <c r="O49" i="74"/>
  <c r="P39" i="74"/>
  <c r="L57" i="63"/>
  <c r="N66" i="63"/>
  <c r="O61" i="63"/>
  <c r="N50" i="63"/>
  <c r="P60" i="63"/>
  <c r="P21" i="63"/>
  <c r="P21" i="74"/>
  <c r="N20" i="74"/>
  <c r="O57" i="63"/>
  <c r="O57" i="74"/>
  <c r="G86" i="74"/>
  <c r="N53" i="74"/>
  <c r="G84" i="74"/>
  <c r="P33" i="74"/>
  <c r="L33" i="63"/>
  <c r="O78" i="63"/>
  <c r="O55" i="63"/>
  <c r="O21" i="63"/>
  <c r="H81" i="74"/>
  <c r="L28" i="74"/>
  <c r="L41" i="63"/>
  <c r="L41" i="74"/>
  <c r="M43" i="74"/>
  <c r="O50" i="63"/>
  <c r="O50" i="74"/>
  <c r="N51" i="63"/>
  <c r="N51" i="74"/>
  <c r="P58" i="63"/>
  <c r="O30" i="63"/>
  <c r="O30" i="74"/>
  <c r="N38" i="63"/>
  <c r="N38" i="74"/>
  <c r="P69" i="63"/>
  <c r="P69" i="74"/>
  <c r="C86" i="74"/>
  <c r="J73" i="74"/>
  <c r="J67" i="74"/>
  <c r="J57" i="74"/>
  <c r="J53" i="74"/>
  <c r="J39" i="63"/>
  <c r="J24" i="63"/>
  <c r="C81" i="74"/>
  <c r="C80" i="101"/>
  <c r="M21" i="63"/>
  <c r="M21" i="74"/>
  <c r="N24" i="74"/>
  <c r="N24" i="63"/>
  <c r="M25" i="63"/>
  <c r="M25" i="74"/>
  <c r="L26" i="63"/>
  <c r="E82" i="74"/>
  <c r="P26" i="63"/>
  <c r="P26" i="74"/>
  <c r="I18" i="74"/>
  <c r="I80" i="74" s="1"/>
  <c r="N28" i="74"/>
  <c r="N28" i="63"/>
  <c r="M29" i="63"/>
  <c r="M29" i="74"/>
  <c r="L30" i="63"/>
  <c r="L30" i="74"/>
  <c r="N32" i="63"/>
  <c r="N32" i="74"/>
  <c r="L34" i="63"/>
  <c r="L34" i="74"/>
  <c r="P34" i="74"/>
  <c r="I83" i="74"/>
  <c r="P34" i="63"/>
  <c r="H83" i="74"/>
  <c r="O35" i="74"/>
  <c r="N36" i="74"/>
  <c r="N36" i="63"/>
  <c r="G83" i="74"/>
  <c r="L38" i="74"/>
  <c r="L38" i="63"/>
  <c r="N40" i="74"/>
  <c r="N40" i="63"/>
  <c r="N44" i="63"/>
  <c r="N44" i="74"/>
  <c r="L46" i="74"/>
  <c r="L46" i="63"/>
  <c r="E84" i="74"/>
  <c r="N48" i="74"/>
  <c r="N48" i="63"/>
  <c r="P50" i="63"/>
  <c r="P50" i="74"/>
  <c r="O51" i="63"/>
  <c r="O51" i="74"/>
  <c r="M53" i="63"/>
  <c r="F85" i="74"/>
  <c r="L54" i="63"/>
  <c r="E85" i="74"/>
  <c r="L54" i="74"/>
  <c r="N56" i="63"/>
  <c r="N56" i="74"/>
  <c r="N60" i="63"/>
  <c r="N60" i="74"/>
  <c r="L62" i="63"/>
  <c r="L62" i="74"/>
  <c r="O63" i="63"/>
  <c r="O63" i="74"/>
  <c r="M65" i="74"/>
  <c r="F87" i="74"/>
  <c r="L66" i="74"/>
  <c r="L66" i="63"/>
  <c r="E87" i="74"/>
  <c r="L70" i="63"/>
  <c r="L70" i="74"/>
  <c r="P74" i="63"/>
  <c r="P74" i="74"/>
  <c r="N76" i="63"/>
  <c r="N76" i="74"/>
  <c r="P78" i="63"/>
  <c r="P78" i="74"/>
  <c r="I85" i="74"/>
  <c r="M33" i="63"/>
  <c r="P70" i="63"/>
  <c r="P54" i="74"/>
  <c r="L42" i="74"/>
  <c r="N20" i="63"/>
  <c r="P46" i="74"/>
  <c r="E18" i="74"/>
  <c r="G85" i="74"/>
  <c r="L74" i="63"/>
  <c r="M41" i="63"/>
  <c r="N64" i="74"/>
  <c r="G82" i="74"/>
  <c r="P42" i="63"/>
  <c r="M45" i="74"/>
  <c r="P70" i="74"/>
  <c r="M22" i="63"/>
  <c r="M22" i="74"/>
  <c r="F82" i="74"/>
  <c r="F18" i="74"/>
  <c r="F80" i="74" s="1"/>
  <c r="L27" i="63"/>
  <c r="L27" i="74"/>
  <c r="P27" i="63"/>
  <c r="P27" i="74"/>
  <c r="L31" i="74"/>
  <c r="L31" i="63"/>
  <c r="O32" i="63"/>
  <c r="O32" i="74"/>
  <c r="N33" i="74"/>
  <c r="N33" i="63"/>
  <c r="F83" i="74"/>
  <c r="M34" i="63"/>
  <c r="O36" i="74"/>
  <c r="O36" i="63"/>
  <c r="N37" i="74"/>
  <c r="N37" i="63"/>
  <c r="M38" i="74"/>
  <c r="M38" i="63"/>
  <c r="L39" i="63"/>
  <c r="L39" i="74"/>
  <c r="O40" i="63"/>
  <c r="O40" i="74"/>
  <c r="M42" i="74"/>
  <c r="M42" i="63"/>
  <c r="L43" i="63"/>
  <c r="L43" i="74"/>
  <c r="N45" i="74"/>
  <c r="N45" i="63"/>
  <c r="O48" i="74"/>
  <c r="O48" i="63"/>
  <c r="N49" i="63"/>
  <c r="N49" i="74"/>
  <c r="P51" i="74"/>
  <c r="P51" i="63"/>
  <c r="H85" i="74"/>
  <c r="O52" i="74"/>
  <c r="O52" i="63"/>
  <c r="O56" i="63"/>
  <c r="O56" i="74"/>
  <c r="N57" i="63"/>
  <c r="N57" i="74"/>
  <c r="L59" i="74"/>
  <c r="E86" i="74"/>
  <c r="P59" i="74"/>
  <c r="P59" i="63"/>
  <c r="I86" i="74"/>
  <c r="N61" i="63"/>
  <c r="N61" i="74"/>
  <c r="N65" i="74"/>
  <c r="G87" i="74"/>
  <c r="N65" i="63"/>
  <c r="M66" i="63"/>
  <c r="M66" i="74"/>
  <c r="N69" i="63"/>
  <c r="N69" i="74"/>
  <c r="M70" i="63"/>
  <c r="M70" i="74"/>
  <c r="L71" i="63"/>
  <c r="L71" i="74"/>
  <c r="P71" i="63"/>
  <c r="P71" i="74"/>
  <c r="O72" i="63"/>
  <c r="O72" i="74"/>
  <c r="M74" i="74"/>
  <c r="M74" i="63"/>
  <c r="M78" i="74"/>
  <c r="M78" i="63"/>
  <c r="L50" i="74"/>
  <c r="E81" i="74"/>
  <c r="H18" i="74"/>
  <c r="H80" i="74" s="1"/>
  <c r="E88" i="74"/>
  <c r="P63" i="74"/>
  <c r="I82" i="74"/>
  <c r="M77" i="74"/>
  <c r="E83" i="74"/>
  <c r="O71" i="74"/>
  <c r="G81" i="74"/>
  <c r="M69" i="63"/>
  <c r="O44" i="74"/>
  <c r="O67" i="74"/>
  <c r="F84" i="74"/>
  <c r="L58" i="74"/>
  <c r="N73" i="63"/>
  <c r="P35" i="74"/>
  <c r="O24" i="63"/>
  <c r="L35" i="74"/>
  <c r="O75" i="74"/>
  <c r="P66" i="74"/>
  <c r="P23" i="74"/>
  <c r="N52" i="63"/>
  <c r="O27" i="63"/>
  <c r="P22" i="63"/>
  <c r="P30" i="63"/>
  <c r="M37" i="74"/>
  <c r="P55" i="63"/>
  <c r="O60" i="63"/>
  <c r="O64" i="74"/>
  <c r="N68" i="74"/>
  <c r="P75" i="74"/>
  <c r="I87" i="74"/>
  <c r="M26" i="74"/>
  <c r="H88" i="74"/>
  <c r="O31" i="63"/>
  <c r="P43" i="74"/>
  <c r="O47" i="63"/>
  <c r="F81" i="74"/>
  <c r="N72" i="63"/>
  <c r="O59" i="63"/>
  <c r="P62" i="63"/>
  <c r="M61" i="63"/>
  <c r="I81" i="74"/>
  <c r="N21" i="63"/>
  <c r="F88" i="74"/>
  <c r="M54" i="63"/>
  <c r="M34" i="74"/>
  <c r="L23" i="63"/>
  <c r="L22" i="74"/>
  <c r="L26" i="74"/>
  <c r="O43" i="74"/>
  <c r="O23" i="74"/>
  <c r="O35" i="63"/>
  <c r="O39" i="63"/>
  <c r="M49" i="74"/>
  <c r="O59" i="74"/>
  <c r="M65" i="63"/>
  <c r="P36" i="74"/>
  <c r="P36" i="63"/>
  <c r="F86" i="74"/>
  <c r="N62" i="63"/>
  <c r="N58" i="63"/>
  <c r="G88" i="74"/>
  <c r="M67" i="63"/>
  <c r="N42" i="63"/>
  <c r="P52" i="74"/>
  <c r="H87" i="74"/>
  <c r="M55" i="74"/>
  <c r="M35" i="74"/>
  <c r="P72" i="63"/>
  <c r="P40" i="63"/>
  <c r="M59" i="63"/>
  <c r="C85" i="74"/>
  <c r="J70" i="74"/>
  <c r="J74" i="74"/>
  <c r="J34" i="63"/>
  <c r="J42" i="63"/>
  <c r="J26" i="63"/>
  <c r="J30" i="74"/>
  <c r="C84" i="74"/>
  <c r="J50" i="63"/>
  <c r="J62" i="63"/>
  <c r="J78" i="63"/>
  <c r="J66" i="74"/>
  <c r="C18" i="74"/>
  <c r="J43" i="74"/>
  <c r="J58" i="74"/>
  <c r="C88" i="74"/>
  <c r="J63" i="74"/>
  <c r="J22" i="74"/>
  <c r="J71" i="63"/>
  <c r="J55" i="63"/>
  <c r="J28" i="74"/>
  <c r="J31" i="74"/>
  <c r="D18" i="50"/>
  <c r="C80" i="95"/>
  <c r="C80" i="105"/>
  <c r="E80" i="74"/>
  <c r="C80" i="113"/>
  <c r="M34" i="107"/>
  <c r="C80" i="2"/>
  <c r="D18" i="147"/>
  <c r="M45" i="107"/>
  <c r="C80" i="100"/>
  <c r="D18" i="113"/>
  <c r="M18" i="65"/>
  <c r="D18" i="82"/>
  <c r="I80" i="34"/>
  <c r="I26" i="129"/>
  <c r="G45" i="129"/>
  <c r="C80" i="118"/>
  <c r="E80" i="112"/>
  <c r="D18" i="58"/>
  <c r="C80" i="147"/>
  <c r="O65" i="102"/>
  <c r="P60" i="102"/>
  <c r="P65" i="102"/>
  <c r="J70" i="129"/>
  <c r="O17" i="87"/>
  <c r="U9" i="87"/>
  <c r="O14" i="87"/>
  <c r="U10" i="87"/>
  <c r="X17" i="87"/>
  <c r="AA16" i="87"/>
  <c r="C80" i="39" l="1"/>
  <c r="E80" i="121"/>
  <c r="D18" i="121"/>
  <c r="F18" i="148"/>
  <c r="F80" i="148" s="1"/>
  <c r="I18" i="148"/>
  <c r="P18" i="107" s="1"/>
  <c r="C18" i="148"/>
  <c r="J18" i="107" s="1"/>
  <c r="C80" i="97"/>
  <c r="D18" i="48"/>
  <c r="D18" i="42"/>
  <c r="E80" i="125"/>
  <c r="D18" i="125"/>
  <c r="L18" i="34"/>
  <c r="D18" i="107"/>
  <c r="E80" i="107"/>
  <c r="E80" i="106"/>
  <c r="D18" i="106"/>
  <c r="E80" i="101"/>
  <c r="D18" i="101"/>
  <c r="E80" i="100"/>
  <c r="D18" i="100"/>
  <c r="S18" i="87"/>
  <c r="H80" i="142"/>
  <c r="V18" i="87"/>
  <c r="I80" i="142"/>
  <c r="Y18" i="87"/>
  <c r="C80" i="142"/>
  <c r="J18" i="87"/>
  <c r="E80" i="142"/>
  <c r="M18" i="87"/>
  <c r="F80" i="142"/>
  <c r="P18" i="87"/>
  <c r="D18" i="69"/>
  <c r="D18" i="67"/>
  <c r="D18" i="52"/>
  <c r="D18" i="45"/>
  <c r="D18" i="2"/>
  <c r="R15" i="87"/>
  <c r="R11" i="87"/>
  <c r="U16" i="87"/>
  <c r="U12" i="87"/>
  <c r="X15" i="87"/>
  <c r="X11" i="87"/>
  <c r="AA14" i="87"/>
  <c r="AA10" i="87"/>
  <c r="R14" i="87"/>
  <c r="R10" i="87"/>
  <c r="U11" i="87"/>
  <c r="X14" i="87"/>
  <c r="X10" i="87"/>
  <c r="AA17" i="87"/>
  <c r="AA13" i="87"/>
  <c r="L17" i="87"/>
  <c r="G18" i="148"/>
  <c r="G80" i="148" s="1"/>
  <c r="D18" i="145"/>
  <c r="D18" i="103"/>
  <c r="U20" i="87"/>
  <c r="D18" i="80"/>
  <c r="D18" i="43"/>
  <c r="D18" i="144"/>
  <c r="E80" i="124"/>
  <c r="G82" i="146"/>
  <c r="E87" i="146"/>
  <c r="D18" i="102"/>
  <c r="D18" i="93"/>
  <c r="D18" i="88"/>
  <c r="D18" i="105"/>
  <c r="D18" i="75"/>
  <c r="D18" i="74"/>
  <c r="C80" i="74"/>
  <c r="D18" i="78"/>
  <c r="F85" i="129"/>
  <c r="C84" i="129"/>
  <c r="N18" i="2"/>
  <c r="C80" i="48"/>
  <c r="P18" i="46"/>
  <c r="D18" i="53"/>
  <c r="N18" i="57"/>
  <c r="D18" i="64"/>
  <c r="D18" i="65"/>
  <c r="P18" i="65"/>
  <c r="D18" i="68"/>
  <c r="M18" i="68"/>
  <c r="J18" i="74"/>
  <c r="M18" i="74"/>
  <c r="D18" i="77"/>
  <c r="L18" i="63"/>
  <c r="P18" i="78"/>
  <c r="P18" i="39"/>
  <c r="O18" i="78"/>
  <c r="O18" i="83"/>
  <c r="O18" i="34"/>
  <c r="C80" i="84"/>
  <c r="I80" i="87"/>
  <c r="M18" i="39"/>
  <c r="E80" i="88"/>
  <c r="E82" i="146"/>
  <c r="H86" i="146"/>
  <c r="H87" i="146"/>
  <c r="C85" i="146"/>
  <c r="I82" i="146"/>
  <c r="I85" i="146"/>
  <c r="F88" i="146"/>
  <c r="F82" i="146"/>
  <c r="O59" i="102"/>
  <c r="H81" i="146"/>
  <c r="G18" i="146"/>
  <c r="N18" i="102" s="1"/>
  <c r="F85" i="146"/>
  <c r="H82" i="146"/>
  <c r="E86" i="146"/>
  <c r="L26" i="102"/>
  <c r="H88" i="146"/>
  <c r="F87" i="146"/>
  <c r="F81" i="146"/>
  <c r="I86" i="146"/>
  <c r="I87" i="146"/>
  <c r="E85" i="148"/>
  <c r="F88" i="148"/>
  <c r="C84" i="148"/>
  <c r="M74" i="107"/>
  <c r="I82" i="148"/>
  <c r="I85" i="148"/>
  <c r="F87" i="148"/>
  <c r="G88" i="148"/>
  <c r="H80" i="109"/>
  <c r="D18" i="114"/>
  <c r="D18" i="116"/>
  <c r="D18" i="118"/>
  <c r="D18" i="123"/>
  <c r="E80" i="144"/>
  <c r="L20" i="87"/>
  <c r="C85" i="129"/>
  <c r="D82" i="129"/>
  <c r="D83" i="129"/>
  <c r="F82" i="129"/>
  <c r="D87" i="129"/>
  <c r="O16" i="87"/>
  <c r="O12" i="87"/>
  <c r="O9" i="87"/>
  <c r="R9" i="87"/>
  <c r="L15" i="87"/>
  <c r="R16" i="87"/>
  <c r="R12" i="87"/>
  <c r="U17" i="87"/>
  <c r="U13" i="87"/>
  <c r="X16" i="87"/>
  <c r="X12" i="87"/>
  <c r="AA15" i="87"/>
  <c r="AA11" i="87"/>
  <c r="L14" i="87"/>
  <c r="L13" i="87"/>
  <c r="AA12" i="87"/>
  <c r="J47" i="129"/>
  <c r="E89" i="129"/>
  <c r="H60" i="129"/>
  <c r="L18" i="2"/>
  <c r="M18" i="34"/>
  <c r="D18" i="60"/>
  <c r="G83" i="146"/>
  <c r="D18" i="39"/>
  <c r="D18" i="40"/>
  <c r="D18" i="98"/>
  <c r="D18" i="73"/>
  <c r="D18" i="57"/>
  <c r="O18" i="63"/>
  <c r="D18" i="109"/>
  <c r="L18" i="65"/>
  <c r="H83" i="146"/>
  <c r="L18" i="74"/>
  <c r="I83" i="146"/>
  <c r="D18" i="49"/>
  <c r="F80" i="68"/>
  <c r="D18" i="120"/>
  <c r="P18" i="63"/>
  <c r="N18" i="46"/>
  <c r="D18" i="62"/>
  <c r="G85" i="146"/>
  <c r="J18" i="63"/>
  <c r="E80" i="69"/>
  <c r="L18" i="83"/>
  <c r="E80" i="68"/>
  <c r="O18" i="39"/>
  <c r="D18" i="104"/>
  <c r="L18" i="46"/>
  <c r="D18" i="95"/>
  <c r="D18" i="117"/>
  <c r="O18" i="57"/>
  <c r="M18" i="57"/>
  <c r="E80" i="53"/>
  <c r="I84" i="146"/>
  <c r="G87" i="146"/>
  <c r="H18" i="148"/>
  <c r="H80" i="148" s="1"/>
  <c r="E18" i="129"/>
  <c r="E81" i="129" s="1"/>
  <c r="E88" i="129"/>
  <c r="C18" i="146"/>
  <c r="F83" i="146"/>
  <c r="H87" i="148"/>
  <c r="D84" i="129"/>
  <c r="J20" i="129"/>
  <c r="C82" i="146"/>
  <c r="C86" i="146"/>
  <c r="G88" i="146"/>
  <c r="L18" i="41"/>
  <c r="H83" i="148"/>
  <c r="E86" i="129"/>
  <c r="F18" i="146"/>
  <c r="M18" i="102" s="1"/>
  <c r="I83" i="148"/>
  <c r="G83" i="148"/>
  <c r="E86" i="148"/>
  <c r="D89" i="129"/>
  <c r="E87" i="129"/>
  <c r="C83" i="146"/>
  <c r="F85" i="148"/>
  <c r="H88" i="148"/>
  <c r="I20" i="129"/>
  <c r="C89" i="129"/>
  <c r="F88" i="129"/>
  <c r="F89" i="129"/>
  <c r="E82" i="129"/>
  <c r="C87" i="129"/>
  <c r="F83" i="129"/>
  <c r="F84" i="129"/>
  <c r="F87" i="129"/>
  <c r="C83" i="129"/>
  <c r="C86" i="129"/>
  <c r="H71" i="129"/>
  <c r="E83" i="129"/>
  <c r="F86" i="129"/>
  <c r="O65" i="107"/>
  <c r="I88" i="148"/>
  <c r="I87" i="148"/>
  <c r="G85" i="148"/>
  <c r="I81" i="148"/>
  <c r="E88" i="148"/>
  <c r="H80" i="147"/>
  <c r="M52" i="107"/>
  <c r="O71" i="107"/>
  <c r="P26" i="107"/>
  <c r="G81" i="148"/>
  <c r="F82" i="148"/>
  <c r="F83" i="148"/>
  <c r="H84" i="148"/>
  <c r="C88" i="148"/>
  <c r="C82" i="148"/>
  <c r="C83" i="148"/>
  <c r="J26" i="107"/>
  <c r="C87" i="148"/>
  <c r="E83" i="146"/>
  <c r="F84" i="146"/>
  <c r="H85" i="146"/>
  <c r="E18" i="146"/>
  <c r="L18" i="102" s="1"/>
  <c r="I81" i="146"/>
  <c r="N65" i="102"/>
  <c r="N52" i="102"/>
  <c r="G86" i="146"/>
  <c r="I18" i="146"/>
  <c r="E85" i="146"/>
  <c r="M33" i="102"/>
  <c r="H84" i="146"/>
  <c r="F86" i="146"/>
  <c r="C84" i="146"/>
  <c r="C88" i="146"/>
  <c r="C81" i="146"/>
  <c r="J26" i="102"/>
  <c r="J34" i="102"/>
  <c r="J52" i="102"/>
  <c r="J20" i="102"/>
  <c r="K18" i="87"/>
  <c r="D18" i="119"/>
  <c r="D18" i="138"/>
  <c r="N18" i="87"/>
  <c r="T18" i="87"/>
  <c r="L78" i="87"/>
  <c r="L76" i="87"/>
  <c r="L74" i="87"/>
  <c r="L72" i="87"/>
  <c r="L70" i="87"/>
  <c r="L68" i="87"/>
  <c r="L66" i="87"/>
  <c r="L64" i="87"/>
  <c r="L62" i="87"/>
  <c r="L60" i="87"/>
  <c r="L58" i="87"/>
  <c r="L56" i="87"/>
  <c r="L54" i="87"/>
  <c r="L52" i="87"/>
  <c r="L50" i="87"/>
  <c r="L48" i="87"/>
  <c r="L46" i="87"/>
  <c r="L44" i="87"/>
  <c r="L42" i="87"/>
  <c r="L40" i="87"/>
  <c r="L38" i="87"/>
  <c r="L36" i="87"/>
  <c r="L34" i="87"/>
  <c r="L32" i="87"/>
  <c r="L30" i="87"/>
  <c r="L28" i="87"/>
  <c r="L26" i="87"/>
  <c r="L24" i="87"/>
  <c r="L22" i="87"/>
  <c r="C80" i="116"/>
  <c r="W18" i="87"/>
  <c r="D18" i="115"/>
  <c r="Z18" i="87"/>
  <c r="R20" i="87"/>
  <c r="C80" i="115"/>
  <c r="O78" i="87"/>
  <c r="O76" i="87"/>
  <c r="O74" i="87"/>
  <c r="O70" i="87"/>
  <c r="O66" i="87"/>
  <c r="O64" i="87"/>
  <c r="O62" i="87"/>
  <c r="O60" i="87"/>
  <c r="O58" i="87"/>
  <c r="O54" i="87"/>
  <c r="O50" i="87"/>
  <c r="O48" i="87"/>
  <c r="O46" i="87"/>
  <c r="O40" i="87"/>
  <c r="O38" i="87"/>
  <c r="O36" i="87"/>
  <c r="O34" i="87"/>
  <c r="O32" i="87"/>
  <c r="O28" i="87"/>
  <c r="O26" i="87"/>
  <c r="R77" i="87"/>
  <c r="R75" i="87"/>
  <c r="R73" i="87"/>
  <c r="R71" i="87"/>
  <c r="R69" i="87"/>
  <c r="R67" i="87"/>
  <c r="R65" i="87"/>
  <c r="R63" i="87"/>
  <c r="R61" i="87"/>
  <c r="R59" i="87"/>
  <c r="R57" i="87"/>
  <c r="R55" i="87"/>
  <c r="R49" i="87"/>
  <c r="R45" i="87"/>
  <c r="R43" i="87"/>
  <c r="R41" i="87"/>
  <c r="R39" i="87"/>
  <c r="R35" i="87"/>
  <c r="R31" i="87"/>
  <c r="R29" i="87"/>
  <c r="R25" i="87"/>
  <c r="R23" i="87"/>
  <c r="U78" i="87"/>
  <c r="U76" i="87"/>
  <c r="U74" i="87"/>
  <c r="U72" i="87"/>
  <c r="U70" i="87"/>
  <c r="U68" i="87"/>
  <c r="U66" i="87"/>
  <c r="U64" i="87"/>
  <c r="U62" i="87"/>
  <c r="U58" i="87"/>
  <c r="U56" i="87"/>
  <c r="U54" i="87"/>
  <c r="U52" i="87"/>
  <c r="U50" i="87"/>
  <c r="U48" i="87"/>
  <c r="U46" i="87"/>
  <c r="U42" i="87"/>
  <c r="U38" i="87"/>
  <c r="U34" i="87"/>
  <c r="U32" i="87"/>
  <c r="U30" i="87"/>
  <c r="U28" i="87"/>
  <c r="U26" i="87"/>
  <c r="X76" i="87"/>
  <c r="X74" i="87"/>
  <c r="X72" i="87"/>
  <c r="X70" i="87"/>
  <c r="X68" i="87"/>
  <c r="X66" i="87"/>
  <c r="X64" i="87"/>
  <c r="X60" i="87"/>
  <c r="X58" i="87"/>
  <c r="X56" i="87"/>
  <c r="X54" i="87"/>
  <c r="X52" i="87"/>
  <c r="X50" i="87"/>
  <c r="X46" i="87"/>
  <c r="X44" i="87"/>
  <c r="X40" i="87"/>
  <c r="X36" i="87"/>
  <c r="X34" i="87"/>
  <c r="X32" i="87"/>
  <c r="X28" i="87"/>
  <c r="X26" i="87"/>
  <c r="X24" i="87"/>
  <c r="AA77" i="87"/>
  <c r="AA73" i="87"/>
  <c r="AA67" i="87"/>
  <c r="AA63" i="87"/>
  <c r="AA55" i="87"/>
  <c r="AA49" i="87"/>
  <c r="AA45" i="87"/>
  <c r="AA37" i="87"/>
  <c r="AA31" i="87"/>
  <c r="AA25" i="87"/>
  <c r="AA23" i="87"/>
  <c r="O75" i="87"/>
  <c r="O73" i="87"/>
  <c r="O71" i="87"/>
  <c r="O61" i="87"/>
  <c r="O59" i="87"/>
  <c r="O57" i="87"/>
  <c r="O49" i="87"/>
  <c r="O47" i="87"/>
  <c r="O45" i="87"/>
  <c r="O37" i="87"/>
  <c r="O25" i="87"/>
  <c r="O23" i="87"/>
  <c r="R76" i="87"/>
  <c r="R72" i="87"/>
  <c r="R68" i="87"/>
  <c r="R58" i="87"/>
  <c r="R54" i="87"/>
  <c r="R52" i="87"/>
  <c r="R46" i="87"/>
  <c r="R44" i="87"/>
  <c r="R40" i="87"/>
  <c r="R38" i="87"/>
  <c r="R36" i="87"/>
  <c r="R30" i="87"/>
  <c r="R28" i="87"/>
  <c r="R24" i="87"/>
  <c r="R22" i="87"/>
  <c r="U77" i="87"/>
  <c r="U67" i="87"/>
  <c r="U65" i="87"/>
  <c r="U63" i="87"/>
  <c r="U59" i="87"/>
  <c r="U55" i="87"/>
  <c r="U51" i="87"/>
  <c r="U45" i="87"/>
  <c r="U43" i="87"/>
  <c r="U39" i="87"/>
  <c r="U35" i="87"/>
  <c r="U29" i="87"/>
  <c r="U27" i="87"/>
  <c r="U25" i="87"/>
  <c r="U23" i="87"/>
  <c r="X75" i="87"/>
  <c r="X69" i="87"/>
  <c r="X67" i="87"/>
  <c r="X63" i="87"/>
  <c r="X59" i="87"/>
  <c r="X55" i="87"/>
  <c r="X53" i="87"/>
  <c r="X49" i="87"/>
  <c r="X45" i="87"/>
  <c r="X41" i="87"/>
  <c r="X39" i="87"/>
  <c r="X33" i="87"/>
  <c r="X31" i="87"/>
  <c r="X27" i="87"/>
  <c r="X21" i="87"/>
  <c r="AA78" i="87"/>
  <c r="AA74" i="87"/>
  <c r="AA70" i="87"/>
  <c r="AA66" i="87"/>
  <c r="AA64" i="87"/>
  <c r="AA62" i="87"/>
  <c r="AA54" i="87"/>
  <c r="AA50" i="87"/>
  <c r="AA48" i="87"/>
  <c r="AA46" i="87"/>
  <c r="AA38" i="87"/>
  <c r="AA34" i="87"/>
  <c r="AA32" i="87"/>
  <c r="AA30" i="87"/>
  <c r="AA26" i="87"/>
  <c r="AA24" i="87"/>
  <c r="AA22" i="87"/>
  <c r="AA75" i="87"/>
  <c r="AA69" i="87"/>
  <c r="AA65" i="87"/>
  <c r="AA57" i="87"/>
  <c r="AA53" i="87"/>
  <c r="AA47" i="87"/>
  <c r="AA39" i="87"/>
  <c r="AA35" i="87"/>
  <c r="AA27" i="87"/>
  <c r="AA21" i="87"/>
  <c r="L77" i="87"/>
  <c r="L69" i="87"/>
  <c r="L61" i="87"/>
  <c r="L53" i="87"/>
  <c r="L45" i="87"/>
  <c r="L37" i="87"/>
  <c r="L29" i="87"/>
  <c r="L21" i="87"/>
  <c r="D18" i="112"/>
  <c r="D18" i="111"/>
  <c r="D18" i="110"/>
  <c r="P18" i="34"/>
  <c r="D18" i="108"/>
  <c r="I84" i="148"/>
  <c r="F81" i="148"/>
  <c r="E81" i="148"/>
  <c r="E82" i="148"/>
  <c r="E80" i="148"/>
  <c r="E84" i="148"/>
  <c r="E87" i="148"/>
  <c r="O45" i="107"/>
  <c r="H86" i="148"/>
  <c r="M18" i="107"/>
  <c r="M26" i="107"/>
  <c r="O34" i="107"/>
  <c r="L61" i="107"/>
  <c r="F84" i="148"/>
  <c r="G82" i="148"/>
  <c r="E83" i="148"/>
  <c r="G84" i="148"/>
  <c r="H85" i="148"/>
  <c r="H82" i="148"/>
  <c r="H81" i="148"/>
  <c r="I86" i="148"/>
  <c r="G86" i="148"/>
  <c r="G87" i="148"/>
  <c r="F86" i="148"/>
  <c r="C86" i="148"/>
  <c r="C85" i="148"/>
  <c r="C81" i="148"/>
  <c r="D18" i="148"/>
  <c r="E81" i="146"/>
  <c r="E88" i="146"/>
  <c r="G84" i="146"/>
  <c r="G81" i="146"/>
  <c r="N71" i="102"/>
  <c r="I88" i="146"/>
  <c r="N60" i="102"/>
  <c r="E84" i="146"/>
  <c r="H18" i="146"/>
  <c r="C87" i="146"/>
  <c r="O20" i="87"/>
  <c r="X20" i="87"/>
  <c r="D18" i="99"/>
  <c r="D18" i="96"/>
  <c r="L75" i="87"/>
  <c r="L73" i="87"/>
  <c r="L71" i="87"/>
  <c r="L67" i="87"/>
  <c r="L65" i="87"/>
  <c r="L63" i="87"/>
  <c r="L59" i="87"/>
  <c r="L57" i="87"/>
  <c r="L55" i="87"/>
  <c r="L51" i="87"/>
  <c r="L49" i="87"/>
  <c r="L47" i="87"/>
  <c r="L43" i="87"/>
  <c r="L41" i="87"/>
  <c r="L39" i="87"/>
  <c r="L35" i="87"/>
  <c r="L33" i="87"/>
  <c r="L31" i="87"/>
  <c r="L27" i="87"/>
  <c r="L25" i="87"/>
  <c r="L23" i="87"/>
  <c r="D18" i="94"/>
  <c r="D18" i="92"/>
  <c r="D18" i="91"/>
  <c r="C80" i="91"/>
  <c r="D18" i="90"/>
  <c r="C80" i="90"/>
  <c r="D18" i="89"/>
  <c r="I80" i="89"/>
  <c r="X48" i="87"/>
  <c r="X42" i="87"/>
  <c r="X38" i="87"/>
  <c r="X30" i="87"/>
  <c r="X22" i="87"/>
  <c r="AA71" i="87"/>
  <c r="AA61" i="87"/>
  <c r="AA59" i="87"/>
  <c r="AA51" i="87"/>
  <c r="AA43" i="87"/>
  <c r="AA41" i="87"/>
  <c r="AA33" i="87"/>
  <c r="AA29" i="87"/>
  <c r="O72" i="87"/>
  <c r="O68" i="87"/>
  <c r="O56" i="87"/>
  <c r="O52" i="87"/>
  <c r="O44" i="87"/>
  <c r="O42" i="87"/>
  <c r="O30" i="87"/>
  <c r="O24" i="87"/>
  <c r="O22" i="87"/>
  <c r="R53" i="87"/>
  <c r="R51" i="87"/>
  <c r="R47" i="87"/>
  <c r="R37" i="87"/>
  <c r="R33" i="87"/>
  <c r="R27" i="87"/>
  <c r="R21" i="87"/>
  <c r="U60" i="87"/>
  <c r="U44" i="87"/>
  <c r="U40" i="87"/>
  <c r="U36" i="87"/>
  <c r="U24" i="87"/>
  <c r="U22" i="87"/>
  <c r="X78" i="87"/>
  <c r="X62" i="87"/>
  <c r="O77" i="87"/>
  <c r="O69" i="87"/>
  <c r="O67" i="87"/>
  <c r="O65" i="87"/>
  <c r="O63" i="87"/>
  <c r="O55" i="87"/>
  <c r="O53" i="87"/>
  <c r="O51" i="87"/>
  <c r="O43" i="87"/>
  <c r="O41" i="87"/>
  <c r="O39" i="87"/>
  <c r="O35" i="87"/>
  <c r="O33" i="87"/>
  <c r="O31" i="87"/>
  <c r="O29" i="87"/>
  <c r="O27" i="87"/>
  <c r="O21" i="87"/>
  <c r="R78" i="87"/>
  <c r="R74" i="87"/>
  <c r="R70" i="87"/>
  <c r="R66" i="87"/>
  <c r="R64" i="87"/>
  <c r="R62" i="87"/>
  <c r="R60" i="87"/>
  <c r="R56" i="87"/>
  <c r="R50" i="87"/>
  <c r="R48" i="87"/>
  <c r="R42" i="87"/>
  <c r="R34" i="87"/>
  <c r="R32" i="87"/>
  <c r="R26" i="87"/>
  <c r="U75" i="87"/>
  <c r="U73" i="87"/>
  <c r="U71" i="87"/>
  <c r="U69" i="87"/>
  <c r="U61" i="87"/>
  <c r="U57" i="87"/>
  <c r="U53" i="87"/>
  <c r="U49" i="87"/>
  <c r="U47" i="87"/>
  <c r="U41" i="87"/>
  <c r="U37" i="87"/>
  <c r="U33" i="87"/>
  <c r="U31" i="87"/>
  <c r="U21" i="87"/>
  <c r="X77" i="87"/>
  <c r="X73" i="87"/>
  <c r="X71" i="87"/>
  <c r="X65" i="87"/>
  <c r="X61" i="87"/>
  <c r="X57" i="87"/>
  <c r="X51" i="87"/>
  <c r="X47" i="87"/>
  <c r="X43" i="87"/>
  <c r="X37" i="87"/>
  <c r="X35" i="87"/>
  <c r="X29" i="87"/>
  <c r="X25" i="87"/>
  <c r="X23" i="87"/>
  <c r="AA76" i="87"/>
  <c r="AA72" i="87"/>
  <c r="AA68" i="87"/>
  <c r="AA60" i="87"/>
  <c r="AA58" i="87"/>
  <c r="AA56" i="87"/>
  <c r="AA52" i="87"/>
  <c r="AA44" i="87"/>
  <c r="AA42" i="87"/>
  <c r="AA40" i="87"/>
  <c r="AA36" i="87"/>
  <c r="AA28" i="87"/>
  <c r="AA20" i="87"/>
  <c r="Q18" i="87"/>
  <c r="D18" i="81"/>
  <c r="M18" i="79"/>
  <c r="P18" i="79"/>
  <c r="O18" i="79"/>
  <c r="L18" i="79"/>
  <c r="N18" i="79"/>
  <c r="C80" i="81"/>
  <c r="J18" i="79"/>
  <c r="O18" i="65"/>
  <c r="N18" i="65"/>
  <c r="J18" i="65"/>
  <c r="D18" i="66"/>
  <c r="P18" i="83"/>
  <c r="D18" i="86"/>
  <c r="D18" i="85"/>
  <c r="J18" i="83"/>
  <c r="M18" i="78"/>
  <c r="D18" i="83"/>
  <c r="N18" i="83"/>
  <c r="M18" i="83"/>
  <c r="J18" i="78"/>
  <c r="N18" i="78"/>
  <c r="D18" i="79"/>
  <c r="D18" i="76"/>
  <c r="O18" i="74"/>
  <c r="N18" i="74"/>
  <c r="P18" i="74"/>
  <c r="C80" i="73"/>
  <c r="O18" i="68"/>
  <c r="D18" i="72"/>
  <c r="D18" i="71"/>
  <c r="P18" i="68"/>
  <c r="D18" i="70"/>
  <c r="N18" i="68"/>
  <c r="J18" i="68"/>
  <c r="L18" i="68"/>
  <c r="H80" i="65"/>
  <c r="G80" i="65"/>
  <c r="N18" i="63"/>
  <c r="D18" i="61"/>
  <c r="C80" i="60"/>
  <c r="L18" i="54"/>
  <c r="J18" i="57"/>
  <c r="D18" i="56"/>
  <c r="O18" i="54"/>
  <c r="M18" i="54"/>
  <c r="P18" i="54"/>
  <c r="D18" i="55"/>
  <c r="P18" i="57"/>
  <c r="D18" i="59"/>
  <c r="L18" i="57"/>
  <c r="D18" i="51"/>
  <c r="I80" i="50"/>
  <c r="M18" i="46"/>
  <c r="O18" i="46"/>
  <c r="F80" i="49"/>
  <c r="O18" i="2"/>
  <c r="M18" i="2"/>
  <c r="P18" i="2"/>
  <c r="D18" i="44"/>
  <c r="J18" i="2"/>
  <c r="O18" i="41"/>
  <c r="P18" i="41"/>
  <c r="H80" i="52"/>
  <c r="D18" i="46"/>
  <c r="C80" i="46"/>
  <c r="J18" i="46"/>
  <c r="I80" i="2"/>
  <c r="M18" i="41"/>
  <c r="N18" i="41"/>
  <c r="J18" i="41"/>
  <c r="D18" i="87"/>
  <c r="L18" i="78"/>
  <c r="G80" i="78"/>
  <c r="E80" i="78"/>
  <c r="M18" i="63"/>
  <c r="D18" i="63"/>
  <c r="N18" i="39"/>
  <c r="D18" i="54"/>
  <c r="N18" i="54"/>
  <c r="J18" i="54"/>
  <c r="J18" i="39"/>
  <c r="N18" i="34"/>
  <c r="G80" i="41"/>
  <c r="E80" i="41"/>
  <c r="L18" i="39"/>
  <c r="J18" i="34"/>
  <c r="D18" i="34"/>
  <c r="E84" i="129"/>
  <c r="F18" i="129"/>
  <c r="F81" i="129" s="1"/>
  <c r="H80" i="39"/>
  <c r="D86" i="129"/>
  <c r="D85" i="129"/>
  <c r="D88" i="129"/>
  <c r="E85" i="129"/>
  <c r="D18" i="129"/>
  <c r="C88" i="129"/>
  <c r="C82" i="129"/>
  <c r="C18" i="129"/>
  <c r="G18" i="129" s="1"/>
  <c r="G71" i="129"/>
  <c r="O18" i="107" l="1"/>
  <c r="C80" i="148"/>
  <c r="I80" i="148"/>
  <c r="F80" i="146"/>
  <c r="N18" i="107"/>
  <c r="D18" i="146"/>
  <c r="J18" i="102"/>
  <c r="C80" i="146"/>
  <c r="I18" i="129"/>
  <c r="G80" i="146"/>
  <c r="E80" i="146"/>
  <c r="I80" i="146"/>
  <c r="P18" i="102"/>
  <c r="L18" i="87"/>
  <c r="U18" i="87"/>
  <c r="X18" i="87"/>
  <c r="O18" i="87"/>
  <c r="AA18" i="87"/>
  <c r="O18" i="102"/>
  <c r="H80" i="146"/>
  <c r="R18" i="87"/>
  <c r="D81" i="129"/>
  <c r="H18" i="129"/>
  <c r="J18" i="129"/>
  <c r="C81" i="129"/>
</calcChain>
</file>

<file path=xl/sharedStrings.xml><?xml version="1.0" encoding="utf-8"?>
<sst xmlns="http://schemas.openxmlformats.org/spreadsheetml/2006/main" count="7993" uniqueCount="302">
  <si>
    <t>うち）女</t>
  </si>
  <si>
    <t>北 海 道</t>
  </si>
  <si>
    <t>札　　幌</t>
  </si>
  <si>
    <t>函 　 館</t>
  </si>
  <si>
    <t>旭　　川</t>
  </si>
  <si>
    <t>釧　　路</t>
  </si>
  <si>
    <t>北　　見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</si>
  <si>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</si>
  <si>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</si>
  <si>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</si>
  <si>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</si>
  <si>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</si>
  <si>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</si>
  <si>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</si>
  <si>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</si>
  <si>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</si>
  <si>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</si>
  <si>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</si>
  <si>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</si>
  <si>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</si>
  <si>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</si>
  <si>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</si>
  <si>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</si>
  <si>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</si>
  <si>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</si>
  <si>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</si>
  <si>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</si>
  <si>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</si>
  <si>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</si>
  <si>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</si>
  <si>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</si>
  <si>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</si>
  <si>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</si>
  <si>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</si>
  <si>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</si>
  <si>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</si>
  <si>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</si>
  <si>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</si>
  <si>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</si>
  <si>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</si>
  <si>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</si>
  <si>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</si>
  <si>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</si>
  <si>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</si>
  <si>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</si>
  <si>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</si>
  <si>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</si>
  <si>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</si>
  <si>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</si>
  <si>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</si>
  <si>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</si>
  <si>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</si>
  <si>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</si>
  <si>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刑法犯総数（交通業過を除く）</t>
  </si>
  <si>
    <t>認知件数</t>
  </si>
  <si>
    <t>%</t>
    <phoneticPr fontId="1"/>
  </si>
  <si>
    <t>A-a-1 殺人罪</t>
    <phoneticPr fontId="1"/>
  </si>
  <si>
    <t>A-b 強盗</t>
    <phoneticPr fontId="1"/>
  </si>
  <si>
    <t>F-9 激発物破裂・ガス等漏出罪</t>
    <phoneticPr fontId="1"/>
  </si>
  <si>
    <t>%</t>
  </si>
  <si>
    <t>重要窃盗犯</t>
    <phoneticPr fontId="1"/>
  </si>
  <si>
    <t>総数</t>
    <phoneticPr fontId="1"/>
  </si>
  <si>
    <t>A　凶悪犯</t>
    <phoneticPr fontId="1"/>
  </si>
  <si>
    <t>A-a　殺人</t>
    <phoneticPr fontId="1"/>
  </si>
  <si>
    <t>A-a-2 嬰児殺</t>
  </si>
  <si>
    <t>A-a-3 殺人予備罪</t>
    <phoneticPr fontId="1"/>
  </si>
  <si>
    <t>A-a-4 自殺関与罪</t>
    <phoneticPr fontId="1"/>
  </si>
  <si>
    <t>A-b-1 強盗殺人罪</t>
  </si>
  <si>
    <t>A-b-2 強盗傷人罪</t>
  </si>
  <si>
    <t>A-c　放火</t>
    <phoneticPr fontId="1"/>
  </si>
  <si>
    <t>B 粗暴犯</t>
    <phoneticPr fontId="1"/>
  </si>
  <si>
    <t>B-a 凶器準備集合</t>
    <phoneticPr fontId="1"/>
  </si>
  <si>
    <t>B-b　暴行</t>
    <phoneticPr fontId="1"/>
  </si>
  <si>
    <t>B-c　傷害</t>
    <phoneticPr fontId="1"/>
  </si>
  <si>
    <t>B-c-1　傷害罪</t>
    <phoneticPr fontId="1"/>
  </si>
  <si>
    <t>B-c-2　傷害致死罪</t>
    <phoneticPr fontId="1"/>
  </si>
  <si>
    <t>B-d　脅迫</t>
    <phoneticPr fontId="1"/>
  </si>
  <si>
    <t>B-e　恐喝</t>
    <phoneticPr fontId="1"/>
  </si>
  <si>
    <t>C　窃盗犯</t>
    <phoneticPr fontId="1"/>
  </si>
  <si>
    <t>D　知能犯</t>
    <phoneticPr fontId="1"/>
  </si>
  <si>
    <t>D-a　詐欺</t>
    <phoneticPr fontId="1"/>
  </si>
  <si>
    <t>D-b　横領</t>
    <phoneticPr fontId="1"/>
  </si>
  <si>
    <t>D-b-1 横領罪</t>
    <phoneticPr fontId="1"/>
  </si>
  <si>
    <t>D-d-2 職権濫用罪（致死傷を含む）</t>
    <phoneticPr fontId="1"/>
  </si>
  <si>
    <t>D-d-1 賄賂罪</t>
    <phoneticPr fontId="1"/>
  </si>
  <si>
    <t>D-d 汚職</t>
    <phoneticPr fontId="1"/>
  </si>
  <si>
    <t>D-b-2 業務上横領罪</t>
    <phoneticPr fontId="1"/>
  </si>
  <si>
    <t>D-c 偽造</t>
    <phoneticPr fontId="1"/>
  </si>
  <si>
    <t>D-c-1 通貨偽造罪</t>
    <phoneticPr fontId="1"/>
  </si>
  <si>
    <t>D-c-2 文書偽造罪</t>
    <phoneticPr fontId="1"/>
  </si>
  <si>
    <t>D-c-4 有価証券偽造罪</t>
    <phoneticPr fontId="1"/>
  </si>
  <si>
    <t>D-c-3 支払用カード偽造罪</t>
    <phoneticPr fontId="1"/>
  </si>
  <si>
    <t>D-c-5 印章偽造罪</t>
    <phoneticPr fontId="1"/>
  </si>
  <si>
    <t>E 風俗犯</t>
    <phoneticPr fontId="1"/>
  </si>
  <si>
    <t>E-a 賭博</t>
    <phoneticPr fontId="1"/>
  </si>
  <si>
    <t>E-a-1 普通賭博罪</t>
    <phoneticPr fontId="1"/>
  </si>
  <si>
    <t>E-a-2 常習賭博罪</t>
    <phoneticPr fontId="1"/>
  </si>
  <si>
    <t>E-b わいせつ</t>
    <phoneticPr fontId="1"/>
  </si>
  <si>
    <t>E-b-1 強制わいせつ罪（致死傷を含む）</t>
    <phoneticPr fontId="1"/>
  </si>
  <si>
    <t>E-b-2 公然わいせつ罪</t>
    <phoneticPr fontId="1"/>
  </si>
  <si>
    <t>E-b-3 わいせつ物頒布等罪</t>
    <phoneticPr fontId="1"/>
  </si>
  <si>
    <t>F　その他の刑法犯</t>
    <phoneticPr fontId="1"/>
  </si>
  <si>
    <t>F-4 公務執行妨害罪</t>
    <phoneticPr fontId="1"/>
  </si>
  <si>
    <t>F-5 逃走罪</t>
    <phoneticPr fontId="1"/>
  </si>
  <si>
    <t>F-6 犯人蔵匿証拠隠滅罪</t>
    <phoneticPr fontId="1"/>
  </si>
  <si>
    <t>F-8 失火罪</t>
    <phoneticPr fontId="1"/>
  </si>
  <si>
    <t>F-10 出水・水利妨害罪</t>
    <phoneticPr fontId="1"/>
  </si>
  <si>
    <t>F-11 往来妨害罪（致死傷を含む）</t>
    <phoneticPr fontId="1"/>
  </si>
  <si>
    <t>F-12 住居侵入罪</t>
    <phoneticPr fontId="1"/>
  </si>
  <si>
    <t>F-13 秘密侵害罪</t>
    <phoneticPr fontId="1"/>
  </si>
  <si>
    <t>F-15 飲料水汚染罪（致死傷を含む）</t>
    <phoneticPr fontId="1"/>
  </si>
  <si>
    <t>F-16 偽証罪</t>
    <phoneticPr fontId="1"/>
  </si>
  <si>
    <t>F-17 虚偽告訴罪</t>
    <phoneticPr fontId="1"/>
  </si>
  <si>
    <t>F-18 淫行勧誘・重婚罪</t>
    <phoneticPr fontId="1"/>
  </si>
  <si>
    <t>F-19 富くじ罪</t>
    <phoneticPr fontId="1"/>
  </si>
  <si>
    <t>F-20 礼拝所不敬罪</t>
    <phoneticPr fontId="1"/>
  </si>
  <si>
    <t>刑法犯総数（交通業過を含む）</t>
    <phoneticPr fontId="1"/>
  </si>
  <si>
    <t>年次及び
都道府県</t>
    <rPh sb="5" eb="9">
      <t>トドウフケン</t>
    </rPh>
    <phoneticPr fontId="1"/>
  </si>
  <si>
    <t>検挙件数
検挙率</t>
    <rPh sb="5" eb="8">
      <t>ケンキョリツ</t>
    </rPh>
    <phoneticPr fontId="1"/>
  </si>
  <si>
    <t>うち）少年</t>
    <rPh sb="3" eb="5">
      <t>ショウネン</t>
    </rPh>
    <phoneticPr fontId="1"/>
  </si>
  <si>
    <t>検挙人員</t>
    <phoneticPr fontId="1"/>
  </si>
  <si>
    <t>検挙人員</t>
    <phoneticPr fontId="1"/>
  </si>
  <si>
    <t>総数</t>
    <phoneticPr fontId="1"/>
  </si>
  <si>
    <t>%</t>
    <phoneticPr fontId="1"/>
  </si>
  <si>
    <t>重要犯罪</t>
    <phoneticPr fontId="1"/>
  </si>
  <si>
    <t>検挙件数</t>
    <rPh sb="0" eb="2">
      <t>ケンキョ</t>
    </rPh>
    <rPh sb="2" eb="4">
      <t>ケンスウ</t>
    </rPh>
    <phoneticPr fontId="1"/>
  </si>
  <si>
    <t>F-22 過失傷害罪</t>
    <phoneticPr fontId="1"/>
  </si>
  <si>
    <t>F-23 過失致死罪</t>
    <phoneticPr fontId="1"/>
  </si>
  <si>
    <t>F-25 堕胎罪（致死傷を含む）</t>
    <phoneticPr fontId="1"/>
  </si>
  <si>
    <t>F-26 遺棄罪（致死傷を含む）</t>
    <phoneticPr fontId="1"/>
  </si>
  <si>
    <t>F-27 逮捕監禁罪（致死傷を含む）</t>
    <phoneticPr fontId="1"/>
  </si>
  <si>
    <t>F-29 名誉毀損罪</t>
    <phoneticPr fontId="1"/>
  </si>
  <si>
    <t>F-30 信用毀損・威力業務妨害罪</t>
    <phoneticPr fontId="1"/>
  </si>
  <si>
    <t>F-31 不動産侵奪罪</t>
    <phoneticPr fontId="1"/>
  </si>
  <si>
    <t>F-32 占有離脱物横領罪</t>
    <phoneticPr fontId="1"/>
  </si>
  <si>
    <t>F-33 盗品等罪</t>
    <phoneticPr fontId="1"/>
  </si>
  <si>
    <t>F-34 文書等毀棄罪</t>
    <phoneticPr fontId="1"/>
  </si>
  <si>
    <t>F-35 建造物損壊罪（致死傷を含む）</t>
    <phoneticPr fontId="1"/>
  </si>
  <si>
    <t>F-37 器物損壊等罪</t>
    <phoneticPr fontId="1"/>
  </si>
  <si>
    <t>D-e あっせん利得処罰法</t>
    <rPh sb="8" eb="10">
      <t>リトク</t>
    </rPh>
    <rPh sb="10" eb="12">
      <t>ショバツ</t>
    </rPh>
    <rPh sb="12" eb="13">
      <t>ホウ</t>
    </rPh>
    <phoneticPr fontId="1"/>
  </si>
  <si>
    <t>D-f 背任</t>
    <phoneticPr fontId="1"/>
  </si>
  <si>
    <t>総括－９</t>
    <rPh sb="0" eb="2">
      <t>ソウカツ</t>
    </rPh>
    <phoneticPr fontId="1"/>
  </si>
  <si>
    <t>総括－10</t>
    <rPh sb="0" eb="2">
      <t>ソウカツ</t>
    </rPh>
    <phoneticPr fontId="1"/>
  </si>
  <si>
    <t>総括－11</t>
    <rPh sb="0" eb="2">
      <t>ソウカツ</t>
    </rPh>
    <phoneticPr fontId="1"/>
  </si>
  <si>
    <t>総括－12</t>
    <rPh sb="0" eb="2">
      <t>ソウカツ</t>
    </rPh>
    <phoneticPr fontId="1"/>
  </si>
  <si>
    <t>総括－13</t>
    <rPh sb="0" eb="2">
      <t>ソウカツ</t>
    </rPh>
    <phoneticPr fontId="1"/>
  </si>
  <si>
    <t>総括－14</t>
    <rPh sb="0" eb="2">
      <t>ソウカツ</t>
    </rPh>
    <phoneticPr fontId="1"/>
  </si>
  <si>
    <t>総括－15</t>
    <rPh sb="0" eb="2">
      <t>ソウカツ</t>
    </rPh>
    <phoneticPr fontId="1"/>
  </si>
  <si>
    <t>総括－16</t>
    <rPh sb="0" eb="2">
      <t>ソウカツ</t>
    </rPh>
    <phoneticPr fontId="1"/>
  </si>
  <si>
    <t>総括－17</t>
    <rPh sb="0" eb="2">
      <t>ソウカツ</t>
    </rPh>
    <phoneticPr fontId="1"/>
  </si>
  <si>
    <t>総括－18</t>
    <rPh sb="0" eb="2">
      <t>ソウカツ</t>
    </rPh>
    <phoneticPr fontId="1"/>
  </si>
  <si>
    <t>総括－19</t>
    <rPh sb="0" eb="2">
      <t>ソウカツ</t>
    </rPh>
    <phoneticPr fontId="1"/>
  </si>
  <si>
    <t>総括－20</t>
    <rPh sb="0" eb="2">
      <t>ソウカツ</t>
    </rPh>
    <phoneticPr fontId="1"/>
  </si>
  <si>
    <t>総括－21</t>
    <rPh sb="0" eb="2">
      <t>ソウカツ</t>
    </rPh>
    <phoneticPr fontId="1"/>
  </si>
  <si>
    <t>総括－22</t>
    <rPh sb="0" eb="2">
      <t>ソウカツ</t>
    </rPh>
    <phoneticPr fontId="1"/>
  </si>
  <si>
    <t>総括－23</t>
    <rPh sb="0" eb="2">
      <t>ソウカツ</t>
    </rPh>
    <phoneticPr fontId="1"/>
  </si>
  <si>
    <t>総括－24</t>
    <rPh sb="0" eb="2">
      <t>ソウカツ</t>
    </rPh>
    <phoneticPr fontId="1"/>
  </si>
  <si>
    <t>総括－25</t>
    <rPh sb="0" eb="2">
      <t>ソウカツ</t>
    </rPh>
    <phoneticPr fontId="1"/>
  </si>
  <si>
    <t>総括－26</t>
    <rPh sb="0" eb="2">
      <t>ソウカツ</t>
    </rPh>
    <phoneticPr fontId="1"/>
  </si>
  <si>
    <t>総括－27</t>
    <rPh sb="0" eb="2">
      <t>ソウカツ</t>
    </rPh>
    <phoneticPr fontId="1"/>
  </si>
  <si>
    <t>総括－28</t>
    <rPh sb="0" eb="2">
      <t>ソウカツ</t>
    </rPh>
    <phoneticPr fontId="1"/>
  </si>
  <si>
    <t>総括－29</t>
    <rPh sb="0" eb="2">
      <t>ソウカツ</t>
    </rPh>
    <phoneticPr fontId="1"/>
  </si>
  <si>
    <t>総括－30</t>
    <rPh sb="0" eb="2">
      <t>ソウカツ</t>
    </rPh>
    <phoneticPr fontId="1"/>
  </si>
  <si>
    <t>総括－31</t>
    <rPh sb="0" eb="2">
      <t>ソウカツ</t>
    </rPh>
    <phoneticPr fontId="1"/>
  </si>
  <si>
    <t>総括－32</t>
    <rPh sb="0" eb="2">
      <t>ソウカツ</t>
    </rPh>
    <phoneticPr fontId="1"/>
  </si>
  <si>
    <t>総括－33</t>
    <rPh sb="0" eb="2">
      <t>ソウカツ</t>
    </rPh>
    <phoneticPr fontId="1"/>
  </si>
  <si>
    <t>総括－34</t>
    <rPh sb="0" eb="2">
      <t>ソウカツ</t>
    </rPh>
    <phoneticPr fontId="1"/>
  </si>
  <si>
    <t>総括－35</t>
    <rPh sb="0" eb="2">
      <t>ソウカツ</t>
    </rPh>
    <phoneticPr fontId="1"/>
  </si>
  <si>
    <t>総括－36</t>
    <rPh sb="0" eb="2">
      <t>ソウカツ</t>
    </rPh>
    <phoneticPr fontId="1"/>
  </si>
  <si>
    <t>総括－37</t>
    <rPh sb="0" eb="2">
      <t>ソウカツ</t>
    </rPh>
    <phoneticPr fontId="1"/>
  </si>
  <si>
    <t>総括－38</t>
    <rPh sb="0" eb="2">
      <t>ソウカツ</t>
    </rPh>
    <phoneticPr fontId="1"/>
  </si>
  <si>
    <t>総括－39</t>
    <rPh sb="0" eb="2">
      <t>ソウカツ</t>
    </rPh>
    <phoneticPr fontId="1"/>
  </si>
  <si>
    <t>総括－40</t>
    <rPh sb="0" eb="2">
      <t>ソウカツ</t>
    </rPh>
    <phoneticPr fontId="1"/>
  </si>
  <si>
    <t>総括－41</t>
    <rPh sb="0" eb="2">
      <t>ソウカツ</t>
    </rPh>
    <phoneticPr fontId="1"/>
  </si>
  <si>
    <t>総括－42</t>
    <rPh sb="0" eb="2">
      <t>ソウカツ</t>
    </rPh>
    <phoneticPr fontId="1"/>
  </si>
  <si>
    <t>総括－43</t>
    <rPh sb="0" eb="2">
      <t>ソウカツ</t>
    </rPh>
    <phoneticPr fontId="1"/>
  </si>
  <si>
    <t>総括－44</t>
    <rPh sb="0" eb="2">
      <t>ソウカツ</t>
    </rPh>
    <phoneticPr fontId="1"/>
  </si>
  <si>
    <t>総括－45</t>
    <rPh sb="0" eb="2">
      <t>ソウカツ</t>
    </rPh>
    <phoneticPr fontId="1"/>
  </si>
  <si>
    <t>総括－46</t>
    <rPh sb="0" eb="2">
      <t>ソウカツ</t>
    </rPh>
    <phoneticPr fontId="1"/>
  </si>
  <si>
    <t>総括－47</t>
    <rPh sb="0" eb="2">
      <t>ソウカツ</t>
    </rPh>
    <phoneticPr fontId="1"/>
  </si>
  <si>
    <t>総括－48</t>
    <rPh sb="0" eb="2">
      <t>ソウカツ</t>
    </rPh>
    <phoneticPr fontId="1"/>
  </si>
  <si>
    <t>総括－49</t>
    <rPh sb="0" eb="2">
      <t>ソウカツ</t>
    </rPh>
    <phoneticPr fontId="1"/>
  </si>
  <si>
    <t>総括－50</t>
    <rPh sb="0" eb="2">
      <t>ソウカツ</t>
    </rPh>
    <phoneticPr fontId="1"/>
  </si>
  <si>
    <t>総括－51</t>
    <rPh sb="0" eb="2">
      <t>ソウカツ</t>
    </rPh>
    <phoneticPr fontId="1"/>
  </si>
  <si>
    <t>総括－52</t>
    <rPh sb="0" eb="2">
      <t>ソウカツ</t>
    </rPh>
    <phoneticPr fontId="1"/>
  </si>
  <si>
    <t>総括－53</t>
    <rPh sb="0" eb="2">
      <t>ソウカツ</t>
    </rPh>
    <phoneticPr fontId="1"/>
  </si>
  <si>
    <t>総括－54</t>
    <rPh sb="0" eb="2">
      <t>ソウカツ</t>
    </rPh>
    <phoneticPr fontId="1"/>
  </si>
  <si>
    <t>総括－55</t>
    <rPh sb="0" eb="2">
      <t>ソウカツ</t>
    </rPh>
    <phoneticPr fontId="1"/>
  </si>
  <si>
    <t>総括－56</t>
    <rPh sb="0" eb="2">
      <t>ソウカツ</t>
    </rPh>
    <phoneticPr fontId="1"/>
  </si>
  <si>
    <t>総括－57</t>
    <rPh sb="0" eb="2">
      <t>ソウカツ</t>
    </rPh>
    <phoneticPr fontId="1"/>
  </si>
  <si>
    <t>総括－58</t>
    <rPh sb="0" eb="2">
      <t>ソウカツ</t>
    </rPh>
    <phoneticPr fontId="1"/>
  </si>
  <si>
    <t>総括－59</t>
    <rPh sb="0" eb="2">
      <t>ソウカツ</t>
    </rPh>
    <phoneticPr fontId="1"/>
  </si>
  <si>
    <t>総括－60</t>
    <rPh sb="0" eb="2">
      <t>ソウカツ</t>
    </rPh>
    <phoneticPr fontId="1"/>
  </si>
  <si>
    <t>総括－61</t>
    <rPh sb="0" eb="2">
      <t>ソウカツ</t>
    </rPh>
    <phoneticPr fontId="1"/>
  </si>
  <si>
    <t>総括－62</t>
    <rPh sb="0" eb="2">
      <t>ソウカツ</t>
    </rPh>
    <phoneticPr fontId="1"/>
  </si>
  <si>
    <t>総括－63</t>
    <rPh sb="0" eb="2">
      <t>ソウカツ</t>
    </rPh>
    <phoneticPr fontId="1"/>
  </si>
  <si>
    <t>総括－64</t>
    <rPh sb="0" eb="2">
      <t>ソウカツ</t>
    </rPh>
    <phoneticPr fontId="1"/>
  </si>
  <si>
    <t>総括－65</t>
    <rPh sb="0" eb="2">
      <t>ソウカツ</t>
    </rPh>
    <phoneticPr fontId="1"/>
  </si>
  <si>
    <t>総括－66</t>
    <rPh sb="0" eb="2">
      <t>ソウカツ</t>
    </rPh>
    <phoneticPr fontId="1"/>
  </si>
  <si>
    <t>総括－67</t>
    <rPh sb="0" eb="2">
      <t>ソウカツ</t>
    </rPh>
    <phoneticPr fontId="1"/>
  </si>
  <si>
    <t>総括－68</t>
    <rPh sb="0" eb="2">
      <t>ソウカツ</t>
    </rPh>
    <phoneticPr fontId="1"/>
  </si>
  <si>
    <t>総括－69</t>
    <rPh sb="0" eb="2">
      <t>ソウカツ</t>
    </rPh>
    <phoneticPr fontId="1"/>
  </si>
  <si>
    <t>総括－70</t>
    <rPh sb="0" eb="2">
      <t>ソウカツ</t>
    </rPh>
    <phoneticPr fontId="1"/>
  </si>
  <si>
    <t>総括－71</t>
    <rPh sb="0" eb="2">
      <t>ソウカツ</t>
    </rPh>
    <phoneticPr fontId="1"/>
  </si>
  <si>
    <t>総括－72</t>
    <rPh sb="0" eb="2">
      <t>ソウカツ</t>
    </rPh>
    <phoneticPr fontId="1"/>
  </si>
  <si>
    <t>総括－73</t>
    <rPh sb="0" eb="2">
      <t>ソウカツ</t>
    </rPh>
    <phoneticPr fontId="1"/>
  </si>
  <si>
    <t>総括－74</t>
    <rPh sb="0" eb="2">
      <t>ソウカツ</t>
    </rPh>
    <phoneticPr fontId="1"/>
  </si>
  <si>
    <t>総括－76</t>
    <rPh sb="0" eb="2">
      <t>ソウカツ</t>
    </rPh>
    <phoneticPr fontId="1"/>
  </si>
  <si>
    <t>総括－77</t>
    <rPh sb="0" eb="2">
      <t>ソウカツ</t>
    </rPh>
    <phoneticPr fontId="1"/>
  </si>
  <si>
    <t>総括－78</t>
    <rPh sb="0" eb="2">
      <t>ソウカツ</t>
    </rPh>
    <phoneticPr fontId="1"/>
  </si>
  <si>
    <t>総括－79</t>
    <rPh sb="0" eb="2">
      <t>ソウカツ</t>
    </rPh>
    <phoneticPr fontId="1"/>
  </si>
  <si>
    <t>総括－80</t>
    <rPh sb="0" eb="2">
      <t>ソウカツ</t>
    </rPh>
    <phoneticPr fontId="1"/>
  </si>
  <si>
    <t>総括－81</t>
    <rPh sb="0" eb="2">
      <t>ソウカツ</t>
    </rPh>
    <phoneticPr fontId="1"/>
  </si>
  <si>
    <t>総括－82</t>
    <rPh sb="0" eb="2">
      <t>ソウカツ</t>
    </rPh>
    <phoneticPr fontId="1"/>
  </si>
  <si>
    <t>総括－83</t>
    <rPh sb="0" eb="2">
      <t>ソウカツ</t>
    </rPh>
    <phoneticPr fontId="1"/>
  </si>
  <si>
    <t>総括－84</t>
    <rPh sb="0" eb="2">
      <t>ソウカツ</t>
    </rPh>
    <phoneticPr fontId="1"/>
  </si>
  <si>
    <t>総括－85</t>
    <rPh sb="0" eb="2">
      <t>ソウカツ</t>
    </rPh>
    <phoneticPr fontId="1"/>
  </si>
  <si>
    <t>総括－86</t>
    <rPh sb="0" eb="2">
      <t>ソウカツ</t>
    </rPh>
    <phoneticPr fontId="1"/>
  </si>
  <si>
    <t>総括－87</t>
    <rPh sb="0" eb="2">
      <t>ソウカツ</t>
    </rPh>
    <phoneticPr fontId="1"/>
  </si>
  <si>
    <t>総括－88</t>
    <rPh sb="0" eb="2">
      <t>ソウカツ</t>
    </rPh>
    <phoneticPr fontId="1"/>
  </si>
  <si>
    <t>総括－89</t>
    <rPh sb="0" eb="2">
      <t>ソウカツ</t>
    </rPh>
    <phoneticPr fontId="1"/>
  </si>
  <si>
    <t>総括－90</t>
    <rPh sb="0" eb="2">
      <t>ソウカツ</t>
    </rPh>
    <phoneticPr fontId="1"/>
  </si>
  <si>
    <t>総括－92</t>
    <rPh sb="0" eb="2">
      <t>ソウカツ</t>
    </rPh>
    <phoneticPr fontId="1"/>
  </si>
  <si>
    <t>総括－93</t>
    <rPh sb="0" eb="2">
      <t>ソウカツ</t>
    </rPh>
    <phoneticPr fontId="1"/>
  </si>
  <si>
    <t>総括－94</t>
    <rPh sb="0" eb="2">
      <t>ソウカツ</t>
    </rPh>
    <phoneticPr fontId="1"/>
  </si>
  <si>
    <t>総括－97</t>
    <rPh sb="0" eb="2">
      <t>ソウカツ</t>
    </rPh>
    <phoneticPr fontId="1"/>
  </si>
  <si>
    <t>総括－99</t>
    <rPh sb="0" eb="2">
      <t>ソウカツ</t>
    </rPh>
    <phoneticPr fontId="1"/>
  </si>
  <si>
    <t>認知</t>
    <rPh sb="0" eb="2">
      <t>ニンチ</t>
    </rPh>
    <phoneticPr fontId="1"/>
  </si>
  <si>
    <t>検挙</t>
    <rPh sb="0" eb="2">
      <t>ケンキョ</t>
    </rPh>
    <phoneticPr fontId="1"/>
  </si>
  <si>
    <t>人員</t>
    <rPh sb="0" eb="2">
      <t>ジンイン</t>
    </rPh>
    <phoneticPr fontId="1"/>
  </si>
  <si>
    <t>うち女</t>
    <rPh sb="2" eb="3">
      <t>オンナ</t>
    </rPh>
    <phoneticPr fontId="1"/>
  </si>
  <si>
    <t>少年</t>
    <rPh sb="0" eb="2">
      <t>ショウネン</t>
    </rPh>
    <phoneticPr fontId="1"/>
  </si>
  <si>
    <t>確認用</t>
    <rPh sb="0" eb="2">
      <t>カクニン</t>
    </rPh>
    <rPh sb="2" eb="3">
      <t>ヨウ</t>
    </rPh>
    <phoneticPr fontId="1"/>
  </si>
  <si>
    <t>①</t>
    <phoneticPr fontId="1"/>
  </si>
  <si>
    <t>②</t>
    <phoneticPr fontId="1"/>
  </si>
  <si>
    <t>F-28 略取誘拐罪・人身売買</t>
    <rPh sb="11" eb="13">
      <t>ジンシン</t>
    </rPh>
    <rPh sb="13" eb="15">
      <t>バイバイ</t>
    </rPh>
    <phoneticPr fontId="1"/>
  </si>
  <si>
    <t>A-b-4 強盗・準強盗罪（強盗予備・事後強盗・昏酔強盗）</t>
    <rPh sb="24" eb="25">
      <t>コン</t>
    </rPh>
    <rPh sb="25" eb="26">
      <t>スイ</t>
    </rPh>
    <rPh sb="26" eb="28">
      <t>ゴウトウ</t>
    </rPh>
    <phoneticPr fontId="1"/>
  </si>
  <si>
    <t>E-a-3 賭博開張等罪</t>
    <rPh sb="8" eb="9">
      <t>ヒラキ</t>
    </rPh>
    <rPh sb="9" eb="10">
      <t>チョウ</t>
    </rPh>
    <rPh sb="10" eb="11">
      <t>トウ</t>
    </rPh>
    <phoneticPr fontId="1"/>
  </si>
  <si>
    <t>業務上等過失致死傷・危険運転致死傷・自動車運転過失致死傷（交通業過）</t>
    <rPh sb="10" eb="12">
      <t>キケン</t>
    </rPh>
    <rPh sb="12" eb="14">
      <t>ウンテン</t>
    </rPh>
    <rPh sb="14" eb="16">
      <t>チシ</t>
    </rPh>
    <rPh sb="16" eb="17">
      <t>ショウ</t>
    </rPh>
    <rPh sb="18" eb="21">
      <t>ジドウシャ</t>
    </rPh>
    <rPh sb="21" eb="23">
      <t>ウンテン</t>
    </rPh>
    <phoneticPr fontId="1"/>
  </si>
  <si>
    <t>F-24 業務上等過失致死傷罪（交通業過を除く）</t>
    <rPh sb="21" eb="22">
      <t>ノゾ</t>
    </rPh>
    <phoneticPr fontId="1"/>
  </si>
  <si>
    <t>F-36 境界損壊罪</t>
    <phoneticPr fontId="1"/>
  </si>
  <si>
    <t>総数</t>
    <rPh sb="0" eb="2">
      <t>ソウスウ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</si>
  <si>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</si>
  <si>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</si>
  <si>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</si>
  <si>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</si>
  <si>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</si>
  <si>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</si>
  <si>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</si>
  <si>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</si>
  <si>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F-38 不正指令電磁的記録罪</t>
    <rPh sb="5" eb="7">
      <t>フセイ</t>
    </rPh>
    <rPh sb="7" eb="9">
      <t>シレイ</t>
    </rPh>
    <rPh sb="9" eb="11">
      <t>デンジ</t>
    </rPh>
    <rPh sb="11" eb="12">
      <t>テキ</t>
    </rPh>
    <rPh sb="12" eb="14">
      <t>キロク</t>
    </rPh>
    <rPh sb="14" eb="15">
      <t>ツミ</t>
    </rPh>
    <phoneticPr fontId="1"/>
  </si>
  <si>
    <t>F-39 暴力行為等処罰ニ関スル法律（第２条・第３条）</t>
    <phoneticPr fontId="1"/>
  </si>
  <si>
    <t>F-41 爆発物取締罰則</t>
    <phoneticPr fontId="1"/>
  </si>
  <si>
    <t>F-43 火炎びんの使用等の処罰に関する法律</t>
    <phoneticPr fontId="1"/>
  </si>
  <si>
    <t>F-44 航空の危険を生じさせる行為等の処罰に関する法律</t>
    <phoneticPr fontId="1"/>
  </si>
  <si>
    <t>F-45 人質による強要行為等の処罰に関する法律</t>
    <phoneticPr fontId="1"/>
  </si>
  <si>
    <t>F-40 決闘罪に関する件</t>
    <phoneticPr fontId="1"/>
  </si>
  <si>
    <t>総括－6</t>
    <rPh sb="0" eb="2">
      <t>ソウカツ</t>
    </rPh>
    <phoneticPr fontId="1"/>
  </si>
  <si>
    <t>総括－7</t>
    <rPh sb="0" eb="2">
      <t>ソウカツ</t>
    </rPh>
    <phoneticPr fontId="1"/>
  </si>
  <si>
    <t>総括－8</t>
    <rPh sb="0" eb="2">
      <t>ソウカツ</t>
    </rPh>
    <phoneticPr fontId="1"/>
  </si>
  <si>
    <t>総括－91</t>
    <rPh sb="0" eb="2">
      <t>ソウカツ</t>
    </rPh>
    <phoneticPr fontId="1"/>
  </si>
  <si>
    <t>総括－95</t>
    <rPh sb="0" eb="2">
      <t>ソウカツ</t>
    </rPh>
    <phoneticPr fontId="1"/>
  </si>
  <si>
    <t>総括－96</t>
    <rPh sb="0" eb="2">
      <t>ソウカツ</t>
    </rPh>
    <phoneticPr fontId="1"/>
  </si>
  <si>
    <t>F-42 航空機の強取等の処罰に関する法律</t>
    <rPh sb="7" eb="8">
      <t>キ</t>
    </rPh>
    <rPh sb="9" eb="10">
      <t>ツヨ</t>
    </rPh>
    <rPh sb="10" eb="11">
      <t>シュ</t>
    </rPh>
    <phoneticPr fontId="1"/>
  </si>
  <si>
    <t>総括－100</t>
    <rPh sb="0" eb="2">
      <t>ソウカツ</t>
    </rPh>
    <phoneticPr fontId="1"/>
  </si>
  <si>
    <t>F-3 国交に関する罪</t>
    <rPh sb="4" eb="6">
      <t>コッコウ</t>
    </rPh>
    <rPh sb="7" eb="8">
      <t>カン</t>
    </rPh>
    <rPh sb="10" eb="11">
      <t>ツミ</t>
    </rPh>
    <phoneticPr fontId="1"/>
  </si>
  <si>
    <t>F-48 組織的な犯罪の処罰及び犯罪収益の規制に関する法律</t>
  </si>
  <si>
    <t>F-20-1 死体遺棄等</t>
    <rPh sb="7" eb="9">
      <t>シタイ</t>
    </rPh>
    <rPh sb="9" eb="11">
      <t>イキ</t>
    </rPh>
    <rPh sb="11" eb="12">
      <t>ナド</t>
    </rPh>
    <phoneticPr fontId="1"/>
  </si>
  <si>
    <t>F-20-2 その他（死体遺棄等を除く）</t>
    <rPh sb="9" eb="10">
      <t>タ</t>
    </rPh>
    <rPh sb="11" eb="13">
      <t>シタイ</t>
    </rPh>
    <rPh sb="13" eb="15">
      <t>イキ</t>
    </rPh>
    <rPh sb="15" eb="16">
      <t>ナド</t>
    </rPh>
    <rPh sb="17" eb="18">
      <t>ノゾ</t>
    </rPh>
    <phoneticPr fontId="1"/>
  </si>
  <si>
    <t>F-26-1 遺棄（致死傷を含む）</t>
    <phoneticPr fontId="1"/>
  </si>
  <si>
    <t>F-26-2 保護責任者遺棄（致死傷を含む）</t>
    <rPh sb="7" eb="9">
      <t>ホゴ</t>
    </rPh>
    <rPh sb="9" eb="12">
      <t>セキニンシャ</t>
    </rPh>
    <phoneticPr fontId="1"/>
  </si>
  <si>
    <t>総括－98</t>
    <rPh sb="0" eb="2">
      <t>ソウカツ</t>
    </rPh>
    <phoneticPr fontId="1"/>
  </si>
  <si>
    <t>総括－102</t>
    <rPh sb="0" eb="2">
      <t>ソウカツ</t>
    </rPh>
    <phoneticPr fontId="1"/>
  </si>
  <si>
    <t>総括－103</t>
    <rPh sb="0" eb="2">
      <t>ソウカツ</t>
    </rPh>
    <phoneticPr fontId="1"/>
  </si>
  <si>
    <t>総括－104</t>
    <rPh sb="0" eb="2">
      <t>ソウカツ</t>
    </rPh>
    <phoneticPr fontId="1"/>
  </si>
  <si>
    <t>注　平成26年5月20日から刑法第208条の2及び第211条2項の罪が「自動車の運転により人を死傷させる行為等の処罰</t>
    <rPh sb="0" eb="1">
      <t>チュウ</t>
    </rPh>
    <rPh sb="2" eb="4">
      <t>ヘイセイ</t>
    </rPh>
    <rPh sb="6" eb="7">
      <t>ネン</t>
    </rPh>
    <rPh sb="8" eb="9">
      <t>ガツ</t>
    </rPh>
    <rPh sb="11" eb="12">
      <t>ニチ</t>
    </rPh>
    <rPh sb="14" eb="16">
      <t>ケイホウ</t>
    </rPh>
    <rPh sb="16" eb="17">
      <t>ダイ</t>
    </rPh>
    <rPh sb="20" eb="21">
      <t>ジョウ</t>
    </rPh>
    <rPh sb="23" eb="24">
      <t>オヨ</t>
    </rPh>
    <rPh sb="25" eb="26">
      <t>ダイ</t>
    </rPh>
    <rPh sb="29" eb="30">
      <t>ジョウ</t>
    </rPh>
    <rPh sb="31" eb="32">
      <t>コウ</t>
    </rPh>
    <rPh sb="33" eb="34">
      <t>ツミ</t>
    </rPh>
    <rPh sb="36" eb="39">
      <t>ジドウシャ</t>
    </rPh>
    <rPh sb="40" eb="42">
      <t>ウンテン</t>
    </rPh>
    <rPh sb="45" eb="46">
      <t>ヒト</t>
    </rPh>
    <rPh sb="47" eb="49">
      <t>シショウ</t>
    </rPh>
    <rPh sb="52" eb="54">
      <t>コウイ</t>
    </rPh>
    <rPh sb="54" eb="55">
      <t>ナド</t>
    </rPh>
    <rPh sb="56" eb="58">
      <t>ショバツ</t>
    </rPh>
    <phoneticPr fontId="1"/>
  </si>
  <si>
    <t>2013     25</t>
  </si>
  <si>
    <t>2014     26</t>
  </si>
  <si>
    <t>A-b-3 強盗・強制性交等罪（致死を含む）</t>
    <rPh sb="9" eb="11">
      <t>キョウセイ</t>
    </rPh>
    <rPh sb="11" eb="13">
      <t>セイコウ</t>
    </rPh>
    <rPh sb="13" eb="14">
      <t>ナド</t>
    </rPh>
    <phoneticPr fontId="1"/>
  </si>
  <si>
    <t>A-d 強制性交等（致死傷を含む）</t>
    <rPh sb="4" eb="6">
      <t>キョウセイ</t>
    </rPh>
    <rPh sb="6" eb="8">
      <t>セイコウ</t>
    </rPh>
    <rPh sb="8" eb="9">
      <t>ナド</t>
    </rPh>
    <phoneticPr fontId="1"/>
  </si>
  <si>
    <t>2015     27</t>
  </si>
  <si>
    <t>2016     28</t>
  </si>
  <si>
    <t>2017     29</t>
  </si>
  <si>
    <t>2019 令和元年</t>
    <rPh sb="5" eb="6">
      <t>レイ</t>
    </rPh>
    <rPh sb="6" eb="7">
      <t>ワ</t>
    </rPh>
    <rPh sb="7" eb="8">
      <t>ガン</t>
    </rPh>
    <rPh sb="8" eb="9">
      <t>ネン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</si>
  <si>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</si>
  <si>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</si>
  <si>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</si>
  <si>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</si>
  <si>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</si>
  <si>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</si>
  <si>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</si>
  <si>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３  年次別 都道府県別 罪種別 認知・検挙件数及び検挙人員（つづき）</t>
    <rPh sb="3" eb="5">
      <t>ネンジ</t>
    </rPh>
    <rPh sb="5" eb="6">
      <t>ベツ</t>
    </rPh>
    <rPh sb="7" eb="9">
      <t>トドウ</t>
    </rPh>
    <rPh sb="9" eb="10">
      <t>フ</t>
    </rPh>
    <rPh sb="10" eb="12">
      <t>ケンベツ</t>
    </rPh>
    <rPh sb="13" eb="14">
      <t>ザイ</t>
    </rPh>
    <rPh sb="14" eb="15">
      <t>シュ</t>
    </rPh>
    <rPh sb="15" eb="16">
      <t>ベツ</t>
    </rPh>
    <rPh sb="17" eb="19">
      <t>ニンチ</t>
    </rPh>
    <rPh sb="20" eb="22">
      <t>ケンキョ</t>
    </rPh>
    <phoneticPr fontId="1"/>
  </si>
  <si>
    <t>３　年次別　都道府県別　罪種別　認知・検挙件数及び検挙人員（つづき）</t>
    <rPh sb="2" eb="5">
      <t>ネンジベツ</t>
    </rPh>
    <rPh sb="6" eb="8">
      <t>トドウ</t>
    </rPh>
    <rPh sb="8" eb="10">
      <t>フケン</t>
    </rPh>
    <rPh sb="10" eb="11">
      <t>ベツ</t>
    </rPh>
    <rPh sb="12" eb="15">
      <t>ザイシュベツ</t>
    </rPh>
    <rPh sb="16" eb="18">
      <t>ニンチ</t>
    </rPh>
    <rPh sb="19" eb="21">
      <t>ケンキョ</t>
    </rPh>
    <rPh sb="21" eb="23">
      <t>ケンスウ</t>
    </rPh>
    <rPh sb="23" eb="24">
      <t>オヨ</t>
    </rPh>
    <rPh sb="25" eb="27">
      <t>ケンキョ</t>
    </rPh>
    <rPh sb="27" eb="29">
      <t>ジンイン</t>
    </rPh>
    <phoneticPr fontId="1"/>
  </si>
  <si>
    <t>３  年次別 都道府県別 罪種別 認知・検挙件数及び検挙人員</t>
    <rPh sb="3" eb="5">
      <t>ネンジ</t>
    </rPh>
    <rPh sb="5" eb="6">
      <t>ベツ</t>
    </rPh>
    <rPh sb="7" eb="9">
      <t>トドウ</t>
    </rPh>
    <rPh sb="9" eb="10">
      <t>フ</t>
    </rPh>
    <rPh sb="10" eb="12">
      <t>ケンベツ</t>
    </rPh>
    <rPh sb="13" eb="14">
      <t>ザイ</t>
    </rPh>
    <rPh sb="14" eb="15">
      <t>シュ</t>
    </rPh>
    <rPh sb="15" eb="16">
      <t>ベツ</t>
    </rPh>
    <rPh sb="17" eb="19">
      <t>ニンチ</t>
    </rPh>
    <rPh sb="20" eb="22">
      <t>ケンキョ</t>
    </rPh>
    <phoneticPr fontId="1"/>
  </si>
  <si>
    <t>2018     30</t>
  </si>
  <si>
    <t>令和３年作成時、検挙率の計算式を作ること</t>
    <rPh sb="0" eb="1">
      <t>レイ</t>
    </rPh>
    <rPh sb="1" eb="2">
      <t>ワ</t>
    </rPh>
    <rPh sb="3" eb="4">
      <t>ネン</t>
    </rPh>
    <rPh sb="4" eb="6">
      <t>サクセイ</t>
    </rPh>
    <rPh sb="6" eb="7">
      <t>ジ</t>
    </rPh>
    <rPh sb="8" eb="11">
      <t>ケンキョリツ</t>
    </rPh>
    <rPh sb="12" eb="14">
      <t>ケイサン</t>
    </rPh>
    <rPh sb="14" eb="15">
      <t>シキ</t>
    </rPh>
    <rPh sb="16" eb="17">
      <t>ツク</t>
    </rPh>
    <phoneticPr fontId="1"/>
  </si>
  <si>
    <t>総括－75</t>
    <rPh sb="0" eb="2">
      <t>ソウカツ</t>
    </rPh>
    <phoneticPr fontId="1"/>
  </si>
  <si>
    <t>３  年次別 都道府県別 罪種別 認知・検挙件数及び検挙人員（つづき）</t>
    <rPh sb="7" eb="9">
      <t>トドウ</t>
    </rPh>
    <phoneticPr fontId="1"/>
  </si>
  <si>
    <t>2020 　　２</t>
  </si>
  <si>
    <t>2021 　　３</t>
    <phoneticPr fontId="1"/>
  </si>
  <si>
    <t>2012 平成24年</t>
    <rPh sb="5" eb="7">
      <t>ヘイセイ</t>
    </rPh>
    <rPh sb="9" eb="10">
      <t>ネン</t>
    </rPh>
    <phoneticPr fontId="1"/>
  </si>
  <si>
    <t>　に関する法律」に移行された。87(2)表参照</t>
    <rPh sb="9" eb="11">
      <t>イコウ</t>
    </rPh>
    <rPh sb="20" eb="21">
      <t>ヒョウ</t>
    </rPh>
    <rPh sb="21" eb="23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</si>
</sst>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[Red]\-#,##0;\-"/>
    <numFmt numFmtId="177" formatCode="#,##0.0;[Red]\-#,##0.0;\-"/>
    <numFmt numFmtId="178" formatCode="#,##0;[Red]\-#,##0;&quot;-&quot;"/>
    <numFmt numFmtId="179" formatCode="#,##0.0_ ;[Red]\-#,##0.0\ "/>
    <numFmt numFmtId="180" formatCode="#,##0.0;[Red]\-#,##0.0"/>
    <numFmt numFmtId="181" formatCode="#,##0_);[Red]\(#,##0\)"/>
    <numFmt numFmtId="182" formatCode="#,##0;[Red]#,##0"/>
    <numFmt numFmtId="183" formatCode="#,##0.0;[Red]#,##0.0"/>
    <numFmt numFmtId="184" formatCode="#,##0.0;&quot;▲ &quot;#,##0.0"/>
    <numFmt numFmtId="185" formatCode="0.0;[Red]0.0"/>
  </numFmts>
  <fonts count="9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8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9" fontId="5" fillId="0" borderId="0" applyFont="0" applyFill="0" applyBorder="0" applyAlignment="0" applyProtection="0">
      <alignment vertical="center"/>
    </xf>
  </cellStyleXfs>
  <cellXfs count="225">
    <xf numFmtId="0" fontId="0" fillId="0" borderId="0" xfId="0"/>
    <xf numFmtId="38" fontId="0" fillId="0" borderId="0" xfId="0" applyNumberForma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38" fontId="0" fillId="0" borderId="0" xfId="0" applyNumberFormat="1" applyFont="1" applyFill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38" fontId="0" fillId="0" borderId="1" xfId="0" applyNumberForma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vertical="center"/>
    </xf>
    <xf numFmtId="38" fontId="0" fillId="0" borderId="0" xfId="0" applyNumberFormat="1" applyFill="1" applyBorder="1" applyAlignment="1" applyProtection="1">
      <alignment horizontal="center" vertical="center"/>
    </xf>
    <xf numFmtId="38" fontId="0" fillId="0" borderId="2" xfId="0" applyNumberFormat="1" applyFill="1" applyBorder="1" applyAlignment="1">
      <alignment vertical="center"/>
    </xf>
    <xf numFmtId="38" fontId="0" fillId="0" borderId="3" xfId="0" applyNumberFormat="1" applyFill="1" applyBorder="1" applyAlignment="1">
      <alignment vertical="center"/>
    </xf>
    <xf numFmtId="38" fontId="0" fillId="0" borderId="2" xfId="0" applyNumberFormat="1" applyFill="1" applyBorder="1" applyAlignment="1" applyProtection="1">
      <alignment horizontal="right" vertical="center"/>
    </xf>
    <xf numFmtId="0" fontId="0" fillId="0" borderId="4" xfId="0" applyFill="1" applyBorder="1" applyAlignment="1">
      <alignment vertical="center"/>
    </xf>
    <xf numFmtId="38" fontId="0" fillId="0" borderId="0" xfId="0" applyNumberFormat="1" applyFill="1" applyAlignment="1" applyProtection="1">
      <alignment vertical="center"/>
    </xf>
    <xf numFmtId="178" fontId="0" fillId="0" borderId="2" xfId="0" applyNumberFormat="1" applyFill="1" applyBorder="1" applyAlignment="1" applyProtection="1">
      <alignment vertical="center"/>
    </xf>
    <xf numFmtId="178" fontId="0" fillId="0" borderId="5" xfId="0" applyNumberFormat="1" applyFill="1" applyBorder="1" applyAlignment="1" applyProtection="1">
      <alignment vertical="center"/>
    </xf>
    <xf numFmtId="178" fontId="0" fillId="0" borderId="2" xfId="0" applyNumberFormat="1" applyFill="1" applyBorder="1" applyAlignment="1">
      <alignment vertical="center"/>
    </xf>
    <xf numFmtId="38" fontId="5" fillId="0" borderId="0" xfId="0" applyNumberFormat="1" applyFont="1" applyFill="1" applyAlignment="1" applyProtection="1">
      <alignment vertical="center"/>
    </xf>
    <xf numFmtId="178" fontId="5" fillId="0" borderId="2" xfId="0" applyNumberFormat="1" applyFont="1" applyFill="1" applyBorder="1" applyAlignment="1" applyProtection="1">
      <alignment vertical="center"/>
    </xf>
    <xf numFmtId="178" fontId="5" fillId="0" borderId="5" xfId="0" applyNumberFormat="1" applyFont="1" applyFill="1" applyBorder="1" applyAlignment="1" applyProtection="1">
      <alignment vertical="center"/>
    </xf>
    <xf numFmtId="178" fontId="5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 applyProtection="1">
      <alignment vertical="center"/>
    </xf>
    <xf numFmtId="176" fontId="0" fillId="0" borderId="2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3" fillId="0" borderId="6" xfId="0" applyNumberFormat="1" applyFont="1" applyFill="1" applyBorder="1" applyAlignment="1" applyProtection="1">
      <alignment horizontal="center" vertical="center"/>
    </xf>
    <xf numFmtId="178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0" fillId="0" borderId="0" xfId="0" applyNumberFormat="1" applyFill="1" applyAlignment="1" applyProtection="1">
      <alignment horizontal="center" vertical="center"/>
    </xf>
    <xf numFmtId="176" fontId="0" fillId="0" borderId="2" xfId="0" applyNumberFormat="1" applyFill="1" applyBorder="1" applyAlignment="1" applyProtection="1">
      <alignment vertical="center"/>
      <protection locked="0"/>
    </xf>
    <xf numFmtId="178" fontId="0" fillId="0" borderId="0" xfId="0" applyNumberFormat="1" applyFill="1" applyAlignment="1">
      <alignment vertical="center"/>
    </xf>
    <xf numFmtId="38" fontId="3" fillId="0" borderId="0" xfId="0" applyNumberFormat="1" applyFont="1" applyFill="1" applyAlignment="1" applyProtection="1">
      <alignment horizontal="center" vertical="center"/>
    </xf>
    <xf numFmtId="38" fontId="0" fillId="0" borderId="1" xfId="0" applyNumberFormat="1" applyFill="1" applyBorder="1" applyAlignment="1" applyProtection="1">
      <alignment horizontal="center" vertical="center"/>
    </xf>
    <xf numFmtId="176" fontId="0" fillId="0" borderId="7" xfId="0" applyNumberFormat="1" applyFill="1" applyBorder="1" applyAlignment="1" applyProtection="1">
      <alignment vertical="center"/>
      <protection locked="0"/>
    </xf>
    <xf numFmtId="38" fontId="0" fillId="0" borderId="1" xfId="0" applyNumberFormat="1" applyFill="1" applyBorder="1" applyAlignment="1" applyProtection="1">
      <alignment horizontal="left"/>
    </xf>
    <xf numFmtId="38" fontId="0" fillId="0" borderId="8" xfId="0" applyNumberFormat="1" applyFill="1" applyBorder="1" applyAlignment="1" applyProtection="1">
      <alignment horizontal="center" vertical="center"/>
    </xf>
    <xf numFmtId="178" fontId="3" fillId="0" borderId="2" xfId="0" applyNumberFormat="1" applyFont="1" applyFill="1" applyBorder="1" applyAlignment="1" applyProtection="1">
      <alignment vertical="center"/>
    </xf>
    <xf numFmtId="178" fontId="3" fillId="0" borderId="5" xfId="0" applyNumberFormat="1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vertical="center"/>
    </xf>
    <xf numFmtId="38" fontId="0" fillId="0" borderId="1" xfId="0" applyNumberFormat="1" applyFill="1" applyBorder="1" applyAlignment="1"/>
    <xf numFmtId="38" fontId="0" fillId="0" borderId="9" xfId="0" applyNumberFormat="1" applyFill="1" applyBorder="1" applyAlignment="1">
      <alignment horizontal="center" vertical="center"/>
    </xf>
    <xf numFmtId="38" fontId="0" fillId="0" borderId="2" xfId="0" applyNumberFormat="1" applyFill="1" applyBorder="1" applyAlignment="1" applyProtection="1">
      <alignment horizontal="left" vertical="center"/>
    </xf>
    <xf numFmtId="176" fontId="0" fillId="0" borderId="2" xfId="0" applyNumberFormat="1" applyFill="1" applyBorder="1" applyAlignment="1" applyProtection="1">
      <alignment vertical="center"/>
    </xf>
    <xf numFmtId="177" fontId="0" fillId="0" borderId="2" xfId="0" applyNumberFormat="1" applyFill="1" applyBorder="1" applyAlignment="1" applyProtection="1">
      <alignment vertical="center"/>
    </xf>
    <xf numFmtId="176" fontId="0" fillId="0" borderId="0" xfId="0" applyNumberFormat="1" applyFill="1" applyAlignment="1" applyProtection="1">
      <alignment vertical="center"/>
    </xf>
    <xf numFmtId="176" fontId="0" fillId="0" borderId="0" xfId="0" applyNumberFormat="1" applyFill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vertical="center"/>
    </xf>
    <xf numFmtId="177" fontId="3" fillId="0" borderId="2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vertical="center"/>
    </xf>
    <xf numFmtId="178" fontId="0" fillId="0" borderId="0" xfId="0" applyNumberFormat="1" applyFill="1" applyAlignment="1" applyProtection="1">
      <alignment vertical="center"/>
      <protection locked="0"/>
    </xf>
    <xf numFmtId="178" fontId="0" fillId="0" borderId="2" xfId="0" applyNumberFormat="1" applyFill="1" applyBorder="1" applyAlignment="1" applyProtection="1">
      <alignment vertical="center"/>
      <protection locked="0"/>
    </xf>
    <xf numFmtId="178" fontId="0" fillId="0" borderId="5" xfId="0" applyNumberFormat="1" applyFill="1" applyBorder="1" applyAlignment="1" applyProtection="1">
      <alignment vertical="center"/>
      <protection locked="0"/>
    </xf>
    <xf numFmtId="178" fontId="3" fillId="0" borderId="6" xfId="0" applyNumberFormat="1" applyFont="1" applyFill="1" applyBorder="1" applyAlignment="1" applyProtection="1">
      <alignment vertical="center"/>
    </xf>
    <xf numFmtId="176" fontId="0" fillId="0" borderId="0" xfId="0" applyNumberFormat="1" applyFill="1" applyAlignment="1" applyProtection="1">
      <alignment vertical="center"/>
      <protection locked="0"/>
    </xf>
    <xf numFmtId="176" fontId="3" fillId="0" borderId="2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Alignment="1" applyProtection="1">
      <alignment vertical="center"/>
      <protection locked="0"/>
    </xf>
    <xf numFmtId="176" fontId="3" fillId="0" borderId="6" xfId="0" applyNumberFormat="1" applyFont="1" applyFill="1" applyBorder="1" applyAlignment="1" applyProtection="1">
      <alignment vertical="center"/>
    </xf>
    <xf numFmtId="176" fontId="0" fillId="0" borderId="2" xfId="0" quotePrefix="1" applyNumberFormat="1" applyFill="1" applyBorder="1" applyAlignment="1" applyProtection="1">
      <alignment vertical="center"/>
      <protection locked="0"/>
    </xf>
    <xf numFmtId="176" fontId="0" fillId="0" borderId="7" xfId="0" applyNumberFormat="1" applyFill="1" applyBorder="1" applyAlignment="1" applyProtection="1">
      <alignment vertical="center"/>
    </xf>
    <xf numFmtId="38" fontId="2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ill="1" applyAlignment="1"/>
    <xf numFmtId="38" fontId="3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176" fontId="0" fillId="0" borderId="5" xfId="0" applyNumberFormat="1" applyFill="1" applyBorder="1" applyAlignment="1">
      <alignment vertical="center"/>
    </xf>
    <xf numFmtId="176" fontId="5" fillId="0" borderId="10" xfId="0" applyNumberFormat="1" applyFont="1" applyFill="1" applyBorder="1" applyAlignment="1" applyProtection="1">
      <alignment vertical="center"/>
    </xf>
    <xf numFmtId="176" fontId="5" fillId="0" borderId="7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Alignment="1">
      <alignment vertical="center"/>
    </xf>
    <xf numFmtId="176" fontId="0" fillId="0" borderId="5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Alignment="1" applyProtection="1">
      <alignment vertical="center"/>
    </xf>
    <xf numFmtId="176" fontId="0" fillId="0" borderId="10" xfId="0" applyNumberFormat="1" applyFont="1" applyFill="1" applyBorder="1" applyAlignment="1" applyProtection="1">
      <alignment vertical="center"/>
    </xf>
    <xf numFmtId="176" fontId="0" fillId="0" borderId="7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  <protection locked="0"/>
    </xf>
    <xf numFmtId="176" fontId="0" fillId="0" borderId="7" xfId="0" applyNumberFormat="1" applyFont="1" applyFill="1" applyBorder="1" applyAlignment="1" applyProtection="1">
      <alignment vertical="center"/>
      <protection locked="0"/>
    </xf>
    <xf numFmtId="38" fontId="0" fillId="0" borderId="11" xfId="0" applyNumberFormat="1" applyFill="1" applyBorder="1" applyAlignment="1">
      <alignment horizontal="center" vertical="center"/>
    </xf>
    <xf numFmtId="38" fontId="0" fillId="0" borderId="5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</xf>
    <xf numFmtId="176" fontId="4" fillId="0" borderId="0" xfId="0" applyNumberFormat="1" applyFont="1" applyFill="1" applyAlignment="1">
      <alignment vertical="center"/>
    </xf>
    <xf numFmtId="176" fontId="0" fillId="0" borderId="2" xfId="0" applyNumberFormat="1" applyFont="1" applyFill="1" applyBorder="1" applyAlignment="1" applyProtection="1">
      <alignment vertical="center"/>
      <protection locked="0"/>
    </xf>
    <xf numFmtId="176" fontId="0" fillId="0" borderId="2" xfId="0" quotePrefix="1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Alignment="1">
      <alignment vertical="center"/>
    </xf>
    <xf numFmtId="176" fontId="0" fillId="0" borderId="2" xfId="0" applyNumberFormat="1" applyFill="1" applyBorder="1" applyAlignment="1" applyProtection="1">
      <alignment horizontal="right" vertical="center"/>
    </xf>
    <xf numFmtId="177" fontId="0" fillId="0" borderId="2" xfId="0" applyNumberFormat="1" applyFill="1" applyBorder="1" applyAlignment="1" applyProtection="1">
      <alignment horizontal="right" vertical="center"/>
    </xf>
    <xf numFmtId="176" fontId="5" fillId="0" borderId="2" xfId="0" applyNumberFormat="1" applyFont="1" applyFill="1" applyBorder="1" applyAlignment="1" applyProtection="1">
      <alignment horizontal="right" vertical="center"/>
    </xf>
    <xf numFmtId="177" fontId="5" fillId="0" borderId="2" xfId="0" applyNumberFormat="1" applyFont="1" applyFill="1" applyBorder="1" applyAlignment="1" applyProtection="1">
      <alignment horizontal="right" vertical="center"/>
    </xf>
    <xf numFmtId="38" fontId="3" fillId="0" borderId="0" xfId="0" applyNumberFormat="1" applyFont="1" applyFill="1" applyAlignment="1" applyProtection="1">
      <alignment horizontal="left"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Fill="1" applyBorder="1" applyAlignment="1" applyProtection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6" xfId="0" applyNumberFormat="1" applyFont="1" applyFill="1" applyBorder="1" applyAlignment="1" applyProtection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 applyProtection="1">
      <alignment vertical="center"/>
    </xf>
    <xf numFmtId="176" fontId="0" fillId="0" borderId="2" xfId="0" applyNumberFormat="1" applyFill="1" applyBorder="1" applyAlignment="1">
      <alignment horizontal="right" vertical="center"/>
    </xf>
    <xf numFmtId="177" fontId="0" fillId="0" borderId="2" xfId="0" applyNumberFormat="1" applyFont="1" applyFill="1" applyBorder="1" applyAlignment="1" applyProtection="1">
      <alignment horizontal="right" vertical="center"/>
    </xf>
    <xf numFmtId="38" fontId="3" fillId="0" borderId="2" xfId="0" applyNumberFormat="1" applyFont="1" applyFill="1" applyBorder="1" applyAlignment="1" applyProtection="1">
      <alignment vertical="center"/>
    </xf>
    <xf numFmtId="38" fontId="3" fillId="0" borderId="5" xfId="0" applyNumberFormat="1" applyFont="1" applyFill="1" applyBorder="1" applyAlignment="1" applyProtection="1">
      <alignment vertical="center"/>
    </xf>
    <xf numFmtId="38" fontId="0" fillId="0" borderId="2" xfId="0" applyNumberFormat="1" applyFill="1" applyBorder="1" applyAlignment="1" applyProtection="1">
      <alignment vertical="center"/>
      <protection locked="0"/>
    </xf>
    <xf numFmtId="38" fontId="0" fillId="0" borderId="2" xfId="0" applyNumberFormat="1" applyFill="1" applyBorder="1" applyAlignment="1" applyProtection="1">
      <alignment vertical="center"/>
    </xf>
    <xf numFmtId="38" fontId="0" fillId="0" borderId="0" xfId="0" applyNumberFormat="1" applyFill="1" applyAlignment="1" applyProtection="1">
      <alignment vertical="center"/>
      <protection locked="0"/>
    </xf>
    <xf numFmtId="38" fontId="0" fillId="0" borderId="5" xfId="0" applyNumberFormat="1" applyFill="1" applyBorder="1" applyAlignment="1" applyProtection="1">
      <alignment vertical="center"/>
      <protection locked="0"/>
    </xf>
    <xf numFmtId="38" fontId="3" fillId="0" borderId="6" xfId="0" applyNumberFormat="1" applyFont="1" applyFill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  <protection locked="0"/>
    </xf>
    <xf numFmtId="38" fontId="3" fillId="0" borderId="0" xfId="0" applyNumberFormat="1" applyFont="1" applyFill="1" applyAlignment="1" applyProtection="1">
      <alignment vertical="center"/>
      <protection locked="0"/>
    </xf>
    <xf numFmtId="38" fontId="0" fillId="0" borderId="2" xfId="0" quotePrefix="1" applyNumberFormat="1" applyFill="1" applyBorder="1" applyAlignment="1" applyProtection="1">
      <alignment vertical="center"/>
      <protection locked="0"/>
    </xf>
    <xf numFmtId="38" fontId="3" fillId="0" borderId="0" xfId="0" applyNumberFormat="1" applyFont="1" applyFill="1" applyBorder="1" applyAlignment="1" applyProtection="1">
      <alignment vertical="center"/>
    </xf>
    <xf numFmtId="38" fontId="0" fillId="0" borderId="7" xfId="0" applyNumberFormat="1" applyFill="1" applyBorder="1" applyAlignment="1" applyProtection="1">
      <alignment vertical="center"/>
      <protection locked="0"/>
    </xf>
    <xf numFmtId="38" fontId="0" fillId="0" borderId="7" xfId="0" applyNumberFormat="1" applyFill="1" applyBorder="1" applyAlignment="1" applyProtection="1">
      <alignment vertical="center"/>
    </xf>
    <xf numFmtId="38" fontId="0" fillId="0" borderId="1" xfId="0" applyNumberFormat="1" applyFill="1" applyBorder="1" applyAlignment="1" applyProtection="1">
      <alignment vertical="center"/>
      <protection locked="0"/>
    </xf>
    <xf numFmtId="38" fontId="0" fillId="0" borderId="0" xfId="0" applyNumberFormat="1" applyFont="1" applyFill="1" applyAlignment="1" applyProtection="1">
      <alignment vertical="center"/>
      <protection locked="0"/>
    </xf>
    <xf numFmtId="38" fontId="0" fillId="0" borderId="2" xfId="0" applyNumberFormat="1" applyFont="1" applyFill="1" applyBorder="1" applyAlignment="1" applyProtection="1">
      <alignment vertical="center"/>
      <protection locked="0"/>
    </xf>
    <xf numFmtId="38" fontId="0" fillId="0" borderId="5" xfId="0" applyNumberFormat="1" applyFont="1" applyFill="1" applyBorder="1" applyAlignment="1" applyProtection="1">
      <alignment vertical="center"/>
    </xf>
    <xf numFmtId="38" fontId="0" fillId="0" borderId="5" xfId="0" applyNumberFormat="1" applyFont="1" applyFill="1" applyBorder="1" applyAlignment="1" applyProtection="1">
      <alignment vertical="center"/>
      <protection locked="0"/>
    </xf>
    <xf numFmtId="38" fontId="0" fillId="0" borderId="1" xfId="0" applyNumberFormat="1" applyFont="1" applyFill="1" applyBorder="1" applyAlignment="1" applyProtection="1">
      <alignment vertical="center"/>
      <protection locked="0"/>
    </xf>
    <xf numFmtId="38" fontId="0" fillId="0" borderId="7" xfId="0" applyNumberFormat="1" applyFont="1" applyFill="1" applyBorder="1" applyAlignment="1" applyProtection="1">
      <alignment vertical="center"/>
      <protection locked="0"/>
    </xf>
    <xf numFmtId="38" fontId="5" fillId="0" borderId="5" xfId="0" applyNumberFormat="1" applyFont="1" applyFill="1" applyBorder="1" applyAlignment="1" applyProtection="1">
      <alignment vertical="center"/>
    </xf>
    <xf numFmtId="38" fontId="5" fillId="0" borderId="2" xfId="0" applyNumberFormat="1" applyFont="1" applyFill="1" applyBorder="1" applyAlignment="1" applyProtection="1">
      <alignment vertical="center"/>
    </xf>
    <xf numFmtId="38" fontId="5" fillId="0" borderId="1" xfId="0" applyNumberFormat="1" applyFont="1" applyFill="1" applyBorder="1" applyAlignment="1" applyProtection="1">
      <alignment vertical="center"/>
    </xf>
    <xf numFmtId="38" fontId="5" fillId="0" borderId="10" xfId="0" applyNumberFormat="1" applyFont="1" applyFill="1" applyBorder="1" applyAlignment="1" applyProtection="1">
      <alignment vertical="center"/>
    </xf>
    <xf numFmtId="38" fontId="5" fillId="0" borderId="7" xfId="0" applyNumberFormat="1" applyFont="1" applyFill="1" applyBorder="1" applyAlignment="1" applyProtection="1">
      <alignment vertical="center"/>
    </xf>
    <xf numFmtId="38" fontId="0" fillId="0" borderId="2" xfId="0" applyNumberFormat="1" applyFont="1" applyFill="1" applyBorder="1" applyAlignment="1" applyProtection="1">
      <alignment vertical="center"/>
    </xf>
    <xf numFmtId="38" fontId="0" fillId="0" borderId="2" xfId="0" quotePrefix="1" applyNumberFormat="1" applyFont="1" applyFill="1" applyBorder="1" applyAlignment="1" applyProtection="1">
      <alignment vertical="center"/>
      <protection locked="0"/>
    </xf>
    <xf numFmtId="38" fontId="5" fillId="0" borderId="0" xfId="0" applyNumberFormat="1" applyFont="1" applyFill="1" applyBorder="1" applyAlignment="1" applyProtection="1">
      <alignment vertical="center"/>
    </xf>
    <xf numFmtId="38" fontId="5" fillId="0" borderId="6" xfId="0" applyNumberFormat="1" applyFont="1" applyFill="1" applyBorder="1" applyAlignment="1" applyProtection="1">
      <alignment vertical="center"/>
    </xf>
    <xf numFmtId="38" fontId="0" fillId="0" borderId="0" xfId="0" applyNumberFormat="1" applyFont="1" applyFill="1" applyAlignment="1" applyProtection="1">
      <alignment vertical="center"/>
    </xf>
    <xf numFmtId="38" fontId="0" fillId="0" borderId="0" xfId="0" applyNumberFormat="1" applyFill="1" applyAlignment="1" applyProtection="1">
      <alignment horizontal="right" vertical="center"/>
    </xf>
    <xf numFmtId="38" fontId="0" fillId="0" borderId="0" xfId="0" applyNumberFormat="1" applyFill="1" applyAlignment="1">
      <alignment horizontal="right" vertical="center"/>
    </xf>
    <xf numFmtId="38" fontId="5" fillId="0" borderId="0" xfId="0" applyNumberFormat="1" applyFont="1" applyFill="1" applyBorder="1" applyAlignment="1" applyProtection="1">
      <alignment horizontal="right" vertical="center"/>
    </xf>
    <xf numFmtId="38" fontId="5" fillId="0" borderId="2" xfId="0" applyNumberFormat="1" applyFont="1" applyFill="1" applyBorder="1" applyAlignment="1" applyProtection="1">
      <alignment horizontal="right"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3" fillId="0" borderId="2" xfId="0" applyNumberFormat="1" applyFont="1" applyFill="1" applyBorder="1" applyAlignment="1" applyProtection="1">
      <alignment horizontal="right" vertical="center"/>
    </xf>
    <xf numFmtId="38" fontId="0" fillId="0" borderId="5" xfId="0" applyNumberFormat="1" applyFill="1" applyBorder="1" applyAlignment="1" applyProtection="1">
      <alignment horizontal="right" vertical="center"/>
    </xf>
    <xf numFmtId="38" fontId="5" fillId="0" borderId="5" xfId="0" applyNumberFormat="1" applyFont="1" applyFill="1" applyBorder="1" applyAlignment="1" applyProtection="1">
      <alignment horizontal="right" vertical="center"/>
    </xf>
    <xf numFmtId="38" fontId="5" fillId="0" borderId="5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Alignment="1" applyProtection="1">
      <alignment horizontal="right" vertical="center"/>
    </xf>
    <xf numFmtId="38" fontId="5" fillId="0" borderId="0" xfId="0" applyNumberFormat="1" applyFont="1" applyFill="1" applyAlignment="1">
      <alignment horizontal="right" vertical="center"/>
    </xf>
    <xf numFmtId="38" fontId="5" fillId="0" borderId="2" xfId="0" applyNumberFormat="1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 applyProtection="1">
      <alignment vertical="center"/>
      <protection locked="0"/>
    </xf>
    <xf numFmtId="38" fontId="0" fillId="0" borderId="6" xfId="0" applyNumberFormat="1" applyFont="1" applyFill="1" applyBorder="1" applyAlignment="1" applyProtection="1">
      <alignment vertical="center"/>
    </xf>
    <xf numFmtId="38" fontId="5" fillId="0" borderId="2" xfId="0" applyNumberFormat="1" applyFont="1" applyFill="1" applyBorder="1" applyAlignment="1">
      <alignment vertical="center"/>
    </xf>
    <xf numFmtId="179" fontId="0" fillId="0" borderId="2" xfId="0" applyNumberFormat="1" applyFill="1" applyBorder="1" applyAlignment="1" applyProtection="1">
      <alignment vertical="center"/>
    </xf>
    <xf numFmtId="179" fontId="5" fillId="0" borderId="2" xfId="0" applyNumberFormat="1" applyFont="1" applyFill="1" applyBorder="1" applyAlignment="1" applyProtection="1">
      <alignment vertical="center"/>
    </xf>
    <xf numFmtId="179" fontId="3" fillId="0" borderId="2" xfId="0" applyNumberFormat="1" applyFont="1" applyFill="1" applyBorder="1" applyAlignment="1" applyProtection="1">
      <alignment vertical="center"/>
    </xf>
    <xf numFmtId="180" fontId="0" fillId="0" borderId="2" xfId="0" applyNumberFormat="1" applyFill="1" applyBorder="1" applyAlignment="1" applyProtection="1">
      <alignment vertical="center"/>
    </xf>
    <xf numFmtId="180" fontId="0" fillId="0" borderId="2" xfId="0" applyNumberFormat="1" applyFont="1" applyFill="1" applyBorder="1" applyAlignment="1" applyProtection="1">
      <alignment vertical="center"/>
    </xf>
    <xf numFmtId="38" fontId="0" fillId="0" borderId="0" xfId="0" applyNumberFormat="1" applyFont="1" applyFill="1" applyBorder="1" applyAlignment="1" applyProtection="1">
      <alignment vertical="center"/>
    </xf>
    <xf numFmtId="180" fontId="0" fillId="0" borderId="2" xfId="0" applyNumberFormat="1" applyFill="1" applyBorder="1" applyAlignment="1" applyProtection="1">
      <alignment horizontal="right" vertical="center"/>
    </xf>
    <xf numFmtId="180" fontId="0" fillId="0" borderId="2" xfId="0" applyNumberFormat="1" applyFont="1" applyFill="1" applyBorder="1" applyAlignment="1" applyProtection="1">
      <alignment horizontal="right" vertical="center"/>
    </xf>
    <xf numFmtId="180" fontId="3" fillId="0" borderId="2" xfId="0" applyNumberFormat="1" applyFont="1" applyFill="1" applyBorder="1" applyAlignment="1" applyProtection="1">
      <alignment vertical="center"/>
    </xf>
    <xf numFmtId="180" fontId="5" fillId="0" borderId="2" xfId="0" applyNumberFormat="1" applyFont="1" applyFill="1" applyBorder="1" applyAlignment="1" applyProtection="1">
      <alignment horizontal="right" vertical="center"/>
    </xf>
    <xf numFmtId="180" fontId="3" fillId="0" borderId="2" xfId="0" applyNumberFormat="1" applyFont="1" applyFill="1" applyBorder="1" applyAlignment="1" applyProtection="1">
      <alignment horizontal="right" vertical="center"/>
    </xf>
    <xf numFmtId="38" fontId="5" fillId="0" borderId="6" xfId="0" applyNumberFormat="1" applyFont="1" applyFill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vertical="center"/>
    </xf>
    <xf numFmtId="181" fontId="3" fillId="0" borderId="2" xfId="0" applyNumberFormat="1" applyFont="1" applyFill="1" applyBorder="1" applyAlignment="1" applyProtection="1">
      <alignment vertical="center"/>
    </xf>
    <xf numFmtId="181" fontId="0" fillId="0" borderId="2" xfId="0" applyNumberFormat="1" applyFill="1" applyBorder="1" applyAlignment="1" applyProtection="1">
      <alignment vertical="center"/>
    </xf>
    <xf numFmtId="181" fontId="0" fillId="0" borderId="7" xfId="0" applyNumberFormat="1" applyFill="1" applyBorder="1" applyAlignment="1" applyProtection="1">
      <alignment vertical="center"/>
    </xf>
    <xf numFmtId="179" fontId="0" fillId="0" borderId="2" xfId="0" applyNumberFormat="1" applyFont="1" applyFill="1" applyBorder="1" applyAlignment="1" applyProtection="1">
      <alignment vertical="center"/>
    </xf>
    <xf numFmtId="182" fontId="3" fillId="0" borderId="2" xfId="0" applyNumberFormat="1" applyFont="1" applyFill="1" applyBorder="1" applyAlignment="1" applyProtection="1">
      <alignment vertical="center"/>
    </xf>
    <xf numFmtId="183" fontId="0" fillId="0" borderId="2" xfId="0" applyNumberFormat="1" applyFont="1" applyFill="1" applyBorder="1" applyAlignment="1" applyProtection="1">
      <alignment vertical="center"/>
    </xf>
    <xf numFmtId="183" fontId="5" fillId="0" borderId="2" xfId="0" applyNumberFormat="1" applyFont="1" applyFill="1" applyBorder="1" applyAlignment="1" applyProtection="1">
      <alignment vertical="center"/>
    </xf>
    <xf numFmtId="183" fontId="0" fillId="0" borderId="2" xfId="0" applyNumberFormat="1" applyFill="1" applyBorder="1" applyAlignment="1" applyProtection="1">
      <alignment vertical="center"/>
    </xf>
    <xf numFmtId="184" fontId="3" fillId="0" borderId="2" xfId="0" applyNumberFormat="1" applyFont="1" applyFill="1" applyBorder="1" applyAlignment="1" applyProtection="1">
      <alignment vertical="center"/>
    </xf>
    <xf numFmtId="183" fontId="0" fillId="0" borderId="2" xfId="0" applyNumberFormat="1" applyFill="1" applyBorder="1" applyAlignment="1" applyProtection="1">
      <alignment horizontal="right" vertical="center"/>
    </xf>
    <xf numFmtId="38" fontId="0" fillId="0" borderId="20" xfId="0" applyNumberFormat="1" applyFont="1" applyFill="1" applyBorder="1" applyAlignment="1" applyProtection="1">
      <alignment vertical="center"/>
    </xf>
    <xf numFmtId="38" fontId="0" fillId="0" borderId="1" xfId="0" applyNumberFormat="1" applyFont="1" applyFill="1" applyBorder="1" applyAlignment="1" applyProtection="1">
      <alignment vertical="center"/>
    </xf>
    <xf numFmtId="185" fontId="3" fillId="0" borderId="2" xfId="1" applyNumberFormat="1" applyFont="1" applyFill="1" applyBorder="1" applyAlignment="1" applyProtection="1">
      <alignment vertical="center"/>
    </xf>
    <xf numFmtId="38" fontId="2" fillId="0" borderId="0" xfId="0" applyNumberFormat="1" applyFont="1" applyFill="1" applyAlignment="1" applyProtection="1">
      <alignment horizontal="center" vertical="center"/>
    </xf>
    <xf numFmtId="38" fontId="0" fillId="0" borderId="12" xfId="0" applyNumberFormat="1" applyFill="1" applyBorder="1" applyAlignment="1" applyProtection="1">
      <alignment horizontal="distributed" vertical="center" justifyLastLine="1"/>
    </xf>
    <xf numFmtId="38" fontId="0" fillId="0" borderId="13" xfId="0" applyNumberFormat="1" applyFill="1" applyBorder="1" applyAlignment="1" applyProtection="1">
      <alignment horizontal="distributed" vertical="center" justifyLastLine="1"/>
    </xf>
    <xf numFmtId="38" fontId="0" fillId="0" borderId="14" xfId="0" applyNumberFormat="1" applyFill="1" applyBorder="1" applyAlignment="1" applyProtection="1">
      <alignment horizontal="center" vertical="center" wrapText="1"/>
    </xf>
    <xf numFmtId="38" fontId="0" fillId="0" borderId="6" xfId="0" applyNumberFormat="1" applyFill="1" applyBorder="1" applyAlignment="1" applyProtection="1">
      <alignment horizontal="center" vertical="center"/>
    </xf>
    <xf numFmtId="38" fontId="0" fillId="0" borderId="15" xfId="0" applyNumberFormat="1" applyFill="1" applyBorder="1" applyAlignment="1" applyProtection="1">
      <alignment horizontal="center" vertical="center"/>
    </xf>
    <xf numFmtId="38" fontId="0" fillId="0" borderId="16" xfId="0" applyNumberFormat="1" applyFill="1" applyBorder="1" applyAlignment="1" applyProtection="1">
      <alignment horizontal="center" vertical="center"/>
    </xf>
    <xf numFmtId="38" fontId="0" fillId="0" borderId="5" xfId="0" applyNumberFormat="1" applyFill="1" applyBorder="1" applyAlignment="1" applyProtection="1">
      <alignment horizontal="center" vertical="center"/>
    </xf>
    <xf numFmtId="38" fontId="0" fillId="0" borderId="17" xfId="0" applyNumberFormat="1" applyFill="1" applyBorder="1" applyAlignment="1" applyProtection="1">
      <alignment horizontal="center" vertical="center"/>
    </xf>
    <xf numFmtId="38" fontId="0" fillId="0" borderId="18" xfId="0" applyNumberFormat="1" applyFill="1" applyBorder="1" applyAlignment="1" applyProtection="1">
      <alignment horizontal="distributed" vertical="center" wrapText="1" justifyLastLine="1"/>
    </xf>
    <xf numFmtId="38" fontId="0" fillId="0" borderId="14" xfId="0" applyNumberFormat="1" applyFill="1" applyBorder="1" applyAlignment="1" applyProtection="1">
      <alignment horizontal="distributed" vertical="center" wrapText="1" justifyLastLine="1"/>
    </xf>
    <xf numFmtId="38" fontId="0" fillId="0" borderId="2" xfId="0" applyNumberFormat="1" applyFill="1" applyBorder="1" applyAlignment="1" applyProtection="1">
      <alignment horizontal="distributed" vertical="center" wrapText="1" justifyLastLine="1"/>
    </xf>
    <xf numFmtId="38" fontId="0" fillId="0" borderId="6" xfId="0" applyNumberFormat="1" applyFill="1" applyBorder="1" applyAlignment="1" applyProtection="1">
      <alignment horizontal="distributed" vertical="center" wrapText="1" justifyLastLine="1"/>
    </xf>
    <xf numFmtId="38" fontId="0" fillId="0" borderId="8" xfId="0" applyNumberFormat="1" applyFill="1" applyBorder="1" applyAlignment="1" applyProtection="1">
      <alignment horizontal="distributed" vertical="center" wrapText="1" justifyLastLine="1"/>
    </xf>
    <xf numFmtId="38" fontId="0" fillId="0" borderId="15" xfId="0" applyNumberFormat="1" applyFill="1" applyBorder="1" applyAlignment="1" applyProtection="1">
      <alignment horizontal="distributed" vertical="center" wrapText="1" justifyLastLine="1"/>
    </xf>
    <xf numFmtId="38" fontId="0" fillId="0" borderId="4" xfId="0" applyNumberFormat="1" applyFill="1" applyBorder="1" applyAlignment="1" applyProtection="1">
      <alignment horizontal="distributed" vertical="center" justifyLastLine="1"/>
    </xf>
    <xf numFmtId="38" fontId="0" fillId="0" borderId="8" xfId="0" applyNumberFormat="1" applyFill="1" applyBorder="1" applyAlignment="1" applyProtection="1">
      <alignment horizontal="distributed" vertical="center" justifyLastLine="1"/>
    </xf>
    <xf numFmtId="38" fontId="0" fillId="0" borderId="4" xfId="0" applyNumberFormat="1" applyFill="1" applyBorder="1" applyAlignment="1" applyProtection="1">
      <alignment horizontal="center" vertical="center"/>
    </xf>
    <xf numFmtId="38" fontId="0" fillId="0" borderId="8" xfId="0" applyNumberFormat="1" applyFill="1" applyBorder="1" applyAlignment="1" applyProtection="1">
      <alignment horizontal="center" vertical="center"/>
    </xf>
    <xf numFmtId="38" fontId="0" fillId="0" borderId="1" xfId="0" applyNumberFormat="1" applyFill="1" applyBorder="1" applyAlignment="1" applyProtection="1">
      <alignment horizontal="left"/>
    </xf>
    <xf numFmtId="0" fontId="0" fillId="0" borderId="0" xfId="0" applyFill="1"/>
    <xf numFmtId="38" fontId="0" fillId="0" borderId="1" xfId="0" applyNumberFormat="1" applyFill="1" applyBorder="1" applyAlignment="1" applyProtection="1"/>
    <xf numFmtId="0" fontId="0" fillId="0" borderId="1" xfId="0" applyFill="1" applyBorder="1" applyAlignment="1" applyProtection="1">
      <alignment horizontal="left"/>
    </xf>
    <xf numFmtId="0" fontId="0" fillId="0" borderId="1" xfId="0" applyFill="1" applyBorder="1" applyAlignment="1" applyProtection="1"/>
    <xf numFmtId="38" fontId="0" fillId="0" borderId="19" xfId="0" applyNumberFormat="1" applyFill="1" applyBorder="1" applyAlignment="1" applyProtection="1">
      <alignment horizontal="center" vertical="center" wrapText="1"/>
    </xf>
    <xf numFmtId="38" fontId="0" fillId="0" borderId="0" xfId="0" applyNumberFormat="1" applyFill="1" applyBorder="1" applyAlignment="1" applyProtection="1">
      <alignment horizontal="center" vertical="center"/>
    </xf>
    <xf numFmtId="38" fontId="0" fillId="0" borderId="9" xfId="0" applyNumberFormat="1" applyFill="1" applyBorder="1" applyAlignment="1" applyProtection="1">
      <alignment horizontal="center" vertical="center"/>
    </xf>
    <xf numFmtId="38" fontId="0" fillId="0" borderId="16" xfId="0" applyNumberFormat="1" applyFill="1" applyBorder="1" applyAlignment="1" applyProtection="1">
      <alignment horizontal="distributed" vertical="center" justifyLastLine="1"/>
    </xf>
    <xf numFmtId="38" fontId="0" fillId="0" borderId="5" xfId="0" applyNumberFormat="1" applyFill="1" applyBorder="1" applyAlignment="1" applyProtection="1">
      <alignment horizontal="distributed" vertical="center" justifyLastLine="1"/>
    </xf>
    <xf numFmtId="38" fontId="0" fillId="0" borderId="17" xfId="0" applyNumberFormat="1" applyFill="1" applyBorder="1" applyAlignment="1" applyProtection="1">
      <alignment horizontal="distributed" vertical="center" justifyLastLine="1"/>
    </xf>
    <xf numFmtId="38" fontId="0" fillId="0" borderId="16" xfId="0" applyNumberFormat="1" applyFill="1" applyBorder="1" applyAlignment="1" applyProtection="1">
      <alignment horizontal="distributed" vertical="center" wrapText="1" justifyLastLine="1"/>
    </xf>
    <xf numFmtId="38" fontId="0" fillId="0" borderId="5" xfId="0" applyNumberFormat="1" applyFill="1" applyBorder="1" applyAlignment="1" applyProtection="1">
      <alignment horizontal="distributed" vertical="center" wrapText="1" justifyLastLine="1"/>
    </xf>
    <xf numFmtId="38" fontId="0" fillId="0" borderId="17" xfId="0" applyNumberFormat="1" applyFill="1" applyBorder="1" applyAlignment="1" applyProtection="1">
      <alignment horizontal="distributed" vertical="center" wrapText="1" justifyLastLine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31">
    <tabColor indexed="9"/>
  </sheetPr>
  <dimension ref="B1:P91"/>
  <sheetViews>
    <sheetView tabSelected="1" view="pageBreakPreview" zoomScaleNormal="100" zoomScaleSheetLayoutView="100" workbookViewId="0">
      <pane xSplit="2" ySplit="7" topLeftCell="C8" activePane="bottomRight" state="frozen"/>
      <selection activeCell="E26" sqref="E26"/>
      <selection pane="topRight" activeCell="E26" sqref="E26"/>
      <selection pane="bottomLeft" activeCell="E26" sqref="E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3" width="17.42578125" style="2" bestFit="1" customWidth="1"/>
    <col min="14" max="57" width="9.28515625" style="2"/>
    <col min="58" max="58" width="11" style="2" bestFit="1" customWidth="1"/>
    <col min="59" max="16384" width="9.28515625" style="2"/>
  </cols>
  <sheetData>
    <row r="1" spans="2:16" x14ac:dyDescent="0.15">
      <c r="B1" s="1" t="s">
        <v>257</v>
      </c>
    </row>
    <row r="2" spans="2:16" s="3" customFormat="1" ht="14.4" x14ac:dyDescent="0.15">
      <c r="B2" s="192" t="s">
        <v>293</v>
      </c>
      <c r="C2" s="192"/>
      <c r="D2" s="192"/>
      <c r="E2" s="192"/>
      <c r="F2" s="192"/>
      <c r="G2" s="192"/>
      <c r="H2" s="192"/>
      <c r="I2" s="192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35" t="s">
        <v>53</v>
      </c>
      <c r="D4" s="40"/>
      <c r="E4" s="40"/>
      <c r="F4" s="40"/>
      <c r="G4" s="40"/>
      <c r="H4" s="40"/>
      <c r="I4" s="40"/>
    </row>
    <row r="5" spans="2:16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16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16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55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8" t="str">
        <f>重要犯罪!B9</f>
        <v>2012 平成24年</v>
      </c>
      <c r="C9" s="43">
        <v>1403167</v>
      </c>
      <c r="D9" s="44">
        <v>31.187306999095615</v>
      </c>
      <c r="E9" s="45">
        <v>437610</v>
      </c>
      <c r="F9" s="43">
        <v>287021</v>
      </c>
      <c r="G9" s="43">
        <v>60402</v>
      </c>
      <c r="H9" s="43">
        <v>65448</v>
      </c>
      <c r="I9" s="43">
        <v>11616</v>
      </c>
      <c r="J9" s="46">
        <f>SUM(A!C9,B!C9,'C'!C9,D!C9,E!C9,F!C9)-C9</f>
        <v>0</v>
      </c>
      <c r="L9" s="46">
        <f>SUM(A!E9,B!E9,'C'!E9,D!E9,E!E9,F!E9)-E9</f>
        <v>0</v>
      </c>
      <c r="M9" s="46">
        <f>SUM(A!F9,B!F9,'C'!F9,D!F9,E!F9,F!F9)-F9</f>
        <v>0</v>
      </c>
      <c r="N9" s="46">
        <f>SUM(A!G9,B!G9,'C'!G9,D!G9,E!G9,F!G9)-G9</f>
        <v>0</v>
      </c>
      <c r="O9" s="46">
        <f>SUM(A!H9,B!H9,'C'!H9,D!H9,E!H9,F!H9)-H9</f>
        <v>0</v>
      </c>
      <c r="P9" s="46">
        <f>SUM(A!I9,B!I9,'C'!I9,D!I9,E!I9,F!I9)-I9</f>
        <v>0</v>
      </c>
    </row>
    <row r="10" spans="2:16" s="8" customFormat="1" x14ac:dyDescent="0.15">
      <c r="B10" s="18" t="str">
        <f>重要犯罪!B10</f>
        <v>2013     25</v>
      </c>
      <c r="C10" s="43">
        <v>1314140</v>
      </c>
      <c r="D10" s="44">
        <v>29.990792457424625</v>
      </c>
      <c r="E10" s="45">
        <v>394121</v>
      </c>
      <c r="F10" s="43">
        <v>262486</v>
      </c>
      <c r="G10" s="43">
        <v>54877</v>
      </c>
      <c r="H10" s="43">
        <v>56469</v>
      </c>
      <c r="I10" s="43">
        <v>9385</v>
      </c>
      <c r="J10" s="46">
        <f>SUM(A!C10,B!C10,'C'!C10,D!C10,E!C10,F!C10)-C10</f>
        <v>0</v>
      </c>
      <c r="L10" s="46">
        <f>SUM(A!E10,B!E10,'C'!E10,D!E10,E!E10,F!E10)-E10</f>
        <v>0</v>
      </c>
      <c r="M10" s="46">
        <f>SUM(A!F10,B!F10,'C'!F10,D!F10,E!F10,F!F10)-F10</f>
        <v>0</v>
      </c>
      <c r="N10" s="46">
        <f>SUM(A!G10,B!G10,'C'!G10,D!G10,E!G10,F!G10)-G10</f>
        <v>0</v>
      </c>
      <c r="O10" s="46">
        <f>SUM(A!H10,B!H10,'C'!H10,D!H10,E!H10,F!H10)-H10</f>
        <v>0</v>
      </c>
      <c r="P10" s="46">
        <f>SUM(A!I10,B!I10,'C'!I10,D!I10,E!I10,F!I10)-I10</f>
        <v>0</v>
      </c>
    </row>
    <row r="11" spans="2:16" s="8" customFormat="1" x14ac:dyDescent="0.15">
      <c r="B11" s="18" t="str">
        <f>重要犯罪!B11</f>
        <v>2014     26</v>
      </c>
      <c r="C11" s="43">
        <v>1212163</v>
      </c>
      <c r="D11" s="44">
        <v>30.570806071460687</v>
      </c>
      <c r="E11" s="45">
        <v>370568</v>
      </c>
      <c r="F11" s="43">
        <v>251115</v>
      </c>
      <c r="G11" s="43">
        <v>51461</v>
      </c>
      <c r="H11" s="43">
        <v>48361</v>
      </c>
      <c r="I11" s="43">
        <v>7003</v>
      </c>
      <c r="J11" s="46">
        <f>SUM(A!C11,B!C11,'C'!C11,D!C11,E!C11,F!C11)-C11</f>
        <v>0</v>
      </c>
      <c r="L11" s="46">
        <f>SUM(A!E11,B!E11,'C'!E11,D!E11,E!E11,F!E11)-E11</f>
        <v>0</v>
      </c>
      <c r="M11" s="46">
        <f>SUM(A!F11,B!F11,'C'!F11,D!F11,E!F11,F!F11)-F11</f>
        <v>0</v>
      </c>
      <c r="N11" s="46">
        <f>SUM(A!G11,B!G11,'C'!G11,D!G11,E!G11,F!G11)-G11</f>
        <v>0</v>
      </c>
      <c r="O11" s="46">
        <f>SUM(A!H11,B!H11,'C'!H11,D!H11,E!H11,F!H11)-H11</f>
        <v>0</v>
      </c>
      <c r="P11" s="46">
        <f>SUM(A!I11,B!I11,'C'!I11,D!I11,E!I11,F!I11)-I11</f>
        <v>0</v>
      </c>
    </row>
    <row r="12" spans="2:16" s="8" customFormat="1" x14ac:dyDescent="0.15">
      <c r="B12" s="18" t="str">
        <f>重要犯罪!B12</f>
        <v>2015     27</v>
      </c>
      <c r="C12" s="43">
        <v>1098969</v>
      </c>
      <c r="D12" s="44">
        <v>32.529034030987226</v>
      </c>
      <c r="E12" s="45">
        <v>357484</v>
      </c>
      <c r="F12" s="43">
        <v>239355</v>
      </c>
      <c r="G12" s="43">
        <v>49282</v>
      </c>
      <c r="H12" s="43">
        <v>38921</v>
      </c>
      <c r="I12" s="43">
        <v>5061</v>
      </c>
      <c r="J12" s="46">
        <f>SUM(A!C12,B!C12,'C'!C12,D!C12,E!C12,F!C12)-C12</f>
        <v>0</v>
      </c>
      <c r="L12" s="46">
        <f>SUM(A!E12,B!E12,'C'!E12,D!E12,E!E12,F!E12)-E12</f>
        <v>0</v>
      </c>
      <c r="M12" s="46">
        <f>SUM(A!F12,B!F12,'C'!F12,D!F12,E!F12,F!F12)-F12</f>
        <v>0</v>
      </c>
      <c r="N12" s="46">
        <f>SUM(A!G12,B!G12,'C'!G12,D!G12,E!G12,F!G12)-G12</f>
        <v>0</v>
      </c>
      <c r="O12" s="46">
        <f>SUM(A!H12,B!H12,'C'!H12,D!H12,E!H12,F!H12)-H12</f>
        <v>0</v>
      </c>
      <c r="P12" s="46">
        <f>SUM(A!I12,B!I12,'C'!I12,D!I12,E!I12,F!I12)-I12</f>
        <v>0</v>
      </c>
    </row>
    <row r="13" spans="2:16" s="8" customFormat="1" x14ac:dyDescent="0.15">
      <c r="B13" s="18" t="str">
        <f>重要犯罪!B13</f>
        <v>2016     28</v>
      </c>
      <c r="C13" s="43">
        <v>996120</v>
      </c>
      <c r="D13" s="44">
        <v>33.837891017146525</v>
      </c>
      <c r="E13" s="45">
        <v>337066</v>
      </c>
      <c r="F13" s="43">
        <v>226376</v>
      </c>
      <c r="G13" s="43">
        <v>46256</v>
      </c>
      <c r="H13" s="43">
        <v>31516</v>
      </c>
      <c r="I13" s="43">
        <v>3907</v>
      </c>
      <c r="J13" s="46">
        <f>SUM(A!C13,B!C13,'C'!C13,D!C13,E!C13,F!C13)-C13</f>
        <v>0</v>
      </c>
      <c r="L13" s="46">
        <f>SUM(A!E13,B!E13,'C'!E13,D!E13,E!E13,F!E13)-E13</f>
        <v>0</v>
      </c>
      <c r="M13" s="46">
        <f>SUM(A!F13,B!F13,'C'!F13,D!F13,E!F13,F!F13)-F13</f>
        <v>0</v>
      </c>
      <c r="N13" s="46">
        <f>SUM(A!G13,B!G13,'C'!G13,D!G13,E!G13,F!G13)-G13</f>
        <v>0</v>
      </c>
      <c r="O13" s="46">
        <f>SUM(A!H13,B!H13,'C'!H13,D!H13,E!H13,F!H13)-H13</f>
        <v>0</v>
      </c>
      <c r="P13" s="46">
        <f>SUM(A!I13,B!I13,'C'!I13,D!I13,E!I13,F!I13)-I13</f>
        <v>0</v>
      </c>
    </row>
    <row r="14" spans="2:16" s="8" customFormat="1" x14ac:dyDescent="0.15">
      <c r="B14" s="18" t="str">
        <f>重要犯罪!B14</f>
        <v>2017     29</v>
      </c>
      <c r="C14" s="47">
        <v>915042</v>
      </c>
      <c r="D14" s="48">
        <v>35.744916626777787</v>
      </c>
      <c r="E14" s="49">
        <v>327081</v>
      </c>
      <c r="F14" s="50">
        <v>215003</v>
      </c>
      <c r="G14" s="50">
        <v>44408</v>
      </c>
      <c r="H14" s="50">
        <v>26797</v>
      </c>
      <c r="I14" s="50">
        <v>3544</v>
      </c>
      <c r="J14" s="46">
        <f>SUM(A!C14,B!C14,'C'!C14,D!C14,E!C14,F!C14)-C14</f>
        <v>0</v>
      </c>
      <c r="L14" s="46">
        <f>SUM(A!E14,B!E14,'C'!E14,D!E14,E!E14,F!E14)-E14</f>
        <v>0</v>
      </c>
      <c r="M14" s="46">
        <f>SUM(A!F14,B!F14,'C'!F14,D!F14,E!F14,F!F14)-F14</f>
        <v>0</v>
      </c>
      <c r="N14" s="46">
        <f>SUM(A!G14,B!G14,'C'!G14,D!G14,E!G14,F!G14)-G14</f>
        <v>0</v>
      </c>
      <c r="O14" s="46">
        <f>SUM(A!H14,B!H14,'C'!H14,D!H14,E!H14,F!H14)-H14</f>
        <v>0</v>
      </c>
      <c r="P14" s="46">
        <f>SUM(A!I14,B!I14,'C'!I14,D!I14,E!I14,F!I14)-I14</f>
        <v>0</v>
      </c>
    </row>
    <row r="15" spans="2:16" s="8" customFormat="1" x14ac:dyDescent="0.15">
      <c r="B15" s="18" t="str">
        <f>重要犯罪!B15</f>
        <v>2018     30</v>
      </c>
      <c r="C15" s="47">
        <v>817338</v>
      </c>
      <c r="D15" s="48">
        <v>37.855697398138837</v>
      </c>
      <c r="E15" s="49">
        <v>309409</v>
      </c>
      <c r="F15" s="50">
        <v>206094</v>
      </c>
      <c r="G15" s="50">
        <v>43120</v>
      </c>
      <c r="H15" s="50">
        <v>23489</v>
      </c>
      <c r="I15" s="50">
        <v>3346</v>
      </c>
      <c r="J15" s="46">
        <f>SUM(A!C15,B!C15,'C'!C15,D!C15,E!C15,F!C15)-C15</f>
        <v>0</v>
      </c>
      <c r="L15" s="46">
        <f>SUM(A!E15,B!E15,'C'!E15,D!E15,E!E15,F!E15)-E15</f>
        <v>0</v>
      </c>
      <c r="M15" s="46">
        <f>SUM(A!F15,B!F15,'C'!F15,D!F15,E!F15,F!F15)-F15</f>
        <v>0</v>
      </c>
      <c r="N15" s="46">
        <f>SUM(A!G15,B!G15,'C'!G15,D!G15,E!G15,F!G15)-G15</f>
        <v>0</v>
      </c>
      <c r="O15" s="46">
        <f>SUM(A!H15,B!H15,'C'!H15,D!H15,E!H15,F!H15)-H15</f>
        <v>0</v>
      </c>
      <c r="P15" s="46">
        <f>SUM(A!I15,B!I15,'C'!I15,D!I15,E!I15,F!I15)-I15</f>
        <v>0</v>
      </c>
    </row>
    <row r="16" spans="2:16" s="8" customFormat="1" x14ac:dyDescent="0.15">
      <c r="B16" s="18" t="str">
        <f>重要犯罪!B16</f>
        <v>2019 令和元年</v>
      </c>
      <c r="C16" s="50">
        <v>748559</v>
      </c>
      <c r="D16" s="48">
        <v>39.302980793765087</v>
      </c>
      <c r="E16" s="51">
        <v>294206</v>
      </c>
      <c r="F16" s="50">
        <v>192607</v>
      </c>
      <c r="G16" s="50">
        <v>40326</v>
      </c>
      <c r="H16" s="50">
        <v>19914</v>
      </c>
      <c r="I16" s="50">
        <v>2847</v>
      </c>
      <c r="J16" s="46">
        <f>SUM(A!C16,B!C16,'C'!C16,D!C16,E!C16,F!C16)-C16</f>
        <v>0</v>
      </c>
      <c r="L16" s="46">
        <f>SUM(A!E16,B!E16,'C'!E16,D!E16,E!E16,F!E16)-E16</f>
        <v>0</v>
      </c>
      <c r="M16" s="46">
        <f>SUM(A!F16,B!F16,'C'!F16,D!F16,E!F16,F!F16)-F16</f>
        <v>0</v>
      </c>
      <c r="N16" s="46">
        <f>SUM(A!G16,B!G16,'C'!G16,D!G16,E!G16,F!G16)-G16</f>
        <v>0</v>
      </c>
      <c r="O16" s="46">
        <f>SUM(A!H16,B!H16,'C'!H16,D!H16,E!H16,F!H16)-H16</f>
        <v>0</v>
      </c>
      <c r="P16" s="46">
        <f>SUM(A!I16,B!I16,'C'!I16,D!I16,E!I16,F!I16)-I16</f>
        <v>0</v>
      </c>
    </row>
    <row r="17" spans="2:16" s="22" customFormat="1" x14ac:dyDescent="0.15">
      <c r="B17" s="18" t="str">
        <f>重要犯罪!B17</f>
        <v>2020 　　２</v>
      </c>
      <c r="C17" s="50">
        <v>614231</v>
      </c>
      <c r="D17" s="48">
        <v>45.452769397832412</v>
      </c>
      <c r="E17" s="52">
        <v>279185</v>
      </c>
      <c r="F17" s="52">
        <v>182582</v>
      </c>
      <c r="G17" s="52">
        <v>38930</v>
      </c>
      <c r="H17" s="52">
        <v>17466</v>
      </c>
      <c r="I17" s="51">
        <v>2518</v>
      </c>
      <c r="J17" s="46">
        <f>SUM(A!C17,B!C17,'C'!C17,D!C17,E!C17,F!C17)-C17</f>
        <v>0</v>
      </c>
      <c r="L17" s="46">
        <f>SUM(A!E17,B!E17,'C'!E17,D!E17,E!E17,F!E17)-E17</f>
        <v>0</v>
      </c>
      <c r="M17" s="46">
        <f>SUM(A!F17,B!F17,'C'!F17,D!F17,E!F17,F!F17)-F17</f>
        <v>0</v>
      </c>
      <c r="N17" s="46">
        <f>SUM(A!G17,B!G17,'C'!G17,D!G17,E!G17,F!G17)-G17</f>
        <v>0</v>
      </c>
      <c r="O17" s="46">
        <f>SUM(A!H17,B!H17,'C'!H17,D!H17,E!H17,F!H17)-H17</f>
        <v>0</v>
      </c>
      <c r="P17" s="46">
        <f>SUM(A!I17,B!I17,'C'!I17,D!I17,E!I17,F!I17)-I17</f>
        <v>0</v>
      </c>
    </row>
    <row r="18" spans="2:16" s="22" customFormat="1" x14ac:dyDescent="0.15">
      <c r="B18" s="23" t="str">
        <f>重要犯罪!B18</f>
        <v>2021 　　３</v>
      </c>
      <c r="C18" s="53">
        <f>SUM(C20,C26,C33,C34,C45,C52,C59,C65,C70)</f>
        <v>568104</v>
      </c>
      <c r="D18" s="54">
        <f>E18/C18*100</f>
        <v>46.555736273640036</v>
      </c>
      <c r="E18" s="55">
        <f>SUM(E20,E26,E33,E34,E45,E52,E59,E65,E70)</f>
        <v>264485</v>
      </c>
      <c r="F18" s="53">
        <f>SUM(F20,F26,F33,F34,F45,F52,F59,F65,F70)</f>
        <v>175041</v>
      </c>
      <c r="G18" s="53">
        <f>SUM(G20,G26,G33,G34,G45,G52,G59,G65,G70)</f>
        <v>39239</v>
      </c>
      <c r="H18" s="53">
        <f>SUM(H20,H26,H33,H34,H45,H52,H59,H65,H70)</f>
        <v>14818</v>
      </c>
      <c r="I18" s="53">
        <f>SUM(I20,I26,I33,I34,I45,I52,I59,I65,I70)</f>
        <v>2369</v>
      </c>
      <c r="J18" s="46">
        <f>SUM(A!C18,B!C18,'C'!C18,D!C18,E!C18,F!C18)-C18</f>
        <v>0</v>
      </c>
      <c r="L18" s="46">
        <f>SUM(A!E18,B!E18,'C'!E18,D!E18,E!E18,F!E18)-E18</f>
        <v>0</v>
      </c>
      <c r="M18" s="46">
        <f>SUM(A!F18,B!F18,'C'!F18,D!F18,E!F18,F!F18)-F18</f>
        <v>0</v>
      </c>
      <c r="N18" s="46">
        <f>SUM(A!G18,B!G18,'C'!G18,D!G18,E!G18,F!G18)-G18</f>
        <v>0</v>
      </c>
      <c r="O18" s="46">
        <f>SUM(A!H18,B!H18,'C'!H18,D!H18,E!H18,F!H18)-H18</f>
        <v>0</v>
      </c>
      <c r="P18" s="46">
        <f>SUM(A!I18,B!I18,'C'!I18,D!I18,E!I18,F!I18)-I18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SUM(A!C19,B!C19,'C'!C19,D!C19,E!C19,F!C19)-C19</f>
        <v>0</v>
      </c>
      <c r="L19" s="46">
        <f>SUM(A!E19,B!E19,'C'!E19,D!E19,E!E19,F!E19)-E19</f>
        <v>0</v>
      </c>
      <c r="M19" s="46">
        <f>SUM(A!F19,B!F19,'C'!F19,D!F19,E!F19,F!F19)-F19</f>
        <v>0</v>
      </c>
      <c r="N19" s="46">
        <f>SUM(A!G19,B!G19,'C'!G19,D!G19,E!G19,F!G19)-G19</f>
        <v>0</v>
      </c>
      <c r="O19" s="46">
        <f>SUM(A!H19,B!H19,'C'!H19,D!H19,E!H19,F!H19)-H19</f>
        <v>0</v>
      </c>
      <c r="P19" s="46">
        <f>SUM(A!I19,B!I19,'C'!I19,D!I19,E!I19,F!I19)-I19</f>
        <v>0</v>
      </c>
    </row>
    <row r="20" spans="2:16" s="22" customFormat="1" ht="11.1" customHeight="1" x14ac:dyDescent="0.15">
      <c r="B20" s="26" t="s">
        <v>1</v>
      </c>
      <c r="C20" s="56">
        <v>18429</v>
      </c>
      <c r="D20" s="53"/>
      <c r="E20" s="56">
        <v>10397</v>
      </c>
      <c r="F20" s="57">
        <v>7556</v>
      </c>
      <c r="G20" s="57">
        <v>1920</v>
      </c>
      <c r="H20" s="57">
        <v>524</v>
      </c>
      <c r="I20" s="53">
        <v>94</v>
      </c>
      <c r="J20" s="46">
        <f>SUM(A!C20,B!C20,'C'!C20,D!C20,E!C20,F!C20)-C20</f>
        <v>0</v>
      </c>
      <c r="L20" s="46">
        <f>SUM(A!E20,B!E20,'C'!E20,D!E20,E!E20,F!E20)-E20</f>
        <v>0</v>
      </c>
      <c r="M20" s="46">
        <f>SUM(A!F20,B!F20,'C'!F20,D!F20,E!F20,F!F20)-F20</f>
        <v>0</v>
      </c>
      <c r="N20" s="46">
        <f>SUM(A!G20,B!G20,'C'!G20,D!G20,E!G20,F!G20)-G20</f>
        <v>0</v>
      </c>
      <c r="O20" s="46">
        <f>SUM(A!H20,B!H20,'C'!H20,D!H20,E!H20,F!H20)-H20</f>
        <v>0</v>
      </c>
      <c r="P20" s="46">
        <f>SUM(A!I20,B!I20,'C'!I20,D!I20,E!I20,F!I20)-I20</f>
        <v>0</v>
      </c>
    </row>
    <row r="21" spans="2:16" s="8" customFormat="1" ht="11.1" customHeight="1" x14ac:dyDescent="0.15">
      <c r="B21" s="29" t="s">
        <v>2</v>
      </c>
      <c r="C21" s="30">
        <v>12893</v>
      </c>
      <c r="D21" s="43"/>
      <c r="E21" s="58">
        <v>7016</v>
      </c>
      <c r="F21" s="59">
        <v>4915</v>
      </c>
      <c r="G21" s="59">
        <v>1257</v>
      </c>
      <c r="H21" s="60">
        <v>361</v>
      </c>
      <c r="I21" s="59">
        <v>58</v>
      </c>
      <c r="J21" s="46">
        <f>SUM(A!C21,B!C21,'C'!C21,D!C21,E!C21,F!C21)-C21</f>
        <v>0</v>
      </c>
      <c r="L21" s="46">
        <f>SUM(A!E21,B!E21,'C'!E21,D!E21,E!E21,F!E21)-E21</f>
        <v>0</v>
      </c>
      <c r="M21" s="46">
        <f>SUM(A!F21,B!F21,'C'!F21,D!F21,E!F21,F!F21)-F21</f>
        <v>0</v>
      </c>
      <c r="N21" s="46">
        <f>SUM(A!G21,B!G21,'C'!G21,D!G21,E!G21,F!G21)-G21</f>
        <v>0</v>
      </c>
      <c r="O21" s="46">
        <f>SUM(A!H21,B!H21,'C'!H21,D!H21,E!H21,F!H21)-H21</f>
        <v>0</v>
      </c>
      <c r="P21" s="46">
        <f>SUM(A!I21,B!I21,'C'!I21,D!I21,E!I21,F!I21)-I21</f>
        <v>0</v>
      </c>
    </row>
    <row r="22" spans="2:16" s="8" customFormat="1" ht="11.1" customHeight="1" x14ac:dyDescent="0.15">
      <c r="B22" s="29" t="s">
        <v>3</v>
      </c>
      <c r="C22" s="30">
        <v>1470</v>
      </c>
      <c r="D22" s="43"/>
      <c r="E22" s="58">
        <v>796</v>
      </c>
      <c r="F22" s="59">
        <v>644</v>
      </c>
      <c r="G22" s="59">
        <v>170</v>
      </c>
      <c r="H22" s="59">
        <v>41</v>
      </c>
      <c r="I22" s="59">
        <v>10</v>
      </c>
      <c r="J22" s="46">
        <f>SUM(A!C22,B!C22,'C'!C22,D!C22,E!C22,F!C22)-C22</f>
        <v>0</v>
      </c>
      <c r="L22" s="46">
        <f>SUM(A!E22,B!E22,'C'!E22,D!E22,E!E22,F!E22)-E22</f>
        <v>0</v>
      </c>
      <c r="M22" s="46">
        <f>SUM(A!F22,B!F22,'C'!F22,D!F22,E!F22,F!F22)-F22</f>
        <v>0</v>
      </c>
      <c r="N22" s="46">
        <f>SUM(A!G22,B!G22,'C'!G22,D!G22,E!G22,F!G22)-G22</f>
        <v>0</v>
      </c>
      <c r="O22" s="46">
        <f>SUM(A!H22,B!H22,'C'!H22,D!H22,E!H22,F!H22)-H22</f>
        <v>0</v>
      </c>
      <c r="P22" s="46">
        <f>SUM(A!I22,B!I22,'C'!I22,D!I22,E!I22,F!I22)-I22</f>
        <v>0</v>
      </c>
    </row>
    <row r="23" spans="2:16" s="8" customFormat="1" ht="11.1" customHeight="1" x14ac:dyDescent="0.15">
      <c r="B23" s="29" t="s">
        <v>4</v>
      </c>
      <c r="C23" s="30">
        <v>1710</v>
      </c>
      <c r="D23" s="43"/>
      <c r="E23" s="58">
        <v>950</v>
      </c>
      <c r="F23" s="59">
        <v>819</v>
      </c>
      <c r="G23" s="59">
        <v>216</v>
      </c>
      <c r="H23" s="59">
        <v>49</v>
      </c>
      <c r="I23" s="59">
        <v>13</v>
      </c>
      <c r="J23" s="46">
        <f>SUM(A!C23,B!C23,'C'!C23,D!C23,E!C23,F!C23)-C23</f>
        <v>0</v>
      </c>
      <c r="L23" s="46">
        <f>SUM(A!E23,B!E23,'C'!E23,D!E23,E!E23,F!E23)-E23</f>
        <v>0</v>
      </c>
      <c r="M23" s="46">
        <f>SUM(A!F23,B!F23,'C'!F23,D!F23,E!F23,F!F23)-F23</f>
        <v>0</v>
      </c>
      <c r="N23" s="46">
        <f>SUM(A!G23,B!G23,'C'!G23,D!G23,E!G23,F!G23)-G23</f>
        <v>0</v>
      </c>
      <c r="O23" s="46">
        <f>SUM(A!H23,B!H23,'C'!H23,D!H23,E!H23,F!H23)-H23</f>
        <v>0</v>
      </c>
      <c r="P23" s="46">
        <f>SUM(A!I23,B!I23,'C'!I23,D!I23,E!I23,F!I23)-I23</f>
        <v>0</v>
      </c>
    </row>
    <row r="24" spans="2:16" s="8" customFormat="1" ht="11.1" customHeight="1" x14ac:dyDescent="0.15">
      <c r="B24" s="29" t="s">
        <v>5</v>
      </c>
      <c r="C24" s="30">
        <v>1672</v>
      </c>
      <c r="D24" s="43"/>
      <c r="E24" s="58">
        <v>1170</v>
      </c>
      <c r="F24" s="59">
        <v>832</v>
      </c>
      <c r="G24" s="59">
        <v>205</v>
      </c>
      <c r="H24" s="59">
        <v>50</v>
      </c>
      <c r="I24" s="59">
        <v>9</v>
      </c>
      <c r="J24" s="46">
        <f>SUM(A!C24,B!C24,'C'!C24,D!C24,E!C24,F!C24)-C24</f>
        <v>0</v>
      </c>
      <c r="L24" s="46">
        <f>SUM(A!E24,B!E24,'C'!E24,D!E24,E!E24,F!E24)-E24</f>
        <v>0</v>
      </c>
      <c r="M24" s="46">
        <f>SUM(A!F24,B!F24,'C'!F24,D!F24,E!F24,F!F24)-F24</f>
        <v>0</v>
      </c>
      <c r="N24" s="46">
        <f>SUM(A!G24,B!G24,'C'!G24,D!G24,E!G24,F!G24)-G24</f>
        <v>0</v>
      </c>
      <c r="O24" s="46">
        <f>SUM(A!H24,B!H24,'C'!H24,D!H24,E!H24,F!H24)-H24</f>
        <v>0</v>
      </c>
      <c r="P24" s="46">
        <f>SUM(A!I24,B!I24,'C'!I24,D!I24,E!I24,F!I24)-I24</f>
        <v>0</v>
      </c>
    </row>
    <row r="25" spans="2:16" s="8" customFormat="1" ht="11.1" customHeight="1" x14ac:dyDescent="0.15">
      <c r="B25" s="29" t="s">
        <v>6</v>
      </c>
      <c r="C25" s="30">
        <v>684</v>
      </c>
      <c r="D25" s="43"/>
      <c r="E25" s="58">
        <v>465</v>
      </c>
      <c r="F25" s="59">
        <v>346</v>
      </c>
      <c r="G25" s="59">
        <v>72</v>
      </c>
      <c r="H25" s="59">
        <v>23</v>
      </c>
      <c r="I25" s="59">
        <v>4</v>
      </c>
      <c r="J25" s="46">
        <f>SUM(A!C25,B!C25,'C'!C25,D!C25,E!C25,F!C25)-C25</f>
        <v>0</v>
      </c>
      <c r="L25" s="46">
        <f>SUM(A!E25,B!E25,'C'!E25,D!E25,E!E25,F!E25)-E25</f>
        <v>0</v>
      </c>
      <c r="M25" s="46">
        <f>SUM(A!F25,B!F25,'C'!F25,D!F25,E!F25,F!F25)-F25</f>
        <v>0</v>
      </c>
      <c r="N25" s="46">
        <f>SUM(A!G25,B!G25,'C'!G25,D!G25,E!G25,F!G25)-G25</f>
        <v>0</v>
      </c>
      <c r="O25" s="46">
        <f>SUM(A!H25,B!H25,'C'!H25,D!H25,E!H25,F!H25)-H25</f>
        <v>0</v>
      </c>
      <c r="P25" s="46">
        <f>SUM(A!I25,B!I25,'C'!I25,D!I25,E!I25,F!I25)-I25</f>
        <v>0</v>
      </c>
    </row>
    <row r="26" spans="2:16" s="22" customFormat="1" ht="11.1" customHeight="1" x14ac:dyDescent="0.15">
      <c r="B26" s="32" t="s">
        <v>284</v>
      </c>
      <c r="C26" s="53">
        <v>26636</v>
      </c>
      <c r="D26" s="53"/>
      <c r="E26" s="61">
        <v>15313</v>
      </c>
      <c r="F26" s="37">
        <v>9331</v>
      </c>
      <c r="G26" s="37">
        <v>2265</v>
      </c>
      <c r="H26" s="37">
        <v>499</v>
      </c>
      <c r="I26" s="37">
        <v>80</v>
      </c>
      <c r="J26" s="46">
        <f>SUM(A!C26,B!C26,'C'!C26,D!C26,E!C26,F!C26)-C26</f>
        <v>0</v>
      </c>
      <c r="L26" s="46">
        <f>SUM(A!E26,B!E26,'C'!E26,D!E26,E!E26,F!E26)-E26</f>
        <v>0</v>
      </c>
      <c r="M26" s="46">
        <f>SUM(A!F26,B!F26,'C'!F26,D!F26,E!F26,F!F26)-F26</f>
        <v>0</v>
      </c>
      <c r="N26" s="46">
        <f>SUM(A!G26,B!G26,'C'!G26,D!G26,E!G26,F!G26)-G26</f>
        <v>0</v>
      </c>
      <c r="O26" s="46">
        <f>SUM(A!H26,B!H26,'C'!H26,D!H26,E!H26,F!H26)-H26</f>
        <v>0</v>
      </c>
      <c r="P26" s="46">
        <f>SUM(A!I26,B!I26,'C'!I26,D!I26,E!I26,F!I26)-I26</f>
        <v>0</v>
      </c>
    </row>
    <row r="27" spans="2:16" s="8" customFormat="1" ht="11.1" customHeight="1" x14ac:dyDescent="0.15">
      <c r="B27" s="29" t="s">
        <v>7</v>
      </c>
      <c r="C27" s="30">
        <v>3067</v>
      </c>
      <c r="D27" s="43"/>
      <c r="E27" s="58">
        <v>1966</v>
      </c>
      <c r="F27" s="59">
        <v>1264</v>
      </c>
      <c r="G27" s="59">
        <v>306</v>
      </c>
      <c r="H27" s="59">
        <v>51</v>
      </c>
      <c r="I27" s="59">
        <v>8</v>
      </c>
      <c r="J27" s="46">
        <f>SUM(A!C27,B!C27,'C'!C27,D!C27,E!C27,F!C27)-C27</f>
        <v>0</v>
      </c>
      <c r="L27" s="46">
        <f>SUM(A!E27,B!E27,'C'!E27,D!E27,E!E27,F!E27)-E27</f>
        <v>0</v>
      </c>
      <c r="M27" s="46">
        <f>SUM(A!F27,B!F27,'C'!F27,D!F27,E!F27,F!F27)-F27</f>
        <v>0</v>
      </c>
      <c r="N27" s="46">
        <f>SUM(A!G27,B!G27,'C'!G27,D!G27,E!G27,F!G27)-G27</f>
        <v>0</v>
      </c>
      <c r="O27" s="46">
        <f>SUM(A!H27,B!H27,'C'!H27,D!H27,E!H27,F!H27)-H27</f>
        <v>0</v>
      </c>
      <c r="P27" s="46">
        <f>SUM(A!I27,B!I27,'C'!I27,D!I27,E!I27,F!I27)-I27</f>
        <v>0</v>
      </c>
    </row>
    <row r="28" spans="2:16" s="8" customFormat="1" ht="11.1" customHeight="1" x14ac:dyDescent="0.15">
      <c r="B28" s="29" t="s">
        <v>8</v>
      </c>
      <c r="C28" s="30">
        <v>2507</v>
      </c>
      <c r="D28" s="43"/>
      <c r="E28" s="62">
        <v>1634</v>
      </c>
      <c r="F28" s="30">
        <v>1057</v>
      </c>
      <c r="G28" s="30">
        <v>255</v>
      </c>
      <c r="H28" s="30">
        <v>61</v>
      </c>
      <c r="I28" s="30">
        <v>11</v>
      </c>
      <c r="J28" s="46">
        <f>SUM(A!C28,B!C28,'C'!C28,D!C28,E!C28,F!C28)-C28</f>
        <v>0</v>
      </c>
      <c r="L28" s="46">
        <f>SUM(A!E28,B!E28,'C'!E28,D!E28,E!E28,F!E28)-E28</f>
        <v>0</v>
      </c>
      <c r="M28" s="46">
        <f>SUM(A!F28,B!F28,'C'!F28,D!F28,E!F28,F!F28)-F28</f>
        <v>0</v>
      </c>
      <c r="N28" s="46">
        <f>SUM(A!G28,B!G28,'C'!G28,D!G28,E!G28,F!G28)-G28</f>
        <v>0</v>
      </c>
      <c r="O28" s="46">
        <f>SUM(A!H28,B!H28,'C'!H28,D!H28,E!H28,F!H28)-H28</f>
        <v>0</v>
      </c>
      <c r="P28" s="46">
        <f>SUM(A!I28,B!I28,'C'!I28,D!I28,E!I28,F!I28)-I28</f>
        <v>0</v>
      </c>
    </row>
    <row r="29" spans="2:16" s="8" customFormat="1" ht="11.1" customHeight="1" x14ac:dyDescent="0.15">
      <c r="B29" s="29" t="s">
        <v>9</v>
      </c>
      <c r="C29" s="30">
        <v>9398</v>
      </c>
      <c r="D29" s="43"/>
      <c r="E29" s="62">
        <v>4402</v>
      </c>
      <c r="F29" s="30">
        <v>2602</v>
      </c>
      <c r="G29" s="30">
        <v>586</v>
      </c>
      <c r="H29" s="30">
        <v>155</v>
      </c>
      <c r="I29" s="30">
        <v>29</v>
      </c>
      <c r="J29" s="46">
        <f>SUM(A!C29,B!C29,'C'!C29,D!C29,E!C29,F!C29)-C29</f>
        <v>0</v>
      </c>
      <c r="L29" s="46">
        <f>SUM(A!E29,B!E29,'C'!E29,D!E29,E!E29,F!E29)-E29</f>
        <v>0</v>
      </c>
      <c r="M29" s="46">
        <f>SUM(A!F29,B!F29,'C'!F29,D!F29,E!F29,F!F29)-F29</f>
        <v>0</v>
      </c>
      <c r="N29" s="46">
        <f>SUM(A!G29,B!G29,'C'!G29,D!G29,E!G29,F!G29)-G29</f>
        <v>0</v>
      </c>
      <c r="O29" s="46">
        <f>SUM(A!H29,B!H29,'C'!H29,D!H29,E!H29,F!H29)-H29</f>
        <v>0</v>
      </c>
      <c r="P29" s="46">
        <f>SUM(A!I29,B!I29,'C'!I29,D!I29,E!I29,F!I29)-I29</f>
        <v>0</v>
      </c>
    </row>
    <row r="30" spans="2:16" s="8" customFormat="1" ht="11.1" customHeight="1" x14ac:dyDescent="0.15">
      <c r="B30" s="29" t="s">
        <v>10</v>
      </c>
      <c r="C30" s="30">
        <v>1984</v>
      </c>
      <c r="D30" s="43"/>
      <c r="E30" s="62">
        <v>1486</v>
      </c>
      <c r="F30" s="30">
        <v>1002</v>
      </c>
      <c r="G30" s="30">
        <v>281</v>
      </c>
      <c r="H30" s="30">
        <v>62</v>
      </c>
      <c r="I30" s="30">
        <v>12</v>
      </c>
      <c r="J30" s="46">
        <f>SUM(A!C30,B!C30,'C'!C30,D!C30,E!C30,F!C30)-C30</f>
        <v>0</v>
      </c>
      <c r="L30" s="46">
        <f>SUM(A!E30,B!E30,'C'!E30,D!E30,E!E30,F!E30)-E30</f>
        <v>0</v>
      </c>
      <c r="M30" s="46">
        <f>SUM(A!F30,B!F30,'C'!F30,D!F30,E!F30,F!F30)-F30</f>
        <v>0</v>
      </c>
      <c r="N30" s="46">
        <f>SUM(A!G30,B!G30,'C'!G30,D!G30,E!G30,F!G30)-G30</f>
        <v>0</v>
      </c>
      <c r="O30" s="46">
        <f>SUM(A!H30,B!H30,'C'!H30,D!H30,E!H30,F!H30)-H30</f>
        <v>0</v>
      </c>
      <c r="P30" s="46">
        <f>SUM(A!I30,B!I30,'C'!I30,D!I30,E!I30,F!I30)-I30</f>
        <v>0</v>
      </c>
    </row>
    <row r="31" spans="2:16" s="8" customFormat="1" ht="11.1" customHeight="1" x14ac:dyDescent="0.15">
      <c r="B31" s="29" t="s">
        <v>11</v>
      </c>
      <c r="C31" s="30">
        <v>3053</v>
      </c>
      <c r="D31" s="43"/>
      <c r="E31" s="62">
        <v>2502</v>
      </c>
      <c r="F31" s="30">
        <v>1402</v>
      </c>
      <c r="G31" s="30">
        <v>342</v>
      </c>
      <c r="H31" s="30">
        <v>73</v>
      </c>
      <c r="I31" s="30">
        <v>7</v>
      </c>
      <c r="J31" s="46">
        <f>SUM(A!C31,B!C31,'C'!C31,D!C31,E!C31,F!C31)-C31</f>
        <v>0</v>
      </c>
      <c r="L31" s="46">
        <f>SUM(A!E31,B!E31,'C'!E31,D!E31,E!E31,F!E31)-E31</f>
        <v>0</v>
      </c>
      <c r="M31" s="46">
        <f>SUM(A!F31,B!F31,'C'!F31,D!F31,E!F31,F!F31)-F31</f>
        <v>0</v>
      </c>
      <c r="N31" s="46">
        <f>SUM(A!G31,B!G31,'C'!G31,D!G31,E!G31,F!G31)-G31</f>
        <v>0</v>
      </c>
      <c r="O31" s="46">
        <f>SUM(A!H31,B!H31,'C'!H31,D!H31,E!H31,F!H31)-H31</f>
        <v>0</v>
      </c>
      <c r="P31" s="46">
        <f>SUM(A!I31,B!I31,'C'!I31,D!I31,E!I31,F!I31)-I31</f>
        <v>0</v>
      </c>
    </row>
    <row r="32" spans="2:16" s="8" customFormat="1" ht="11.1" customHeight="1" x14ac:dyDescent="0.15">
      <c r="B32" s="29" t="s">
        <v>12</v>
      </c>
      <c r="C32" s="30">
        <v>6627</v>
      </c>
      <c r="D32" s="43"/>
      <c r="E32" s="62">
        <v>3323</v>
      </c>
      <c r="F32" s="30">
        <v>2004</v>
      </c>
      <c r="G32" s="30">
        <v>495</v>
      </c>
      <c r="H32" s="30">
        <v>97</v>
      </c>
      <c r="I32" s="30">
        <v>13</v>
      </c>
      <c r="J32" s="46">
        <f>SUM(A!C32,B!C32,'C'!C32,D!C32,E!C32,F!C32)-C32</f>
        <v>0</v>
      </c>
      <c r="L32" s="46">
        <f>SUM(A!E32,B!E32,'C'!E32,D!E32,E!E32,F!E32)-E32</f>
        <v>0</v>
      </c>
      <c r="M32" s="46">
        <f>SUM(A!F32,B!F32,'C'!F32,D!F32,E!F32,F!F32)-F32</f>
        <v>0</v>
      </c>
      <c r="N32" s="46">
        <f>SUM(A!G32,B!G32,'C'!G32,D!G32,E!G32,F!G32)-G32</f>
        <v>0</v>
      </c>
      <c r="O32" s="46">
        <f>SUM(A!H32,B!H32,'C'!H32,D!H32,E!H32,F!H32)-H32</f>
        <v>0</v>
      </c>
      <c r="P32" s="46">
        <f>SUM(A!I32,B!I32,'C'!I32,D!I32,E!I32,F!I32)-I32</f>
        <v>0</v>
      </c>
    </row>
    <row r="33" spans="2:16" s="22" customFormat="1" ht="11.1" customHeight="1" x14ac:dyDescent="0.15">
      <c r="B33" s="32" t="s">
        <v>13</v>
      </c>
      <c r="C33" s="63">
        <v>75288</v>
      </c>
      <c r="D33" s="53"/>
      <c r="E33" s="64">
        <v>30950</v>
      </c>
      <c r="F33" s="63">
        <v>21026</v>
      </c>
      <c r="G33" s="63">
        <v>4246</v>
      </c>
      <c r="H33" s="63">
        <v>1876</v>
      </c>
      <c r="I33" s="63">
        <v>358</v>
      </c>
      <c r="J33" s="46">
        <f>SUM(A!C33,B!C33,'C'!C33,D!C33,E!C33,F!C33)-C33</f>
        <v>0</v>
      </c>
      <c r="L33" s="46">
        <f>SUM(A!E33,B!E33,'C'!E33,D!E33,E!E33,F!E33)-E33</f>
        <v>0</v>
      </c>
      <c r="M33" s="46">
        <f>SUM(A!F33,B!F33,'C'!F33,D!F33,E!F33,F!F33)-F33</f>
        <v>0</v>
      </c>
      <c r="N33" s="46">
        <f>SUM(A!G33,B!G33,'C'!G33,D!G33,E!G33,F!G33)-G33</f>
        <v>0</v>
      </c>
      <c r="O33" s="46">
        <f>SUM(A!H33,B!H33,'C'!H33,D!H33,E!H33,F!H33)-H33</f>
        <v>0</v>
      </c>
      <c r="P33" s="46">
        <f>SUM(A!I33,B!I33,'C'!I33,D!I33,E!I33,F!I33)-I33</f>
        <v>0</v>
      </c>
    </row>
    <row r="34" spans="2:16" s="22" customFormat="1" ht="11.1" customHeight="1" x14ac:dyDescent="0.15">
      <c r="B34" s="32" t="s">
        <v>285</v>
      </c>
      <c r="C34" s="53">
        <v>169332</v>
      </c>
      <c r="D34" s="53"/>
      <c r="E34" s="65">
        <v>78176</v>
      </c>
      <c r="F34" s="53">
        <v>47465</v>
      </c>
      <c r="G34" s="53">
        <v>10518</v>
      </c>
      <c r="H34" s="53">
        <v>3699</v>
      </c>
      <c r="I34" s="53">
        <v>592</v>
      </c>
      <c r="J34" s="46">
        <f>SUM(A!C34,B!C34,'C'!C34,D!C34,E!C34,F!C34)-C34</f>
        <v>0</v>
      </c>
      <c r="L34" s="46">
        <f>SUM(A!E34,B!E34,'C'!E34,D!E34,E!E34,F!E34)-E34</f>
        <v>0</v>
      </c>
      <c r="M34" s="46">
        <f>SUM(A!F34,B!F34,'C'!F34,D!F34,E!F34,F!F34)-F34</f>
        <v>0</v>
      </c>
      <c r="N34" s="46">
        <f>SUM(A!G34,B!G34,'C'!G34,D!G34,E!G34,F!G34)-G34</f>
        <v>0</v>
      </c>
      <c r="O34" s="46">
        <f>SUM(A!H34,B!H34,'C'!H34,D!H34,E!H34,F!H34)-H34</f>
        <v>0</v>
      </c>
      <c r="P34" s="46">
        <f>SUM(A!I34,B!I34,'C'!I34,D!I34,E!I34,F!I34)-I34</f>
        <v>0</v>
      </c>
    </row>
    <row r="35" spans="2:16" s="8" customFormat="1" ht="11.1" customHeight="1" x14ac:dyDescent="0.15">
      <c r="B35" s="29" t="s">
        <v>14</v>
      </c>
      <c r="C35" s="30">
        <v>14277</v>
      </c>
      <c r="D35" s="43"/>
      <c r="E35" s="108">
        <v>5833</v>
      </c>
      <c r="F35" s="89">
        <v>3107</v>
      </c>
      <c r="G35" s="89">
        <v>654</v>
      </c>
      <c r="H35" s="89">
        <v>158</v>
      </c>
      <c r="I35" s="89">
        <v>19</v>
      </c>
      <c r="J35" s="46">
        <f>SUM(A!C35,B!C35,'C'!C35,D!C35,E!C35,F!C35)-C35</f>
        <v>0</v>
      </c>
      <c r="L35" s="46">
        <f>SUM(A!E35,B!E35,'C'!E35,D!E35,E!E35,F!E35)-E35</f>
        <v>0</v>
      </c>
      <c r="M35" s="46">
        <f>SUM(A!F35,B!F35,'C'!F35,D!F35,E!F35,F!F35)-F35</f>
        <v>0</v>
      </c>
      <c r="N35" s="46">
        <f>SUM(A!G35,B!G35,'C'!G35,D!G35,E!G35,F!G35)-G35</f>
        <v>0</v>
      </c>
      <c r="O35" s="46">
        <f>SUM(A!H35,B!H35,'C'!H35,D!H35,E!H35,F!H35)-H35</f>
        <v>0</v>
      </c>
      <c r="P35" s="46">
        <f>SUM(A!I35,B!I35,'C'!I35,D!I35,E!I35,F!I35)-I35</f>
        <v>0</v>
      </c>
    </row>
    <row r="36" spans="2:16" s="8" customFormat="1" ht="11.1" customHeight="1" x14ac:dyDescent="0.15">
      <c r="B36" s="29" t="s">
        <v>15</v>
      </c>
      <c r="C36" s="30">
        <v>9027</v>
      </c>
      <c r="D36" s="43"/>
      <c r="E36" s="108">
        <v>3845</v>
      </c>
      <c r="F36" s="89">
        <v>1975</v>
      </c>
      <c r="G36" s="89">
        <v>445</v>
      </c>
      <c r="H36" s="89">
        <v>141</v>
      </c>
      <c r="I36" s="89">
        <v>14</v>
      </c>
      <c r="J36" s="46">
        <f>SUM(A!C36,B!C36,'C'!C36,D!C36,E!C36,F!C36)-C36</f>
        <v>0</v>
      </c>
      <c r="L36" s="46">
        <f>SUM(A!E36,B!E36,'C'!E36,D!E36,E!E36,F!E36)-E36</f>
        <v>0</v>
      </c>
      <c r="M36" s="46">
        <f>SUM(A!F36,B!F36,'C'!F36,D!F36,E!F36,F!F36)-F36</f>
        <v>0</v>
      </c>
      <c r="N36" s="46">
        <f>SUM(A!G36,B!G36,'C'!G36,D!G36,E!G36,F!G36)-G36</f>
        <v>0</v>
      </c>
      <c r="O36" s="46">
        <f>SUM(A!H36,B!H36,'C'!H36,D!H36,E!H36,F!H36)-H36</f>
        <v>0</v>
      </c>
      <c r="P36" s="46">
        <f>SUM(A!I36,B!I36,'C'!I36,D!I36,E!I36,F!I36)-I36</f>
        <v>0</v>
      </c>
    </row>
    <row r="37" spans="2:16" s="8" customFormat="1" ht="11.1" customHeight="1" x14ac:dyDescent="0.15">
      <c r="B37" s="29" t="s">
        <v>16</v>
      </c>
      <c r="C37" s="30">
        <v>9079</v>
      </c>
      <c r="D37" s="43"/>
      <c r="E37" s="108">
        <v>5121</v>
      </c>
      <c r="F37" s="89">
        <v>3036</v>
      </c>
      <c r="G37" s="89">
        <v>711</v>
      </c>
      <c r="H37" s="89">
        <v>174</v>
      </c>
      <c r="I37" s="89">
        <v>23</v>
      </c>
      <c r="J37" s="46">
        <f>SUM(A!C37,B!C37,'C'!C37,D!C37,E!C37,F!C37)-C37</f>
        <v>0</v>
      </c>
      <c r="L37" s="46">
        <f>SUM(A!E37,B!E37,'C'!E37,D!E37,E!E37,F!E37)-E37</f>
        <v>0</v>
      </c>
      <c r="M37" s="46">
        <f>SUM(A!F37,B!F37,'C'!F37,D!F37,E!F37,F!F37)-F37</f>
        <v>0</v>
      </c>
      <c r="N37" s="46">
        <f>SUM(A!G37,B!G37,'C'!G37,D!G37,E!G37,F!G37)-G37</f>
        <v>0</v>
      </c>
      <c r="O37" s="46">
        <f>SUM(A!H37,B!H37,'C'!H37,D!H37,E!H37,F!H37)-H37</f>
        <v>0</v>
      </c>
      <c r="P37" s="46">
        <f>SUM(A!I37,B!I37,'C'!I37,D!I37,E!I37,F!I37)-I37</f>
        <v>0</v>
      </c>
    </row>
    <row r="38" spans="2:16" s="8" customFormat="1" ht="11.1" customHeight="1" x14ac:dyDescent="0.15">
      <c r="B38" s="29" t="s">
        <v>17</v>
      </c>
      <c r="C38" s="30">
        <v>40166</v>
      </c>
      <c r="D38" s="43"/>
      <c r="E38" s="108">
        <v>15902</v>
      </c>
      <c r="F38" s="89">
        <v>10324</v>
      </c>
      <c r="G38" s="89">
        <v>2111</v>
      </c>
      <c r="H38" s="89">
        <v>799</v>
      </c>
      <c r="I38" s="89">
        <v>114</v>
      </c>
      <c r="J38" s="46">
        <f>SUM(A!C38,B!C38,'C'!C38,D!C38,E!C38,F!C38)-C38</f>
        <v>0</v>
      </c>
      <c r="L38" s="46">
        <f>SUM(A!E38,B!E38,'C'!E38,D!E38,E!E38,F!E38)-E38</f>
        <v>0</v>
      </c>
      <c r="M38" s="46">
        <f>SUM(A!F38,B!F38,'C'!F38,D!F38,E!F38,F!F38)-F38</f>
        <v>0</v>
      </c>
      <c r="N38" s="46">
        <f>SUM(A!G38,B!G38,'C'!G38,D!G38,E!G38,F!G38)-G38</f>
        <v>0</v>
      </c>
      <c r="O38" s="46">
        <f>SUM(A!H38,B!H38,'C'!H38,D!H38,E!H38,F!H38)-H38</f>
        <v>0</v>
      </c>
      <c r="P38" s="46">
        <f>SUM(A!I38,B!I38,'C'!I38,D!I38,E!I38,F!I38)-I38</f>
        <v>0</v>
      </c>
    </row>
    <row r="39" spans="2:16" s="8" customFormat="1" ht="11.1" customHeight="1" x14ac:dyDescent="0.15">
      <c r="B39" s="29" t="s">
        <v>18</v>
      </c>
      <c r="C39" s="30">
        <v>32638</v>
      </c>
      <c r="D39" s="43"/>
      <c r="E39" s="108">
        <v>12359</v>
      </c>
      <c r="F39" s="89">
        <v>7663</v>
      </c>
      <c r="G39" s="89">
        <v>1712</v>
      </c>
      <c r="H39" s="89">
        <v>702</v>
      </c>
      <c r="I39" s="89">
        <v>119</v>
      </c>
      <c r="J39" s="46">
        <f>SUM(A!C39,B!C39,'C'!C39,D!C39,E!C39,F!C39)-C39</f>
        <v>0</v>
      </c>
      <c r="L39" s="46">
        <f>SUM(A!E39,B!E39,'C'!E39,D!E39,E!E39,F!E39)-E39</f>
        <v>0</v>
      </c>
      <c r="M39" s="46">
        <f>SUM(A!F39,B!F39,'C'!F39,D!F39,E!F39,F!F39)-F39</f>
        <v>0</v>
      </c>
      <c r="N39" s="46">
        <f>SUM(A!G39,B!G39,'C'!G39,D!G39,E!G39,F!G39)-G39</f>
        <v>0</v>
      </c>
      <c r="O39" s="46">
        <f>SUM(A!H39,B!H39,'C'!H39,D!H39,E!H39,F!H39)-H39</f>
        <v>0</v>
      </c>
      <c r="P39" s="46">
        <f>SUM(A!I39,B!I39,'C'!I39,D!I39,E!I39,F!I39)-I39</f>
        <v>0</v>
      </c>
    </row>
    <row r="40" spans="2:16" s="8" customFormat="1" ht="11.1" customHeight="1" x14ac:dyDescent="0.15">
      <c r="B40" s="29" t="s">
        <v>19</v>
      </c>
      <c r="C40" s="30">
        <v>33252</v>
      </c>
      <c r="D40" s="43"/>
      <c r="E40" s="108">
        <v>17537</v>
      </c>
      <c r="F40" s="89">
        <v>10564</v>
      </c>
      <c r="G40" s="89">
        <v>2373</v>
      </c>
      <c r="H40" s="89">
        <v>921</v>
      </c>
      <c r="I40" s="89">
        <v>144</v>
      </c>
      <c r="J40" s="46">
        <f>SUM(A!C40,B!C40,'C'!C40,D!C40,E!C40,F!C40)-C40</f>
        <v>0</v>
      </c>
      <c r="L40" s="46">
        <f>SUM(A!E40,B!E40,'C'!E40,D!E40,E!E40,F!E40)-E40</f>
        <v>0</v>
      </c>
      <c r="M40" s="46">
        <f>SUM(A!F40,B!F40,'C'!F40,D!F40,E!F40,F!F40)-F40</f>
        <v>0</v>
      </c>
      <c r="N40" s="46">
        <f>SUM(A!G40,B!G40,'C'!G40,D!G40,E!G40,F!G40)-G40</f>
        <v>0</v>
      </c>
      <c r="O40" s="46">
        <f>SUM(A!H40,B!H40,'C'!H40,D!H40,E!H40,F!H40)-H40</f>
        <v>0</v>
      </c>
      <c r="P40" s="46">
        <f>SUM(A!I40,B!I40,'C'!I40,D!I40,E!I40,F!I40)-I40</f>
        <v>0</v>
      </c>
    </row>
    <row r="41" spans="2:16" s="8" customFormat="1" ht="11.1" customHeight="1" x14ac:dyDescent="0.15">
      <c r="B41" s="29" t="s">
        <v>20</v>
      </c>
      <c r="C41" s="30">
        <v>7746</v>
      </c>
      <c r="D41" s="43"/>
      <c r="E41" s="108">
        <v>4593</v>
      </c>
      <c r="F41" s="89">
        <v>2629</v>
      </c>
      <c r="G41" s="89">
        <v>612</v>
      </c>
      <c r="H41" s="89">
        <v>164</v>
      </c>
      <c r="I41" s="89">
        <v>32</v>
      </c>
      <c r="J41" s="46">
        <f>SUM(A!C41,B!C41,'C'!C41,D!C41,E!C41,F!C41)-C41</f>
        <v>0</v>
      </c>
      <c r="L41" s="46">
        <f>SUM(A!E41,B!E41,'C'!E41,D!E41,E!E41,F!E41)-E41</f>
        <v>0</v>
      </c>
      <c r="M41" s="46">
        <f>SUM(A!F41,B!F41,'C'!F41,D!F41,E!F41,F!F41)-F41</f>
        <v>0</v>
      </c>
      <c r="N41" s="46">
        <f>SUM(A!G41,B!G41,'C'!G41,D!G41,E!G41,F!G41)-G41</f>
        <v>0</v>
      </c>
      <c r="O41" s="46">
        <f>SUM(A!H41,B!H41,'C'!H41,D!H41,E!H41,F!H41)-H41</f>
        <v>0</v>
      </c>
      <c r="P41" s="46">
        <f>SUM(A!I41,B!I41,'C'!I41,D!I41,E!I41,F!I41)-I41</f>
        <v>0</v>
      </c>
    </row>
    <row r="42" spans="2:16" s="8" customFormat="1" ht="11.1" customHeight="1" x14ac:dyDescent="0.15">
      <c r="B42" s="29" t="s">
        <v>21</v>
      </c>
      <c r="C42" s="66">
        <v>2748</v>
      </c>
      <c r="D42" s="43"/>
      <c r="E42" s="108">
        <v>1518</v>
      </c>
      <c r="F42" s="89">
        <v>867</v>
      </c>
      <c r="G42" s="89">
        <v>219</v>
      </c>
      <c r="H42" s="89">
        <v>67</v>
      </c>
      <c r="I42" s="89">
        <v>17</v>
      </c>
      <c r="J42" s="46">
        <f>SUM(A!C42,B!C42,'C'!C42,D!C42,E!C42,F!C42)-C42</f>
        <v>0</v>
      </c>
      <c r="L42" s="46">
        <f>SUM(A!E42,B!E42,'C'!E42,D!E42,E!E42,F!E42)-E42</f>
        <v>0</v>
      </c>
      <c r="M42" s="46">
        <f>SUM(A!F42,B!F42,'C'!F42,D!F42,E!F42,F!F42)-F42</f>
        <v>0</v>
      </c>
      <c r="N42" s="46">
        <f>SUM(A!G42,B!G42,'C'!G42,D!G42,E!G42,F!G42)-G42</f>
        <v>0</v>
      </c>
      <c r="O42" s="46">
        <f>SUM(A!H42,B!H42,'C'!H42,D!H42,E!H42,F!H42)-H42</f>
        <v>0</v>
      </c>
      <c r="P42" s="46">
        <f>SUM(A!I42,B!I42,'C'!I42,D!I42,E!I42,F!I42)-I42</f>
        <v>0</v>
      </c>
    </row>
    <row r="43" spans="2:16" s="8" customFormat="1" ht="11.1" customHeight="1" x14ac:dyDescent="0.15">
      <c r="B43" s="29" t="s">
        <v>22</v>
      </c>
      <c r="C43" s="30">
        <v>5959</v>
      </c>
      <c r="D43" s="43"/>
      <c r="E43" s="108">
        <v>3401</v>
      </c>
      <c r="F43" s="89">
        <v>1812</v>
      </c>
      <c r="G43" s="89">
        <v>458</v>
      </c>
      <c r="H43" s="89">
        <v>136</v>
      </c>
      <c r="I43" s="89">
        <v>28</v>
      </c>
      <c r="J43" s="46">
        <f>SUM(A!C43,B!C43,'C'!C43,D!C43,E!C43,F!C43)-C43</f>
        <v>0</v>
      </c>
      <c r="L43" s="46">
        <f>SUM(A!E43,B!E43,'C'!E43,D!E43,E!E43,F!E43)-E43</f>
        <v>0</v>
      </c>
      <c r="M43" s="46">
        <f>SUM(A!F43,B!F43,'C'!F43,D!F43,E!F43,F!F43)-F43</f>
        <v>0</v>
      </c>
      <c r="N43" s="46">
        <f>SUM(A!G43,B!G43,'C'!G43,D!G43,E!G43,F!G43)-G43</f>
        <v>0</v>
      </c>
      <c r="O43" s="46">
        <f>SUM(A!H43,B!H43,'C'!H43,D!H43,E!H43,F!H43)-H43</f>
        <v>0</v>
      </c>
      <c r="P43" s="46">
        <f>SUM(A!I43,B!I43,'C'!I43,D!I43,E!I43,F!I43)-I43</f>
        <v>0</v>
      </c>
    </row>
    <row r="44" spans="2:16" s="8" customFormat="1" ht="11.1" customHeight="1" x14ac:dyDescent="0.15">
      <c r="B44" s="29" t="s">
        <v>23</v>
      </c>
      <c r="C44" s="30">
        <v>14440</v>
      </c>
      <c r="D44" s="43"/>
      <c r="E44" s="108">
        <v>8067</v>
      </c>
      <c r="F44" s="89">
        <v>5488</v>
      </c>
      <c r="G44" s="89">
        <v>1223</v>
      </c>
      <c r="H44" s="89">
        <v>437</v>
      </c>
      <c r="I44" s="89">
        <v>82</v>
      </c>
      <c r="J44" s="46">
        <f>SUM(A!C44,B!C44,'C'!C44,D!C44,E!C44,F!C44)-C44</f>
        <v>0</v>
      </c>
      <c r="L44" s="46">
        <f>SUM(A!E44,B!E44,'C'!E44,D!E44,E!E44,F!E44)-E44</f>
        <v>0</v>
      </c>
      <c r="M44" s="46">
        <f>SUM(A!F44,B!F44,'C'!F44,D!F44,E!F44,F!F44)-F44</f>
        <v>0</v>
      </c>
      <c r="N44" s="46">
        <f>SUM(A!G44,B!G44,'C'!G44,D!G44,E!G44,F!G44)-G44</f>
        <v>0</v>
      </c>
      <c r="O44" s="46">
        <f>SUM(A!H44,B!H44,'C'!H44,D!H44,E!H44,F!H44)-H44</f>
        <v>0</v>
      </c>
      <c r="P44" s="46">
        <f>SUM(A!I44,B!I44,'C'!I44,D!I44,E!I44,F!I44)-I44</f>
        <v>0</v>
      </c>
    </row>
    <row r="45" spans="2:16" s="22" customFormat="1" ht="11.1" customHeight="1" x14ac:dyDescent="0.15">
      <c r="B45" s="32" t="s">
        <v>286</v>
      </c>
      <c r="C45" s="53">
        <v>65390</v>
      </c>
      <c r="D45" s="53"/>
      <c r="E45" s="55">
        <v>31518</v>
      </c>
      <c r="F45" s="53">
        <v>21279</v>
      </c>
      <c r="G45" s="53">
        <v>4593</v>
      </c>
      <c r="H45" s="53">
        <v>1802</v>
      </c>
      <c r="I45" s="53">
        <v>267</v>
      </c>
      <c r="J45" s="46">
        <f>SUM(A!C45,B!C45,'C'!C45,D!C45,E!C45,F!C45)-C45</f>
        <v>0</v>
      </c>
      <c r="L45" s="46">
        <f>SUM(A!E45,B!E45,'C'!E45,D!E45,E!E45,F!E45)-E45</f>
        <v>0</v>
      </c>
      <c r="M45" s="46">
        <f>SUM(A!F45,B!F45,'C'!F45,D!F45,E!F45,F!F45)-F45</f>
        <v>0</v>
      </c>
      <c r="N45" s="46">
        <f>SUM(A!G45,B!G45,'C'!G45,D!G45,E!G45,F!G45)-G45</f>
        <v>0</v>
      </c>
      <c r="O45" s="46">
        <f>SUM(A!H45,B!H45,'C'!H45,D!H45,E!H45,F!H45)-H45</f>
        <v>0</v>
      </c>
      <c r="P45" s="46">
        <f>SUM(A!I45,B!I45,'C'!I45,D!I45,E!I45,F!I45)-I45</f>
        <v>0</v>
      </c>
    </row>
    <row r="46" spans="2:16" s="8" customFormat="1" ht="11.1" customHeight="1" x14ac:dyDescent="0.15">
      <c r="B46" s="29" t="s">
        <v>24</v>
      </c>
      <c r="C46" s="30">
        <v>4546</v>
      </c>
      <c r="D46" s="43"/>
      <c r="E46" s="108">
        <v>3125</v>
      </c>
      <c r="F46" s="89">
        <v>1703</v>
      </c>
      <c r="G46" s="89">
        <v>415</v>
      </c>
      <c r="H46" s="89">
        <v>113</v>
      </c>
      <c r="I46" s="89">
        <v>19</v>
      </c>
      <c r="J46" s="46">
        <f>SUM(A!C46,B!C46,'C'!C46,D!C46,E!C46,F!C46)-C46</f>
        <v>0</v>
      </c>
      <c r="L46" s="46">
        <f>SUM(A!E46,B!E46,'C'!E46,D!E46,E!E46,F!E46)-E46</f>
        <v>0</v>
      </c>
      <c r="M46" s="46">
        <f>SUM(A!F46,B!F46,'C'!F46,D!F46,E!F46,F!F46)-F46</f>
        <v>0</v>
      </c>
      <c r="N46" s="46">
        <f>SUM(A!G46,B!G46,'C'!G46,D!G46,E!G46,F!G46)-G46</f>
        <v>0</v>
      </c>
      <c r="O46" s="46">
        <f>SUM(A!H46,B!H46,'C'!H46,D!H46,E!H46,F!H46)-H46</f>
        <v>0</v>
      </c>
      <c r="P46" s="46">
        <f>SUM(A!I46,B!I46,'C'!I46,D!I46,E!I46,F!I46)-I46</f>
        <v>0</v>
      </c>
    </row>
    <row r="47" spans="2:16" s="8" customFormat="1" ht="11.1" customHeight="1" x14ac:dyDescent="0.15">
      <c r="B47" s="29" t="s">
        <v>25</v>
      </c>
      <c r="C47" s="30">
        <v>3409</v>
      </c>
      <c r="D47" s="43"/>
      <c r="E47" s="108">
        <v>2421</v>
      </c>
      <c r="F47" s="89">
        <v>1397</v>
      </c>
      <c r="G47" s="89">
        <v>323</v>
      </c>
      <c r="H47" s="89">
        <v>109</v>
      </c>
      <c r="I47" s="89">
        <v>22</v>
      </c>
      <c r="J47" s="46">
        <f>SUM(A!C47,B!C47,'C'!C47,D!C47,E!C47,F!C47)-C47</f>
        <v>0</v>
      </c>
      <c r="L47" s="46">
        <f>SUM(A!E47,B!E47,'C'!E47,D!E47,E!E47,F!E47)-E47</f>
        <v>0</v>
      </c>
      <c r="M47" s="46">
        <f>SUM(A!F47,B!F47,'C'!F47,D!F47,E!F47,F!F47)-F47</f>
        <v>0</v>
      </c>
      <c r="N47" s="46">
        <f>SUM(A!G47,B!G47,'C'!G47,D!G47,E!G47,F!G47)-G47</f>
        <v>0</v>
      </c>
      <c r="O47" s="46">
        <f>SUM(A!H47,B!H47,'C'!H47,D!H47,E!H47,F!H47)-H47</f>
        <v>0</v>
      </c>
      <c r="P47" s="46">
        <f>SUM(A!I47,B!I47,'C'!I47,D!I47,E!I47,F!I47)-I47</f>
        <v>0</v>
      </c>
    </row>
    <row r="48" spans="2:16" s="8" customFormat="1" ht="11.1" customHeight="1" x14ac:dyDescent="0.15">
      <c r="B48" s="29" t="s">
        <v>26</v>
      </c>
      <c r="C48" s="30">
        <v>2714</v>
      </c>
      <c r="D48" s="43"/>
      <c r="E48" s="108">
        <v>2119</v>
      </c>
      <c r="F48" s="89">
        <v>1100</v>
      </c>
      <c r="G48" s="89">
        <v>233</v>
      </c>
      <c r="H48" s="89">
        <v>65</v>
      </c>
      <c r="I48" s="89">
        <v>15</v>
      </c>
      <c r="J48" s="46">
        <f>SUM(A!C48,B!C48,'C'!C48,D!C48,E!C48,F!C48)-C48</f>
        <v>0</v>
      </c>
      <c r="L48" s="46">
        <f>SUM(A!E48,B!E48,'C'!E48,D!E48,E!E48,F!E48)-E48</f>
        <v>0</v>
      </c>
      <c r="M48" s="46">
        <f>SUM(A!F48,B!F48,'C'!F48,D!F48,E!F48,F!F48)-F48</f>
        <v>0</v>
      </c>
      <c r="N48" s="46">
        <f>SUM(A!G48,B!G48,'C'!G48,D!G48,E!G48,F!G48)-G48</f>
        <v>0</v>
      </c>
      <c r="O48" s="46">
        <f>SUM(A!H48,B!H48,'C'!H48,D!H48,E!H48,F!H48)-H48</f>
        <v>0</v>
      </c>
      <c r="P48" s="46">
        <f>SUM(A!I48,B!I48,'C'!I48,D!I48,E!I48,F!I48)-I48</f>
        <v>0</v>
      </c>
    </row>
    <row r="49" spans="2:16" s="8" customFormat="1" ht="11.1" customHeight="1" x14ac:dyDescent="0.15">
      <c r="B49" s="29" t="s">
        <v>27</v>
      </c>
      <c r="C49" s="30">
        <v>9479</v>
      </c>
      <c r="D49" s="43"/>
      <c r="E49" s="108">
        <v>5495</v>
      </c>
      <c r="F49" s="89">
        <v>3015</v>
      </c>
      <c r="G49" s="89">
        <v>783</v>
      </c>
      <c r="H49" s="89">
        <v>210</v>
      </c>
      <c r="I49" s="89">
        <v>23</v>
      </c>
      <c r="J49" s="46">
        <f>SUM(A!C49,B!C49,'C'!C49,D!C49,E!C49,F!C49)-C49</f>
        <v>0</v>
      </c>
      <c r="L49" s="46">
        <f>SUM(A!E49,B!E49,'C'!E49,D!E49,E!E49,F!E49)-E49</f>
        <v>0</v>
      </c>
      <c r="M49" s="46">
        <f>SUM(A!F49,B!F49,'C'!F49,D!F49,E!F49,F!F49)-F49</f>
        <v>0</v>
      </c>
      <c r="N49" s="46">
        <f>SUM(A!G49,B!G49,'C'!G49,D!G49,E!G49,F!G49)-G49</f>
        <v>0</v>
      </c>
      <c r="O49" s="46">
        <f>SUM(A!H49,B!H49,'C'!H49,D!H49,E!H49,F!H49)-H49</f>
        <v>0</v>
      </c>
      <c r="P49" s="46">
        <f>SUM(A!I49,B!I49,'C'!I49,D!I49,E!I49,F!I49)-I49</f>
        <v>0</v>
      </c>
    </row>
    <row r="50" spans="2:16" s="8" customFormat="1" ht="11.1" customHeight="1" x14ac:dyDescent="0.15">
      <c r="B50" s="29" t="s">
        <v>28</v>
      </c>
      <c r="C50" s="30">
        <v>37832</v>
      </c>
      <c r="D50" s="43"/>
      <c r="E50" s="108">
        <v>14937</v>
      </c>
      <c r="F50" s="89">
        <v>12218</v>
      </c>
      <c r="G50" s="89">
        <v>2438</v>
      </c>
      <c r="H50" s="89">
        <v>1133</v>
      </c>
      <c r="I50" s="89">
        <v>162</v>
      </c>
      <c r="J50" s="46">
        <f>SUM(A!C50,B!C50,'C'!C50,D!C50,E!C50,F!C50)-C50</f>
        <v>0</v>
      </c>
      <c r="L50" s="46">
        <f>SUM(A!E50,B!E50,'C'!E50,D!E50,E!E50,F!E50)-E50</f>
        <v>0</v>
      </c>
      <c r="M50" s="46">
        <f>SUM(A!F50,B!F50,'C'!F50,D!F50,E!F50,F!F50)-F50</f>
        <v>0</v>
      </c>
      <c r="N50" s="46">
        <f>SUM(A!G50,B!G50,'C'!G50,D!G50,E!G50,F!G50)-G50</f>
        <v>0</v>
      </c>
      <c r="O50" s="46">
        <f>SUM(A!H50,B!H50,'C'!H50,D!H50,E!H50,F!H50)-H50</f>
        <v>0</v>
      </c>
      <c r="P50" s="46">
        <f>SUM(A!I50,B!I50,'C'!I50,D!I50,E!I50,F!I50)-I50</f>
        <v>0</v>
      </c>
    </row>
    <row r="51" spans="2:16" s="8" customFormat="1" ht="11.1" customHeight="1" x14ac:dyDescent="0.15">
      <c r="B51" s="29" t="s">
        <v>29</v>
      </c>
      <c r="C51" s="30">
        <v>7410</v>
      </c>
      <c r="D51" s="43"/>
      <c r="E51" s="108">
        <v>3421</v>
      </c>
      <c r="F51" s="89">
        <v>1846</v>
      </c>
      <c r="G51" s="89">
        <v>401</v>
      </c>
      <c r="H51" s="89">
        <v>172</v>
      </c>
      <c r="I51" s="89">
        <v>26</v>
      </c>
      <c r="J51" s="46">
        <f>SUM(A!C51,B!C51,'C'!C51,D!C51,E!C51,F!C51)-C51</f>
        <v>0</v>
      </c>
      <c r="L51" s="46">
        <f>SUM(A!E51,B!E51,'C'!E51,D!E51,E!E51,F!E51)-E51</f>
        <v>0</v>
      </c>
      <c r="M51" s="46">
        <f>SUM(A!F51,B!F51,'C'!F51,D!F51,E!F51,F!F51)-F51</f>
        <v>0</v>
      </c>
      <c r="N51" s="46">
        <f>SUM(A!G51,B!G51,'C'!G51,D!G51,E!G51,F!G51)-G51</f>
        <v>0</v>
      </c>
      <c r="O51" s="46">
        <f>SUM(A!H51,B!H51,'C'!H51,D!H51,E!H51,F!H51)-H51</f>
        <v>0</v>
      </c>
      <c r="P51" s="46">
        <f>SUM(A!I51,B!I51,'C'!I51,D!I51,E!I51,F!I51)-I51</f>
        <v>0</v>
      </c>
    </row>
    <row r="52" spans="2:16" s="22" customFormat="1" ht="11.1" customHeight="1" x14ac:dyDescent="0.15">
      <c r="B52" s="32" t="s">
        <v>287</v>
      </c>
      <c r="C52" s="53">
        <v>117448</v>
      </c>
      <c r="D52" s="53"/>
      <c r="E52" s="65">
        <v>45859</v>
      </c>
      <c r="F52" s="53">
        <v>32838</v>
      </c>
      <c r="G52" s="53">
        <v>7228</v>
      </c>
      <c r="H52" s="53">
        <v>3423</v>
      </c>
      <c r="I52" s="53">
        <v>489</v>
      </c>
      <c r="J52" s="46">
        <f>SUM(A!C52,B!C52,'C'!C52,D!C52,E!C52,F!C52)-C52</f>
        <v>0</v>
      </c>
      <c r="L52" s="46">
        <f>SUM(A!E52,B!E52,'C'!E52,D!E52,E!E52,F!E52)-E52</f>
        <v>0</v>
      </c>
      <c r="M52" s="46">
        <f>SUM(A!F52,B!F52,'C'!F52,D!F52,E!F52,F!F52)-F52</f>
        <v>0</v>
      </c>
      <c r="N52" s="46">
        <f>SUM(A!G52,B!G52,'C'!G52,D!G52,E!G52,F!G52)-G52</f>
        <v>0</v>
      </c>
      <c r="O52" s="46">
        <f>SUM(A!H52,B!H52,'C'!H52,D!H52,E!H52,F!H52)-H52</f>
        <v>0</v>
      </c>
      <c r="P52" s="46">
        <f>SUM(A!I52,B!I52,'C'!I52,D!I52,E!I52,F!I52)-I52</f>
        <v>0</v>
      </c>
    </row>
    <row r="53" spans="2:16" s="8" customFormat="1" ht="11.1" customHeight="1" x14ac:dyDescent="0.15">
      <c r="B53" s="29" t="s">
        <v>30</v>
      </c>
      <c r="C53" s="30">
        <v>5814</v>
      </c>
      <c r="D53" s="43"/>
      <c r="E53" s="108">
        <v>2952</v>
      </c>
      <c r="F53" s="89">
        <v>1893</v>
      </c>
      <c r="G53" s="89">
        <v>409</v>
      </c>
      <c r="H53" s="89">
        <v>227</v>
      </c>
      <c r="I53" s="89">
        <v>41</v>
      </c>
      <c r="J53" s="46">
        <f>SUM(A!C53,B!C53,'C'!C53,D!C53,E!C53,F!C53)-C53</f>
        <v>0</v>
      </c>
      <c r="L53" s="46">
        <f>SUM(A!E53,B!E53,'C'!E53,D!E53,E!E53,F!E53)-E53</f>
        <v>0</v>
      </c>
      <c r="M53" s="46">
        <f>SUM(A!F53,B!F53,'C'!F53,D!F53,E!F53,F!F53)-F53</f>
        <v>0</v>
      </c>
      <c r="N53" s="46">
        <f>SUM(A!G53,B!G53,'C'!G53,D!G53,E!G53,F!G53)-G53</f>
        <v>0</v>
      </c>
      <c r="O53" s="46">
        <f>SUM(A!H53,B!H53,'C'!H53,D!H53,E!H53,F!H53)-H53</f>
        <v>0</v>
      </c>
      <c r="P53" s="46">
        <f>SUM(A!I53,B!I53,'C'!I53,D!I53,E!I53,F!I53)-I53</f>
        <v>0</v>
      </c>
    </row>
    <row r="54" spans="2:16" s="8" customFormat="1" ht="11.1" customHeight="1" x14ac:dyDescent="0.15">
      <c r="B54" s="29" t="s">
        <v>31</v>
      </c>
      <c r="C54" s="30">
        <v>10483</v>
      </c>
      <c r="D54" s="43"/>
      <c r="E54" s="108">
        <v>4917</v>
      </c>
      <c r="F54" s="89">
        <v>3567</v>
      </c>
      <c r="G54" s="89">
        <v>876</v>
      </c>
      <c r="H54" s="89">
        <v>338</v>
      </c>
      <c r="I54" s="89">
        <v>51</v>
      </c>
      <c r="J54" s="46">
        <f>SUM(A!C54,B!C54,'C'!C54,D!C54,E!C54,F!C54)-C54</f>
        <v>0</v>
      </c>
      <c r="L54" s="46">
        <f>SUM(A!E54,B!E54,'C'!E54,D!E54,E!E54,F!E54)-E54</f>
        <v>0</v>
      </c>
      <c r="M54" s="46">
        <f>SUM(A!F54,B!F54,'C'!F54,D!F54,E!F54,F!F54)-F54</f>
        <v>0</v>
      </c>
      <c r="N54" s="46">
        <f>SUM(A!G54,B!G54,'C'!G54,D!G54,E!G54,F!G54)-G54</f>
        <v>0</v>
      </c>
      <c r="O54" s="46">
        <f>SUM(A!H54,B!H54,'C'!H54,D!H54,E!H54,F!H54)-H54</f>
        <v>0</v>
      </c>
      <c r="P54" s="46">
        <f>SUM(A!I54,B!I54,'C'!I54,D!I54,E!I54,F!I54)-I54</f>
        <v>0</v>
      </c>
    </row>
    <row r="55" spans="2:16" s="8" customFormat="1" ht="11.1" customHeight="1" x14ac:dyDescent="0.15">
      <c r="B55" s="29" t="s">
        <v>32</v>
      </c>
      <c r="C55" s="30">
        <v>62690</v>
      </c>
      <c r="D55" s="43"/>
      <c r="E55" s="108">
        <v>18547</v>
      </c>
      <c r="F55" s="89">
        <v>13626</v>
      </c>
      <c r="G55" s="89">
        <v>2761</v>
      </c>
      <c r="H55" s="89">
        <v>1594</v>
      </c>
      <c r="I55" s="89">
        <v>207</v>
      </c>
      <c r="J55" s="46">
        <f>SUM(A!C55,B!C55,'C'!C55,D!C55,E!C55,F!C55)-C55</f>
        <v>0</v>
      </c>
      <c r="L55" s="46">
        <f>SUM(A!E55,B!E55,'C'!E55,D!E55,E!E55,F!E55)-E55</f>
        <v>0</v>
      </c>
      <c r="M55" s="46">
        <f>SUM(A!F55,B!F55,'C'!F55,D!F55,E!F55,F!F55)-F55</f>
        <v>0</v>
      </c>
      <c r="N55" s="46">
        <f>SUM(A!G55,B!G55,'C'!G55,D!G55,E!G55,F!G55)-G55</f>
        <v>0</v>
      </c>
      <c r="O55" s="46">
        <f>SUM(A!H55,B!H55,'C'!H55,D!H55,E!H55,F!H55)-H55</f>
        <v>0</v>
      </c>
      <c r="P55" s="46">
        <f>SUM(A!I55,B!I55,'C'!I55,D!I55,E!I55,F!I55)-I55</f>
        <v>0</v>
      </c>
    </row>
    <row r="56" spans="2:16" s="8" customFormat="1" ht="11.1" customHeight="1" x14ac:dyDescent="0.15">
      <c r="B56" s="29" t="s">
        <v>33</v>
      </c>
      <c r="C56" s="30">
        <v>30003</v>
      </c>
      <c r="D56" s="43"/>
      <c r="E56" s="108">
        <v>13710</v>
      </c>
      <c r="F56" s="89">
        <v>10212</v>
      </c>
      <c r="G56" s="89">
        <v>2256</v>
      </c>
      <c r="H56" s="89">
        <v>944</v>
      </c>
      <c r="I56" s="89">
        <v>139</v>
      </c>
      <c r="J56" s="46">
        <f>SUM(A!C56,B!C56,'C'!C56,D!C56,E!C56,F!C56)-C56</f>
        <v>0</v>
      </c>
      <c r="L56" s="46">
        <f>SUM(A!E56,B!E56,'C'!E56,D!E56,E!E56,F!E56)-E56</f>
        <v>0</v>
      </c>
      <c r="M56" s="46">
        <f>SUM(A!F56,B!F56,'C'!F56,D!F56,E!F56,F!F56)-F56</f>
        <v>0</v>
      </c>
      <c r="N56" s="46">
        <f>SUM(A!G56,B!G56,'C'!G56,D!G56,E!G56,F!G56)-G56</f>
        <v>0</v>
      </c>
      <c r="O56" s="46">
        <f>SUM(A!H56,B!H56,'C'!H56,D!H56,E!H56,F!H56)-H56</f>
        <v>0</v>
      </c>
      <c r="P56" s="46">
        <f>SUM(A!I56,B!I56,'C'!I56,D!I56,E!I56,F!I56)-I56</f>
        <v>0</v>
      </c>
    </row>
    <row r="57" spans="2:16" s="8" customFormat="1" ht="11.1" customHeight="1" x14ac:dyDescent="0.15">
      <c r="B57" s="29" t="s">
        <v>34</v>
      </c>
      <c r="C57" s="30">
        <v>5148</v>
      </c>
      <c r="D57" s="43"/>
      <c r="E57" s="108">
        <v>3550</v>
      </c>
      <c r="F57" s="89">
        <v>2097</v>
      </c>
      <c r="G57" s="89">
        <v>558</v>
      </c>
      <c r="H57" s="89">
        <v>172</v>
      </c>
      <c r="I57" s="89">
        <v>32</v>
      </c>
      <c r="J57" s="46">
        <f>SUM(A!C57,B!C57,'C'!C57,D!C57,E!C57,F!C57)-C57</f>
        <v>0</v>
      </c>
      <c r="L57" s="46">
        <f>SUM(A!E57,B!E57,'C'!E57,D!E57,E!E57,F!E57)-E57</f>
        <v>0</v>
      </c>
      <c r="M57" s="46">
        <f>SUM(A!F57,B!F57,'C'!F57,D!F57,E!F57,F!F57)-F57</f>
        <v>0</v>
      </c>
      <c r="N57" s="46">
        <f>SUM(A!G57,B!G57,'C'!G57,D!G57,E!G57,F!G57)-G57</f>
        <v>0</v>
      </c>
      <c r="O57" s="46">
        <f>SUM(A!H57,B!H57,'C'!H57,D!H57,E!H57,F!H57)-H57</f>
        <v>0</v>
      </c>
      <c r="P57" s="46">
        <f>SUM(A!I57,B!I57,'C'!I57,D!I57,E!I57,F!I57)-I57</f>
        <v>0</v>
      </c>
    </row>
    <row r="58" spans="2:16" s="8" customFormat="1" ht="11.1" customHeight="1" x14ac:dyDescent="0.15">
      <c r="B58" s="29" t="s">
        <v>35</v>
      </c>
      <c r="C58" s="30">
        <v>3310</v>
      </c>
      <c r="D58" s="43"/>
      <c r="E58" s="108">
        <v>2183</v>
      </c>
      <c r="F58" s="79">
        <v>1443</v>
      </c>
      <c r="G58" s="89">
        <v>368</v>
      </c>
      <c r="H58" s="89">
        <v>148</v>
      </c>
      <c r="I58" s="89">
        <v>19</v>
      </c>
      <c r="J58" s="46">
        <f>SUM(A!C58,B!C58,'C'!C58,D!C58,E!C58,F!C58)-C58</f>
        <v>0</v>
      </c>
      <c r="L58" s="46">
        <f>SUM(A!E58,B!E58,'C'!E58,D!E58,E!E58,F!E58)-E58</f>
        <v>0</v>
      </c>
      <c r="M58" s="46">
        <f>SUM(A!F58,B!F58,'C'!F58,D!F58,E!F58,F!F58)-F58</f>
        <v>0</v>
      </c>
      <c r="N58" s="46">
        <f>SUM(A!G58,B!G58,'C'!G58,D!G58,E!G58,F!G58)-G58</f>
        <v>0</v>
      </c>
      <c r="O58" s="46">
        <f>SUM(A!H58,B!H58,'C'!H58,D!H58,E!H58,F!H58)-H58</f>
        <v>0</v>
      </c>
      <c r="P58" s="46">
        <f>SUM(A!I58,B!I58,'C'!I58,D!I58,E!I58,F!I58)-I58</f>
        <v>0</v>
      </c>
    </row>
    <row r="59" spans="2:16" s="22" customFormat="1" ht="11.1" customHeight="1" x14ac:dyDescent="0.15">
      <c r="B59" s="32" t="s">
        <v>288</v>
      </c>
      <c r="C59" s="53">
        <v>26359</v>
      </c>
      <c r="D59" s="53"/>
      <c r="E59" s="65">
        <v>14685</v>
      </c>
      <c r="F59" s="63">
        <v>9973</v>
      </c>
      <c r="G59" s="53">
        <v>2469</v>
      </c>
      <c r="H59" s="53">
        <v>879</v>
      </c>
      <c r="I59" s="53">
        <v>170</v>
      </c>
      <c r="J59" s="46">
        <f>SUM(A!C59,B!C59,'C'!C59,D!C59,E!C59,F!C59)-C59</f>
        <v>0</v>
      </c>
      <c r="L59" s="46">
        <f>SUM(A!E59,B!E59,'C'!E59,D!E59,E!E59,F!E59)-E59</f>
        <v>0</v>
      </c>
      <c r="M59" s="46">
        <f>SUM(A!F59,B!F59,'C'!F59,D!F59,E!F59,F!F59)-F59</f>
        <v>0</v>
      </c>
      <c r="N59" s="46">
        <f>SUM(A!G59,B!G59,'C'!G59,D!G59,E!G59,F!G59)-G59</f>
        <v>0</v>
      </c>
      <c r="O59" s="46">
        <f>SUM(A!H59,B!H59,'C'!H59,D!H59,E!H59,F!H59)-H59</f>
        <v>0</v>
      </c>
      <c r="P59" s="46">
        <f>SUM(A!I59,B!I59,'C'!I59,D!I59,E!I59,F!I59)-I59</f>
        <v>0</v>
      </c>
    </row>
    <row r="60" spans="2:16" s="8" customFormat="1" ht="11.1" customHeight="1" x14ac:dyDescent="0.15">
      <c r="B60" s="29" t="s">
        <v>36</v>
      </c>
      <c r="C60" s="30">
        <v>1923</v>
      </c>
      <c r="D60" s="43"/>
      <c r="E60" s="108">
        <v>1408</v>
      </c>
      <c r="F60" s="89">
        <v>962</v>
      </c>
      <c r="G60" s="89">
        <v>251</v>
      </c>
      <c r="H60" s="89">
        <v>67</v>
      </c>
      <c r="I60" s="89">
        <v>13</v>
      </c>
      <c r="J60" s="46">
        <f>SUM(A!C60,B!C60,'C'!C60,D!C60,E!C60,F!C60)-C60</f>
        <v>0</v>
      </c>
      <c r="L60" s="46">
        <f>SUM(A!E60,B!E60,'C'!E60,D!E60,E!E60,F!E60)-E60</f>
        <v>0</v>
      </c>
      <c r="M60" s="46">
        <f>SUM(A!F60,B!F60,'C'!F60,D!F60,E!F60,F!F60)-F60</f>
        <v>0</v>
      </c>
      <c r="N60" s="46">
        <f>SUM(A!G60,B!G60,'C'!G60,D!G60,E!G60,F!G60)-G60</f>
        <v>0</v>
      </c>
      <c r="O60" s="46">
        <f>SUM(A!H60,B!H60,'C'!H60,D!H60,E!H60,F!H60)-H60</f>
        <v>0</v>
      </c>
      <c r="P60" s="46">
        <f>SUM(A!I60,B!I60,'C'!I60,D!I60,E!I60,F!I60)-I60</f>
        <v>0</v>
      </c>
    </row>
    <row r="61" spans="2:16" s="8" customFormat="1" ht="11.1" customHeight="1" x14ac:dyDescent="0.15">
      <c r="B61" s="29" t="s">
        <v>37</v>
      </c>
      <c r="C61" s="30">
        <v>1849</v>
      </c>
      <c r="D61" s="43"/>
      <c r="E61" s="108">
        <v>1365</v>
      </c>
      <c r="F61" s="89">
        <v>730</v>
      </c>
      <c r="G61" s="89">
        <v>176</v>
      </c>
      <c r="H61" s="89">
        <v>47</v>
      </c>
      <c r="I61" s="89">
        <v>10</v>
      </c>
      <c r="J61" s="46">
        <f>SUM(A!C61,B!C61,'C'!C61,D!C61,E!C61,F!C61)-C61</f>
        <v>0</v>
      </c>
      <c r="L61" s="46">
        <f>SUM(A!E61,B!E61,'C'!E61,D!E61,E!E61,F!E61)-E61</f>
        <v>0</v>
      </c>
      <c r="M61" s="46">
        <f>SUM(A!F61,B!F61,'C'!F61,D!F61,E!F61,F!F61)-F61</f>
        <v>0</v>
      </c>
      <c r="N61" s="46">
        <f>SUM(A!G61,B!G61,'C'!G61,D!G61,E!G61,F!G61)-G61</f>
        <v>0</v>
      </c>
      <c r="O61" s="46">
        <f>SUM(A!H61,B!H61,'C'!H61,D!H61,E!H61,F!H61)-H61</f>
        <v>0</v>
      </c>
      <c r="P61" s="46">
        <f>SUM(A!I61,B!I61,'C'!I61,D!I61,E!I61,F!I61)-I61</f>
        <v>0</v>
      </c>
    </row>
    <row r="62" spans="2:16" s="8" customFormat="1" ht="11.1" customHeight="1" x14ac:dyDescent="0.15">
      <c r="B62" s="29" t="s">
        <v>38</v>
      </c>
      <c r="C62" s="30">
        <v>7535</v>
      </c>
      <c r="D62" s="43"/>
      <c r="E62" s="108">
        <v>3821</v>
      </c>
      <c r="F62" s="89">
        <v>2655</v>
      </c>
      <c r="G62" s="89">
        <v>616</v>
      </c>
      <c r="H62" s="89">
        <v>301</v>
      </c>
      <c r="I62" s="89">
        <v>49</v>
      </c>
      <c r="J62" s="46">
        <f>SUM(A!C62,B!C62,'C'!C62,D!C62,E!C62,F!C62)-C62</f>
        <v>0</v>
      </c>
      <c r="L62" s="46">
        <f>SUM(A!E62,B!E62,'C'!E62,D!E62,E!E62,F!E62)-E62</f>
        <v>0</v>
      </c>
      <c r="M62" s="46">
        <f>SUM(A!F62,B!F62,'C'!F62,D!F62,E!F62,F!F62)-F62</f>
        <v>0</v>
      </c>
      <c r="N62" s="46">
        <f>SUM(A!G62,B!G62,'C'!G62,D!G62,E!G62,F!G62)-G62</f>
        <v>0</v>
      </c>
      <c r="O62" s="46">
        <f>SUM(A!H62,B!H62,'C'!H62,D!H62,E!H62,F!H62)-H62</f>
        <v>0</v>
      </c>
      <c r="P62" s="46">
        <f>SUM(A!I62,B!I62,'C'!I62,D!I62,E!I62,F!I62)-I62</f>
        <v>0</v>
      </c>
    </row>
    <row r="63" spans="2:16" s="8" customFormat="1" ht="11.1" customHeight="1" x14ac:dyDescent="0.15">
      <c r="B63" s="29" t="s">
        <v>39</v>
      </c>
      <c r="C63" s="30">
        <v>11181</v>
      </c>
      <c r="D63" s="43"/>
      <c r="E63" s="108">
        <v>5808</v>
      </c>
      <c r="F63" s="89">
        <v>4036</v>
      </c>
      <c r="G63" s="89">
        <v>1039</v>
      </c>
      <c r="H63" s="89">
        <v>320</v>
      </c>
      <c r="I63" s="89">
        <v>67</v>
      </c>
      <c r="J63" s="46">
        <f>SUM(A!C63,B!C63,'C'!C63,D!C63,E!C63,F!C63)-C63</f>
        <v>0</v>
      </c>
      <c r="L63" s="46">
        <f>SUM(A!E63,B!E63,'C'!E63,D!E63,E!E63,F!E63)-E63</f>
        <v>0</v>
      </c>
      <c r="M63" s="46">
        <f>SUM(A!F63,B!F63,'C'!F63,D!F63,E!F63,F!F63)-F63</f>
        <v>0</v>
      </c>
      <c r="N63" s="46">
        <f>SUM(A!G63,B!G63,'C'!G63,D!G63,E!G63,F!G63)-G63</f>
        <v>0</v>
      </c>
      <c r="O63" s="46">
        <f>SUM(A!H63,B!H63,'C'!H63,D!H63,E!H63,F!H63)-H63</f>
        <v>0</v>
      </c>
      <c r="P63" s="46">
        <f>SUM(A!I63,B!I63,'C'!I63,D!I63,E!I63,F!I63)-I63</f>
        <v>0</v>
      </c>
    </row>
    <row r="64" spans="2:16" s="8" customFormat="1" ht="11.1" customHeight="1" x14ac:dyDescent="0.15">
      <c r="B64" s="29" t="s">
        <v>40</v>
      </c>
      <c r="C64" s="30">
        <v>3871</v>
      </c>
      <c r="D64" s="43"/>
      <c r="E64" s="108">
        <v>2283</v>
      </c>
      <c r="F64" s="79">
        <v>1590</v>
      </c>
      <c r="G64" s="89">
        <v>387</v>
      </c>
      <c r="H64" s="89">
        <v>144</v>
      </c>
      <c r="I64" s="89">
        <v>31</v>
      </c>
      <c r="J64" s="46">
        <f>SUM(A!C64,B!C64,'C'!C64,D!C64,E!C64,F!C64)-C64</f>
        <v>0</v>
      </c>
      <c r="L64" s="46">
        <f>SUM(A!E64,B!E64,'C'!E64,D!E64,E!E64,F!E64)-E64</f>
        <v>0</v>
      </c>
      <c r="M64" s="46">
        <f>SUM(A!F64,B!F64,'C'!F64,D!F64,E!F64,F!F64)-F64</f>
        <v>0</v>
      </c>
      <c r="N64" s="46">
        <f>SUM(A!G64,B!G64,'C'!G64,D!G64,E!G64,F!G64)-G64</f>
        <v>0</v>
      </c>
      <c r="O64" s="46">
        <f>SUM(A!H64,B!H64,'C'!H64,D!H64,E!H64,F!H64)-H64</f>
        <v>0</v>
      </c>
      <c r="P64" s="46">
        <f>SUM(A!I64,B!I64,'C'!I64,D!I64,E!I64,F!I64)-I64</f>
        <v>0</v>
      </c>
    </row>
    <row r="65" spans="2:16" s="22" customFormat="1" ht="11.1" customHeight="1" x14ac:dyDescent="0.15">
      <c r="B65" s="32" t="s">
        <v>289</v>
      </c>
      <c r="C65" s="53">
        <v>14826</v>
      </c>
      <c r="D65" s="53"/>
      <c r="E65" s="65">
        <v>8034</v>
      </c>
      <c r="F65" s="63">
        <v>4939</v>
      </c>
      <c r="G65" s="53">
        <v>1331</v>
      </c>
      <c r="H65" s="53">
        <v>413</v>
      </c>
      <c r="I65" s="53">
        <v>67</v>
      </c>
      <c r="J65" s="46">
        <f>SUM(A!C65,B!C65,'C'!C65,D!C65,E!C65,F!C65)-C65</f>
        <v>0</v>
      </c>
      <c r="L65" s="46">
        <f>SUM(A!E65,B!E65,'C'!E65,D!E65,E!E65,F!E65)-E65</f>
        <v>0</v>
      </c>
      <c r="M65" s="46">
        <f>SUM(A!F65,B!F65,'C'!F65,D!F65,E!F65,F!F65)-F65</f>
        <v>0</v>
      </c>
      <c r="N65" s="46">
        <f>SUM(A!G65,B!G65,'C'!G65,D!G65,E!G65,F!G65)-G65</f>
        <v>0</v>
      </c>
      <c r="O65" s="46">
        <f>SUM(A!H65,B!H65,'C'!H65,D!H65,E!H65,F!H65)-H65</f>
        <v>0</v>
      </c>
      <c r="P65" s="46">
        <f>SUM(A!I65,B!I65,'C'!I65,D!I65,E!I65,F!I65)-I65</f>
        <v>0</v>
      </c>
    </row>
    <row r="66" spans="2:16" s="8" customFormat="1" ht="11.1" customHeight="1" x14ac:dyDescent="0.15">
      <c r="B66" s="29" t="s">
        <v>41</v>
      </c>
      <c r="C66" s="30">
        <v>2362</v>
      </c>
      <c r="D66" s="43"/>
      <c r="E66" s="108">
        <v>1068</v>
      </c>
      <c r="F66" s="89">
        <v>703</v>
      </c>
      <c r="G66" s="89">
        <v>212</v>
      </c>
      <c r="H66" s="89">
        <v>60</v>
      </c>
      <c r="I66" s="89">
        <v>9</v>
      </c>
      <c r="J66" s="46">
        <f>SUM(A!C66,B!C66,'C'!C66,D!C66,E!C66,F!C66)-C66</f>
        <v>0</v>
      </c>
      <c r="L66" s="46">
        <f>SUM(A!E66,B!E66,'C'!E66,D!E66,E!E66,F!E66)-E66</f>
        <v>0</v>
      </c>
      <c r="M66" s="46">
        <f>SUM(A!F66,B!F66,'C'!F66,D!F66,E!F66,F!F66)-F66</f>
        <v>0</v>
      </c>
      <c r="N66" s="46">
        <f>SUM(A!G66,B!G66,'C'!G66,D!G66,E!G66,F!G66)-G66</f>
        <v>0</v>
      </c>
      <c r="O66" s="46">
        <f>SUM(A!H66,B!H66,'C'!H66,D!H66,E!H66,F!H66)-H66</f>
        <v>0</v>
      </c>
      <c r="P66" s="46">
        <f>SUM(A!I66,B!I66,'C'!I66,D!I66,E!I66,F!I66)-I66</f>
        <v>0</v>
      </c>
    </row>
    <row r="67" spans="2:16" s="8" customFormat="1" ht="11.1" customHeight="1" x14ac:dyDescent="0.15">
      <c r="B67" s="29" t="s">
        <v>42</v>
      </c>
      <c r="C67" s="30">
        <v>3801</v>
      </c>
      <c r="D67" s="43"/>
      <c r="E67" s="108">
        <v>2390</v>
      </c>
      <c r="F67" s="89">
        <v>1519</v>
      </c>
      <c r="G67" s="89">
        <v>364</v>
      </c>
      <c r="H67" s="89">
        <v>102</v>
      </c>
      <c r="I67" s="89">
        <v>9</v>
      </c>
      <c r="J67" s="46">
        <f>SUM(A!C67,B!C67,'C'!C67,D!C67,E!C67,F!C67)-C67</f>
        <v>0</v>
      </c>
      <c r="L67" s="46">
        <f>SUM(A!E67,B!E67,'C'!E67,D!E67,E!E67,F!E67)-E67</f>
        <v>0</v>
      </c>
      <c r="M67" s="46">
        <f>SUM(A!F67,B!F67,'C'!F67,D!F67,E!F67,F!F67)-F67</f>
        <v>0</v>
      </c>
      <c r="N67" s="46">
        <f>SUM(A!G67,B!G67,'C'!G67,D!G67,E!G67,F!G67)-G67</f>
        <v>0</v>
      </c>
      <c r="O67" s="46">
        <f>SUM(A!H67,B!H67,'C'!H67,D!H67,E!H67,F!H67)-H67</f>
        <v>0</v>
      </c>
      <c r="P67" s="46">
        <f>SUM(A!I67,B!I67,'C'!I67,D!I67,E!I67,F!I67)-I67</f>
        <v>0</v>
      </c>
    </row>
    <row r="68" spans="2:16" s="8" customFormat="1" ht="11.1" customHeight="1" x14ac:dyDescent="0.15">
      <c r="B68" s="29" t="s">
        <v>43</v>
      </c>
      <c r="C68" s="30">
        <v>5804</v>
      </c>
      <c r="D68" s="43"/>
      <c r="E68" s="108">
        <v>3045</v>
      </c>
      <c r="F68" s="89">
        <v>1788</v>
      </c>
      <c r="G68" s="89">
        <v>491</v>
      </c>
      <c r="H68" s="89">
        <v>157</v>
      </c>
      <c r="I68" s="89">
        <v>31</v>
      </c>
      <c r="J68" s="46">
        <f>SUM(A!C68,B!C68,'C'!C68,D!C68,E!C68,F!C68)-C68</f>
        <v>0</v>
      </c>
      <c r="L68" s="46">
        <f>SUM(A!E68,B!E68,'C'!E68,D!E68,E!E68,F!E68)-E68</f>
        <v>0</v>
      </c>
      <c r="M68" s="46">
        <f>SUM(A!F68,B!F68,'C'!F68,D!F68,E!F68,F!F68)-F68</f>
        <v>0</v>
      </c>
      <c r="N68" s="46">
        <f>SUM(A!G68,B!G68,'C'!G68,D!G68,E!G68,F!G68)-G68</f>
        <v>0</v>
      </c>
      <c r="O68" s="46">
        <f>SUM(A!H68,B!H68,'C'!H68,D!H68,E!H68,F!H68)-H68</f>
        <v>0</v>
      </c>
      <c r="P68" s="46">
        <f>SUM(A!I68,B!I68,'C'!I68,D!I68,E!I68,F!I68)-I68</f>
        <v>0</v>
      </c>
    </row>
    <row r="69" spans="2:16" s="8" customFormat="1" ht="11.1" customHeight="1" x14ac:dyDescent="0.15">
      <c r="B69" s="29" t="s">
        <v>44</v>
      </c>
      <c r="C69" s="30">
        <v>2859</v>
      </c>
      <c r="D69" s="43"/>
      <c r="E69" s="108">
        <v>1531</v>
      </c>
      <c r="F69" s="79">
        <v>929</v>
      </c>
      <c r="G69" s="89">
        <v>264</v>
      </c>
      <c r="H69" s="89">
        <v>94</v>
      </c>
      <c r="I69" s="89">
        <v>18</v>
      </c>
      <c r="J69" s="46">
        <f>SUM(A!C69,B!C69,'C'!C69,D!C69,E!C69,F!C69)-C69</f>
        <v>0</v>
      </c>
      <c r="L69" s="46">
        <f>SUM(A!E69,B!E69,'C'!E69,D!E69,E!E69,F!E69)-E69</f>
        <v>0</v>
      </c>
      <c r="M69" s="46">
        <f>SUM(A!F69,B!F69,'C'!F69,D!F69,E!F69,F!F69)-F69</f>
        <v>0</v>
      </c>
      <c r="N69" s="46">
        <f>SUM(A!G69,B!G69,'C'!G69,D!G69,E!G69,F!G69)-G69</f>
        <v>0</v>
      </c>
      <c r="O69" s="46">
        <f>SUM(A!H69,B!H69,'C'!H69,D!H69,E!H69,F!H69)-H69</f>
        <v>0</v>
      </c>
      <c r="P69" s="46">
        <f>SUM(A!I69,B!I69,'C'!I69,D!I69,E!I69,F!I69)-I69</f>
        <v>0</v>
      </c>
    </row>
    <row r="70" spans="2:16" s="22" customFormat="1" ht="11.1" customHeight="1" x14ac:dyDescent="0.15">
      <c r="B70" s="32" t="s">
        <v>290</v>
      </c>
      <c r="C70" s="53">
        <v>54396</v>
      </c>
      <c r="D70" s="53"/>
      <c r="E70" s="65">
        <v>29553</v>
      </c>
      <c r="F70" s="53">
        <v>20634</v>
      </c>
      <c r="G70" s="53">
        <v>4669</v>
      </c>
      <c r="H70" s="53">
        <v>1703</v>
      </c>
      <c r="I70" s="53">
        <v>252</v>
      </c>
      <c r="J70" s="46">
        <f>SUM(A!C70,B!C70,'C'!C70,D!C70,E!C70,F!C70)-C70</f>
        <v>0</v>
      </c>
      <c r="L70" s="46">
        <f>SUM(A!E70,B!E70,'C'!E70,D!E70,E!E70,F!E70)-E70</f>
        <v>0</v>
      </c>
      <c r="M70" s="46">
        <f>SUM(A!F70,B!F70,'C'!F70,D!F70,E!F70,F!F70)-F70</f>
        <v>0</v>
      </c>
      <c r="N70" s="46">
        <f>SUM(A!G70,B!G70,'C'!G70,D!G70,E!G70,F!G70)-G70</f>
        <v>0</v>
      </c>
      <c r="O70" s="46">
        <f>SUM(A!H70,B!H70,'C'!H70,D!H70,E!H70,F!H70)-H70</f>
        <v>0</v>
      </c>
      <c r="P70" s="46">
        <f>SUM(A!I70,B!I70,'C'!I70,D!I70,E!I70,F!I70)-I70</f>
        <v>0</v>
      </c>
    </row>
    <row r="71" spans="2:16" s="8" customFormat="1" ht="11.1" customHeight="1" x14ac:dyDescent="0.15">
      <c r="B71" s="29" t="s">
        <v>45</v>
      </c>
      <c r="C71" s="30">
        <v>26337</v>
      </c>
      <c r="D71" s="43"/>
      <c r="E71" s="108">
        <v>12970</v>
      </c>
      <c r="F71" s="89">
        <v>9108</v>
      </c>
      <c r="G71" s="89">
        <v>2117</v>
      </c>
      <c r="H71" s="89">
        <v>778</v>
      </c>
      <c r="I71" s="89">
        <v>108</v>
      </c>
      <c r="J71" s="46">
        <f>SUM(A!C71,B!C71,'C'!C71,D!C71,E!C71,F!C71)-C71</f>
        <v>0</v>
      </c>
      <c r="L71" s="46">
        <f>SUM(A!E71,B!E71,'C'!E71,D!E71,E!E71,F!E71)-E71</f>
        <v>0</v>
      </c>
      <c r="M71" s="46">
        <f>SUM(A!F71,B!F71,'C'!F71,D!F71,E!F71,F!F71)-F71</f>
        <v>0</v>
      </c>
      <c r="N71" s="46">
        <f>SUM(A!G71,B!G71,'C'!G71,D!G71,E!G71,F!G71)-G71</f>
        <v>0</v>
      </c>
      <c r="O71" s="46">
        <f>SUM(A!H71,B!H71,'C'!H71,D!H71,E!H71,F!H71)-H71</f>
        <v>0</v>
      </c>
      <c r="P71" s="46">
        <f>SUM(A!I71,B!I71,'C'!I71,D!I71,E!I71,F!I71)-I71</f>
        <v>0</v>
      </c>
    </row>
    <row r="72" spans="2:16" s="8" customFormat="1" ht="11.1" customHeight="1" x14ac:dyDescent="0.15">
      <c r="B72" s="29" t="s">
        <v>46</v>
      </c>
      <c r="C72" s="30">
        <v>2821</v>
      </c>
      <c r="D72" s="43"/>
      <c r="E72" s="108">
        <v>1980</v>
      </c>
      <c r="F72" s="89">
        <v>1203</v>
      </c>
      <c r="G72" s="89">
        <v>275</v>
      </c>
      <c r="H72" s="89">
        <v>62</v>
      </c>
      <c r="I72" s="89">
        <v>13</v>
      </c>
      <c r="J72" s="46">
        <f>SUM(A!C72,B!C72,'C'!C72,D!C72,E!C72,F!C72)-C72</f>
        <v>0</v>
      </c>
      <c r="L72" s="46">
        <f>SUM(A!E72,B!E72,'C'!E72,D!E72,E!E72,F!E72)-E72</f>
        <v>0</v>
      </c>
      <c r="M72" s="46">
        <f>SUM(A!F72,B!F72,'C'!F72,D!F72,E!F72,F!F72)-F72</f>
        <v>0</v>
      </c>
      <c r="N72" s="46">
        <f>SUM(A!G72,B!G72,'C'!G72,D!G72,E!G72,F!G72)-G72</f>
        <v>0</v>
      </c>
      <c r="O72" s="46">
        <f>SUM(A!H72,B!H72,'C'!H72,D!H72,E!H72,F!H72)-H72</f>
        <v>0</v>
      </c>
      <c r="P72" s="46">
        <f>SUM(A!I72,B!I72,'C'!I72,D!I72,E!I72,F!I72)-I72</f>
        <v>0</v>
      </c>
    </row>
    <row r="73" spans="2:16" s="8" customFormat="1" ht="11.1" customHeight="1" x14ac:dyDescent="0.15">
      <c r="B73" s="29" t="s">
        <v>47</v>
      </c>
      <c r="C73" s="30">
        <v>3155</v>
      </c>
      <c r="D73" s="43"/>
      <c r="E73" s="108">
        <v>2013</v>
      </c>
      <c r="F73" s="89">
        <v>1579</v>
      </c>
      <c r="G73" s="89">
        <v>411</v>
      </c>
      <c r="H73" s="89">
        <v>103</v>
      </c>
      <c r="I73" s="89">
        <v>20</v>
      </c>
      <c r="J73" s="46">
        <f>SUM(A!C73,B!C73,'C'!C73,D!C73,E!C73,F!C73)-C73</f>
        <v>0</v>
      </c>
      <c r="L73" s="46">
        <f>SUM(A!E73,B!E73,'C'!E73,D!E73,E!E73,F!E73)-E73</f>
        <v>0</v>
      </c>
      <c r="M73" s="46">
        <f>SUM(A!F73,B!F73,'C'!F73,D!F73,E!F73,F!F73)-F73</f>
        <v>0</v>
      </c>
      <c r="N73" s="46">
        <f>SUM(A!G73,B!G73,'C'!G73,D!G73,E!G73,F!G73)-G73</f>
        <v>0</v>
      </c>
      <c r="O73" s="46">
        <f>SUM(A!H73,B!H73,'C'!H73,D!H73,E!H73,F!H73)-H73</f>
        <v>0</v>
      </c>
      <c r="P73" s="46">
        <f>SUM(A!I73,B!I73,'C'!I73,D!I73,E!I73,F!I73)-I73</f>
        <v>0</v>
      </c>
    </row>
    <row r="74" spans="2:16" s="8" customFormat="1" ht="11.1" customHeight="1" x14ac:dyDescent="0.15">
      <c r="B74" s="29" t="s">
        <v>48</v>
      </c>
      <c r="C74" s="30">
        <v>5187</v>
      </c>
      <c r="D74" s="43"/>
      <c r="E74" s="108">
        <v>3306</v>
      </c>
      <c r="F74" s="89">
        <v>2302</v>
      </c>
      <c r="G74" s="89">
        <v>502</v>
      </c>
      <c r="H74" s="89">
        <v>161</v>
      </c>
      <c r="I74" s="89">
        <v>31</v>
      </c>
      <c r="J74" s="46">
        <f>SUM(A!C74,B!C74,'C'!C74,D!C74,E!C74,F!C74)-C74</f>
        <v>0</v>
      </c>
      <c r="L74" s="46">
        <f>SUM(A!E74,B!E74,'C'!E74,D!E74,E!E74,F!E74)-E74</f>
        <v>0</v>
      </c>
      <c r="M74" s="46">
        <f>SUM(A!F74,B!F74,'C'!F74,D!F74,E!F74,F!F74)-F74</f>
        <v>0</v>
      </c>
      <c r="N74" s="46">
        <f>SUM(A!G74,B!G74,'C'!G74,D!G74,E!G74,F!G74)-G74</f>
        <v>0</v>
      </c>
      <c r="O74" s="46">
        <f>SUM(A!H74,B!H74,'C'!H74,D!H74,E!H74,F!H74)-H74</f>
        <v>0</v>
      </c>
      <c r="P74" s="46">
        <f>SUM(A!I74,B!I74,'C'!I74,D!I74,E!I74,F!I74)-I74</f>
        <v>0</v>
      </c>
    </row>
    <row r="75" spans="2:16" s="8" customFormat="1" ht="11.1" customHeight="1" x14ac:dyDescent="0.15">
      <c r="B75" s="29" t="s">
        <v>49</v>
      </c>
      <c r="C75" s="30">
        <v>2887</v>
      </c>
      <c r="D75" s="43"/>
      <c r="E75" s="108">
        <v>1667</v>
      </c>
      <c r="F75" s="89">
        <v>1149</v>
      </c>
      <c r="G75" s="89">
        <v>248</v>
      </c>
      <c r="H75" s="89">
        <v>63</v>
      </c>
      <c r="I75" s="89">
        <v>10</v>
      </c>
      <c r="J75" s="46">
        <f>SUM(A!C75,B!C75,'C'!C75,D!C75,E!C75,F!C75)-C75</f>
        <v>0</v>
      </c>
      <c r="L75" s="46">
        <f>SUM(A!E75,B!E75,'C'!E75,D!E75,E!E75,F!E75)-E75</f>
        <v>0</v>
      </c>
      <c r="M75" s="46">
        <f>SUM(A!F75,B!F75,'C'!F75,D!F75,E!F75,F!F75)-F75</f>
        <v>0</v>
      </c>
      <c r="N75" s="46">
        <f>SUM(A!G75,B!G75,'C'!G75,D!G75,E!G75,F!G75)-G75</f>
        <v>0</v>
      </c>
      <c r="O75" s="46">
        <f>SUM(A!H75,B!H75,'C'!H75,D!H75,E!H75,F!H75)-H75</f>
        <v>0</v>
      </c>
      <c r="P75" s="46">
        <f>SUM(A!I75,B!I75,'C'!I75,D!I75,E!I75,F!I75)-I75</f>
        <v>0</v>
      </c>
    </row>
    <row r="76" spans="2:16" s="8" customFormat="1" ht="11.1" customHeight="1" x14ac:dyDescent="0.15">
      <c r="B76" s="29" t="s">
        <v>50</v>
      </c>
      <c r="C76" s="30">
        <v>3535</v>
      </c>
      <c r="D76" s="43"/>
      <c r="E76" s="108">
        <v>1792</v>
      </c>
      <c r="F76" s="89">
        <v>1192</v>
      </c>
      <c r="G76" s="89">
        <v>274</v>
      </c>
      <c r="H76" s="89">
        <v>103</v>
      </c>
      <c r="I76" s="89">
        <v>22</v>
      </c>
      <c r="J76" s="46">
        <f>SUM(A!C76,B!C76,'C'!C76,D!C76,E!C76,F!C76)-C76</f>
        <v>0</v>
      </c>
      <c r="L76" s="46">
        <f>SUM(A!E76,B!E76,'C'!E76,D!E76,E!E76,F!E76)-E76</f>
        <v>0</v>
      </c>
      <c r="M76" s="46">
        <f>SUM(A!F76,B!F76,'C'!F76,D!F76,E!F76,F!F76)-F76</f>
        <v>0</v>
      </c>
      <c r="N76" s="46">
        <f>SUM(A!G76,B!G76,'C'!G76,D!G76,E!G76,F!G76)-G76</f>
        <v>0</v>
      </c>
      <c r="O76" s="46">
        <f>SUM(A!H76,B!H76,'C'!H76,D!H76,E!H76,F!H76)-H76</f>
        <v>0</v>
      </c>
      <c r="P76" s="46">
        <f>SUM(A!I76,B!I76,'C'!I76,D!I76,E!I76,F!I76)-I76</f>
        <v>0</v>
      </c>
    </row>
    <row r="77" spans="2:16" s="8" customFormat="1" ht="11.1" customHeight="1" x14ac:dyDescent="0.15">
      <c r="B77" s="29" t="s">
        <v>51</v>
      </c>
      <c r="C77" s="30">
        <v>4641</v>
      </c>
      <c r="D77" s="43"/>
      <c r="E77" s="108">
        <v>2498</v>
      </c>
      <c r="F77" s="89">
        <v>1618</v>
      </c>
      <c r="G77" s="89">
        <v>377</v>
      </c>
      <c r="H77" s="89">
        <v>150</v>
      </c>
      <c r="I77" s="89">
        <v>26</v>
      </c>
      <c r="J77" s="46">
        <f>SUM(A!C77,B!C77,'C'!C77,D!C77,E!C77,F!C77)-C77</f>
        <v>0</v>
      </c>
      <c r="L77" s="46">
        <f>SUM(A!E77,B!E77,'C'!E77,D!E77,E!E77,F!E77)-E77</f>
        <v>0</v>
      </c>
      <c r="M77" s="46">
        <f>SUM(A!F77,B!F77,'C'!F77,D!F77,E!F77,F!F77)-F77</f>
        <v>0</v>
      </c>
      <c r="N77" s="46">
        <f>SUM(A!G77,B!G77,'C'!G77,D!G77,E!G77,F!G77)-G77</f>
        <v>0</v>
      </c>
      <c r="O77" s="46">
        <f>SUM(A!H77,B!H77,'C'!H77,D!H77,E!H77,F!H77)-H77</f>
        <v>0</v>
      </c>
      <c r="P77" s="46">
        <f>SUM(A!I77,B!I77,'C'!I77,D!I77,E!I77,F!I77)-I77</f>
        <v>0</v>
      </c>
    </row>
    <row r="78" spans="2:16" s="8" customFormat="1" ht="11.1" customHeight="1" thickBot="1" x14ac:dyDescent="0.2">
      <c r="B78" s="33" t="s">
        <v>52</v>
      </c>
      <c r="C78" s="34">
        <v>5833</v>
      </c>
      <c r="D78" s="67"/>
      <c r="E78" s="83">
        <v>3327</v>
      </c>
      <c r="F78" s="84">
        <v>2483</v>
      </c>
      <c r="G78" s="84">
        <v>465</v>
      </c>
      <c r="H78" s="84">
        <v>283</v>
      </c>
      <c r="I78" s="84">
        <v>22</v>
      </c>
      <c r="J78" s="46">
        <f>SUM(A!C78,B!C78,'C'!C78,D!C78,E!C78,F!C78)-C78</f>
        <v>0</v>
      </c>
      <c r="L78" s="46">
        <f>SUM(A!E78,B!E78,'C'!E78,D!E78,E!E78,F!E78)-E78</f>
        <v>0</v>
      </c>
      <c r="M78" s="46">
        <f>SUM(A!F78,B!F78,'C'!F78,D!F78,E!F78,F!F78)-F78</f>
        <v>0</v>
      </c>
      <c r="N78" s="46">
        <f>SUM(A!G78,B!G78,'C'!G78,D!G78,E!G78,F!G78)-G78</f>
        <v>0</v>
      </c>
      <c r="O78" s="46">
        <f>SUM(A!H78,B!H78,'C'!H78,D!H78,E!H78,F!H78)-H78</f>
        <v>0</v>
      </c>
      <c r="P78" s="46">
        <f>SUM(A!I78,B!I78,'C'!I78,D!I78,E!I78,F!I78)-I78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7">
    <mergeCell ref="B2:I2"/>
    <mergeCell ref="F5:I5"/>
    <mergeCell ref="B5:B7"/>
    <mergeCell ref="C5:C7"/>
    <mergeCell ref="D5:E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Sheet40">
    <tabColor indexed="10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16" x14ac:dyDescent="0.15">
      <c r="B1" s="1" t="s">
        <v>147</v>
      </c>
    </row>
    <row r="2" spans="2:16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1" t="s">
        <v>57</v>
      </c>
      <c r="D4" s="211"/>
      <c r="E4" s="211"/>
      <c r="F4" s="211"/>
      <c r="G4" s="211"/>
      <c r="H4" s="211"/>
      <c r="I4" s="211"/>
    </row>
    <row r="5" spans="2:16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16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16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55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2012 平成24年</v>
      </c>
      <c r="C9" s="43">
        <v>3691</v>
      </c>
      <c r="D9" s="44">
        <v>67.353020861555137</v>
      </c>
      <c r="E9" s="45">
        <v>2486</v>
      </c>
      <c r="F9" s="43">
        <v>2430</v>
      </c>
      <c r="G9" s="43">
        <v>186</v>
      </c>
      <c r="H9" s="43">
        <v>592</v>
      </c>
      <c r="I9" s="43">
        <v>38</v>
      </c>
      <c r="J9" s="46">
        <f>SUM('A-b-1'!C9,'A-b-2'!C9,'A-b-3'!C9,'A-b-4'!C9)-C9</f>
        <v>0</v>
      </c>
      <c r="L9" s="46">
        <f>SUM('A-b-1'!E9,'A-b-2'!E9,'A-b-3'!E9,'A-b-4'!E9)-E9</f>
        <v>0</v>
      </c>
      <c r="M9" s="46">
        <f>SUM('A-b-1'!F9,'A-b-2'!F9,'A-b-3'!F9,'A-b-4'!F9)-F9</f>
        <v>0</v>
      </c>
      <c r="N9" s="46">
        <f>SUM('A-b-1'!G9,'A-b-2'!G9,'A-b-3'!G9,'A-b-4'!G9)-G9</f>
        <v>0</v>
      </c>
      <c r="O9" s="46">
        <f>SUM('A-b-1'!H9,'A-b-2'!H9,'A-b-3'!H9,'A-b-4'!H9)-H9</f>
        <v>0</v>
      </c>
      <c r="P9" s="46">
        <f>SUM('A-b-1'!I9,'A-b-2'!I9,'A-b-3'!I9,'A-b-4'!I9)-I9</f>
        <v>0</v>
      </c>
    </row>
    <row r="10" spans="2:16" s="8" customFormat="1" x14ac:dyDescent="0.15">
      <c r="B10" s="14" t="str">
        <f>重要犯罪!B10</f>
        <v>2013     25</v>
      </c>
      <c r="C10" s="43">
        <v>3324</v>
      </c>
      <c r="D10" s="44">
        <v>67.268351383874844</v>
      </c>
      <c r="E10" s="45">
        <v>2236</v>
      </c>
      <c r="F10" s="43">
        <v>2255</v>
      </c>
      <c r="G10" s="43">
        <v>190</v>
      </c>
      <c r="H10" s="43">
        <v>547</v>
      </c>
      <c r="I10" s="43">
        <v>45</v>
      </c>
      <c r="J10" s="46">
        <f>SUM('A-b-1'!C10,'A-b-2'!C10,'A-b-3'!C10,'A-b-4'!C10)-C10</f>
        <v>0</v>
      </c>
      <c r="L10" s="46">
        <f>SUM('A-b-1'!E10,'A-b-2'!E10,'A-b-3'!E10,'A-b-4'!E10)-E10</f>
        <v>0</v>
      </c>
      <c r="M10" s="46">
        <f>SUM('A-b-1'!F10,'A-b-2'!F10,'A-b-3'!F10,'A-b-4'!F10)-F10</f>
        <v>0</v>
      </c>
      <c r="N10" s="46">
        <f>SUM('A-b-1'!G10,'A-b-2'!G10,'A-b-3'!G10,'A-b-4'!G10)-G10</f>
        <v>0</v>
      </c>
      <c r="O10" s="46">
        <f>SUM('A-b-1'!H10,'A-b-2'!H10,'A-b-3'!H10,'A-b-4'!H10)-H10</f>
        <v>0</v>
      </c>
      <c r="P10" s="46">
        <f>SUM('A-b-1'!I10,'A-b-2'!I10,'A-b-3'!I10,'A-b-4'!I10)-I10</f>
        <v>0</v>
      </c>
    </row>
    <row r="11" spans="2:16" s="8" customFormat="1" x14ac:dyDescent="0.15">
      <c r="B11" s="14" t="str">
        <f>重要犯罪!B11</f>
        <v>2014     26</v>
      </c>
      <c r="C11" s="43">
        <v>3056</v>
      </c>
      <c r="D11" s="44">
        <v>70.484293193717278</v>
      </c>
      <c r="E11" s="45">
        <v>2154</v>
      </c>
      <c r="F11" s="43">
        <v>2096</v>
      </c>
      <c r="G11" s="43">
        <v>131</v>
      </c>
      <c r="H11" s="43">
        <v>451</v>
      </c>
      <c r="I11" s="43">
        <v>30</v>
      </c>
      <c r="J11" s="46">
        <f>SUM('A-b-1'!C11,'A-b-2'!C11,'A-b-3'!C11,'A-b-4'!C11)-C11</f>
        <v>0</v>
      </c>
      <c r="L11" s="46">
        <f>SUM('A-b-1'!E11,'A-b-2'!E11,'A-b-3'!E11,'A-b-4'!E11)-E11</f>
        <v>0</v>
      </c>
      <c r="M11" s="46">
        <f>SUM('A-b-1'!F11,'A-b-2'!F11,'A-b-3'!F11,'A-b-4'!F11)-F11</f>
        <v>0</v>
      </c>
      <c r="N11" s="46">
        <f>SUM('A-b-1'!G11,'A-b-2'!G11,'A-b-3'!G11,'A-b-4'!G11)-G11</f>
        <v>0</v>
      </c>
      <c r="O11" s="46">
        <f>SUM('A-b-1'!H11,'A-b-2'!H11,'A-b-3'!H11,'A-b-4'!H11)-H11</f>
        <v>0</v>
      </c>
      <c r="P11" s="46">
        <f>SUM('A-b-1'!I11,'A-b-2'!I11,'A-b-3'!I11,'A-b-4'!I11)-I11</f>
        <v>0</v>
      </c>
    </row>
    <row r="12" spans="2:16" s="8" customFormat="1" x14ac:dyDescent="0.15">
      <c r="B12" s="14" t="str">
        <f>重要犯罪!B12</f>
        <v>2015     27</v>
      </c>
      <c r="C12" s="43">
        <v>2426</v>
      </c>
      <c r="D12" s="115">
        <v>78.936521022258859</v>
      </c>
      <c r="E12" s="45">
        <v>1915</v>
      </c>
      <c r="F12" s="43">
        <v>1972</v>
      </c>
      <c r="G12" s="43">
        <v>148</v>
      </c>
      <c r="H12" s="43">
        <v>401</v>
      </c>
      <c r="I12" s="43">
        <v>22</v>
      </c>
      <c r="J12" s="46">
        <f>SUM('A-b-1'!C12,'A-b-2'!C12,'A-b-3'!C12,'A-b-4'!C12)-C12</f>
        <v>0</v>
      </c>
      <c r="L12" s="46">
        <f>SUM('A-b-1'!E12,'A-b-2'!E12,'A-b-3'!E12,'A-b-4'!E12)-E12</f>
        <v>0</v>
      </c>
      <c r="M12" s="46">
        <f>SUM('A-b-1'!F12,'A-b-2'!F12,'A-b-3'!F12,'A-b-4'!F12)-F12</f>
        <v>0</v>
      </c>
      <c r="N12" s="46">
        <f>SUM('A-b-1'!G12,'A-b-2'!G12,'A-b-3'!G12,'A-b-4'!G12)-G12</f>
        <v>0</v>
      </c>
      <c r="O12" s="46">
        <f>SUM('A-b-1'!H12,'A-b-2'!H12,'A-b-3'!H12,'A-b-4'!H12)-H12</f>
        <v>0</v>
      </c>
      <c r="P12" s="46">
        <f>SUM('A-b-1'!I12,'A-b-2'!I12,'A-b-3'!I12,'A-b-4'!I12)-I12</f>
        <v>0</v>
      </c>
    </row>
    <row r="13" spans="2:16" s="8" customFormat="1" x14ac:dyDescent="0.15">
      <c r="B13" s="14" t="str">
        <f>重要犯罪!B13</f>
        <v>2016     28</v>
      </c>
      <c r="C13" s="43">
        <v>2332</v>
      </c>
      <c r="D13" s="115">
        <v>80.531732418524868</v>
      </c>
      <c r="E13" s="45">
        <v>1878</v>
      </c>
      <c r="F13" s="43">
        <v>1984</v>
      </c>
      <c r="G13" s="43">
        <v>131</v>
      </c>
      <c r="H13" s="43">
        <v>328</v>
      </c>
      <c r="I13" s="43">
        <v>12</v>
      </c>
      <c r="J13" s="46">
        <f>SUM('A-b-1'!C13,'A-b-2'!C13,'A-b-3'!C13,'A-b-4'!C13)-C13</f>
        <v>0</v>
      </c>
      <c r="L13" s="46">
        <f>SUM('A-b-1'!E13,'A-b-2'!E13,'A-b-3'!E13,'A-b-4'!E13)-E13</f>
        <v>0</v>
      </c>
      <c r="M13" s="46">
        <f>SUM('A-b-1'!F13,'A-b-2'!F13,'A-b-3'!F13,'A-b-4'!F13)-F13</f>
        <v>0</v>
      </c>
      <c r="N13" s="46">
        <f>SUM('A-b-1'!G13,'A-b-2'!G13,'A-b-3'!G13,'A-b-4'!G13)-G13</f>
        <v>0</v>
      </c>
      <c r="O13" s="46">
        <f>SUM('A-b-1'!H13,'A-b-2'!H13,'A-b-3'!H13,'A-b-4'!H13)-H13</f>
        <v>0</v>
      </c>
      <c r="P13" s="46">
        <f>SUM('A-b-1'!I13,'A-b-2'!I13,'A-b-3'!I13,'A-b-4'!I13)-I13</f>
        <v>0</v>
      </c>
    </row>
    <row r="14" spans="2:16" s="8" customFormat="1" x14ac:dyDescent="0.15">
      <c r="B14" s="18" t="str">
        <f>重要犯罪!B14</f>
        <v>2017     29</v>
      </c>
      <c r="C14" s="47">
        <v>1852</v>
      </c>
      <c r="D14" s="115">
        <v>82.127429805615549</v>
      </c>
      <c r="E14" s="49">
        <v>1521</v>
      </c>
      <c r="F14" s="50">
        <v>1704</v>
      </c>
      <c r="G14" s="50">
        <v>138</v>
      </c>
      <c r="H14" s="50">
        <v>251</v>
      </c>
      <c r="I14" s="50">
        <v>21</v>
      </c>
      <c r="J14" s="46">
        <f>SUM('A-b-1'!C14,'A-b-2'!C14,'A-b-3'!C14,'A-b-4'!C14)-C14</f>
        <v>0</v>
      </c>
      <c r="L14" s="46">
        <f>SUM('A-b-1'!E14,'A-b-2'!E14,'A-b-3'!E14,'A-b-4'!E14)-E14</f>
        <v>0</v>
      </c>
      <c r="M14" s="46">
        <f>SUM('A-b-1'!F14,'A-b-2'!F14,'A-b-3'!F14,'A-b-4'!F14)-F14</f>
        <v>0</v>
      </c>
      <c r="N14" s="46">
        <f>SUM('A-b-1'!G14,'A-b-2'!G14,'A-b-3'!G14,'A-b-4'!G14)-G14</f>
        <v>0</v>
      </c>
      <c r="O14" s="46">
        <f>SUM('A-b-1'!H14,'A-b-2'!H14,'A-b-3'!H14,'A-b-4'!H14)-H14</f>
        <v>0</v>
      </c>
      <c r="P14" s="46">
        <f>SUM('A-b-1'!I14,'A-b-2'!I14,'A-b-3'!I14,'A-b-4'!I14)-I14</f>
        <v>0</v>
      </c>
    </row>
    <row r="15" spans="2:16" s="8" customFormat="1" x14ac:dyDescent="0.15">
      <c r="B15" s="18" t="str">
        <f>重要犯罪!B15</f>
        <v>2018     30</v>
      </c>
      <c r="C15" s="47">
        <v>1787</v>
      </c>
      <c r="D15" s="115">
        <v>87.241186345830997</v>
      </c>
      <c r="E15" s="49">
        <v>1559</v>
      </c>
      <c r="F15" s="50">
        <v>1732</v>
      </c>
      <c r="G15" s="50">
        <v>146</v>
      </c>
      <c r="H15" s="50">
        <v>256</v>
      </c>
      <c r="I15" s="50">
        <v>21</v>
      </c>
      <c r="J15" s="46">
        <f>SUM('A-b-1'!C15,'A-b-2'!C15,'A-b-3'!C15,'A-b-4'!C15)-C15</f>
        <v>0</v>
      </c>
      <c r="L15" s="46">
        <f>SUM('A-b-1'!E15,'A-b-2'!E15,'A-b-3'!E15,'A-b-4'!E15)-E15</f>
        <v>0</v>
      </c>
      <c r="M15" s="46">
        <f>SUM('A-b-1'!F15,'A-b-2'!F15,'A-b-3'!F15,'A-b-4'!F15)-F15</f>
        <v>0</v>
      </c>
      <c r="N15" s="46">
        <f>SUM('A-b-1'!G15,'A-b-2'!G15,'A-b-3'!G15,'A-b-4'!G15)-G15</f>
        <v>0</v>
      </c>
      <c r="O15" s="46">
        <f>SUM('A-b-1'!H15,'A-b-2'!H15,'A-b-3'!H15,'A-b-4'!H15)-H15</f>
        <v>0</v>
      </c>
      <c r="P15" s="46">
        <f>SUM('A-b-1'!I15,'A-b-2'!I15,'A-b-3'!I15,'A-b-4'!I15)-I15</f>
        <v>0</v>
      </c>
    </row>
    <row r="16" spans="2:16" s="8" customFormat="1" x14ac:dyDescent="0.15">
      <c r="B16" s="18" t="str">
        <f>重要犯罪!B16</f>
        <v>2019 令和元年</v>
      </c>
      <c r="C16" s="50">
        <v>1511</v>
      </c>
      <c r="D16" s="115">
        <v>87.75645268034414</v>
      </c>
      <c r="E16" s="51">
        <v>1326</v>
      </c>
      <c r="F16" s="50">
        <v>1604</v>
      </c>
      <c r="G16" s="50">
        <v>131</v>
      </c>
      <c r="H16" s="50">
        <v>251</v>
      </c>
      <c r="I16" s="50">
        <v>18</v>
      </c>
      <c r="J16" s="46">
        <f>SUM('A-b-1'!C16,'A-b-2'!C16,'A-b-3'!C16,'A-b-4'!C16)-C16</f>
        <v>0</v>
      </c>
      <c r="L16" s="46">
        <f>SUM('A-b-1'!E16,'A-b-2'!E16,'A-b-3'!E16,'A-b-4'!E16)-E16</f>
        <v>0</v>
      </c>
      <c r="M16" s="46">
        <f>SUM('A-b-1'!F16,'A-b-2'!F16,'A-b-3'!F16,'A-b-4'!F16)-F16</f>
        <v>0</v>
      </c>
      <c r="N16" s="46">
        <f>SUM('A-b-1'!G16,'A-b-2'!G16,'A-b-3'!G16,'A-b-4'!G16)-G16</f>
        <v>0</v>
      </c>
      <c r="O16" s="46">
        <f>SUM('A-b-1'!H16,'A-b-2'!H16,'A-b-3'!H16,'A-b-4'!H16)-H16</f>
        <v>0</v>
      </c>
      <c r="P16" s="46">
        <f>SUM('A-b-1'!I16,'A-b-2'!I16,'A-b-3'!I16,'A-b-4'!I16)-I16</f>
        <v>0</v>
      </c>
    </row>
    <row r="17" spans="2:16" s="22" customFormat="1" x14ac:dyDescent="0.15">
      <c r="B17" s="18" t="str">
        <f>重要犯罪!B17</f>
        <v>2020 　　２</v>
      </c>
      <c r="C17" s="50">
        <v>1397</v>
      </c>
      <c r="D17" s="48">
        <v>97.208303507516106</v>
      </c>
      <c r="E17" s="52">
        <v>1358</v>
      </c>
      <c r="F17" s="52">
        <v>1654</v>
      </c>
      <c r="G17" s="52">
        <v>129</v>
      </c>
      <c r="H17" s="52">
        <v>323</v>
      </c>
      <c r="I17" s="51">
        <v>29</v>
      </c>
      <c r="J17" s="46">
        <f>SUM('A-b-1'!C17,'A-b-2'!C17,'A-b-3'!C17,'A-b-4'!C17)-C17</f>
        <v>0</v>
      </c>
      <c r="L17" s="46">
        <f>SUM('A-b-1'!E17,'A-b-2'!E17,'A-b-3'!E17,'A-b-4'!E17)-E17</f>
        <v>0</v>
      </c>
      <c r="M17" s="46">
        <f>SUM('A-b-1'!F17,'A-b-2'!F17,'A-b-3'!F17,'A-b-4'!F17)-F17</f>
        <v>0</v>
      </c>
      <c r="N17" s="46">
        <f>SUM('A-b-1'!G17,'A-b-2'!G17,'A-b-3'!G17,'A-b-4'!G17)-G17</f>
        <v>0</v>
      </c>
      <c r="O17" s="46">
        <f>SUM('A-b-1'!H17,'A-b-2'!H17,'A-b-3'!H17,'A-b-4'!H17)-H17</f>
        <v>0</v>
      </c>
      <c r="P17" s="46">
        <f>SUM('A-b-1'!I17,'A-b-2'!I17,'A-b-3'!I17,'A-b-4'!I17)-I17</f>
        <v>0</v>
      </c>
    </row>
    <row r="18" spans="2:16" s="22" customFormat="1" x14ac:dyDescent="0.15">
      <c r="B18" s="23" t="str">
        <f>重要犯罪!B18</f>
        <v>2021 　　３</v>
      </c>
      <c r="C18" s="53">
        <f>SUM(C20,C26,C33,C34,C45,C52,C59,C65,C70)</f>
        <v>1138</v>
      </c>
      <c r="D18" s="54">
        <f>E18/C18*100</f>
        <v>99.297012302284713</v>
      </c>
      <c r="E18" s="55">
        <f>SUM(E20,E26,E33,E34,E45,E52,E59,E65,E70)</f>
        <v>1130</v>
      </c>
      <c r="F18" s="53">
        <f>SUM(F20,F26,F33,F34,F45,F52,F59,F65,F70)</f>
        <v>1460</v>
      </c>
      <c r="G18" s="53">
        <f>SUM(G20,G26,G33,G34,G45,G52,G59,G65,G70)</f>
        <v>104</v>
      </c>
      <c r="H18" s="53">
        <f>SUM(H20,H26,H33,H34,H45,H52,H59,H65,H70)</f>
        <v>214</v>
      </c>
      <c r="I18" s="53">
        <f>SUM(I20,I26,I33,I34,I45,I52,I59,I65,I70)</f>
        <v>17</v>
      </c>
      <c r="J18" s="46">
        <f>SUM('A-b-1'!C18,'A-b-2'!C18,'A-b-3'!C18,'A-b-4'!C18)-C18</f>
        <v>0</v>
      </c>
      <c r="L18" s="46">
        <f>SUM('A-b-1'!E18,'A-b-2'!E18,'A-b-3'!E18,'A-b-4'!E18)-E18</f>
        <v>0</v>
      </c>
      <c r="M18" s="46">
        <f>SUM('A-b-1'!F18,'A-b-2'!F18,'A-b-3'!F18,'A-b-4'!F18)-F18</f>
        <v>0</v>
      </c>
      <c r="N18" s="46">
        <f>SUM('A-b-1'!G18,'A-b-2'!G18,'A-b-3'!G18,'A-b-4'!G18)-G18</f>
        <v>0</v>
      </c>
      <c r="O18" s="46">
        <f>SUM('A-b-1'!H18,'A-b-2'!H18,'A-b-3'!H18,'A-b-4'!H18)-H18</f>
        <v>0</v>
      </c>
      <c r="P18" s="46">
        <f>SUM('A-b-1'!I18,'A-b-2'!I18,'A-b-3'!I18,'A-b-4'!I18)-I18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SUM('A-b-1'!C19,'A-b-2'!C19,'A-b-3'!C19,'A-b-4'!C19)-C19</f>
        <v>0</v>
      </c>
      <c r="L19" s="46">
        <f>SUM('A-b-1'!E19,'A-b-2'!E19,'A-b-3'!E19,'A-b-4'!E19)-E19</f>
        <v>0</v>
      </c>
      <c r="M19" s="46">
        <f>SUM('A-b-1'!F19,'A-b-2'!F19,'A-b-3'!F19,'A-b-4'!F19)-F19</f>
        <v>0</v>
      </c>
      <c r="N19" s="46">
        <f>SUM('A-b-1'!G19,'A-b-2'!G19,'A-b-3'!G19,'A-b-4'!G19)-G19</f>
        <v>0</v>
      </c>
      <c r="O19" s="46">
        <f>SUM('A-b-1'!H19,'A-b-2'!H19,'A-b-3'!H19,'A-b-4'!H19)-H19</f>
        <v>0</v>
      </c>
      <c r="P19" s="46">
        <f>SUM('A-b-1'!I19,'A-b-2'!I19,'A-b-3'!I19,'A-b-4'!I19)-I19</f>
        <v>0</v>
      </c>
    </row>
    <row r="20" spans="2:16" s="22" customFormat="1" ht="11.1" customHeight="1" x14ac:dyDescent="0.15">
      <c r="B20" s="26" t="s">
        <v>1</v>
      </c>
      <c r="C20" s="23">
        <v>34</v>
      </c>
      <c r="D20" s="53"/>
      <c r="E20" s="23">
        <v>35</v>
      </c>
      <c r="F20" s="122">
        <v>36</v>
      </c>
      <c r="G20" s="122">
        <v>5</v>
      </c>
      <c r="H20" s="122">
        <v>4</v>
      </c>
      <c r="I20" s="121">
        <v>2</v>
      </c>
      <c r="J20" s="46">
        <f>SUM('A-b-1'!C20,'A-b-2'!C20,'A-b-3'!C20,'A-b-4'!C20)-C20</f>
        <v>0</v>
      </c>
      <c r="L20" s="46">
        <f>SUM('A-b-1'!E20,'A-b-2'!E20,'A-b-3'!E20,'A-b-4'!E20)-E20</f>
        <v>0</v>
      </c>
      <c r="M20" s="46">
        <f>SUM('A-b-1'!F20,'A-b-2'!F20,'A-b-3'!F20,'A-b-4'!F20)-F20</f>
        <v>0</v>
      </c>
      <c r="N20" s="46">
        <f>SUM('A-b-1'!G20,'A-b-2'!G20,'A-b-3'!G20,'A-b-4'!G20)-G20</f>
        <v>0</v>
      </c>
      <c r="O20" s="46">
        <f>SUM('A-b-1'!H20,'A-b-2'!H20,'A-b-3'!H20,'A-b-4'!H20)-H20</f>
        <v>0</v>
      </c>
      <c r="P20" s="46">
        <f>SUM('A-b-1'!I20,'A-b-2'!I20,'A-b-3'!I20,'A-b-4'!I20)-I20</f>
        <v>0</v>
      </c>
    </row>
    <row r="21" spans="2:16" s="8" customFormat="1" ht="11.1" customHeight="1" x14ac:dyDescent="0.15">
      <c r="B21" s="29" t="s">
        <v>2</v>
      </c>
      <c r="C21" s="123">
        <v>25</v>
      </c>
      <c r="D21" s="43"/>
      <c r="E21" s="125">
        <v>25</v>
      </c>
      <c r="F21" s="123">
        <v>25</v>
      </c>
      <c r="G21" s="123">
        <v>3</v>
      </c>
      <c r="H21" s="126">
        <v>3</v>
      </c>
      <c r="I21" s="123">
        <v>1</v>
      </c>
      <c r="J21" s="46">
        <f>SUM('A-b-1'!C21,'A-b-2'!C21,'A-b-3'!C21,'A-b-4'!C21)-C21</f>
        <v>0</v>
      </c>
      <c r="L21" s="46">
        <f>SUM('A-b-1'!E21,'A-b-2'!E21,'A-b-3'!E21,'A-b-4'!E21)-E21</f>
        <v>0</v>
      </c>
      <c r="M21" s="46">
        <f>SUM('A-b-1'!F21,'A-b-2'!F21,'A-b-3'!F21,'A-b-4'!F21)-F21</f>
        <v>0</v>
      </c>
      <c r="N21" s="46">
        <f>SUM('A-b-1'!G21,'A-b-2'!G21,'A-b-3'!G21,'A-b-4'!G21)-G21</f>
        <v>0</v>
      </c>
      <c r="O21" s="46">
        <f>SUM('A-b-1'!H21,'A-b-2'!H21,'A-b-3'!H21,'A-b-4'!H21)-H21</f>
        <v>0</v>
      </c>
      <c r="P21" s="46">
        <f>SUM('A-b-1'!I21,'A-b-2'!I21,'A-b-3'!I21,'A-b-4'!I21)-I21</f>
        <v>0</v>
      </c>
    </row>
    <row r="22" spans="2:16" s="8" customFormat="1" ht="11.1" customHeight="1" x14ac:dyDescent="0.15">
      <c r="B22" s="29" t="s">
        <v>3</v>
      </c>
      <c r="C22" s="123">
        <v>1</v>
      </c>
      <c r="D22" s="43"/>
      <c r="E22" s="125">
        <v>1</v>
      </c>
      <c r="F22" s="123">
        <v>1</v>
      </c>
      <c r="G22" s="123">
        <v>0</v>
      </c>
      <c r="H22" s="123">
        <v>0</v>
      </c>
      <c r="I22" s="123">
        <v>0</v>
      </c>
      <c r="J22" s="46">
        <f>SUM('A-b-1'!C22,'A-b-2'!C22,'A-b-3'!C22,'A-b-4'!C22)-C22</f>
        <v>0</v>
      </c>
      <c r="L22" s="46">
        <f>SUM('A-b-1'!E22,'A-b-2'!E22,'A-b-3'!E22,'A-b-4'!E22)-E22</f>
        <v>0</v>
      </c>
      <c r="M22" s="46">
        <f>SUM('A-b-1'!F22,'A-b-2'!F22,'A-b-3'!F22,'A-b-4'!F22)-F22</f>
        <v>0</v>
      </c>
      <c r="N22" s="46">
        <f>SUM('A-b-1'!G22,'A-b-2'!G22,'A-b-3'!G22,'A-b-4'!G22)-G22</f>
        <v>0</v>
      </c>
      <c r="O22" s="46">
        <f>SUM('A-b-1'!H22,'A-b-2'!H22,'A-b-3'!H22,'A-b-4'!H22)-H22</f>
        <v>0</v>
      </c>
      <c r="P22" s="46">
        <f>SUM('A-b-1'!I22,'A-b-2'!I22,'A-b-3'!I22,'A-b-4'!I22)-I22</f>
        <v>0</v>
      </c>
    </row>
    <row r="23" spans="2:16" s="8" customFormat="1" ht="11.1" customHeight="1" x14ac:dyDescent="0.15">
      <c r="B23" s="29" t="s">
        <v>4</v>
      </c>
      <c r="C23" s="123">
        <v>4</v>
      </c>
      <c r="D23" s="43"/>
      <c r="E23" s="125">
        <v>5</v>
      </c>
      <c r="F23" s="123">
        <v>5</v>
      </c>
      <c r="G23" s="123">
        <v>2</v>
      </c>
      <c r="H23" s="123">
        <v>1</v>
      </c>
      <c r="I23" s="123">
        <v>1</v>
      </c>
      <c r="J23" s="46">
        <f>SUM('A-b-1'!C23,'A-b-2'!C23,'A-b-3'!C23,'A-b-4'!C23)-C23</f>
        <v>0</v>
      </c>
      <c r="L23" s="46">
        <f>SUM('A-b-1'!E23,'A-b-2'!E23,'A-b-3'!E23,'A-b-4'!E23)-E23</f>
        <v>0</v>
      </c>
      <c r="M23" s="46">
        <f>SUM('A-b-1'!F23,'A-b-2'!F23,'A-b-3'!F23,'A-b-4'!F23)-F23</f>
        <v>0</v>
      </c>
      <c r="N23" s="46">
        <f>SUM('A-b-1'!G23,'A-b-2'!G23,'A-b-3'!G23,'A-b-4'!G23)-G23</f>
        <v>0</v>
      </c>
      <c r="O23" s="46">
        <f>SUM('A-b-1'!H23,'A-b-2'!H23,'A-b-3'!H23,'A-b-4'!H23)-H23</f>
        <v>0</v>
      </c>
      <c r="P23" s="46">
        <f>SUM('A-b-1'!I23,'A-b-2'!I23,'A-b-3'!I23,'A-b-4'!I23)-I23</f>
        <v>0</v>
      </c>
    </row>
    <row r="24" spans="2:16" s="8" customFormat="1" ht="11.1" customHeight="1" x14ac:dyDescent="0.15">
      <c r="B24" s="29" t="s">
        <v>5</v>
      </c>
      <c r="C24" s="123">
        <v>3</v>
      </c>
      <c r="D24" s="43"/>
      <c r="E24" s="125">
        <v>3</v>
      </c>
      <c r="F24" s="123">
        <v>4</v>
      </c>
      <c r="G24" s="123">
        <v>0</v>
      </c>
      <c r="H24" s="123">
        <v>0</v>
      </c>
      <c r="I24" s="123">
        <v>0</v>
      </c>
      <c r="J24" s="46">
        <f>SUM('A-b-1'!C24,'A-b-2'!C24,'A-b-3'!C24,'A-b-4'!C24)-C24</f>
        <v>0</v>
      </c>
      <c r="L24" s="46">
        <f>SUM('A-b-1'!E24,'A-b-2'!E24,'A-b-3'!E24,'A-b-4'!E24)-E24</f>
        <v>0</v>
      </c>
      <c r="M24" s="46">
        <f>SUM('A-b-1'!F24,'A-b-2'!F24,'A-b-3'!F24,'A-b-4'!F24)-F24</f>
        <v>0</v>
      </c>
      <c r="N24" s="46">
        <f>SUM('A-b-1'!G24,'A-b-2'!G24,'A-b-3'!G24,'A-b-4'!G24)-G24</f>
        <v>0</v>
      </c>
      <c r="O24" s="46">
        <f>SUM('A-b-1'!H24,'A-b-2'!H24,'A-b-3'!H24,'A-b-4'!H24)-H24</f>
        <v>0</v>
      </c>
      <c r="P24" s="46">
        <f>SUM('A-b-1'!I24,'A-b-2'!I24,'A-b-3'!I24,'A-b-4'!I24)-I24</f>
        <v>0</v>
      </c>
    </row>
    <row r="25" spans="2:16" s="8" customFormat="1" ht="11.1" customHeight="1" x14ac:dyDescent="0.15">
      <c r="B25" s="29" t="s">
        <v>6</v>
      </c>
      <c r="C25" s="123">
        <v>1</v>
      </c>
      <c r="D25" s="43"/>
      <c r="E25" s="125">
        <v>1</v>
      </c>
      <c r="F25" s="123">
        <v>1</v>
      </c>
      <c r="G25" s="123">
        <v>0</v>
      </c>
      <c r="H25" s="123">
        <v>0</v>
      </c>
      <c r="I25" s="123">
        <v>0</v>
      </c>
      <c r="J25" s="46">
        <f>SUM('A-b-1'!C25,'A-b-2'!C25,'A-b-3'!C25,'A-b-4'!C25)-C25</f>
        <v>0</v>
      </c>
      <c r="L25" s="46">
        <f>SUM('A-b-1'!E25,'A-b-2'!E25,'A-b-3'!E25,'A-b-4'!E25)-E25</f>
        <v>0</v>
      </c>
      <c r="M25" s="46">
        <f>SUM('A-b-1'!F25,'A-b-2'!F25,'A-b-3'!F25,'A-b-4'!F25)-F25</f>
        <v>0</v>
      </c>
      <c r="N25" s="46">
        <f>SUM('A-b-1'!G25,'A-b-2'!G25,'A-b-3'!G25,'A-b-4'!G25)-G25</f>
        <v>0</v>
      </c>
      <c r="O25" s="46">
        <f>SUM('A-b-1'!H25,'A-b-2'!H25,'A-b-3'!H25,'A-b-4'!H25)-H25</f>
        <v>0</v>
      </c>
      <c r="P25" s="46">
        <f>SUM('A-b-1'!I25,'A-b-2'!I25,'A-b-3'!I25,'A-b-4'!I25)-I25</f>
        <v>0</v>
      </c>
    </row>
    <row r="26" spans="2:16" s="22" customFormat="1" ht="11.1" customHeight="1" x14ac:dyDescent="0.15">
      <c r="B26" s="32" t="s">
        <v>284</v>
      </c>
      <c r="C26" s="121">
        <v>41</v>
      </c>
      <c r="D26" s="53"/>
      <c r="E26" s="127">
        <v>37</v>
      </c>
      <c r="F26" s="121">
        <v>39</v>
      </c>
      <c r="G26" s="121">
        <v>3</v>
      </c>
      <c r="H26" s="121">
        <v>1</v>
      </c>
      <c r="I26" s="121">
        <v>0</v>
      </c>
      <c r="J26" s="46">
        <f>SUM('A-b-1'!C26,'A-b-2'!C26,'A-b-3'!C26,'A-b-4'!C26)-C26</f>
        <v>0</v>
      </c>
      <c r="L26" s="46">
        <f>SUM('A-b-1'!E26,'A-b-2'!E26,'A-b-3'!E26,'A-b-4'!E26)-E26</f>
        <v>0</v>
      </c>
      <c r="M26" s="46">
        <f>SUM('A-b-1'!F26,'A-b-2'!F26,'A-b-3'!F26,'A-b-4'!F26)-F26</f>
        <v>0</v>
      </c>
      <c r="N26" s="46">
        <f>SUM('A-b-1'!G26,'A-b-2'!G26,'A-b-3'!G26,'A-b-4'!G26)-G26</f>
        <v>0</v>
      </c>
      <c r="O26" s="46">
        <f>SUM('A-b-1'!H26,'A-b-2'!H26,'A-b-3'!H26,'A-b-4'!H26)-H26</f>
        <v>0</v>
      </c>
      <c r="P26" s="46">
        <f>SUM('A-b-1'!I26,'A-b-2'!I26,'A-b-3'!I26,'A-b-4'!I26)-I26</f>
        <v>0</v>
      </c>
    </row>
    <row r="27" spans="2:16" s="8" customFormat="1" ht="11.1" customHeight="1" x14ac:dyDescent="0.15">
      <c r="B27" s="29" t="s">
        <v>7</v>
      </c>
      <c r="C27" s="123">
        <v>4</v>
      </c>
      <c r="D27" s="43"/>
      <c r="E27" s="125">
        <v>3</v>
      </c>
      <c r="F27" s="123">
        <v>3</v>
      </c>
      <c r="G27" s="123">
        <v>0</v>
      </c>
      <c r="H27" s="123">
        <v>0</v>
      </c>
      <c r="I27" s="123">
        <v>0</v>
      </c>
      <c r="J27" s="46">
        <f>SUM('A-b-1'!C27,'A-b-2'!C27,'A-b-3'!C27,'A-b-4'!C27)-C27</f>
        <v>0</v>
      </c>
      <c r="L27" s="46">
        <f>SUM('A-b-1'!E27,'A-b-2'!E27,'A-b-3'!E27,'A-b-4'!E27)-E27</f>
        <v>0</v>
      </c>
      <c r="M27" s="46">
        <f>SUM('A-b-1'!F27,'A-b-2'!F27,'A-b-3'!F27,'A-b-4'!F27)-F27</f>
        <v>0</v>
      </c>
      <c r="N27" s="46">
        <f>SUM('A-b-1'!G27,'A-b-2'!G27,'A-b-3'!G27,'A-b-4'!G27)-G27</f>
        <v>0</v>
      </c>
      <c r="O27" s="46">
        <f>SUM('A-b-1'!H27,'A-b-2'!H27,'A-b-3'!H27,'A-b-4'!H27)-H27</f>
        <v>0</v>
      </c>
      <c r="P27" s="46">
        <f>SUM('A-b-1'!I27,'A-b-2'!I27,'A-b-3'!I27,'A-b-4'!I27)-I27</f>
        <v>0</v>
      </c>
    </row>
    <row r="28" spans="2:16" s="8" customFormat="1" ht="11.1" customHeight="1" x14ac:dyDescent="0.15">
      <c r="B28" s="29" t="s">
        <v>8</v>
      </c>
      <c r="C28" s="123">
        <v>6</v>
      </c>
      <c r="D28" s="43"/>
      <c r="E28" s="125">
        <v>5</v>
      </c>
      <c r="F28" s="123">
        <v>4</v>
      </c>
      <c r="G28" s="123">
        <v>0</v>
      </c>
      <c r="H28" s="123">
        <v>0</v>
      </c>
      <c r="I28" s="123">
        <v>0</v>
      </c>
      <c r="J28" s="46">
        <f>SUM('A-b-1'!C28,'A-b-2'!C28,'A-b-3'!C28,'A-b-4'!C28)-C28</f>
        <v>0</v>
      </c>
      <c r="L28" s="46">
        <f>SUM('A-b-1'!E28,'A-b-2'!E28,'A-b-3'!E28,'A-b-4'!E28)-E28</f>
        <v>0</v>
      </c>
      <c r="M28" s="46">
        <f>SUM('A-b-1'!F28,'A-b-2'!F28,'A-b-3'!F28,'A-b-4'!F28)-F28</f>
        <v>0</v>
      </c>
      <c r="N28" s="46">
        <f>SUM('A-b-1'!G28,'A-b-2'!G28,'A-b-3'!G28,'A-b-4'!G28)-G28</f>
        <v>0</v>
      </c>
      <c r="O28" s="46">
        <f>SUM('A-b-1'!H28,'A-b-2'!H28,'A-b-3'!H28,'A-b-4'!H28)-H28</f>
        <v>0</v>
      </c>
      <c r="P28" s="46">
        <f>SUM('A-b-1'!I28,'A-b-2'!I28,'A-b-3'!I28,'A-b-4'!I28)-I28</f>
        <v>0</v>
      </c>
    </row>
    <row r="29" spans="2:16" s="8" customFormat="1" ht="11.1" customHeight="1" x14ac:dyDescent="0.15">
      <c r="B29" s="29" t="s">
        <v>9</v>
      </c>
      <c r="C29" s="123">
        <v>20</v>
      </c>
      <c r="D29" s="43"/>
      <c r="E29" s="125">
        <v>18</v>
      </c>
      <c r="F29" s="123">
        <v>22</v>
      </c>
      <c r="G29" s="123">
        <v>2</v>
      </c>
      <c r="H29" s="123">
        <v>1</v>
      </c>
      <c r="I29" s="123">
        <v>0</v>
      </c>
      <c r="J29" s="46">
        <f>SUM('A-b-1'!C29,'A-b-2'!C29,'A-b-3'!C29,'A-b-4'!C29)-C29</f>
        <v>0</v>
      </c>
      <c r="L29" s="46">
        <f>SUM('A-b-1'!E29,'A-b-2'!E29,'A-b-3'!E29,'A-b-4'!E29)-E29</f>
        <v>0</v>
      </c>
      <c r="M29" s="46">
        <f>SUM('A-b-1'!F29,'A-b-2'!F29,'A-b-3'!F29,'A-b-4'!F29)-F29</f>
        <v>0</v>
      </c>
      <c r="N29" s="46">
        <f>SUM('A-b-1'!G29,'A-b-2'!G29,'A-b-3'!G29,'A-b-4'!G29)-G29</f>
        <v>0</v>
      </c>
      <c r="O29" s="46">
        <f>SUM('A-b-1'!H29,'A-b-2'!H29,'A-b-3'!H29,'A-b-4'!H29)-H29</f>
        <v>0</v>
      </c>
      <c r="P29" s="46">
        <f>SUM('A-b-1'!I29,'A-b-2'!I29,'A-b-3'!I29,'A-b-4'!I29)-I29</f>
        <v>0</v>
      </c>
    </row>
    <row r="30" spans="2:16" s="8" customFormat="1" ht="11.1" customHeight="1" x14ac:dyDescent="0.15">
      <c r="B30" s="29" t="s">
        <v>10</v>
      </c>
      <c r="C30" s="123">
        <v>2</v>
      </c>
      <c r="D30" s="43"/>
      <c r="E30" s="125">
        <v>2</v>
      </c>
      <c r="F30" s="123">
        <v>1</v>
      </c>
      <c r="G30" s="123">
        <v>0</v>
      </c>
      <c r="H30" s="123">
        <v>0</v>
      </c>
      <c r="I30" s="123">
        <v>0</v>
      </c>
      <c r="J30" s="46">
        <f>SUM('A-b-1'!C30,'A-b-2'!C30,'A-b-3'!C30,'A-b-4'!C30)-C30</f>
        <v>0</v>
      </c>
      <c r="L30" s="46">
        <f>SUM('A-b-1'!E30,'A-b-2'!E30,'A-b-3'!E30,'A-b-4'!E30)-E30</f>
        <v>0</v>
      </c>
      <c r="M30" s="46">
        <f>SUM('A-b-1'!F30,'A-b-2'!F30,'A-b-3'!F30,'A-b-4'!F30)-F30</f>
        <v>0</v>
      </c>
      <c r="N30" s="46">
        <f>SUM('A-b-1'!G30,'A-b-2'!G30,'A-b-3'!G30,'A-b-4'!G30)-G30</f>
        <v>0</v>
      </c>
      <c r="O30" s="46">
        <f>SUM('A-b-1'!H30,'A-b-2'!H30,'A-b-3'!H30,'A-b-4'!H30)-H30</f>
        <v>0</v>
      </c>
      <c r="P30" s="46">
        <f>SUM('A-b-1'!I30,'A-b-2'!I30,'A-b-3'!I30,'A-b-4'!I30)-I30</f>
        <v>0</v>
      </c>
    </row>
    <row r="31" spans="2:16" s="8" customFormat="1" ht="11.1" customHeight="1" x14ac:dyDescent="0.15">
      <c r="B31" s="29" t="s">
        <v>11</v>
      </c>
      <c r="C31" s="123">
        <v>1</v>
      </c>
      <c r="D31" s="43"/>
      <c r="E31" s="125">
        <v>1</v>
      </c>
      <c r="F31" s="123">
        <v>1</v>
      </c>
      <c r="G31" s="123">
        <v>0</v>
      </c>
      <c r="H31" s="123">
        <v>0</v>
      </c>
      <c r="I31" s="123">
        <v>0</v>
      </c>
      <c r="J31" s="46">
        <f>SUM('A-b-1'!C31,'A-b-2'!C31,'A-b-3'!C31,'A-b-4'!C31)-C31</f>
        <v>0</v>
      </c>
      <c r="L31" s="46">
        <f>SUM('A-b-1'!E31,'A-b-2'!E31,'A-b-3'!E31,'A-b-4'!E31)-E31</f>
        <v>0</v>
      </c>
      <c r="M31" s="46">
        <f>SUM('A-b-1'!F31,'A-b-2'!F31,'A-b-3'!F31,'A-b-4'!F31)-F31</f>
        <v>0</v>
      </c>
      <c r="N31" s="46">
        <f>SUM('A-b-1'!G31,'A-b-2'!G31,'A-b-3'!G31,'A-b-4'!G31)-G31</f>
        <v>0</v>
      </c>
      <c r="O31" s="46">
        <f>SUM('A-b-1'!H31,'A-b-2'!H31,'A-b-3'!H31,'A-b-4'!H31)-H31</f>
        <v>0</v>
      </c>
      <c r="P31" s="46">
        <f>SUM('A-b-1'!I31,'A-b-2'!I31,'A-b-3'!I31,'A-b-4'!I31)-I31</f>
        <v>0</v>
      </c>
    </row>
    <row r="32" spans="2:16" s="8" customFormat="1" ht="11.1" customHeight="1" x14ac:dyDescent="0.15">
      <c r="B32" s="29" t="s">
        <v>12</v>
      </c>
      <c r="C32" s="123">
        <v>8</v>
      </c>
      <c r="D32" s="43"/>
      <c r="E32" s="125">
        <v>8</v>
      </c>
      <c r="F32" s="123">
        <v>8</v>
      </c>
      <c r="G32" s="123">
        <v>1</v>
      </c>
      <c r="H32" s="123">
        <v>0</v>
      </c>
      <c r="I32" s="123">
        <v>0</v>
      </c>
      <c r="J32" s="46">
        <f>SUM('A-b-1'!C32,'A-b-2'!C32,'A-b-3'!C32,'A-b-4'!C32)-C32</f>
        <v>0</v>
      </c>
      <c r="L32" s="46">
        <f>SUM('A-b-1'!E32,'A-b-2'!E32,'A-b-3'!E32,'A-b-4'!E32)-E32</f>
        <v>0</v>
      </c>
      <c r="M32" s="46">
        <f>SUM('A-b-1'!F32,'A-b-2'!F32,'A-b-3'!F32,'A-b-4'!F32)-F32</f>
        <v>0</v>
      </c>
      <c r="N32" s="46">
        <f>SUM('A-b-1'!G32,'A-b-2'!G32,'A-b-3'!G32,'A-b-4'!G32)-G32</f>
        <v>0</v>
      </c>
      <c r="O32" s="46">
        <f>SUM('A-b-1'!H32,'A-b-2'!H32,'A-b-3'!H32,'A-b-4'!H32)-H32</f>
        <v>0</v>
      </c>
      <c r="P32" s="46">
        <f>SUM('A-b-1'!I32,'A-b-2'!I32,'A-b-3'!I32,'A-b-4'!I32)-I32</f>
        <v>0</v>
      </c>
    </row>
    <row r="33" spans="2:16" s="22" customFormat="1" ht="11.1" customHeight="1" x14ac:dyDescent="0.15">
      <c r="B33" s="32" t="s">
        <v>13</v>
      </c>
      <c r="C33" s="128">
        <v>256</v>
      </c>
      <c r="D33" s="53"/>
      <c r="E33" s="129">
        <v>259</v>
      </c>
      <c r="F33" s="128">
        <v>339</v>
      </c>
      <c r="G33" s="128">
        <v>27</v>
      </c>
      <c r="H33" s="128">
        <v>42</v>
      </c>
      <c r="I33" s="128">
        <v>4</v>
      </c>
      <c r="J33" s="46">
        <f>SUM('A-b-1'!C33,'A-b-2'!C33,'A-b-3'!C33,'A-b-4'!C33)-C33</f>
        <v>0</v>
      </c>
      <c r="L33" s="46">
        <f>SUM('A-b-1'!E33,'A-b-2'!E33,'A-b-3'!E33,'A-b-4'!E33)-E33</f>
        <v>0</v>
      </c>
      <c r="M33" s="46">
        <f>SUM('A-b-1'!F33,'A-b-2'!F33,'A-b-3'!F33,'A-b-4'!F33)-F33</f>
        <v>0</v>
      </c>
      <c r="N33" s="46">
        <f>SUM('A-b-1'!G33,'A-b-2'!G33,'A-b-3'!G33,'A-b-4'!G33)-G33</f>
        <v>0</v>
      </c>
      <c r="O33" s="46">
        <f>SUM('A-b-1'!H33,'A-b-2'!H33,'A-b-3'!H33,'A-b-4'!H33)-H33</f>
        <v>0</v>
      </c>
      <c r="P33" s="46">
        <f>SUM('A-b-1'!I33,'A-b-2'!I33,'A-b-3'!I33,'A-b-4'!I33)-I33</f>
        <v>0</v>
      </c>
    </row>
    <row r="34" spans="2:16" s="22" customFormat="1" ht="11.1" customHeight="1" x14ac:dyDescent="0.15">
      <c r="B34" s="32" t="s">
        <v>285</v>
      </c>
      <c r="C34" s="121">
        <v>338</v>
      </c>
      <c r="D34" s="53"/>
      <c r="E34" s="127">
        <v>316</v>
      </c>
      <c r="F34" s="121">
        <v>414</v>
      </c>
      <c r="G34" s="121">
        <v>29</v>
      </c>
      <c r="H34" s="121">
        <v>71</v>
      </c>
      <c r="I34" s="121">
        <v>8</v>
      </c>
      <c r="J34" s="46">
        <f>SUM('A-b-1'!C34,'A-b-2'!C34,'A-b-3'!C34,'A-b-4'!C34)-C34</f>
        <v>0</v>
      </c>
      <c r="L34" s="46">
        <f>SUM('A-b-1'!E34,'A-b-2'!E34,'A-b-3'!E34,'A-b-4'!E34)-E34</f>
        <v>0</v>
      </c>
      <c r="M34" s="46">
        <f>SUM('A-b-1'!F34,'A-b-2'!F34,'A-b-3'!F34,'A-b-4'!F34)-F34</f>
        <v>0</v>
      </c>
      <c r="N34" s="46">
        <f>SUM('A-b-1'!G34,'A-b-2'!G34,'A-b-3'!G34,'A-b-4'!G34)-G34</f>
        <v>0</v>
      </c>
      <c r="O34" s="46">
        <f>SUM('A-b-1'!H34,'A-b-2'!H34,'A-b-3'!H34,'A-b-4'!H34)-H34</f>
        <v>0</v>
      </c>
      <c r="P34" s="46">
        <f>SUM('A-b-1'!I34,'A-b-2'!I34,'A-b-3'!I34,'A-b-4'!I34)-I34</f>
        <v>0</v>
      </c>
    </row>
    <row r="35" spans="2:16" s="8" customFormat="1" ht="11.1" customHeight="1" x14ac:dyDescent="0.15">
      <c r="B35" s="29" t="s">
        <v>14</v>
      </c>
      <c r="C35" s="123">
        <v>23</v>
      </c>
      <c r="D35" s="43"/>
      <c r="E35" s="125">
        <v>20</v>
      </c>
      <c r="F35" s="123">
        <v>32</v>
      </c>
      <c r="G35" s="123">
        <v>3</v>
      </c>
      <c r="H35" s="123">
        <v>6</v>
      </c>
      <c r="I35" s="123">
        <v>0</v>
      </c>
      <c r="J35" s="46">
        <f>SUM('A-b-1'!C35,'A-b-2'!C35,'A-b-3'!C35,'A-b-4'!C35)-C35</f>
        <v>0</v>
      </c>
      <c r="L35" s="46">
        <f>SUM('A-b-1'!E35,'A-b-2'!E35,'A-b-3'!E35,'A-b-4'!E35)-E35</f>
        <v>0</v>
      </c>
      <c r="M35" s="46">
        <f>SUM('A-b-1'!F35,'A-b-2'!F35,'A-b-3'!F35,'A-b-4'!F35)-F35</f>
        <v>0</v>
      </c>
      <c r="N35" s="46">
        <f>SUM('A-b-1'!G35,'A-b-2'!G35,'A-b-3'!G35,'A-b-4'!G35)-G35</f>
        <v>0</v>
      </c>
      <c r="O35" s="46">
        <f>SUM('A-b-1'!H35,'A-b-2'!H35,'A-b-3'!H35,'A-b-4'!H35)-H35</f>
        <v>0</v>
      </c>
      <c r="P35" s="46">
        <f>SUM('A-b-1'!I35,'A-b-2'!I35,'A-b-3'!I35,'A-b-4'!I35)-I35</f>
        <v>0</v>
      </c>
    </row>
    <row r="36" spans="2:16" s="8" customFormat="1" ht="11.1" customHeight="1" x14ac:dyDescent="0.15">
      <c r="B36" s="29" t="s">
        <v>15</v>
      </c>
      <c r="C36" s="123">
        <v>7</v>
      </c>
      <c r="D36" s="43"/>
      <c r="E36" s="125">
        <v>7</v>
      </c>
      <c r="F36" s="123">
        <v>8</v>
      </c>
      <c r="G36" s="123">
        <v>0</v>
      </c>
      <c r="H36" s="123">
        <v>3</v>
      </c>
      <c r="I36" s="123">
        <v>0</v>
      </c>
      <c r="J36" s="46">
        <f>SUM('A-b-1'!C36,'A-b-2'!C36,'A-b-3'!C36,'A-b-4'!C36)-C36</f>
        <v>0</v>
      </c>
      <c r="L36" s="46">
        <f>SUM('A-b-1'!E36,'A-b-2'!E36,'A-b-3'!E36,'A-b-4'!E36)-E36</f>
        <v>0</v>
      </c>
      <c r="M36" s="46">
        <f>SUM('A-b-1'!F36,'A-b-2'!F36,'A-b-3'!F36,'A-b-4'!F36)-F36</f>
        <v>0</v>
      </c>
      <c r="N36" s="46">
        <f>SUM('A-b-1'!G36,'A-b-2'!G36,'A-b-3'!G36,'A-b-4'!G36)-G36</f>
        <v>0</v>
      </c>
      <c r="O36" s="46">
        <f>SUM('A-b-1'!H36,'A-b-2'!H36,'A-b-3'!H36,'A-b-4'!H36)-H36</f>
        <v>0</v>
      </c>
      <c r="P36" s="46">
        <f>SUM('A-b-1'!I36,'A-b-2'!I36,'A-b-3'!I36,'A-b-4'!I36)-I36</f>
        <v>0</v>
      </c>
    </row>
    <row r="37" spans="2:16" s="8" customFormat="1" ht="11.1" customHeight="1" x14ac:dyDescent="0.15">
      <c r="B37" s="29" t="s">
        <v>16</v>
      </c>
      <c r="C37" s="123">
        <v>12</v>
      </c>
      <c r="D37" s="43"/>
      <c r="E37" s="125">
        <v>12</v>
      </c>
      <c r="F37" s="123">
        <v>31</v>
      </c>
      <c r="G37" s="123">
        <v>2</v>
      </c>
      <c r="H37" s="123">
        <v>6</v>
      </c>
      <c r="I37" s="123">
        <v>0</v>
      </c>
      <c r="J37" s="46">
        <f>SUM('A-b-1'!C37,'A-b-2'!C37,'A-b-3'!C37,'A-b-4'!C37)-C37</f>
        <v>0</v>
      </c>
      <c r="L37" s="46">
        <f>SUM('A-b-1'!E37,'A-b-2'!E37,'A-b-3'!E37,'A-b-4'!E37)-E37</f>
        <v>0</v>
      </c>
      <c r="M37" s="46">
        <f>SUM('A-b-1'!F37,'A-b-2'!F37,'A-b-3'!F37,'A-b-4'!F37)-F37</f>
        <v>0</v>
      </c>
      <c r="N37" s="46">
        <f>SUM('A-b-1'!G37,'A-b-2'!G37,'A-b-3'!G37,'A-b-4'!G37)-G37</f>
        <v>0</v>
      </c>
      <c r="O37" s="46">
        <f>SUM('A-b-1'!H37,'A-b-2'!H37,'A-b-3'!H37,'A-b-4'!H37)-H37</f>
        <v>0</v>
      </c>
      <c r="P37" s="46">
        <f>SUM('A-b-1'!I37,'A-b-2'!I37,'A-b-3'!I37,'A-b-4'!I37)-I37</f>
        <v>0</v>
      </c>
    </row>
    <row r="38" spans="2:16" s="8" customFormat="1" ht="11.1" customHeight="1" x14ac:dyDescent="0.15">
      <c r="B38" s="29" t="s">
        <v>17</v>
      </c>
      <c r="C38" s="123">
        <v>88</v>
      </c>
      <c r="D38" s="43"/>
      <c r="E38" s="125">
        <v>85</v>
      </c>
      <c r="F38" s="123">
        <v>106</v>
      </c>
      <c r="G38" s="123">
        <v>10</v>
      </c>
      <c r="H38" s="123">
        <v>17</v>
      </c>
      <c r="I38" s="123">
        <v>3</v>
      </c>
      <c r="J38" s="46">
        <f>SUM('A-b-1'!C38,'A-b-2'!C38,'A-b-3'!C38,'A-b-4'!C38)-C38</f>
        <v>0</v>
      </c>
      <c r="L38" s="46">
        <f>SUM('A-b-1'!E38,'A-b-2'!E38,'A-b-3'!E38,'A-b-4'!E38)-E38</f>
        <v>0</v>
      </c>
      <c r="M38" s="46">
        <f>SUM('A-b-1'!F38,'A-b-2'!F38,'A-b-3'!F38,'A-b-4'!F38)-F38</f>
        <v>0</v>
      </c>
      <c r="N38" s="46">
        <f>SUM('A-b-1'!G38,'A-b-2'!G38,'A-b-3'!G38,'A-b-4'!G38)-G38</f>
        <v>0</v>
      </c>
      <c r="O38" s="46">
        <f>SUM('A-b-1'!H38,'A-b-2'!H38,'A-b-3'!H38,'A-b-4'!H38)-H38</f>
        <v>0</v>
      </c>
      <c r="P38" s="46">
        <f>SUM('A-b-1'!I38,'A-b-2'!I38,'A-b-3'!I38,'A-b-4'!I38)-I38</f>
        <v>0</v>
      </c>
    </row>
    <row r="39" spans="2:16" s="8" customFormat="1" ht="11.1" customHeight="1" x14ac:dyDescent="0.15">
      <c r="B39" s="29" t="s">
        <v>18</v>
      </c>
      <c r="C39" s="123">
        <v>69</v>
      </c>
      <c r="D39" s="43"/>
      <c r="E39" s="125">
        <v>61</v>
      </c>
      <c r="F39" s="123">
        <v>62</v>
      </c>
      <c r="G39" s="123">
        <v>5</v>
      </c>
      <c r="H39" s="123">
        <v>10</v>
      </c>
      <c r="I39" s="123">
        <v>1</v>
      </c>
      <c r="J39" s="46">
        <f>SUM('A-b-1'!C39,'A-b-2'!C39,'A-b-3'!C39,'A-b-4'!C39)-C39</f>
        <v>0</v>
      </c>
      <c r="L39" s="46">
        <f>SUM('A-b-1'!E39,'A-b-2'!E39,'A-b-3'!E39,'A-b-4'!E39)-E39</f>
        <v>0</v>
      </c>
      <c r="M39" s="46">
        <f>SUM('A-b-1'!F39,'A-b-2'!F39,'A-b-3'!F39,'A-b-4'!F39)-F39</f>
        <v>0</v>
      </c>
      <c r="N39" s="46">
        <f>SUM('A-b-1'!G39,'A-b-2'!G39,'A-b-3'!G39,'A-b-4'!G39)-G39</f>
        <v>0</v>
      </c>
      <c r="O39" s="46">
        <f>SUM('A-b-1'!H39,'A-b-2'!H39,'A-b-3'!H39,'A-b-4'!H39)-H39</f>
        <v>0</v>
      </c>
      <c r="P39" s="46">
        <f>SUM('A-b-1'!I39,'A-b-2'!I39,'A-b-3'!I39,'A-b-4'!I39)-I39</f>
        <v>0</v>
      </c>
    </row>
    <row r="40" spans="2:16" s="8" customFormat="1" ht="11.1" customHeight="1" x14ac:dyDescent="0.15">
      <c r="B40" s="29" t="s">
        <v>19</v>
      </c>
      <c r="C40" s="123">
        <v>86</v>
      </c>
      <c r="D40" s="43"/>
      <c r="E40" s="125">
        <v>79</v>
      </c>
      <c r="F40" s="123">
        <v>93</v>
      </c>
      <c r="G40" s="123">
        <v>3</v>
      </c>
      <c r="H40" s="123">
        <v>16</v>
      </c>
      <c r="I40" s="123">
        <v>0</v>
      </c>
      <c r="J40" s="46">
        <f>SUM('A-b-1'!C40,'A-b-2'!C40,'A-b-3'!C40,'A-b-4'!C40)-C40</f>
        <v>0</v>
      </c>
      <c r="L40" s="46">
        <f>SUM('A-b-1'!E40,'A-b-2'!E40,'A-b-3'!E40,'A-b-4'!E40)-E40</f>
        <v>0</v>
      </c>
      <c r="M40" s="46">
        <f>SUM('A-b-1'!F40,'A-b-2'!F40,'A-b-3'!F40,'A-b-4'!F40)-F40</f>
        <v>0</v>
      </c>
      <c r="N40" s="46">
        <f>SUM('A-b-1'!G40,'A-b-2'!G40,'A-b-3'!G40,'A-b-4'!G40)-G40</f>
        <v>0</v>
      </c>
      <c r="O40" s="46">
        <f>SUM('A-b-1'!H40,'A-b-2'!H40,'A-b-3'!H40,'A-b-4'!H40)-H40</f>
        <v>0</v>
      </c>
      <c r="P40" s="46">
        <f>SUM('A-b-1'!I40,'A-b-2'!I40,'A-b-3'!I40,'A-b-4'!I40)-I40</f>
        <v>0</v>
      </c>
    </row>
    <row r="41" spans="2:16" s="8" customFormat="1" ht="11.1" customHeight="1" x14ac:dyDescent="0.15">
      <c r="B41" s="29" t="s">
        <v>20</v>
      </c>
      <c r="C41" s="123">
        <v>10</v>
      </c>
      <c r="D41" s="43"/>
      <c r="E41" s="125">
        <v>11</v>
      </c>
      <c r="F41" s="123">
        <v>14</v>
      </c>
      <c r="G41" s="123">
        <v>1</v>
      </c>
      <c r="H41" s="123">
        <v>4</v>
      </c>
      <c r="I41" s="123">
        <v>1</v>
      </c>
      <c r="J41" s="46">
        <f>SUM('A-b-1'!C41,'A-b-2'!C41,'A-b-3'!C41,'A-b-4'!C41)-C41</f>
        <v>0</v>
      </c>
      <c r="L41" s="46">
        <f>SUM('A-b-1'!E41,'A-b-2'!E41,'A-b-3'!E41,'A-b-4'!E41)-E41</f>
        <v>0</v>
      </c>
      <c r="M41" s="46">
        <f>SUM('A-b-1'!F41,'A-b-2'!F41,'A-b-3'!F41,'A-b-4'!F41)-F41</f>
        <v>0</v>
      </c>
      <c r="N41" s="46">
        <f>SUM('A-b-1'!G41,'A-b-2'!G41,'A-b-3'!G41,'A-b-4'!G41)-G41</f>
        <v>0</v>
      </c>
      <c r="O41" s="46">
        <f>SUM('A-b-1'!H41,'A-b-2'!H41,'A-b-3'!H41,'A-b-4'!H41)-H41</f>
        <v>0</v>
      </c>
      <c r="P41" s="46">
        <f>SUM('A-b-1'!I41,'A-b-2'!I41,'A-b-3'!I41,'A-b-4'!I41)-I41</f>
        <v>0</v>
      </c>
    </row>
    <row r="42" spans="2:16" s="8" customFormat="1" ht="11.1" customHeight="1" x14ac:dyDescent="0.15">
      <c r="B42" s="29" t="s">
        <v>21</v>
      </c>
      <c r="C42" s="130">
        <v>7</v>
      </c>
      <c r="D42" s="43"/>
      <c r="E42" s="125">
        <v>6</v>
      </c>
      <c r="F42" s="123">
        <v>14</v>
      </c>
      <c r="G42" s="123">
        <v>0</v>
      </c>
      <c r="H42" s="123">
        <v>1</v>
      </c>
      <c r="I42" s="123">
        <v>0</v>
      </c>
      <c r="J42" s="46">
        <f>SUM('A-b-1'!C42,'A-b-2'!C42,'A-b-3'!C42,'A-b-4'!C42)-C42</f>
        <v>0</v>
      </c>
      <c r="L42" s="46">
        <f>SUM('A-b-1'!E42,'A-b-2'!E42,'A-b-3'!E42,'A-b-4'!E42)-E42</f>
        <v>0</v>
      </c>
      <c r="M42" s="46">
        <f>SUM('A-b-1'!F42,'A-b-2'!F42,'A-b-3'!F42,'A-b-4'!F42)-F42</f>
        <v>0</v>
      </c>
      <c r="N42" s="46">
        <f>SUM('A-b-1'!G42,'A-b-2'!G42,'A-b-3'!G42,'A-b-4'!G42)-G42</f>
        <v>0</v>
      </c>
      <c r="O42" s="46">
        <f>SUM('A-b-1'!H42,'A-b-2'!H42,'A-b-3'!H42,'A-b-4'!H42)-H42</f>
        <v>0</v>
      </c>
      <c r="P42" s="46">
        <f>SUM('A-b-1'!I42,'A-b-2'!I42,'A-b-3'!I42,'A-b-4'!I42)-I42</f>
        <v>0</v>
      </c>
    </row>
    <row r="43" spans="2:16" s="8" customFormat="1" ht="11.1" customHeight="1" x14ac:dyDescent="0.15">
      <c r="B43" s="29" t="s">
        <v>22</v>
      </c>
      <c r="C43" s="123">
        <v>10</v>
      </c>
      <c r="D43" s="43"/>
      <c r="E43" s="125">
        <v>6</v>
      </c>
      <c r="F43" s="123">
        <v>15</v>
      </c>
      <c r="G43" s="123">
        <v>3</v>
      </c>
      <c r="H43" s="123">
        <v>3</v>
      </c>
      <c r="I43" s="123">
        <v>2</v>
      </c>
      <c r="J43" s="46">
        <f>SUM('A-b-1'!C43,'A-b-2'!C43,'A-b-3'!C43,'A-b-4'!C43)-C43</f>
        <v>0</v>
      </c>
      <c r="L43" s="46">
        <f>SUM('A-b-1'!E43,'A-b-2'!E43,'A-b-3'!E43,'A-b-4'!E43)-E43</f>
        <v>0</v>
      </c>
      <c r="M43" s="46">
        <f>SUM('A-b-1'!F43,'A-b-2'!F43,'A-b-3'!F43,'A-b-4'!F43)-F43</f>
        <v>0</v>
      </c>
      <c r="N43" s="46">
        <f>SUM('A-b-1'!G43,'A-b-2'!G43,'A-b-3'!G43,'A-b-4'!G43)-G43</f>
        <v>0</v>
      </c>
      <c r="O43" s="46">
        <f>SUM('A-b-1'!H43,'A-b-2'!H43,'A-b-3'!H43,'A-b-4'!H43)-H43</f>
        <v>0</v>
      </c>
      <c r="P43" s="46">
        <f>SUM('A-b-1'!I43,'A-b-2'!I43,'A-b-3'!I43,'A-b-4'!I43)-I43</f>
        <v>0</v>
      </c>
    </row>
    <row r="44" spans="2:16" s="8" customFormat="1" ht="11.1" customHeight="1" x14ac:dyDescent="0.15">
      <c r="B44" s="29" t="s">
        <v>23</v>
      </c>
      <c r="C44" s="123">
        <v>26</v>
      </c>
      <c r="D44" s="43"/>
      <c r="E44" s="125">
        <v>29</v>
      </c>
      <c r="F44" s="123">
        <v>39</v>
      </c>
      <c r="G44" s="123">
        <v>2</v>
      </c>
      <c r="H44" s="123">
        <v>5</v>
      </c>
      <c r="I44" s="123">
        <v>1</v>
      </c>
      <c r="J44" s="46">
        <f>SUM('A-b-1'!C44,'A-b-2'!C44,'A-b-3'!C44,'A-b-4'!C44)-C44</f>
        <v>0</v>
      </c>
      <c r="L44" s="46">
        <f>SUM('A-b-1'!E44,'A-b-2'!E44,'A-b-3'!E44,'A-b-4'!E44)-E44</f>
        <v>0</v>
      </c>
      <c r="M44" s="46">
        <f>SUM('A-b-1'!F44,'A-b-2'!F44,'A-b-3'!F44,'A-b-4'!F44)-F44</f>
        <v>0</v>
      </c>
      <c r="N44" s="46">
        <f>SUM('A-b-1'!G44,'A-b-2'!G44,'A-b-3'!G44,'A-b-4'!G44)-G44</f>
        <v>0</v>
      </c>
      <c r="O44" s="46">
        <f>SUM('A-b-1'!H44,'A-b-2'!H44,'A-b-3'!H44,'A-b-4'!H44)-H44</f>
        <v>0</v>
      </c>
      <c r="P44" s="46">
        <f>SUM('A-b-1'!I44,'A-b-2'!I44,'A-b-3'!I44,'A-b-4'!I44)-I44</f>
        <v>0</v>
      </c>
    </row>
    <row r="45" spans="2:16" s="22" customFormat="1" ht="11.1" customHeight="1" x14ac:dyDescent="0.15">
      <c r="B45" s="32" t="s">
        <v>286</v>
      </c>
      <c r="C45" s="121">
        <v>110</v>
      </c>
      <c r="D45" s="53"/>
      <c r="E45" s="131">
        <v>120</v>
      </c>
      <c r="F45" s="121">
        <v>155</v>
      </c>
      <c r="G45" s="121">
        <v>12</v>
      </c>
      <c r="H45" s="121">
        <v>22</v>
      </c>
      <c r="I45" s="121">
        <v>2</v>
      </c>
      <c r="J45" s="46">
        <f>SUM('A-b-1'!C45,'A-b-2'!C45,'A-b-3'!C45,'A-b-4'!C45)-C45</f>
        <v>0</v>
      </c>
      <c r="L45" s="46">
        <f>SUM('A-b-1'!E45,'A-b-2'!E45,'A-b-3'!E45,'A-b-4'!E45)-E45</f>
        <v>0</v>
      </c>
      <c r="M45" s="46">
        <f>SUM('A-b-1'!F45,'A-b-2'!F45,'A-b-3'!F45,'A-b-4'!F45)-F45</f>
        <v>0</v>
      </c>
      <c r="N45" s="46">
        <f>SUM('A-b-1'!G45,'A-b-2'!G45,'A-b-3'!G45,'A-b-4'!G45)-G45</f>
        <v>0</v>
      </c>
      <c r="O45" s="46">
        <f>SUM('A-b-1'!H45,'A-b-2'!H45,'A-b-3'!H45,'A-b-4'!H45)-H45</f>
        <v>0</v>
      </c>
      <c r="P45" s="46">
        <f>SUM('A-b-1'!I45,'A-b-2'!I45,'A-b-3'!I45,'A-b-4'!I45)-I45</f>
        <v>0</v>
      </c>
    </row>
    <row r="46" spans="2:16" s="8" customFormat="1" ht="11.1" customHeight="1" x14ac:dyDescent="0.15">
      <c r="B46" s="29" t="s">
        <v>24</v>
      </c>
      <c r="C46" s="123">
        <v>0</v>
      </c>
      <c r="D46" s="43"/>
      <c r="E46" s="125">
        <v>2</v>
      </c>
      <c r="F46" s="123">
        <v>6</v>
      </c>
      <c r="G46" s="123">
        <v>1</v>
      </c>
      <c r="H46" s="123">
        <v>0</v>
      </c>
      <c r="I46" s="123">
        <v>0</v>
      </c>
      <c r="J46" s="46">
        <f>SUM('A-b-1'!C46,'A-b-2'!C46,'A-b-3'!C46,'A-b-4'!C46)-C46</f>
        <v>0</v>
      </c>
      <c r="L46" s="46">
        <f>SUM('A-b-1'!E46,'A-b-2'!E46,'A-b-3'!E46,'A-b-4'!E46)-E46</f>
        <v>0</v>
      </c>
      <c r="M46" s="46">
        <f>SUM('A-b-1'!F46,'A-b-2'!F46,'A-b-3'!F46,'A-b-4'!F46)-F46</f>
        <v>0</v>
      </c>
      <c r="N46" s="46">
        <f>SUM('A-b-1'!G46,'A-b-2'!G46,'A-b-3'!G46,'A-b-4'!G46)-G46</f>
        <v>0</v>
      </c>
      <c r="O46" s="46">
        <f>SUM('A-b-1'!H46,'A-b-2'!H46,'A-b-3'!H46,'A-b-4'!H46)-H46</f>
        <v>0</v>
      </c>
      <c r="P46" s="46">
        <f>SUM('A-b-1'!I46,'A-b-2'!I46,'A-b-3'!I46,'A-b-4'!I46)-I46</f>
        <v>0</v>
      </c>
    </row>
    <row r="47" spans="2:16" s="8" customFormat="1" ht="11.1" customHeight="1" x14ac:dyDescent="0.15">
      <c r="B47" s="29" t="s">
        <v>25</v>
      </c>
      <c r="C47" s="123">
        <v>3</v>
      </c>
      <c r="D47" s="43"/>
      <c r="E47" s="125">
        <v>3</v>
      </c>
      <c r="F47" s="123">
        <v>6</v>
      </c>
      <c r="G47" s="123">
        <v>1</v>
      </c>
      <c r="H47" s="123">
        <v>2</v>
      </c>
      <c r="I47" s="123">
        <v>1</v>
      </c>
      <c r="J47" s="46">
        <f>SUM('A-b-1'!C47,'A-b-2'!C47,'A-b-3'!C47,'A-b-4'!C47)-C47</f>
        <v>0</v>
      </c>
      <c r="L47" s="46">
        <f>SUM('A-b-1'!E47,'A-b-2'!E47,'A-b-3'!E47,'A-b-4'!E47)-E47</f>
        <v>0</v>
      </c>
      <c r="M47" s="46">
        <f>SUM('A-b-1'!F47,'A-b-2'!F47,'A-b-3'!F47,'A-b-4'!F47)-F47</f>
        <v>0</v>
      </c>
      <c r="N47" s="46">
        <f>SUM('A-b-1'!G47,'A-b-2'!G47,'A-b-3'!G47,'A-b-4'!G47)-G47</f>
        <v>0</v>
      </c>
      <c r="O47" s="46">
        <f>SUM('A-b-1'!H47,'A-b-2'!H47,'A-b-3'!H47,'A-b-4'!H47)-H47</f>
        <v>0</v>
      </c>
      <c r="P47" s="46">
        <f>SUM('A-b-1'!I47,'A-b-2'!I47,'A-b-3'!I47,'A-b-4'!I47)-I47</f>
        <v>0</v>
      </c>
    </row>
    <row r="48" spans="2:16" s="8" customFormat="1" ht="11.1" customHeight="1" x14ac:dyDescent="0.15">
      <c r="B48" s="29" t="s">
        <v>26</v>
      </c>
      <c r="C48" s="123">
        <v>1</v>
      </c>
      <c r="D48" s="43"/>
      <c r="E48" s="125">
        <v>1</v>
      </c>
      <c r="F48" s="123">
        <v>1</v>
      </c>
      <c r="G48" s="123">
        <v>0</v>
      </c>
      <c r="H48" s="123">
        <v>0</v>
      </c>
      <c r="I48" s="123">
        <v>0</v>
      </c>
      <c r="J48" s="46">
        <f>SUM('A-b-1'!C48,'A-b-2'!C48,'A-b-3'!C48,'A-b-4'!C48)-C48</f>
        <v>0</v>
      </c>
      <c r="L48" s="46">
        <f>SUM('A-b-1'!E48,'A-b-2'!E48,'A-b-3'!E48,'A-b-4'!E48)-E48</f>
        <v>0</v>
      </c>
      <c r="M48" s="46">
        <f>SUM('A-b-1'!F48,'A-b-2'!F48,'A-b-3'!F48,'A-b-4'!F48)-F48</f>
        <v>0</v>
      </c>
      <c r="N48" s="46">
        <f>SUM('A-b-1'!G48,'A-b-2'!G48,'A-b-3'!G48,'A-b-4'!G48)-G48</f>
        <v>0</v>
      </c>
      <c r="O48" s="46">
        <f>SUM('A-b-1'!H48,'A-b-2'!H48,'A-b-3'!H48,'A-b-4'!H48)-H48</f>
        <v>0</v>
      </c>
      <c r="P48" s="46">
        <f>SUM('A-b-1'!I48,'A-b-2'!I48,'A-b-3'!I48,'A-b-4'!I48)-I48</f>
        <v>0</v>
      </c>
    </row>
    <row r="49" spans="2:16" s="8" customFormat="1" ht="11.1" customHeight="1" x14ac:dyDescent="0.15">
      <c r="B49" s="29" t="s">
        <v>27</v>
      </c>
      <c r="C49" s="123">
        <v>5</v>
      </c>
      <c r="D49" s="43"/>
      <c r="E49" s="125">
        <v>6</v>
      </c>
      <c r="F49" s="123">
        <v>11</v>
      </c>
      <c r="G49" s="123">
        <v>0</v>
      </c>
      <c r="H49" s="123">
        <v>4</v>
      </c>
      <c r="I49" s="123">
        <v>0</v>
      </c>
      <c r="J49" s="46">
        <f>SUM('A-b-1'!C49,'A-b-2'!C49,'A-b-3'!C49,'A-b-4'!C49)-C49</f>
        <v>0</v>
      </c>
      <c r="L49" s="46">
        <f>SUM('A-b-1'!E49,'A-b-2'!E49,'A-b-3'!E49,'A-b-4'!E49)-E49</f>
        <v>0</v>
      </c>
      <c r="M49" s="46">
        <f>SUM('A-b-1'!F49,'A-b-2'!F49,'A-b-3'!F49,'A-b-4'!F49)-F49</f>
        <v>0</v>
      </c>
      <c r="N49" s="46">
        <f>SUM('A-b-1'!G49,'A-b-2'!G49,'A-b-3'!G49,'A-b-4'!G49)-G49</f>
        <v>0</v>
      </c>
      <c r="O49" s="46">
        <f>SUM('A-b-1'!H49,'A-b-2'!H49,'A-b-3'!H49,'A-b-4'!H49)-H49</f>
        <v>0</v>
      </c>
      <c r="P49" s="46">
        <f>SUM('A-b-1'!I49,'A-b-2'!I49,'A-b-3'!I49,'A-b-4'!I49)-I49</f>
        <v>0</v>
      </c>
    </row>
    <row r="50" spans="2:16" s="8" customFormat="1" ht="11.1" customHeight="1" x14ac:dyDescent="0.15">
      <c r="B50" s="29" t="s">
        <v>28</v>
      </c>
      <c r="C50" s="123">
        <v>88</v>
      </c>
      <c r="D50" s="43"/>
      <c r="E50" s="125">
        <v>95</v>
      </c>
      <c r="F50" s="123">
        <v>119</v>
      </c>
      <c r="G50" s="123">
        <v>9</v>
      </c>
      <c r="H50" s="123">
        <v>15</v>
      </c>
      <c r="I50" s="123">
        <v>1</v>
      </c>
      <c r="J50" s="46">
        <f>SUM('A-b-1'!C50,'A-b-2'!C50,'A-b-3'!C50,'A-b-4'!C50)-C50</f>
        <v>0</v>
      </c>
      <c r="L50" s="46">
        <f>SUM('A-b-1'!E50,'A-b-2'!E50,'A-b-3'!E50,'A-b-4'!E50)-E50</f>
        <v>0</v>
      </c>
      <c r="M50" s="46">
        <f>SUM('A-b-1'!F50,'A-b-2'!F50,'A-b-3'!F50,'A-b-4'!F50)-F50</f>
        <v>0</v>
      </c>
      <c r="N50" s="46">
        <f>SUM('A-b-1'!G50,'A-b-2'!G50,'A-b-3'!G50,'A-b-4'!G50)-G50</f>
        <v>0</v>
      </c>
      <c r="O50" s="46">
        <f>SUM('A-b-1'!H50,'A-b-2'!H50,'A-b-3'!H50,'A-b-4'!H50)-H50</f>
        <v>0</v>
      </c>
      <c r="P50" s="46">
        <f>SUM('A-b-1'!I50,'A-b-2'!I50,'A-b-3'!I50,'A-b-4'!I50)-I50</f>
        <v>0</v>
      </c>
    </row>
    <row r="51" spans="2:16" s="8" customFormat="1" ht="11.1" customHeight="1" x14ac:dyDescent="0.15">
      <c r="B51" s="29" t="s">
        <v>29</v>
      </c>
      <c r="C51" s="123">
        <v>13</v>
      </c>
      <c r="D51" s="43"/>
      <c r="E51" s="125">
        <v>13</v>
      </c>
      <c r="F51" s="123">
        <v>12</v>
      </c>
      <c r="G51" s="123">
        <v>1</v>
      </c>
      <c r="H51" s="123">
        <v>1</v>
      </c>
      <c r="I51" s="123">
        <v>0</v>
      </c>
      <c r="J51" s="46">
        <f>SUM('A-b-1'!C51,'A-b-2'!C51,'A-b-3'!C51,'A-b-4'!C51)-C51</f>
        <v>0</v>
      </c>
      <c r="L51" s="46">
        <f>SUM('A-b-1'!E51,'A-b-2'!E51,'A-b-3'!E51,'A-b-4'!E51)-E51</f>
        <v>0</v>
      </c>
      <c r="M51" s="46">
        <f>SUM('A-b-1'!F51,'A-b-2'!F51,'A-b-3'!F51,'A-b-4'!F51)-F51</f>
        <v>0</v>
      </c>
      <c r="N51" s="46">
        <f>SUM('A-b-1'!G51,'A-b-2'!G51,'A-b-3'!G51,'A-b-4'!G51)-G51</f>
        <v>0</v>
      </c>
      <c r="O51" s="46">
        <f>SUM('A-b-1'!H51,'A-b-2'!H51,'A-b-3'!H51,'A-b-4'!H51)-H51</f>
        <v>0</v>
      </c>
      <c r="P51" s="46">
        <f>SUM('A-b-1'!I51,'A-b-2'!I51,'A-b-3'!I51,'A-b-4'!I51)-I51</f>
        <v>0</v>
      </c>
    </row>
    <row r="52" spans="2:16" s="22" customFormat="1" ht="11.1" customHeight="1" x14ac:dyDescent="0.15">
      <c r="B52" s="32" t="s">
        <v>287</v>
      </c>
      <c r="C52" s="121">
        <v>236</v>
      </c>
      <c r="D52" s="53"/>
      <c r="E52" s="127">
        <v>235</v>
      </c>
      <c r="F52" s="121">
        <v>313</v>
      </c>
      <c r="G52" s="121">
        <v>15</v>
      </c>
      <c r="H52" s="121">
        <v>46</v>
      </c>
      <c r="I52" s="121">
        <v>0</v>
      </c>
      <c r="J52" s="46">
        <f>SUM('A-b-1'!C52,'A-b-2'!C52,'A-b-3'!C52,'A-b-4'!C52)-C52</f>
        <v>0</v>
      </c>
      <c r="L52" s="46">
        <f>SUM('A-b-1'!E52,'A-b-2'!E52,'A-b-3'!E52,'A-b-4'!E52)-E52</f>
        <v>0</v>
      </c>
      <c r="M52" s="46">
        <f>SUM('A-b-1'!F52,'A-b-2'!F52,'A-b-3'!F52,'A-b-4'!F52)-F52</f>
        <v>0</v>
      </c>
      <c r="N52" s="46">
        <f>SUM('A-b-1'!G52,'A-b-2'!G52,'A-b-3'!G52,'A-b-4'!G52)-G52</f>
        <v>0</v>
      </c>
      <c r="O52" s="46">
        <f>SUM('A-b-1'!H52,'A-b-2'!H52,'A-b-3'!H52,'A-b-4'!H52)-H52</f>
        <v>0</v>
      </c>
      <c r="P52" s="46">
        <f>SUM('A-b-1'!I52,'A-b-2'!I52,'A-b-3'!I52,'A-b-4'!I52)-I52</f>
        <v>0</v>
      </c>
    </row>
    <row r="53" spans="2:16" s="8" customFormat="1" ht="11.1" customHeight="1" x14ac:dyDescent="0.15">
      <c r="B53" s="29" t="s">
        <v>30</v>
      </c>
      <c r="C53" s="123">
        <v>4</v>
      </c>
      <c r="D53" s="43"/>
      <c r="E53" s="125">
        <v>5</v>
      </c>
      <c r="F53" s="123">
        <v>12</v>
      </c>
      <c r="G53" s="123">
        <v>2</v>
      </c>
      <c r="H53" s="123">
        <v>2</v>
      </c>
      <c r="I53" s="123">
        <v>0</v>
      </c>
      <c r="J53" s="46">
        <f>SUM('A-b-1'!C53,'A-b-2'!C53,'A-b-3'!C53,'A-b-4'!C53)-C53</f>
        <v>0</v>
      </c>
      <c r="L53" s="46">
        <f>SUM('A-b-1'!E53,'A-b-2'!E53,'A-b-3'!E53,'A-b-4'!E53)-E53</f>
        <v>0</v>
      </c>
      <c r="M53" s="46">
        <f>SUM('A-b-1'!F53,'A-b-2'!F53,'A-b-3'!F53,'A-b-4'!F53)-F53</f>
        <v>0</v>
      </c>
      <c r="N53" s="46">
        <f>SUM('A-b-1'!G53,'A-b-2'!G53,'A-b-3'!G53,'A-b-4'!G53)-G53</f>
        <v>0</v>
      </c>
      <c r="O53" s="46">
        <f>SUM('A-b-1'!H53,'A-b-2'!H53,'A-b-3'!H53,'A-b-4'!H53)-H53</f>
        <v>0</v>
      </c>
      <c r="P53" s="46">
        <f>SUM('A-b-1'!I53,'A-b-2'!I53,'A-b-3'!I53,'A-b-4'!I53)-I53</f>
        <v>0</v>
      </c>
    </row>
    <row r="54" spans="2:16" s="8" customFormat="1" ht="11.1" customHeight="1" x14ac:dyDescent="0.15">
      <c r="B54" s="29" t="s">
        <v>31</v>
      </c>
      <c r="C54" s="123">
        <v>25</v>
      </c>
      <c r="D54" s="43"/>
      <c r="E54" s="125">
        <v>21</v>
      </c>
      <c r="F54" s="123">
        <v>38</v>
      </c>
      <c r="G54" s="123">
        <v>1</v>
      </c>
      <c r="H54" s="123">
        <v>2</v>
      </c>
      <c r="I54" s="123">
        <v>0</v>
      </c>
      <c r="J54" s="46">
        <f>SUM('A-b-1'!C54,'A-b-2'!C54,'A-b-3'!C54,'A-b-4'!C54)-C54</f>
        <v>0</v>
      </c>
      <c r="L54" s="46">
        <f>SUM('A-b-1'!E54,'A-b-2'!E54,'A-b-3'!E54,'A-b-4'!E54)-E54</f>
        <v>0</v>
      </c>
      <c r="M54" s="46">
        <f>SUM('A-b-1'!F54,'A-b-2'!F54,'A-b-3'!F54,'A-b-4'!F54)-F54</f>
        <v>0</v>
      </c>
      <c r="N54" s="46">
        <f>SUM('A-b-1'!G54,'A-b-2'!G54,'A-b-3'!G54,'A-b-4'!G54)-G54</f>
        <v>0</v>
      </c>
      <c r="O54" s="46">
        <f>SUM('A-b-1'!H54,'A-b-2'!H54,'A-b-3'!H54,'A-b-4'!H54)-H54</f>
        <v>0</v>
      </c>
      <c r="P54" s="46">
        <f>SUM('A-b-1'!I54,'A-b-2'!I54,'A-b-3'!I54,'A-b-4'!I54)-I54</f>
        <v>0</v>
      </c>
    </row>
    <row r="55" spans="2:16" s="8" customFormat="1" ht="11.1" customHeight="1" x14ac:dyDescent="0.15">
      <c r="B55" s="29" t="s">
        <v>32</v>
      </c>
      <c r="C55" s="123">
        <v>142</v>
      </c>
      <c r="D55" s="43"/>
      <c r="E55" s="125">
        <v>142</v>
      </c>
      <c r="F55" s="123">
        <v>189</v>
      </c>
      <c r="G55" s="123">
        <v>6</v>
      </c>
      <c r="H55" s="123">
        <v>30</v>
      </c>
      <c r="I55" s="123">
        <v>0</v>
      </c>
      <c r="J55" s="46">
        <f>SUM('A-b-1'!C55,'A-b-2'!C55,'A-b-3'!C55,'A-b-4'!C55)-C55</f>
        <v>0</v>
      </c>
      <c r="L55" s="46">
        <f>SUM('A-b-1'!E55,'A-b-2'!E55,'A-b-3'!E55,'A-b-4'!E55)-E55</f>
        <v>0</v>
      </c>
      <c r="M55" s="46">
        <f>SUM('A-b-1'!F55,'A-b-2'!F55,'A-b-3'!F55,'A-b-4'!F55)-F55</f>
        <v>0</v>
      </c>
      <c r="N55" s="46">
        <f>SUM('A-b-1'!G55,'A-b-2'!G55,'A-b-3'!G55,'A-b-4'!G55)-G55</f>
        <v>0</v>
      </c>
      <c r="O55" s="46">
        <f>SUM('A-b-1'!H55,'A-b-2'!H55,'A-b-3'!H55,'A-b-4'!H55)-H55</f>
        <v>0</v>
      </c>
      <c r="P55" s="46">
        <f>SUM('A-b-1'!I55,'A-b-2'!I55,'A-b-3'!I55,'A-b-4'!I55)-I55</f>
        <v>0</v>
      </c>
    </row>
    <row r="56" spans="2:16" s="8" customFormat="1" ht="11.1" customHeight="1" x14ac:dyDescent="0.15">
      <c r="B56" s="29" t="s">
        <v>33</v>
      </c>
      <c r="C56" s="123">
        <v>57</v>
      </c>
      <c r="D56" s="43"/>
      <c r="E56" s="125">
        <v>60</v>
      </c>
      <c r="F56" s="123">
        <v>67</v>
      </c>
      <c r="G56" s="123">
        <v>6</v>
      </c>
      <c r="H56" s="123">
        <v>12</v>
      </c>
      <c r="I56" s="123">
        <v>0</v>
      </c>
      <c r="J56" s="46">
        <f>SUM('A-b-1'!C56,'A-b-2'!C56,'A-b-3'!C56,'A-b-4'!C56)-C56</f>
        <v>0</v>
      </c>
      <c r="L56" s="46">
        <f>SUM('A-b-1'!E56,'A-b-2'!E56,'A-b-3'!E56,'A-b-4'!E56)-E56</f>
        <v>0</v>
      </c>
      <c r="M56" s="46">
        <f>SUM('A-b-1'!F56,'A-b-2'!F56,'A-b-3'!F56,'A-b-4'!F56)-F56</f>
        <v>0</v>
      </c>
      <c r="N56" s="46">
        <f>SUM('A-b-1'!G56,'A-b-2'!G56,'A-b-3'!G56,'A-b-4'!G56)-G56</f>
        <v>0</v>
      </c>
      <c r="O56" s="46">
        <f>SUM('A-b-1'!H56,'A-b-2'!H56,'A-b-3'!H56,'A-b-4'!H56)-H56</f>
        <v>0</v>
      </c>
      <c r="P56" s="46">
        <f>SUM('A-b-1'!I56,'A-b-2'!I56,'A-b-3'!I56,'A-b-4'!I56)-I56</f>
        <v>0</v>
      </c>
    </row>
    <row r="57" spans="2:16" s="8" customFormat="1" ht="11.1" customHeight="1" x14ac:dyDescent="0.15">
      <c r="B57" s="29" t="s">
        <v>34</v>
      </c>
      <c r="C57" s="123">
        <v>4</v>
      </c>
      <c r="D57" s="43"/>
      <c r="E57" s="125">
        <v>3</v>
      </c>
      <c r="F57" s="123">
        <v>3</v>
      </c>
      <c r="G57" s="123">
        <v>0</v>
      </c>
      <c r="H57" s="123">
        <v>0</v>
      </c>
      <c r="I57" s="123">
        <v>0</v>
      </c>
      <c r="J57" s="46">
        <f>SUM('A-b-1'!C57,'A-b-2'!C57,'A-b-3'!C57,'A-b-4'!C57)-C57</f>
        <v>0</v>
      </c>
      <c r="L57" s="46">
        <f>SUM('A-b-1'!E57,'A-b-2'!E57,'A-b-3'!E57,'A-b-4'!E57)-E57</f>
        <v>0</v>
      </c>
      <c r="M57" s="46">
        <f>SUM('A-b-1'!F57,'A-b-2'!F57,'A-b-3'!F57,'A-b-4'!F57)-F57</f>
        <v>0</v>
      </c>
      <c r="N57" s="46">
        <f>SUM('A-b-1'!G57,'A-b-2'!G57,'A-b-3'!G57,'A-b-4'!G57)-G57</f>
        <v>0</v>
      </c>
      <c r="O57" s="46">
        <f>SUM('A-b-1'!H57,'A-b-2'!H57,'A-b-3'!H57,'A-b-4'!H57)-H57</f>
        <v>0</v>
      </c>
      <c r="P57" s="46">
        <f>SUM('A-b-1'!I57,'A-b-2'!I57,'A-b-3'!I57,'A-b-4'!I57)-I57</f>
        <v>0</v>
      </c>
    </row>
    <row r="58" spans="2:16" s="8" customFormat="1" ht="11.1" customHeight="1" x14ac:dyDescent="0.15">
      <c r="B58" s="29" t="s">
        <v>35</v>
      </c>
      <c r="C58" s="123">
        <v>4</v>
      </c>
      <c r="D58" s="43"/>
      <c r="E58" s="125">
        <v>4</v>
      </c>
      <c r="F58" s="123">
        <v>4</v>
      </c>
      <c r="G58" s="123">
        <v>0</v>
      </c>
      <c r="H58" s="123">
        <v>0</v>
      </c>
      <c r="I58" s="123">
        <v>0</v>
      </c>
      <c r="J58" s="46">
        <f>SUM('A-b-1'!C58,'A-b-2'!C58,'A-b-3'!C58,'A-b-4'!C58)-C58</f>
        <v>0</v>
      </c>
      <c r="L58" s="46">
        <f>SUM('A-b-1'!E58,'A-b-2'!E58,'A-b-3'!E58,'A-b-4'!E58)-E58</f>
        <v>0</v>
      </c>
      <c r="M58" s="46">
        <f>SUM('A-b-1'!F58,'A-b-2'!F58,'A-b-3'!F58,'A-b-4'!F58)-F58</f>
        <v>0</v>
      </c>
      <c r="N58" s="46">
        <f>SUM('A-b-1'!G58,'A-b-2'!G58,'A-b-3'!G58,'A-b-4'!G58)-G58</f>
        <v>0</v>
      </c>
      <c r="O58" s="46">
        <f>SUM('A-b-1'!H58,'A-b-2'!H58,'A-b-3'!H58,'A-b-4'!H58)-H58</f>
        <v>0</v>
      </c>
      <c r="P58" s="46">
        <f>SUM('A-b-1'!I58,'A-b-2'!I58,'A-b-3'!I58,'A-b-4'!I58)-I58</f>
        <v>0</v>
      </c>
    </row>
    <row r="59" spans="2:16" s="22" customFormat="1" ht="11.1" customHeight="1" x14ac:dyDescent="0.15">
      <c r="B59" s="32" t="s">
        <v>288</v>
      </c>
      <c r="C59" s="121">
        <v>38</v>
      </c>
      <c r="D59" s="53"/>
      <c r="E59" s="127">
        <v>35</v>
      </c>
      <c r="F59" s="121">
        <v>40</v>
      </c>
      <c r="G59" s="121">
        <v>5</v>
      </c>
      <c r="H59" s="121">
        <v>5</v>
      </c>
      <c r="I59" s="121">
        <v>0</v>
      </c>
      <c r="J59" s="46">
        <f>SUM('A-b-1'!C59,'A-b-2'!C59,'A-b-3'!C59,'A-b-4'!C59)-C59</f>
        <v>0</v>
      </c>
      <c r="L59" s="46">
        <f>SUM('A-b-1'!E59,'A-b-2'!E59,'A-b-3'!E59,'A-b-4'!E59)-E59</f>
        <v>0</v>
      </c>
      <c r="M59" s="46">
        <f>SUM('A-b-1'!F59,'A-b-2'!F59,'A-b-3'!F59,'A-b-4'!F59)-F59</f>
        <v>0</v>
      </c>
      <c r="N59" s="46">
        <f>SUM('A-b-1'!G59,'A-b-2'!G59,'A-b-3'!G59,'A-b-4'!G59)-G59</f>
        <v>0</v>
      </c>
      <c r="O59" s="46">
        <f>SUM('A-b-1'!H59,'A-b-2'!H59,'A-b-3'!H59,'A-b-4'!H59)-H59</f>
        <v>0</v>
      </c>
      <c r="P59" s="46">
        <f>SUM('A-b-1'!I59,'A-b-2'!I59,'A-b-3'!I59,'A-b-4'!I59)-I59</f>
        <v>0</v>
      </c>
    </row>
    <row r="60" spans="2:16" s="8" customFormat="1" ht="11.1" customHeight="1" x14ac:dyDescent="0.15">
      <c r="B60" s="29" t="s">
        <v>36</v>
      </c>
      <c r="C60" s="123">
        <v>2</v>
      </c>
      <c r="D60" s="43"/>
      <c r="E60" s="125">
        <v>2</v>
      </c>
      <c r="F60" s="123">
        <v>1</v>
      </c>
      <c r="G60" s="123">
        <v>0</v>
      </c>
      <c r="H60" s="123">
        <v>0</v>
      </c>
      <c r="I60" s="123">
        <v>0</v>
      </c>
      <c r="J60" s="46">
        <f>SUM('A-b-1'!C60,'A-b-2'!C60,'A-b-3'!C60,'A-b-4'!C60)-C60</f>
        <v>0</v>
      </c>
      <c r="L60" s="46">
        <f>SUM('A-b-1'!E60,'A-b-2'!E60,'A-b-3'!E60,'A-b-4'!E60)-E60</f>
        <v>0</v>
      </c>
      <c r="M60" s="46">
        <f>SUM('A-b-1'!F60,'A-b-2'!F60,'A-b-3'!F60,'A-b-4'!F60)-F60</f>
        <v>0</v>
      </c>
      <c r="N60" s="46">
        <f>SUM('A-b-1'!G60,'A-b-2'!G60,'A-b-3'!G60,'A-b-4'!G60)-G60</f>
        <v>0</v>
      </c>
      <c r="O60" s="46">
        <f>SUM('A-b-1'!H60,'A-b-2'!H60,'A-b-3'!H60,'A-b-4'!H60)-H60</f>
        <v>0</v>
      </c>
      <c r="P60" s="46">
        <f>SUM('A-b-1'!I60,'A-b-2'!I60,'A-b-3'!I60,'A-b-4'!I60)-I60</f>
        <v>0</v>
      </c>
    </row>
    <row r="61" spans="2:16" s="8" customFormat="1" ht="11.1" customHeight="1" x14ac:dyDescent="0.15">
      <c r="B61" s="29" t="s">
        <v>37</v>
      </c>
      <c r="C61" s="123">
        <v>3</v>
      </c>
      <c r="D61" s="43"/>
      <c r="E61" s="125">
        <v>3</v>
      </c>
      <c r="F61" s="123">
        <v>3</v>
      </c>
      <c r="G61" s="123">
        <v>0</v>
      </c>
      <c r="H61" s="123">
        <v>0</v>
      </c>
      <c r="I61" s="123">
        <v>0</v>
      </c>
      <c r="J61" s="46">
        <f>SUM('A-b-1'!C61,'A-b-2'!C61,'A-b-3'!C61,'A-b-4'!C61)-C61</f>
        <v>0</v>
      </c>
      <c r="L61" s="46">
        <f>SUM('A-b-1'!E61,'A-b-2'!E61,'A-b-3'!E61,'A-b-4'!E61)-E61</f>
        <v>0</v>
      </c>
      <c r="M61" s="46">
        <f>SUM('A-b-1'!F61,'A-b-2'!F61,'A-b-3'!F61,'A-b-4'!F61)-F61</f>
        <v>0</v>
      </c>
      <c r="N61" s="46">
        <f>SUM('A-b-1'!G61,'A-b-2'!G61,'A-b-3'!G61,'A-b-4'!G61)-G61</f>
        <v>0</v>
      </c>
      <c r="O61" s="46">
        <f>SUM('A-b-1'!H61,'A-b-2'!H61,'A-b-3'!H61,'A-b-4'!H61)-H61</f>
        <v>0</v>
      </c>
      <c r="P61" s="46">
        <f>SUM('A-b-1'!I61,'A-b-2'!I61,'A-b-3'!I61,'A-b-4'!I61)-I61</f>
        <v>0</v>
      </c>
    </row>
    <row r="62" spans="2:16" s="8" customFormat="1" ht="11.1" customHeight="1" x14ac:dyDescent="0.15">
      <c r="B62" s="29" t="s">
        <v>38</v>
      </c>
      <c r="C62" s="123">
        <v>7</v>
      </c>
      <c r="D62" s="43"/>
      <c r="E62" s="125">
        <v>7</v>
      </c>
      <c r="F62" s="123">
        <v>12</v>
      </c>
      <c r="G62" s="123">
        <v>0</v>
      </c>
      <c r="H62" s="123">
        <v>4</v>
      </c>
      <c r="I62" s="123">
        <v>0</v>
      </c>
      <c r="J62" s="46">
        <f>SUM('A-b-1'!C62,'A-b-2'!C62,'A-b-3'!C62,'A-b-4'!C62)-C62</f>
        <v>0</v>
      </c>
      <c r="L62" s="46">
        <f>SUM('A-b-1'!E62,'A-b-2'!E62,'A-b-3'!E62,'A-b-4'!E62)-E62</f>
        <v>0</v>
      </c>
      <c r="M62" s="46">
        <f>SUM('A-b-1'!F62,'A-b-2'!F62,'A-b-3'!F62,'A-b-4'!F62)-F62</f>
        <v>0</v>
      </c>
      <c r="N62" s="46">
        <f>SUM('A-b-1'!G62,'A-b-2'!G62,'A-b-3'!G62,'A-b-4'!G62)-G62</f>
        <v>0</v>
      </c>
      <c r="O62" s="46">
        <f>SUM('A-b-1'!H62,'A-b-2'!H62,'A-b-3'!H62,'A-b-4'!H62)-H62</f>
        <v>0</v>
      </c>
      <c r="P62" s="46">
        <f>SUM('A-b-1'!I62,'A-b-2'!I62,'A-b-3'!I62,'A-b-4'!I62)-I62</f>
        <v>0</v>
      </c>
    </row>
    <row r="63" spans="2:16" s="8" customFormat="1" ht="11.1" customHeight="1" x14ac:dyDescent="0.15">
      <c r="B63" s="29" t="s">
        <v>39</v>
      </c>
      <c r="C63" s="123">
        <v>22</v>
      </c>
      <c r="D63" s="43"/>
      <c r="E63" s="125">
        <v>19</v>
      </c>
      <c r="F63" s="123">
        <v>19</v>
      </c>
      <c r="G63" s="123">
        <v>4</v>
      </c>
      <c r="H63" s="123">
        <v>1</v>
      </c>
      <c r="I63" s="123">
        <v>0</v>
      </c>
      <c r="J63" s="46">
        <f>SUM('A-b-1'!C63,'A-b-2'!C63,'A-b-3'!C63,'A-b-4'!C63)-C63</f>
        <v>0</v>
      </c>
      <c r="L63" s="46">
        <f>SUM('A-b-1'!E63,'A-b-2'!E63,'A-b-3'!E63,'A-b-4'!E63)-E63</f>
        <v>0</v>
      </c>
      <c r="M63" s="46">
        <f>SUM('A-b-1'!F63,'A-b-2'!F63,'A-b-3'!F63,'A-b-4'!F63)-F63</f>
        <v>0</v>
      </c>
      <c r="N63" s="46">
        <f>SUM('A-b-1'!G63,'A-b-2'!G63,'A-b-3'!G63,'A-b-4'!G63)-G63</f>
        <v>0</v>
      </c>
      <c r="O63" s="46">
        <f>SUM('A-b-1'!H63,'A-b-2'!H63,'A-b-3'!H63,'A-b-4'!H63)-H63</f>
        <v>0</v>
      </c>
      <c r="P63" s="46">
        <f>SUM('A-b-1'!I63,'A-b-2'!I63,'A-b-3'!I63,'A-b-4'!I63)-I63</f>
        <v>0</v>
      </c>
    </row>
    <row r="64" spans="2:16" s="8" customFormat="1" ht="11.1" customHeight="1" x14ac:dyDescent="0.15">
      <c r="B64" s="29" t="s">
        <v>40</v>
      </c>
      <c r="C64" s="123">
        <v>4</v>
      </c>
      <c r="D64" s="43"/>
      <c r="E64" s="125">
        <v>4</v>
      </c>
      <c r="F64" s="123">
        <v>5</v>
      </c>
      <c r="G64" s="123">
        <v>1</v>
      </c>
      <c r="H64" s="123">
        <v>0</v>
      </c>
      <c r="I64" s="123">
        <v>0</v>
      </c>
      <c r="J64" s="46">
        <f>SUM('A-b-1'!C64,'A-b-2'!C64,'A-b-3'!C64,'A-b-4'!C64)-C64</f>
        <v>0</v>
      </c>
      <c r="L64" s="46">
        <f>SUM('A-b-1'!E64,'A-b-2'!E64,'A-b-3'!E64,'A-b-4'!E64)-E64</f>
        <v>0</v>
      </c>
      <c r="M64" s="46">
        <f>SUM('A-b-1'!F64,'A-b-2'!F64,'A-b-3'!F64,'A-b-4'!F64)-F64</f>
        <v>0</v>
      </c>
      <c r="N64" s="46">
        <f>SUM('A-b-1'!G64,'A-b-2'!G64,'A-b-3'!G64,'A-b-4'!G64)-G64</f>
        <v>0</v>
      </c>
      <c r="O64" s="46">
        <f>SUM('A-b-1'!H64,'A-b-2'!H64,'A-b-3'!H64,'A-b-4'!H64)-H64</f>
        <v>0</v>
      </c>
      <c r="P64" s="46">
        <f>SUM('A-b-1'!I64,'A-b-2'!I64,'A-b-3'!I64,'A-b-4'!I64)-I64</f>
        <v>0</v>
      </c>
    </row>
    <row r="65" spans="2:16" s="22" customFormat="1" ht="11.1" customHeight="1" x14ac:dyDescent="0.15">
      <c r="B65" s="32" t="s">
        <v>289</v>
      </c>
      <c r="C65" s="121">
        <v>17</v>
      </c>
      <c r="D65" s="53"/>
      <c r="E65" s="127">
        <v>18</v>
      </c>
      <c r="F65" s="121">
        <v>29</v>
      </c>
      <c r="G65" s="121">
        <v>3</v>
      </c>
      <c r="H65" s="121">
        <v>3</v>
      </c>
      <c r="I65" s="121">
        <v>1</v>
      </c>
      <c r="J65" s="46">
        <f>SUM('A-b-1'!C65,'A-b-2'!C65,'A-b-3'!C65,'A-b-4'!C65)-C65</f>
        <v>0</v>
      </c>
      <c r="L65" s="46">
        <f>SUM('A-b-1'!E65,'A-b-2'!E65,'A-b-3'!E65,'A-b-4'!E65)-E65</f>
        <v>0</v>
      </c>
      <c r="M65" s="46">
        <f>SUM('A-b-1'!F65,'A-b-2'!F65,'A-b-3'!F65,'A-b-4'!F65)-F65</f>
        <v>0</v>
      </c>
      <c r="N65" s="46">
        <f>SUM('A-b-1'!G65,'A-b-2'!G65,'A-b-3'!G65,'A-b-4'!G65)-G65</f>
        <v>0</v>
      </c>
      <c r="O65" s="46">
        <f>SUM('A-b-1'!H65,'A-b-2'!H65,'A-b-3'!H65,'A-b-4'!H65)-H65</f>
        <v>0</v>
      </c>
      <c r="P65" s="46">
        <f>SUM('A-b-1'!I65,'A-b-2'!I65,'A-b-3'!I65,'A-b-4'!I65)-I65</f>
        <v>0</v>
      </c>
    </row>
    <row r="66" spans="2:16" s="8" customFormat="1" ht="11.1" customHeight="1" x14ac:dyDescent="0.15">
      <c r="B66" s="29" t="s">
        <v>41</v>
      </c>
      <c r="C66" s="123">
        <v>3</v>
      </c>
      <c r="D66" s="43"/>
      <c r="E66" s="125">
        <v>3</v>
      </c>
      <c r="F66" s="123">
        <v>11</v>
      </c>
      <c r="G66" s="123">
        <v>3</v>
      </c>
      <c r="H66" s="123">
        <v>3</v>
      </c>
      <c r="I66" s="123">
        <v>1</v>
      </c>
      <c r="J66" s="46">
        <f>SUM('A-b-1'!C66,'A-b-2'!C66,'A-b-3'!C66,'A-b-4'!C66)-C66</f>
        <v>0</v>
      </c>
      <c r="L66" s="46">
        <f>SUM('A-b-1'!E66,'A-b-2'!E66,'A-b-3'!E66,'A-b-4'!E66)-E66</f>
        <v>0</v>
      </c>
      <c r="M66" s="46">
        <f>SUM('A-b-1'!F66,'A-b-2'!F66,'A-b-3'!F66,'A-b-4'!F66)-F66</f>
        <v>0</v>
      </c>
      <c r="N66" s="46">
        <f>SUM('A-b-1'!G66,'A-b-2'!G66,'A-b-3'!G66,'A-b-4'!G66)-G66</f>
        <v>0</v>
      </c>
      <c r="O66" s="46">
        <f>SUM('A-b-1'!H66,'A-b-2'!H66,'A-b-3'!H66,'A-b-4'!H66)-H66</f>
        <v>0</v>
      </c>
      <c r="P66" s="46">
        <f>SUM('A-b-1'!I66,'A-b-2'!I66,'A-b-3'!I66,'A-b-4'!I66)-I66</f>
        <v>0</v>
      </c>
    </row>
    <row r="67" spans="2:16" s="8" customFormat="1" ht="11.1" customHeight="1" x14ac:dyDescent="0.15">
      <c r="B67" s="29" t="s">
        <v>42</v>
      </c>
      <c r="C67" s="123">
        <v>3</v>
      </c>
      <c r="D67" s="43"/>
      <c r="E67" s="125">
        <v>3</v>
      </c>
      <c r="F67" s="123">
        <v>4</v>
      </c>
      <c r="G67" s="123">
        <v>0</v>
      </c>
      <c r="H67" s="123">
        <v>0</v>
      </c>
      <c r="I67" s="123">
        <v>0</v>
      </c>
      <c r="J67" s="46">
        <f>SUM('A-b-1'!C67,'A-b-2'!C67,'A-b-3'!C67,'A-b-4'!C67)-C67</f>
        <v>0</v>
      </c>
      <c r="L67" s="46">
        <f>SUM('A-b-1'!E67,'A-b-2'!E67,'A-b-3'!E67,'A-b-4'!E67)-E67</f>
        <v>0</v>
      </c>
      <c r="M67" s="46">
        <f>SUM('A-b-1'!F67,'A-b-2'!F67,'A-b-3'!F67,'A-b-4'!F67)-F67</f>
        <v>0</v>
      </c>
      <c r="N67" s="46">
        <f>SUM('A-b-1'!G67,'A-b-2'!G67,'A-b-3'!G67,'A-b-4'!G67)-G67</f>
        <v>0</v>
      </c>
      <c r="O67" s="46">
        <f>SUM('A-b-1'!H67,'A-b-2'!H67,'A-b-3'!H67,'A-b-4'!H67)-H67</f>
        <v>0</v>
      </c>
      <c r="P67" s="46">
        <f>SUM('A-b-1'!I67,'A-b-2'!I67,'A-b-3'!I67,'A-b-4'!I67)-I67</f>
        <v>0</v>
      </c>
    </row>
    <row r="68" spans="2:16" s="8" customFormat="1" ht="11.1" customHeight="1" x14ac:dyDescent="0.15">
      <c r="B68" s="29" t="s">
        <v>43</v>
      </c>
      <c r="C68" s="123">
        <v>5</v>
      </c>
      <c r="D68" s="43"/>
      <c r="E68" s="125">
        <v>5</v>
      </c>
      <c r="F68" s="123">
        <v>4</v>
      </c>
      <c r="G68" s="123">
        <v>0</v>
      </c>
      <c r="H68" s="123">
        <v>0</v>
      </c>
      <c r="I68" s="123">
        <v>0</v>
      </c>
      <c r="J68" s="46">
        <f>SUM('A-b-1'!C68,'A-b-2'!C68,'A-b-3'!C68,'A-b-4'!C68)-C68</f>
        <v>0</v>
      </c>
      <c r="L68" s="46">
        <f>SUM('A-b-1'!E68,'A-b-2'!E68,'A-b-3'!E68,'A-b-4'!E68)-E68</f>
        <v>0</v>
      </c>
      <c r="M68" s="46">
        <f>SUM('A-b-1'!F68,'A-b-2'!F68,'A-b-3'!F68,'A-b-4'!F68)-F68</f>
        <v>0</v>
      </c>
      <c r="N68" s="46">
        <f>SUM('A-b-1'!G68,'A-b-2'!G68,'A-b-3'!G68,'A-b-4'!G68)-G68</f>
        <v>0</v>
      </c>
      <c r="O68" s="46">
        <f>SUM('A-b-1'!H68,'A-b-2'!H68,'A-b-3'!H68,'A-b-4'!H68)-H68</f>
        <v>0</v>
      </c>
      <c r="P68" s="46">
        <f>SUM('A-b-1'!I68,'A-b-2'!I68,'A-b-3'!I68,'A-b-4'!I68)-I68</f>
        <v>0</v>
      </c>
    </row>
    <row r="69" spans="2:16" s="8" customFormat="1" ht="11.1" customHeight="1" x14ac:dyDescent="0.15">
      <c r="B69" s="29" t="s">
        <v>44</v>
      </c>
      <c r="C69" s="123">
        <v>6</v>
      </c>
      <c r="D69" s="43"/>
      <c r="E69" s="125">
        <v>7</v>
      </c>
      <c r="F69" s="123">
        <v>10</v>
      </c>
      <c r="G69" s="123">
        <v>0</v>
      </c>
      <c r="H69" s="123">
        <v>0</v>
      </c>
      <c r="I69" s="123">
        <v>0</v>
      </c>
      <c r="J69" s="46">
        <f>SUM('A-b-1'!C69,'A-b-2'!C69,'A-b-3'!C69,'A-b-4'!C69)-C69</f>
        <v>0</v>
      </c>
      <c r="L69" s="46">
        <f>SUM('A-b-1'!E69,'A-b-2'!E69,'A-b-3'!E69,'A-b-4'!E69)-E69</f>
        <v>0</v>
      </c>
      <c r="M69" s="46">
        <f>SUM('A-b-1'!F69,'A-b-2'!F69,'A-b-3'!F69,'A-b-4'!F69)-F69</f>
        <v>0</v>
      </c>
      <c r="N69" s="46">
        <f>SUM('A-b-1'!G69,'A-b-2'!G69,'A-b-3'!G69,'A-b-4'!G69)-G69</f>
        <v>0</v>
      </c>
      <c r="O69" s="46">
        <f>SUM('A-b-1'!H69,'A-b-2'!H69,'A-b-3'!H69,'A-b-4'!H69)-H69</f>
        <v>0</v>
      </c>
      <c r="P69" s="46">
        <f>SUM('A-b-1'!I69,'A-b-2'!I69,'A-b-3'!I69,'A-b-4'!I69)-I69</f>
        <v>0</v>
      </c>
    </row>
    <row r="70" spans="2:16" s="22" customFormat="1" ht="11.1" customHeight="1" x14ac:dyDescent="0.15">
      <c r="B70" s="32" t="s">
        <v>290</v>
      </c>
      <c r="C70" s="121">
        <v>68</v>
      </c>
      <c r="D70" s="53"/>
      <c r="E70" s="127">
        <v>75</v>
      </c>
      <c r="F70" s="121">
        <v>95</v>
      </c>
      <c r="G70" s="121">
        <v>5</v>
      </c>
      <c r="H70" s="121">
        <v>20</v>
      </c>
      <c r="I70" s="121">
        <v>0</v>
      </c>
      <c r="J70" s="46">
        <f>SUM('A-b-1'!C70,'A-b-2'!C70,'A-b-3'!C70,'A-b-4'!C70)-C70</f>
        <v>0</v>
      </c>
      <c r="L70" s="46">
        <f>SUM('A-b-1'!E70,'A-b-2'!E70,'A-b-3'!E70,'A-b-4'!E70)-E70</f>
        <v>0</v>
      </c>
      <c r="M70" s="46">
        <f>SUM('A-b-1'!F70,'A-b-2'!F70,'A-b-3'!F70,'A-b-4'!F70)-F70</f>
        <v>0</v>
      </c>
      <c r="N70" s="46">
        <f>SUM('A-b-1'!G70,'A-b-2'!G70,'A-b-3'!G70,'A-b-4'!G70)-G70</f>
        <v>0</v>
      </c>
      <c r="O70" s="46">
        <f>SUM('A-b-1'!H70,'A-b-2'!H70,'A-b-3'!H70,'A-b-4'!H70)-H70</f>
        <v>0</v>
      </c>
      <c r="P70" s="46">
        <f>SUM('A-b-1'!I70,'A-b-2'!I70,'A-b-3'!I70,'A-b-4'!I70)-I70</f>
        <v>0</v>
      </c>
    </row>
    <row r="71" spans="2:16" s="8" customFormat="1" ht="11.1" customHeight="1" x14ac:dyDescent="0.15">
      <c r="B71" s="29" t="s">
        <v>45</v>
      </c>
      <c r="C71" s="123">
        <v>34</v>
      </c>
      <c r="D71" s="43"/>
      <c r="E71" s="125">
        <v>38</v>
      </c>
      <c r="F71" s="123">
        <v>39</v>
      </c>
      <c r="G71" s="123">
        <v>3</v>
      </c>
      <c r="H71" s="123">
        <v>5</v>
      </c>
      <c r="I71" s="123">
        <v>0</v>
      </c>
      <c r="J71" s="46">
        <f>SUM('A-b-1'!C71,'A-b-2'!C71,'A-b-3'!C71,'A-b-4'!C71)-C71</f>
        <v>0</v>
      </c>
      <c r="L71" s="46">
        <f>SUM('A-b-1'!E71,'A-b-2'!E71,'A-b-3'!E71,'A-b-4'!E71)-E71</f>
        <v>0</v>
      </c>
      <c r="M71" s="46">
        <f>SUM('A-b-1'!F71,'A-b-2'!F71,'A-b-3'!F71,'A-b-4'!F71)-F71</f>
        <v>0</v>
      </c>
      <c r="N71" s="46">
        <f>SUM('A-b-1'!G71,'A-b-2'!G71,'A-b-3'!G71,'A-b-4'!G71)-G71</f>
        <v>0</v>
      </c>
      <c r="O71" s="46">
        <f>SUM('A-b-1'!H71,'A-b-2'!H71,'A-b-3'!H71,'A-b-4'!H71)-H71</f>
        <v>0</v>
      </c>
      <c r="P71" s="46">
        <f>SUM('A-b-1'!I71,'A-b-2'!I71,'A-b-3'!I71,'A-b-4'!I71)-I71</f>
        <v>0</v>
      </c>
    </row>
    <row r="72" spans="2:16" s="8" customFormat="1" ht="11.1" customHeight="1" x14ac:dyDescent="0.15">
      <c r="B72" s="29" t="s">
        <v>46</v>
      </c>
      <c r="C72" s="123">
        <v>2</v>
      </c>
      <c r="D72" s="43"/>
      <c r="E72" s="125">
        <v>2</v>
      </c>
      <c r="F72" s="123">
        <v>3</v>
      </c>
      <c r="G72" s="123">
        <v>0</v>
      </c>
      <c r="H72" s="123">
        <v>1</v>
      </c>
      <c r="I72" s="123">
        <v>0</v>
      </c>
      <c r="J72" s="46">
        <f>SUM('A-b-1'!C72,'A-b-2'!C72,'A-b-3'!C72,'A-b-4'!C72)-C72</f>
        <v>0</v>
      </c>
      <c r="L72" s="46">
        <f>SUM('A-b-1'!E72,'A-b-2'!E72,'A-b-3'!E72,'A-b-4'!E72)-E72</f>
        <v>0</v>
      </c>
      <c r="M72" s="46">
        <f>SUM('A-b-1'!F72,'A-b-2'!F72,'A-b-3'!F72,'A-b-4'!F72)-F72</f>
        <v>0</v>
      </c>
      <c r="N72" s="46">
        <f>SUM('A-b-1'!G72,'A-b-2'!G72,'A-b-3'!G72,'A-b-4'!G72)-G72</f>
        <v>0</v>
      </c>
      <c r="O72" s="46">
        <f>SUM('A-b-1'!H72,'A-b-2'!H72,'A-b-3'!H72,'A-b-4'!H72)-H72</f>
        <v>0</v>
      </c>
      <c r="P72" s="46">
        <f>SUM('A-b-1'!I72,'A-b-2'!I72,'A-b-3'!I72,'A-b-4'!I72)-I72</f>
        <v>0</v>
      </c>
    </row>
    <row r="73" spans="2:16" s="8" customFormat="1" ht="11.1" customHeight="1" x14ac:dyDescent="0.15">
      <c r="B73" s="29" t="s">
        <v>47</v>
      </c>
      <c r="C73" s="123">
        <v>5</v>
      </c>
      <c r="D73" s="43"/>
      <c r="E73" s="125">
        <v>5</v>
      </c>
      <c r="F73" s="123">
        <v>7</v>
      </c>
      <c r="G73" s="123">
        <v>0</v>
      </c>
      <c r="H73" s="123">
        <v>0</v>
      </c>
      <c r="I73" s="123">
        <v>0</v>
      </c>
      <c r="J73" s="46">
        <f>SUM('A-b-1'!C73,'A-b-2'!C73,'A-b-3'!C73,'A-b-4'!C73)-C73</f>
        <v>0</v>
      </c>
      <c r="L73" s="46">
        <f>SUM('A-b-1'!E73,'A-b-2'!E73,'A-b-3'!E73,'A-b-4'!E73)-E73</f>
        <v>0</v>
      </c>
      <c r="M73" s="46">
        <f>SUM('A-b-1'!F73,'A-b-2'!F73,'A-b-3'!F73,'A-b-4'!F73)-F73</f>
        <v>0</v>
      </c>
      <c r="N73" s="46">
        <f>SUM('A-b-1'!G73,'A-b-2'!G73,'A-b-3'!G73,'A-b-4'!G73)-G73</f>
        <v>0</v>
      </c>
      <c r="O73" s="46">
        <f>SUM('A-b-1'!H73,'A-b-2'!H73,'A-b-3'!H73,'A-b-4'!H73)-H73</f>
        <v>0</v>
      </c>
      <c r="P73" s="46">
        <f>SUM('A-b-1'!I73,'A-b-2'!I73,'A-b-3'!I73,'A-b-4'!I73)-I73</f>
        <v>0</v>
      </c>
    </row>
    <row r="74" spans="2:16" s="8" customFormat="1" ht="11.1" customHeight="1" x14ac:dyDescent="0.15">
      <c r="B74" s="29" t="s">
        <v>48</v>
      </c>
      <c r="C74" s="123">
        <v>7</v>
      </c>
      <c r="D74" s="43"/>
      <c r="E74" s="125">
        <v>10</v>
      </c>
      <c r="F74" s="123">
        <v>13</v>
      </c>
      <c r="G74" s="123">
        <v>1</v>
      </c>
      <c r="H74" s="123">
        <v>0</v>
      </c>
      <c r="I74" s="123">
        <v>0</v>
      </c>
      <c r="J74" s="46">
        <f>SUM('A-b-1'!C74,'A-b-2'!C74,'A-b-3'!C74,'A-b-4'!C74)-C74</f>
        <v>0</v>
      </c>
      <c r="L74" s="46">
        <f>SUM('A-b-1'!E74,'A-b-2'!E74,'A-b-3'!E74,'A-b-4'!E74)-E74</f>
        <v>0</v>
      </c>
      <c r="M74" s="46">
        <f>SUM('A-b-1'!F74,'A-b-2'!F74,'A-b-3'!F74,'A-b-4'!F74)-F74</f>
        <v>0</v>
      </c>
      <c r="N74" s="46">
        <f>SUM('A-b-1'!G74,'A-b-2'!G74,'A-b-3'!G74,'A-b-4'!G74)-G74</f>
        <v>0</v>
      </c>
      <c r="O74" s="46">
        <f>SUM('A-b-1'!H74,'A-b-2'!H74,'A-b-3'!H74,'A-b-4'!H74)-H74</f>
        <v>0</v>
      </c>
      <c r="P74" s="46">
        <f>SUM('A-b-1'!I74,'A-b-2'!I74,'A-b-3'!I74,'A-b-4'!I74)-I74</f>
        <v>0</v>
      </c>
    </row>
    <row r="75" spans="2:16" s="8" customFormat="1" ht="11.1" customHeight="1" x14ac:dyDescent="0.15">
      <c r="B75" s="29" t="s">
        <v>49</v>
      </c>
      <c r="C75" s="123">
        <v>4</v>
      </c>
      <c r="D75" s="43"/>
      <c r="E75" s="125">
        <v>4</v>
      </c>
      <c r="F75" s="123">
        <v>11</v>
      </c>
      <c r="G75" s="123">
        <v>0</v>
      </c>
      <c r="H75" s="123">
        <v>7</v>
      </c>
      <c r="I75" s="123">
        <v>0</v>
      </c>
      <c r="J75" s="46">
        <f>SUM('A-b-1'!C75,'A-b-2'!C75,'A-b-3'!C75,'A-b-4'!C75)-C75</f>
        <v>0</v>
      </c>
      <c r="L75" s="46">
        <f>SUM('A-b-1'!E75,'A-b-2'!E75,'A-b-3'!E75,'A-b-4'!E75)-E75</f>
        <v>0</v>
      </c>
      <c r="M75" s="46">
        <f>SUM('A-b-1'!F75,'A-b-2'!F75,'A-b-3'!F75,'A-b-4'!F75)-F75</f>
        <v>0</v>
      </c>
      <c r="N75" s="46">
        <f>SUM('A-b-1'!G75,'A-b-2'!G75,'A-b-3'!G75,'A-b-4'!G75)-G75</f>
        <v>0</v>
      </c>
      <c r="O75" s="46">
        <f>SUM('A-b-1'!H75,'A-b-2'!H75,'A-b-3'!H75,'A-b-4'!H75)-H75</f>
        <v>0</v>
      </c>
      <c r="P75" s="46">
        <f>SUM('A-b-1'!I75,'A-b-2'!I75,'A-b-3'!I75,'A-b-4'!I75)-I75</f>
        <v>0</v>
      </c>
    </row>
    <row r="76" spans="2:16" s="8" customFormat="1" ht="11.1" customHeight="1" x14ac:dyDescent="0.15">
      <c r="B76" s="29" t="s">
        <v>50</v>
      </c>
      <c r="C76" s="123">
        <v>4</v>
      </c>
      <c r="D76" s="43"/>
      <c r="E76" s="125">
        <v>5</v>
      </c>
      <c r="F76" s="123">
        <v>8</v>
      </c>
      <c r="G76" s="123">
        <v>1</v>
      </c>
      <c r="H76" s="123">
        <v>4</v>
      </c>
      <c r="I76" s="123">
        <v>0</v>
      </c>
      <c r="J76" s="46">
        <f>SUM('A-b-1'!C76,'A-b-2'!C76,'A-b-3'!C76,'A-b-4'!C76)-C76</f>
        <v>0</v>
      </c>
      <c r="L76" s="46">
        <f>SUM('A-b-1'!E76,'A-b-2'!E76,'A-b-3'!E76,'A-b-4'!E76)-E76</f>
        <v>0</v>
      </c>
      <c r="M76" s="46">
        <f>SUM('A-b-1'!F76,'A-b-2'!F76,'A-b-3'!F76,'A-b-4'!F76)-F76</f>
        <v>0</v>
      </c>
      <c r="N76" s="46">
        <f>SUM('A-b-1'!G76,'A-b-2'!G76,'A-b-3'!G76,'A-b-4'!G76)-G76</f>
        <v>0</v>
      </c>
      <c r="O76" s="46">
        <f>SUM('A-b-1'!H76,'A-b-2'!H76,'A-b-3'!H76,'A-b-4'!H76)-H76</f>
        <v>0</v>
      </c>
      <c r="P76" s="46">
        <f>SUM('A-b-1'!I76,'A-b-2'!I76,'A-b-3'!I76,'A-b-4'!I76)-I76</f>
        <v>0</v>
      </c>
    </row>
    <row r="77" spans="2:16" s="8" customFormat="1" ht="11.1" customHeight="1" x14ac:dyDescent="0.15">
      <c r="B77" s="29" t="s">
        <v>51</v>
      </c>
      <c r="C77" s="123">
        <v>5</v>
      </c>
      <c r="D77" s="43"/>
      <c r="E77" s="125">
        <v>5</v>
      </c>
      <c r="F77" s="123">
        <v>7</v>
      </c>
      <c r="G77" s="123">
        <v>0</v>
      </c>
      <c r="H77" s="123">
        <v>3</v>
      </c>
      <c r="I77" s="123">
        <v>0</v>
      </c>
      <c r="J77" s="46">
        <f>SUM('A-b-1'!C77,'A-b-2'!C77,'A-b-3'!C77,'A-b-4'!C77)-C77</f>
        <v>0</v>
      </c>
      <c r="L77" s="46">
        <f>SUM('A-b-1'!E77,'A-b-2'!E77,'A-b-3'!E77,'A-b-4'!E77)-E77</f>
        <v>0</v>
      </c>
      <c r="M77" s="46">
        <f>SUM('A-b-1'!F77,'A-b-2'!F77,'A-b-3'!F77,'A-b-4'!F77)-F77</f>
        <v>0</v>
      </c>
      <c r="N77" s="46">
        <f>SUM('A-b-1'!G77,'A-b-2'!G77,'A-b-3'!G77,'A-b-4'!G77)-G77</f>
        <v>0</v>
      </c>
      <c r="O77" s="46">
        <f>SUM('A-b-1'!H77,'A-b-2'!H77,'A-b-3'!H77,'A-b-4'!H77)-H77</f>
        <v>0</v>
      </c>
      <c r="P77" s="46">
        <f>SUM('A-b-1'!I77,'A-b-2'!I77,'A-b-3'!I77,'A-b-4'!I77)-I77</f>
        <v>0</v>
      </c>
    </row>
    <row r="78" spans="2:16" s="8" customFormat="1" ht="11.1" customHeight="1" thickBot="1" x14ac:dyDescent="0.2">
      <c r="B78" s="33" t="s">
        <v>52</v>
      </c>
      <c r="C78" s="132">
        <v>7</v>
      </c>
      <c r="D78" s="67"/>
      <c r="E78" s="134">
        <v>6</v>
      </c>
      <c r="F78" s="132">
        <v>7</v>
      </c>
      <c r="G78" s="132">
        <v>0</v>
      </c>
      <c r="H78" s="132">
        <v>0</v>
      </c>
      <c r="I78" s="132">
        <v>0</v>
      </c>
      <c r="J78" s="46">
        <f>SUM('A-b-1'!C78,'A-b-2'!C78,'A-b-3'!C78,'A-b-4'!C78)-C78</f>
        <v>0</v>
      </c>
      <c r="L78" s="46">
        <f>SUM('A-b-1'!E78,'A-b-2'!E78,'A-b-3'!E78,'A-b-4'!E78)-E78</f>
        <v>0</v>
      </c>
      <c r="M78" s="46">
        <f>SUM('A-b-1'!F78,'A-b-2'!F78,'A-b-3'!F78,'A-b-4'!F78)-F78</f>
        <v>0</v>
      </c>
      <c r="N78" s="46">
        <f>SUM('A-b-1'!G78,'A-b-2'!G78,'A-b-3'!G78,'A-b-4'!G78)-G78</f>
        <v>0</v>
      </c>
      <c r="O78" s="46">
        <f>SUM('A-b-1'!H78,'A-b-2'!H78,'A-b-3'!H78,'A-b-4'!H78)-H78</f>
        <v>0</v>
      </c>
      <c r="P78" s="46">
        <f>SUM('A-b-1'!I78,'A-b-2'!I78,'A-b-3'!I78,'A-b-4'!I78)-I78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42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148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67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36</v>
      </c>
      <c r="D9" s="44">
        <v>83.333333333333343</v>
      </c>
      <c r="E9" s="14">
        <v>30</v>
      </c>
      <c r="F9" s="124">
        <v>46</v>
      </c>
      <c r="G9" s="124">
        <v>3</v>
      </c>
      <c r="H9" s="124">
        <v>4</v>
      </c>
      <c r="I9" s="124">
        <v>0</v>
      </c>
    </row>
    <row r="10" spans="2:9" s="8" customFormat="1" x14ac:dyDescent="0.15">
      <c r="B10" s="14" t="str">
        <f>重要犯罪!B10</f>
        <v>2013     25</v>
      </c>
      <c r="C10" s="43">
        <v>31</v>
      </c>
      <c r="D10" s="44">
        <v>90.322580645161281</v>
      </c>
      <c r="E10" s="14">
        <v>28</v>
      </c>
      <c r="F10" s="124">
        <v>39</v>
      </c>
      <c r="G10" s="124">
        <v>6</v>
      </c>
      <c r="H10" s="124">
        <v>9</v>
      </c>
      <c r="I10" s="124">
        <v>4</v>
      </c>
    </row>
    <row r="11" spans="2:9" s="8" customFormat="1" x14ac:dyDescent="0.15">
      <c r="B11" s="18" t="str">
        <f>重要犯罪!B11</f>
        <v>2014     26</v>
      </c>
      <c r="C11" s="50">
        <v>17</v>
      </c>
      <c r="D11" s="48">
        <v>105.88235294117648</v>
      </c>
      <c r="E11" s="18">
        <v>18</v>
      </c>
      <c r="F11" s="142">
        <v>27</v>
      </c>
      <c r="G11" s="142">
        <v>6</v>
      </c>
      <c r="H11" s="142">
        <v>4</v>
      </c>
      <c r="I11" s="142">
        <v>0</v>
      </c>
    </row>
    <row r="12" spans="2:9" s="8" customFormat="1" x14ac:dyDescent="0.15">
      <c r="B12" s="18" t="str">
        <f>重要犯罪!B12</f>
        <v>2015     27</v>
      </c>
      <c r="C12" s="50">
        <v>26</v>
      </c>
      <c r="D12" s="115">
        <v>92.307692307692307</v>
      </c>
      <c r="E12" s="18">
        <v>24</v>
      </c>
      <c r="F12" s="142">
        <v>31</v>
      </c>
      <c r="G12" s="142">
        <v>3</v>
      </c>
      <c r="H12" s="142">
        <v>4</v>
      </c>
      <c r="I12" s="142">
        <v>1</v>
      </c>
    </row>
    <row r="13" spans="2:9" s="8" customFormat="1" x14ac:dyDescent="0.15">
      <c r="B13" s="18" t="str">
        <f>重要犯罪!B13</f>
        <v>2016     28</v>
      </c>
      <c r="C13" s="50">
        <v>17</v>
      </c>
      <c r="D13" s="115">
        <v>100</v>
      </c>
      <c r="E13" s="18">
        <v>17</v>
      </c>
      <c r="F13" s="142">
        <v>37</v>
      </c>
      <c r="G13" s="142">
        <v>3</v>
      </c>
      <c r="H13" s="142">
        <v>2</v>
      </c>
      <c r="I13" s="142">
        <v>0</v>
      </c>
    </row>
    <row r="14" spans="2:9" s="8" customFormat="1" x14ac:dyDescent="0.15">
      <c r="B14" s="18" t="str">
        <f>重要犯罪!B14</f>
        <v>2017     29</v>
      </c>
      <c r="C14" s="47">
        <v>20</v>
      </c>
      <c r="D14" s="115">
        <v>85</v>
      </c>
      <c r="E14" s="77">
        <v>17</v>
      </c>
      <c r="F14" s="142">
        <v>31</v>
      </c>
      <c r="G14" s="142">
        <v>4</v>
      </c>
      <c r="H14" s="142">
        <v>2</v>
      </c>
      <c r="I14" s="142">
        <v>1</v>
      </c>
    </row>
    <row r="15" spans="2:9" s="8" customFormat="1" x14ac:dyDescent="0.15">
      <c r="B15" s="18" t="str">
        <f>重要犯罪!B15</f>
        <v>2018     30</v>
      </c>
      <c r="C15" s="47">
        <v>25</v>
      </c>
      <c r="D15" s="115">
        <v>100</v>
      </c>
      <c r="E15" s="77">
        <v>25</v>
      </c>
      <c r="F15" s="142">
        <v>43</v>
      </c>
      <c r="G15" s="142">
        <v>2</v>
      </c>
      <c r="H15" s="142">
        <v>7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50">
        <v>21</v>
      </c>
      <c r="D16" s="115">
        <v>114.28571428571428</v>
      </c>
      <c r="E16" s="148">
        <v>24</v>
      </c>
      <c r="F16" s="142">
        <v>25</v>
      </c>
      <c r="G16" s="142">
        <v>2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16</v>
      </c>
      <c r="D17" s="48">
        <v>100</v>
      </c>
      <c r="E17" s="149">
        <v>16</v>
      </c>
      <c r="F17" s="149">
        <v>40</v>
      </c>
      <c r="G17" s="149">
        <v>3</v>
      </c>
      <c r="H17" s="149">
        <v>1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19</v>
      </c>
      <c r="D18" s="54">
        <f>E18/C18*100</f>
        <v>84.210526315789465</v>
      </c>
      <c r="E18" s="131">
        <f>SUM(E20,E26,E33,E34,E45,E52,E59,E65,E70)</f>
        <v>16</v>
      </c>
      <c r="F18" s="121">
        <f>SUM(F20,F26,F33,F34,F45,F52,F59,F65,F70)</f>
        <v>33</v>
      </c>
      <c r="G18" s="121">
        <f>SUM(G20,G26,G33,G34,G45,G52,G59,G65,G70)</f>
        <v>1</v>
      </c>
      <c r="H18" s="121">
        <f>SUM(H20,H26,H33,H34,H45,H52,H59,H65,H70)</f>
        <v>8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0</v>
      </c>
      <c r="D26" s="53"/>
      <c r="E26" s="127">
        <v>0</v>
      </c>
      <c r="F26" s="121">
        <v>2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2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3</v>
      </c>
      <c r="D33" s="53"/>
      <c r="E33" s="129">
        <v>3</v>
      </c>
      <c r="F33" s="128">
        <v>3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4</v>
      </c>
      <c r="D34" s="53"/>
      <c r="E34" s="127">
        <v>2</v>
      </c>
      <c r="F34" s="121">
        <v>16</v>
      </c>
      <c r="G34" s="121">
        <v>1</v>
      </c>
      <c r="H34" s="121">
        <v>7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2</v>
      </c>
      <c r="G37" s="123">
        <v>1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</v>
      </c>
      <c r="D38" s="43"/>
      <c r="E38" s="125">
        <v>1</v>
      </c>
      <c r="F38" s="123">
        <v>3</v>
      </c>
      <c r="G38" s="123">
        <v>0</v>
      </c>
      <c r="H38" s="123">
        <v>2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</v>
      </c>
      <c r="D39" s="43"/>
      <c r="E39" s="125">
        <v>0</v>
      </c>
      <c r="F39" s="123">
        <v>2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1</v>
      </c>
      <c r="D40" s="43"/>
      <c r="E40" s="125">
        <v>0</v>
      </c>
      <c r="F40" s="123">
        <v>8</v>
      </c>
      <c r="G40" s="123">
        <v>0</v>
      </c>
      <c r="H40" s="123">
        <v>5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1</v>
      </c>
      <c r="D41" s="43"/>
      <c r="E41" s="125">
        <v>1</v>
      </c>
      <c r="F41" s="123">
        <v>1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2</v>
      </c>
      <c r="D45" s="53"/>
      <c r="E45" s="131">
        <v>2</v>
      </c>
      <c r="F45" s="121">
        <v>2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</v>
      </c>
      <c r="D47" s="43"/>
      <c r="E47" s="125">
        <v>1</v>
      </c>
      <c r="F47" s="123">
        <v>1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</v>
      </c>
      <c r="D50" s="43"/>
      <c r="E50" s="125">
        <v>1</v>
      </c>
      <c r="F50" s="123">
        <v>1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6</v>
      </c>
      <c r="D52" s="53"/>
      <c r="E52" s="127">
        <v>5</v>
      </c>
      <c r="F52" s="121">
        <v>5</v>
      </c>
      <c r="G52" s="121">
        <v>0</v>
      </c>
      <c r="H52" s="121">
        <v>1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1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3</v>
      </c>
      <c r="D55" s="43"/>
      <c r="E55" s="125">
        <v>3</v>
      </c>
      <c r="F55" s="123">
        <v>2</v>
      </c>
      <c r="G55" s="123">
        <v>0</v>
      </c>
      <c r="H55" s="123">
        <v>1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2</v>
      </c>
      <c r="D56" s="43"/>
      <c r="E56" s="125">
        <v>1</v>
      </c>
      <c r="F56" s="123">
        <v>1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1</v>
      </c>
      <c r="D57" s="43"/>
      <c r="E57" s="125">
        <v>1</v>
      </c>
      <c r="F57" s="123">
        <v>1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2</v>
      </c>
      <c r="D59" s="53"/>
      <c r="E59" s="127">
        <v>2</v>
      </c>
      <c r="F59" s="121">
        <v>2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1</v>
      </c>
      <c r="D60" s="43"/>
      <c r="E60" s="125">
        <v>1</v>
      </c>
      <c r="F60" s="123">
        <v>1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</v>
      </c>
      <c r="D63" s="43"/>
      <c r="E63" s="125">
        <v>1</v>
      </c>
      <c r="F63" s="123">
        <v>1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2</v>
      </c>
      <c r="D70" s="53"/>
      <c r="E70" s="127">
        <v>2</v>
      </c>
      <c r="F70" s="121">
        <v>3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</v>
      </c>
      <c r="D71" s="43"/>
      <c r="E71" s="125">
        <v>1</v>
      </c>
      <c r="F71" s="123">
        <v>1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1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1</v>
      </c>
      <c r="D77" s="43"/>
      <c r="E77" s="125">
        <v>1</v>
      </c>
      <c r="F77" s="123">
        <v>1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43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149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68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1303</v>
      </c>
      <c r="D9" s="44">
        <v>63.545663852647735</v>
      </c>
      <c r="E9" s="45">
        <v>828</v>
      </c>
      <c r="F9" s="43">
        <v>1088</v>
      </c>
      <c r="G9" s="43">
        <v>81</v>
      </c>
      <c r="H9" s="43">
        <v>368</v>
      </c>
      <c r="I9" s="43">
        <v>25</v>
      </c>
    </row>
    <row r="10" spans="2:9" s="8" customFormat="1" x14ac:dyDescent="0.15">
      <c r="B10" s="14" t="str">
        <f>重要犯罪!B10</f>
        <v>2013     25</v>
      </c>
      <c r="C10" s="43">
        <v>1098</v>
      </c>
      <c r="D10" s="44">
        <v>67.577413479052822</v>
      </c>
      <c r="E10" s="45">
        <v>742</v>
      </c>
      <c r="F10" s="43">
        <v>1016</v>
      </c>
      <c r="G10" s="43">
        <v>83</v>
      </c>
      <c r="H10" s="43">
        <v>353</v>
      </c>
      <c r="I10" s="43">
        <v>26</v>
      </c>
    </row>
    <row r="11" spans="2:9" s="8" customFormat="1" x14ac:dyDescent="0.15">
      <c r="B11" s="14" t="str">
        <f>重要犯罪!B11</f>
        <v>2014     26</v>
      </c>
      <c r="C11" s="43">
        <v>1085</v>
      </c>
      <c r="D11" s="44">
        <v>68.110599078341011</v>
      </c>
      <c r="E11" s="45">
        <v>739</v>
      </c>
      <c r="F11" s="43">
        <v>987</v>
      </c>
      <c r="G11" s="43">
        <v>68</v>
      </c>
      <c r="H11" s="43">
        <v>279</v>
      </c>
      <c r="I11" s="43">
        <v>21</v>
      </c>
    </row>
    <row r="12" spans="2:9" s="8" customFormat="1" x14ac:dyDescent="0.15">
      <c r="B12" s="14" t="str">
        <f>重要犯罪!B12</f>
        <v>2015     27</v>
      </c>
      <c r="C12" s="79">
        <v>875</v>
      </c>
      <c r="D12" s="44">
        <v>73.94285714285715</v>
      </c>
      <c r="E12" s="45">
        <v>647</v>
      </c>
      <c r="F12" s="43">
        <v>846</v>
      </c>
      <c r="G12" s="43">
        <v>62</v>
      </c>
      <c r="H12" s="43">
        <v>241</v>
      </c>
      <c r="I12" s="43">
        <v>11</v>
      </c>
    </row>
    <row r="13" spans="2:9" s="8" customFormat="1" x14ac:dyDescent="0.15">
      <c r="B13" s="18" t="str">
        <f>重要犯罪!B13</f>
        <v>2016     28</v>
      </c>
      <c r="C13" s="79">
        <v>809</v>
      </c>
      <c r="D13" s="48">
        <v>74.78368355995056</v>
      </c>
      <c r="E13" s="72">
        <v>605</v>
      </c>
      <c r="F13" s="50">
        <v>777</v>
      </c>
      <c r="G13" s="50">
        <v>43</v>
      </c>
      <c r="H13" s="50">
        <v>168</v>
      </c>
      <c r="I13" s="50">
        <v>3</v>
      </c>
    </row>
    <row r="14" spans="2:9" s="8" customFormat="1" x14ac:dyDescent="0.15">
      <c r="B14" s="18" t="str">
        <f>重要犯罪!B14</f>
        <v>2017     29</v>
      </c>
      <c r="C14" s="113">
        <v>701</v>
      </c>
      <c r="D14" s="48">
        <v>78.601997146932959</v>
      </c>
      <c r="E14" s="49">
        <v>551</v>
      </c>
      <c r="F14" s="50">
        <v>781</v>
      </c>
      <c r="G14" s="50">
        <v>61</v>
      </c>
      <c r="H14" s="50">
        <v>140</v>
      </c>
      <c r="I14" s="50">
        <v>11</v>
      </c>
    </row>
    <row r="15" spans="2:9" s="8" customFormat="1" x14ac:dyDescent="0.15">
      <c r="B15" s="18" t="str">
        <f>重要犯罪!B15</f>
        <v>2018     30</v>
      </c>
      <c r="C15" s="113">
        <v>667</v>
      </c>
      <c r="D15" s="48">
        <v>83.208395802098948</v>
      </c>
      <c r="E15" s="49">
        <v>555</v>
      </c>
      <c r="F15" s="50">
        <v>753</v>
      </c>
      <c r="G15" s="50">
        <v>69</v>
      </c>
      <c r="H15" s="50">
        <v>144</v>
      </c>
      <c r="I15" s="50">
        <v>12</v>
      </c>
    </row>
    <row r="16" spans="2:9" s="8" customFormat="1" x14ac:dyDescent="0.15">
      <c r="B16" s="18" t="str">
        <f>重要犯罪!B16</f>
        <v>2019 令和元年</v>
      </c>
      <c r="C16" s="79">
        <v>649</v>
      </c>
      <c r="D16" s="48">
        <v>83.359013867488443</v>
      </c>
      <c r="E16" s="51">
        <v>541</v>
      </c>
      <c r="F16" s="50">
        <v>789</v>
      </c>
      <c r="G16" s="50">
        <v>59</v>
      </c>
      <c r="H16" s="50">
        <v>152</v>
      </c>
      <c r="I16" s="50">
        <v>11</v>
      </c>
    </row>
    <row r="17" spans="2:9" s="22" customFormat="1" x14ac:dyDescent="0.15">
      <c r="B17" s="18" t="str">
        <f>重要犯罪!B17</f>
        <v>2020 　　２</v>
      </c>
      <c r="C17" s="79">
        <v>585</v>
      </c>
      <c r="D17" s="48">
        <v>98.461538461538467</v>
      </c>
      <c r="E17" s="52">
        <v>576</v>
      </c>
      <c r="F17" s="52">
        <v>833</v>
      </c>
      <c r="G17" s="52">
        <v>66</v>
      </c>
      <c r="H17" s="52">
        <v>222</v>
      </c>
      <c r="I17" s="51">
        <v>17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462</v>
      </c>
      <c r="D18" s="54">
        <f>E18/C18*100</f>
        <v>100.64935064935065</v>
      </c>
      <c r="E18" s="55">
        <f>SUM(E20,E26,E33,E34,E45,E52,E59,E65,E70)</f>
        <v>465</v>
      </c>
      <c r="F18" s="53">
        <f>SUM(F20,F26,F33,F34,F45,F52,F59,F65,F70)</f>
        <v>677</v>
      </c>
      <c r="G18" s="53">
        <f>SUM(G20,G26,G33,G34,G45,G52,G59,G65,G70)</f>
        <v>52</v>
      </c>
      <c r="H18" s="53">
        <f>SUM(H20,H26,H33,H34,H45,H52,H59,H65,H70)</f>
        <v>107</v>
      </c>
      <c r="I18" s="53">
        <f>SUM(I20,I26,I33,I34,I45,I52,I59,I65,I70)</f>
        <v>12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14</v>
      </c>
      <c r="D20" s="53"/>
      <c r="E20" s="23">
        <v>14</v>
      </c>
      <c r="F20" s="122">
        <v>17</v>
      </c>
      <c r="G20" s="122">
        <v>2</v>
      </c>
      <c r="H20" s="122">
        <v>2</v>
      </c>
      <c r="I20" s="121">
        <v>1</v>
      </c>
    </row>
    <row r="21" spans="2:9" s="8" customFormat="1" ht="11.1" customHeight="1" x14ac:dyDescent="0.15">
      <c r="B21" s="29" t="s">
        <v>2</v>
      </c>
      <c r="C21" s="123">
        <v>11</v>
      </c>
      <c r="D21" s="43"/>
      <c r="E21" s="125">
        <v>11</v>
      </c>
      <c r="F21" s="123">
        <v>13</v>
      </c>
      <c r="G21" s="123">
        <v>1</v>
      </c>
      <c r="H21" s="126">
        <v>1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1</v>
      </c>
      <c r="D23" s="43"/>
      <c r="E23" s="125">
        <v>1</v>
      </c>
      <c r="F23" s="123">
        <v>1</v>
      </c>
      <c r="G23" s="123">
        <v>1</v>
      </c>
      <c r="H23" s="123">
        <v>1</v>
      </c>
      <c r="I23" s="123">
        <v>1</v>
      </c>
    </row>
    <row r="24" spans="2:9" s="8" customFormat="1" ht="11.1" customHeight="1" x14ac:dyDescent="0.15">
      <c r="B24" s="29" t="s">
        <v>5</v>
      </c>
      <c r="C24" s="123">
        <v>2</v>
      </c>
      <c r="D24" s="43"/>
      <c r="E24" s="125">
        <v>2</v>
      </c>
      <c r="F24" s="123">
        <v>3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13</v>
      </c>
      <c r="D26" s="53"/>
      <c r="E26" s="127">
        <v>13</v>
      </c>
      <c r="F26" s="121">
        <v>17</v>
      </c>
      <c r="G26" s="121">
        <v>1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1</v>
      </c>
      <c r="D27" s="43"/>
      <c r="E27" s="125">
        <v>1</v>
      </c>
      <c r="F27" s="123">
        <v>1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3</v>
      </c>
      <c r="D28" s="43"/>
      <c r="E28" s="125">
        <v>3</v>
      </c>
      <c r="F28" s="123">
        <v>3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5</v>
      </c>
      <c r="D29" s="43"/>
      <c r="E29" s="125">
        <v>5</v>
      </c>
      <c r="F29" s="123">
        <v>9</v>
      </c>
      <c r="G29" s="123">
        <v>1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1</v>
      </c>
      <c r="D30" s="43"/>
      <c r="E30" s="125">
        <v>1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3</v>
      </c>
      <c r="D32" s="43"/>
      <c r="E32" s="125">
        <v>3</v>
      </c>
      <c r="F32" s="123">
        <v>4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110</v>
      </c>
      <c r="D33" s="53"/>
      <c r="E33" s="129">
        <v>108</v>
      </c>
      <c r="F33" s="128">
        <v>154</v>
      </c>
      <c r="G33" s="128">
        <v>15</v>
      </c>
      <c r="H33" s="128">
        <v>21</v>
      </c>
      <c r="I33" s="128">
        <v>4</v>
      </c>
    </row>
    <row r="34" spans="2:9" s="22" customFormat="1" ht="11.1" customHeight="1" x14ac:dyDescent="0.15">
      <c r="B34" s="32" t="s">
        <v>285</v>
      </c>
      <c r="C34" s="121">
        <v>136</v>
      </c>
      <c r="D34" s="53"/>
      <c r="E34" s="127">
        <v>127</v>
      </c>
      <c r="F34" s="121">
        <v>176</v>
      </c>
      <c r="G34" s="121">
        <v>15</v>
      </c>
      <c r="H34" s="121">
        <v>26</v>
      </c>
      <c r="I34" s="121">
        <v>4</v>
      </c>
    </row>
    <row r="35" spans="2:9" s="8" customFormat="1" ht="11.1" customHeight="1" x14ac:dyDescent="0.15">
      <c r="B35" s="29" t="s">
        <v>14</v>
      </c>
      <c r="C35" s="123">
        <v>6</v>
      </c>
      <c r="D35" s="43"/>
      <c r="E35" s="125">
        <v>6</v>
      </c>
      <c r="F35" s="123">
        <v>17</v>
      </c>
      <c r="G35" s="123">
        <v>2</v>
      </c>
      <c r="H35" s="123">
        <v>6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4</v>
      </c>
      <c r="D36" s="43"/>
      <c r="E36" s="125">
        <v>4</v>
      </c>
      <c r="F36" s="123">
        <v>3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5</v>
      </c>
      <c r="D37" s="43"/>
      <c r="E37" s="125">
        <v>5</v>
      </c>
      <c r="F37" s="123">
        <v>15</v>
      </c>
      <c r="G37" s="123">
        <v>0</v>
      </c>
      <c r="H37" s="123">
        <v>5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35</v>
      </c>
      <c r="D38" s="43"/>
      <c r="E38" s="125">
        <v>35</v>
      </c>
      <c r="F38" s="123">
        <v>44</v>
      </c>
      <c r="G38" s="123">
        <v>7</v>
      </c>
      <c r="H38" s="123">
        <v>4</v>
      </c>
      <c r="I38" s="123">
        <v>2</v>
      </c>
    </row>
    <row r="39" spans="2:9" s="8" customFormat="1" ht="11.1" customHeight="1" x14ac:dyDescent="0.15">
      <c r="B39" s="29" t="s">
        <v>18</v>
      </c>
      <c r="C39" s="123">
        <v>30</v>
      </c>
      <c r="D39" s="43"/>
      <c r="E39" s="125">
        <v>26</v>
      </c>
      <c r="F39" s="123">
        <v>21</v>
      </c>
      <c r="G39" s="123">
        <v>1</v>
      </c>
      <c r="H39" s="123">
        <v>3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40</v>
      </c>
      <c r="D40" s="43"/>
      <c r="E40" s="125">
        <v>37</v>
      </c>
      <c r="F40" s="123">
        <v>45</v>
      </c>
      <c r="G40" s="123">
        <v>1</v>
      </c>
      <c r="H40" s="123">
        <v>5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1</v>
      </c>
      <c r="D41" s="43"/>
      <c r="E41" s="125">
        <v>1</v>
      </c>
      <c r="F41" s="123">
        <v>2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2</v>
      </c>
      <c r="D42" s="43"/>
      <c r="E42" s="125">
        <v>2</v>
      </c>
      <c r="F42" s="123">
        <v>3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3</v>
      </c>
      <c r="D43" s="43"/>
      <c r="E43" s="125">
        <v>2</v>
      </c>
      <c r="F43" s="123">
        <v>10</v>
      </c>
      <c r="G43" s="123">
        <v>3</v>
      </c>
      <c r="H43" s="123">
        <v>2</v>
      </c>
      <c r="I43" s="123">
        <v>2</v>
      </c>
    </row>
    <row r="44" spans="2:9" s="8" customFormat="1" ht="11.1" customHeight="1" x14ac:dyDescent="0.15">
      <c r="B44" s="29" t="s">
        <v>23</v>
      </c>
      <c r="C44" s="123">
        <v>10</v>
      </c>
      <c r="D44" s="43"/>
      <c r="E44" s="125">
        <v>9</v>
      </c>
      <c r="F44" s="123">
        <v>16</v>
      </c>
      <c r="G44" s="123">
        <v>1</v>
      </c>
      <c r="H44" s="123">
        <v>1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40</v>
      </c>
      <c r="D45" s="53"/>
      <c r="E45" s="131">
        <v>46</v>
      </c>
      <c r="F45" s="121">
        <v>73</v>
      </c>
      <c r="G45" s="121">
        <v>6</v>
      </c>
      <c r="H45" s="121">
        <v>16</v>
      </c>
      <c r="I45" s="121">
        <v>2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1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</v>
      </c>
      <c r="D47" s="43"/>
      <c r="E47" s="125">
        <v>1</v>
      </c>
      <c r="F47" s="123">
        <v>4</v>
      </c>
      <c r="G47" s="123">
        <v>1</v>
      </c>
      <c r="H47" s="123">
        <v>2</v>
      </c>
      <c r="I47" s="123">
        <v>1</v>
      </c>
    </row>
    <row r="48" spans="2:9" s="8" customFormat="1" ht="11.1" customHeight="1" x14ac:dyDescent="0.15">
      <c r="B48" s="29" t="s">
        <v>26</v>
      </c>
      <c r="C48" s="123">
        <v>1</v>
      </c>
      <c r="D48" s="43"/>
      <c r="E48" s="125">
        <v>1</v>
      </c>
      <c r="F48" s="123">
        <v>1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2</v>
      </c>
      <c r="D49" s="43"/>
      <c r="E49" s="125">
        <v>3</v>
      </c>
      <c r="F49" s="123">
        <v>8</v>
      </c>
      <c r="G49" s="123">
        <v>0</v>
      </c>
      <c r="H49" s="123">
        <v>3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34</v>
      </c>
      <c r="D50" s="43"/>
      <c r="E50" s="125">
        <v>37</v>
      </c>
      <c r="F50" s="123">
        <v>56</v>
      </c>
      <c r="G50" s="123">
        <v>5</v>
      </c>
      <c r="H50" s="123">
        <v>11</v>
      </c>
      <c r="I50" s="123">
        <v>1</v>
      </c>
    </row>
    <row r="51" spans="2:9" s="8" customFormat="1" ht="11.1" customHeight="1" x14ac:dyDescent="0.15">
      <c r="B51" s="29" t="s">
        <v>29</v>
      </c>
      <c r="C51" s="123">
        <v>2</v>
      </c>
      <c r="D51" s="43"/>
      <c r="E51" s="125">
        <v>3</v>
      </c>
      <c r="F51" s="123">
        <v>4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105</v>
      </c>
      <c r="D52" s="53"/>
      <c r="E52" s="127">
        <v>111</v>
      </c>
      <c r="F52" s="121">
        <v>171</v>
      </c>
      <c r="G52" s="121">
        <v>5</v>
      </c>
      <c r="H52" s="121">
        <v>28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3</v>
      </c>
      <c r="D53" s="43"/>
      <c r="E53" s="125">
        <v>3</v>
      </c>
      <c r="F53" s="123">
        <v>9</v>
      </c>
      <c r="G53" s="123">
        <v>2</v>
      </c>
      <c r="H53" s="123">
        <v>2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10</v>
      </c>
      <c r="D54" s="43"/>
      <c r="E54" s="125">
        <v>10</v>
      </c>
      <c r="F54" s="123">
        <v>24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66</v>
      </c>
      <c r="D55" s="43"/>
      <c r="E55" s="125">
        <v>69</v>
      </c>
      <c r="F55" s="123">
        <v>101</v>
      </c>
      <c r="G55" s="123">
        <v>2</v>
      </c>
      <c r="H55" s="123">
        <v>16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23</v>
      </c>
      <c r="D56" s="43"/>
      <c r="E56" s="125">
        <v>26</v>
      </c>
      <c r="F56" s="123">
        <v>34</v>
      </c>
      <c r="G56" s="123">
        <v>1</v>
      </c>
      <c r="H56" s="123">
        <v>10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3</v>
      </c>
      <c r="D58" s="43"/>
      <c r="E58" s="125">
        <v>3</v>
      </c>
      <c r="F58" s="123">
        <v>3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15</v>
      </c>
      <c r="D59" s="53"/>
      <c r="E59" s="127">
        <v>14</v>
      </c>
      <c r="F59" s="121">
        <v>15</v>
      </c>
      <c r="G59" s="121">
        <v>2</v>
      </c>
      <c r="H59" s="121">
        <v>3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1</v>
      </c>
      <c r="D60" s="43"/>
      <c r="E60" s="125">
        <v>1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2</v>
      </c>
      <c r="D62" s="43"/>
      <c r="E62" s="125">
        <v>2</v>
      </c>
      <c r="F62" s="123">
        <v>4</v>
      </c>
      <c r="G62" s="123">
        <v>0</v>
      </c>
      <c r="H62" s="123">
        <v>2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10</v>
      </c>
      <c r="D63" s="43"/>
      <c r="E63" s="125">
        <v>9</v>
      </c>
      <c r="F63" s="123">
        <v>8</v>
      </c>
      <c r="G63" s="123">
        <v>1</v>
      </c>
      <c r="H63" s="123">
        <v>1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2</v>
      </c>
      <c r="D64" s="43"/>
      <c r="E64" s="125">
        <v>2</v>
      </c>
      <c r="F64" s="123">
        <v>3</v>
      </c>
      <c r="G64" s="123">
        <v>1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7</v>
      </c>
      <c r="D65" s="53"/>
      <c r="E65" s="127">
        <v>8</v>
      </c>
      <c r="F65" s="121">
        <v>17</v>
      </c>
      <c r="G65" s="121">
        <v>3</v>
      </c>
      <c r="H65" s="121">
        <v>3</v>
      </c>
      <c r="I65" s="121">
        <v>1</v>
      </c>
    </row>
    <row r="66" spans="2:9" s="8" customFormat="1" ht="11.1" customHeight="1" x14ac:dyDescent="0.15">
      <c r="B66" s="29" t="s">
        <v>41</v>
      </c>
      <c r="C66" s="123">
        <v>3</v>
      </c>
      <c r="D66" s="43"/>
      <c r="E66" s="125">
        <v>3</v>
      </c>
      <c r="F66" s="123">
        <v>9</v>
      </c>
      <c r="G66" s="123">
        <v>3</v>
      </c>
      <c r="H66" s="123">
        <v>3</v>
      </c>
      <c r="I66" s="123">
        <v>1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2</v>
      </c>
      <c r="D68" s="43"/>
      <c r="E68" s="125">
        <v>2</v>
      </c>
      <c r="F68" s="123">
        <v>2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2</v>
      </c>
      <c r="D69" s="43"/>
      <c r="E69" s="125">
        <v>3</v>
      </c>
      <c r="F69" s="123">
        <v>6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22</v>
      </c>
      <c r="D70" s="53"/>
      <c r="E70" s="127">
        <v>24</v>
      </c>
      <c r="F70" s="121">
        <v>37</v>
      </c>
      <c r="G70" s="121">
        <v>3</v>
      </c>
      <c r="H70" s="121">
        <v>8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11</v>
      </c>
      <c r="D71" s="43"/>
      <c r="E71" s="125">
        <v>12</v>
      </c>
      <c r="F71" s="123">
        <v>12</v>
      </c>
      <c r="G71" s="123">
        <v>2</v>
      </c>
      <c r="H71" s="123">
        <v>1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1</v>
      </c>
      <c r="G72" s="123">
        <v>0</v>
      </c>
      <c r="H72" s="123">
        <v>1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1</v>
      </c>
      <c r="D73" s="43"/>
      <c r="E73" s="125">
        <v>1</v>
      </c>
      <c r="F73" s="123">
        <v>3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2</v>
      </c>
      <c r="D74" s="43"/>
      <c r="E74" s="125">
        <v>3</v>
      </c>
      <c r="F74" s="123">
        <v>6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2</v>
      </c>
      <c r="D75" s="43"/>
      <c r="E75" s="125">
        <v>2</v>
      </c>
      <c r="F75" s="123">
        <v>3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2</v>
      </c>
      <c r="D76" s="43"/>
      <c r="E76" s="125">
        <v>2</v>
      </c>
      <c r="F76" s="123">
        <v>5</v>
      </c>
      <c r="G76" s="123">
        <v>1</v>
      </c>
      <c r="H76" s="123">
        <v>4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1</v>
      </c>
      <c r="D77" s="43"/>
      <c r="E77" s="125">
        <v>1</v>
      </c>
      <c r="F77" s="123">
        <v>3</v>
      </c>
      <c r="G77" s="123">
        <v>0</v>
      </c>
      <c r="H77" s="123">
        <v>2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3</v>
      </c>
      <c r="D78" s="67"/>
      <c r="E78" s="134">
        <v>3</v>
      </c>
      <c r="F78" s="132">
        <v>4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codeName="Sheet44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150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278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61</v>
      </c>
      <c r="D9" s="44">
        <v>101.63934426229508</v>
      </c>
      <c r="E9" s="14">
        <v>62</v>
      </c>
      <c r="F9" s="124">
        <v>55</v>
      </c>
      <c r="G9" s="124">
        <v>0</v>
      </c>
      <c r="H9" s="124">
        <v>5</v>
      </c>
      <c r="I9" s="124">
        <v>0</v>
      </c>
    </row>
    <row r="10" spans="2:9" s="8" customFormat="1" x14ac:dyDescent="0.15">
      <c r="B10" s="14" t="str">
        <f>重要犯罪!B10</f>
        <v>2013     25</v>
      </c>
      <c r="C10" s="43">
        <v>70</v>
      </c>
      <c r="D10" s="44">
        <v>84.285714285714292</v>
      </c>
      <c r="E10" s="14">
        <v>59</v>
      </c>
      <c r="F10" s="124">
        <v>31</v>
      </c>
      <c r="G10" s="124">
        <v>0</v>
      </c>
      <c r="H10" s="124">
        <v>2</v>
      </c>
      <c r="I10" s="124">
        <v>0</v>
      </c>
    </row>
    <row r="11" spans="2:9" s="8" customFormat="1" x14ac:dyDescent="0.15">
      <c r="B11" s="14" t="str">
        <f>重要犯罪!B11</f>
        <v>2014     26</v>
      </c>
      <c r="C11" s="43">
        <v>44</v>
      </c>
      <c r="D11" s="44">
        <v>79.545454545454547</v>
      </c>
      <c r="E11" s="14">
        <v>35</v>
      </c>
      <c r="F11" s="124">
        <v>27</v>
      </c>
      <c r="G11" s="124">
        <v>0</v>
      </c>
      <c r="H11" s="124">
        <v>1</v>
      </c>
      <c r="I11" s="124">
        <v>0</v>
      </c>
    </row>
    <row r="12" spans="2:9" s="8" customFormat="1" x14ac:dyDescent="0.15">
      <c r="B12" s="18" t="str">
        <f>重要犯罪!B12</f>
        <v>2015     27</v>
      </c>
      <c r="C12" s="50">
        <v>32</v>
      </c>
      <c r="D12" s="115">
        <v>109.375</v>
      </c>
      <c r="E12" s="18">
        <v>35</v>
      </c>
      <c r="F12" s="142">
        <v>37</v>
      </c>
      <c r="G12" s="142">
        <v>0</v>
      </c>
      <c r="H12" s="142">
        <v>1</v>
      </c>
      <c r="I12" s="142">
        <v>0</v>
      </c>
    </row>
    <row r="13" spans="2:9" s="8" customFormat="1" x14ac:dyDescent="0.15">
      <c r="B13" s="18" t="str">
        <f>重要犯罪!B13</f>
        <v>2016     28</v>
      </c>
      <c r="C13" s="50">
        <v>20</v>
      </c>
      <c r="D13" s="115">
        <v>114.99999999999999</v>
      </c>
      <c r="E13" s="18">
        <v>23</v>
      </c>
      <c r="F13" s="142">
        <v>18</v>
      </c>
      <c r="G13" s="142">
        <v>1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2017     29</v>
      </c>
      <c r="C14" s="47">
        <v>28</v>
      </c>
      <c r="D14" s="115">
        <v>100</v>
      </c>
      <c r="E14" s="77">
        <v>28</v>
      </c>
      <c r="F14" s="142">
        <v>24</v>
      </c>
      <c r="G14" s="142">
        <v>0</v>
      </c>
      <c r="H14" s="142">
        <v>1</v>
      </c>
      <c r="I14" s="142">
        <v>0</v>
      </c>
    </row>
    <row r="15" spans="2:9" s="8" customFormat="1" x14ac:dyDescent="0.15">
      <c r="B15" s="18" t="str">
        <f>重要犯罪!B15</f>
        <v>2018     30</v>
      </c>
      <c r="C15" s="47">
        <v>36</v>
      </c>
      <c r="D15" s="115">
        <v>94.444444444444443</v>
      </c>
      <c r="E15" s="77">
        <v>34</v>
      </c>
      <c r="F15" s="142">
        <v>35</v>
      </c>
      <c r="G15" s="142">
        <v>0</v>
      </c>
      <c r="H15" s="142">
        <v>1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50">
        <v>33</v>
      </c>
      <c r="D16" s="115">
        <v>109.09090909090908</v>
      </c>
      <c r="E16" s="148">
        <v>36</v>
      </c>
      <c r="F16" s="142">
        <v>30</v>
      </c>
      <c r="G16" s="142">
        <v>0</v>
      </c>
      <c r="H16" s="142">
        <v>3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43</v>
      </c>
      <c r="D17" s="48">
        <v>93.023255813953483</v>
      </c>
      <c r="E17" s="149">
        <v>40</v>
      </c>
      <c r="F17" s="149">
        <v>28</v>
      </c>
      <c r="G17" s="149">
        <v>0</v>
      </c>
      <c r="H17" s="149">
        <v>2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24</v>
      </c>
      <c r="D18" s="54">
        <f>E18/C18*100</f>
        <v>133.33333333333331</v>
      </c>
      <c r="E18" s="131">
        <f>SUM(E20,E26,E33,E34,E45,E52,E59,E65,E70)</f>
        <v>32</v>
      </c>
      <c r="F18" s="121">
        <f>SUM(F20,F26,F33,F34,F45,F52,F59,F65,F70)</f>
        <v>35</v>
      </c>
      <c r="G18" s="121">
        <f>SUM(G20,G26,G33,G34,G45,G52,G59,G65,G70)</f>
        <v>0</v>
      </c>
      <c r="H18" s="121">
        <f>SUM(H20,H26,H33,H34,H45,H52,H59,H65,H70)</f>
        <v>1</v>
      </c>
      <c r="I18" s="121">
        <f>SUM(I20,I26,I33,I34,I45,I52,I59,I65,I70)</f>
        <v>0</v>
      </c>
    </row>
    <row r="19" spans="2:9" s="8" customFormat="1" x14ac:dyDescent="0.15">
      <c r="B19" s="77"/>
      <c r="C19" s="47"/>
      <c r="D19" s="50"/>
      <c r="E19" s="49"/>
      <c r="F19" s="47"/>
      <c r="G19" s="47"/>
      <c r="H19" s="47"/>
      <c r="I19" s="47"/>
    </row>
    <row r="20" spans="2:9" s="22" customFormat="1" ht="11.1" customHeight="1" x14ac:dyDescent="0.15">
      <c r="B20" s="26" t="s">
        <v>1</v>
      </c>
      <c r="C20" s="23">
        <v>1</v>
      </c>
      <c r="D20" s="53"/>
      <c r="E20" s="23">
        <v>1</v>
      </c>
      <c r="F20" s="122">
        <v>2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</v>
      </c>
      <c r="D21" s="43"/>
      <c r="E21" s="125">
        <v>1</v>
      </c>
      <c r="F21" s="123">
        <v>2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4</v>
      </c>
      <c r="D26" s="53"/>
      <c r="E26" s="127">
        <v>3</v>
      </c>
      <c r="F26" s="121">
        <v>2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3</v>
      </c>
      <c r="D29" s="43"/>
      <c r="E29" s="125">
        <v>2</v>
      </c>
      <c r="F29" s="123">
        <v>1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1</v>
      </c>
      <c r="D32" s="43"/>
      <c r="E32" s="125">
        <v>1</v>
      </c>
      <c r="F32" s="123">
        <v>1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5</v>
      </c>
      <c r="D33" s="53"/>
      <c r="E33" s="129">
        <v>7</v>
      </c>
      <c r="F33" s="128">
        <v>6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4</v>
      </c>
      <c r="D34" s="53"/>
      <c r="E34" s="127">
        <v>9</v>
      </c>
      <c r="F34" s="121">
        <v>12</v>
      </c>
      <c r="G34" s="121">
        <v>0</v>
      </c>
      <c r="H34" s="121">
        <v>1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2</v>
      </c>
      <c r="D38" s="43"/>
      <c r="E38" s="125">
        <v>3</v>
      </c>
      <c r="F38" s="123">
        <v>6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</v>
      </c>
      <c r="D39" s="43"/>
      <c r="E39" s="125">
        <v>2</v>
      </c>
      <c r="F39" s="123">
        <v>2</v>
      </c>
      <c r="G39" s="123">
        <v>0</v>
      </c>
      <c r="H39" s="123">
        <v>1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1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1</v>
      </c>
      <c r="D43" s="43"/>
      <c r="E43" s="125">
        <v>1</v>
      </c>
      <c r="F43" s="123">
        <v>1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2</v>
      </c>
      <c r="F44" s="123">
        <v>3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4</v>
      </c>
      <c r="D45" s="53"/>
      <c r="E45" s="131">
        <v>3</v>
      </c>
      <c r="F45" s="121">
        <v>4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4</v>
      </c>
      <c r="D50" s="43"/>
      <c r="E50" s="125">
        <v>3</v>
      </c>
      <c r="F50" s="123">
        <v>4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3</v>
      </c>
      <c r="D52" s="53"/>
      <c r="E52" s="127">
        <v>3</v>
      </c>
      <c r="F52" s="121">
        <v>5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1</v>
      </c>
      <c r="F53" s="123">
        <v>1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2</v>
      </c>
      <c r="D55" s="43"/>
      <c r="E55" s="125">
        <v>1</v>
      </c>
      <c r="F55" s="123">
        <v>3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1</v>
      </c>
      <c r="D56" s="43"/>
      <c r="E56" s="125">
        <v>1</v>
      </c>
      <c r="F56" s="123">
        <v>1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3</v>
      </c>
      <c r="D70" s="53"/>
      <c r="E70" s="127">
        <v>6</v>
      </c>
      <c r="F70" s="121">
        <v>4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</v>
      </c>
      <c r="D71" s="43"/>
      <c r="E71" s="125">
        <v>4</v>
      </c>
      <c r="F71" s="123">
        <v>2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2</v>
      </c>
      <c r="D73" s="43"/>
      <c r="E73" s="125">
        <v>2</v>
      </c>
      <c r="F73" s="123">
        <v>2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codeName="Sheet45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8" sqref="C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151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236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2291</v>
      </c>
      <c r="D9" s="44">
        <v>68.35443037974683</v>
      </c>
      <c r="E9" s="45">
        <v>1566</v>
      </c>
      <c r="F9" s="43">
        <v>1241</v>
      </c>
      <c r="G9" s="43">
        <v>102</v>
      </c>
      <c r="H9" s="43">
        <v>215</v>
      </c>
      <c r="I9" s="43">
        <v>13</v>
      </c>
    </row>
    <row r="10" spans="2:9" s="8" customFormat="1" x14ac:dyDescent="0.15">
      <c r="B10" s="14" t="str">
        <f>重要犯罪!B10</f>
        <v>2013     25</v>
      </c>
      <c r="C10" s="43">
        <v>2125</v>
      </c>
      <c r="D10" s="44">
        <v>66.211764705882345</v>
      </c>
      <c r="E10" s="45">
        <v>1407</v>
      </c>
      <c r="F10" s="43">
        <v>1169</v>
      </c>
      <c r="G10" s="43">
        <v>101</v>
      </c>
      <c r="H10" s="43">
        <v>183</v>
      </c>
      <c r="I10" s="43">
        <v>15</v>
      </c>
    </row>
    <row r="11" spans="2:9" s="8" customFormat="1" x14ac:dyDescent="0.15">
      <c r="B11" s="14" t="str">
        <f>重要犯罪!B11</f>
        <v>2014     26</v>
      </c>
      <c r="C11" s="43">
        <v>1910</v>
      </c>
      <c r="D11" s="44">
        <v>71.308900523560212</v>
      </c>
      <c r="E11" s="45">
        <v>1362</v>
      </c>
      <c r="F11" s="43">
        <v>1055</v>
      </c>
      <c r="G11" s="43">
        <v>57</v>
      </c>
      <c r="H11" s="43">
        <v>167</v>
      </c>
      <c r="I11" s="43">
        <v>9</v>
      </c>
    </row>
    <row r="12" spans="2:9" s="8" customFormat="1" x14ac:dyDescent="0.15">
      <c r="B12" s="14" t="str">
        <f>重要犯罪!B12</f>
        <v>2015     27</v>
      </c>
      <c r="C12" s="43">
        <v>1493</v>
      </c>
      <c r="D12" s="44">
        <v>80.977896851975885</v>
      </c>
      <c r="E12" s="45">
        <v>1209</v>
      </c>
      <c r="F12" s="43">
        <v>1058</v>
      </c>
      <c r="G12" s="43">
        <v>83</v>
      </c>
      <c r="H12" s="43">
        <v>155</v>
      </c>
      <c r="I12" s="43">
        <v>10</v>
      </c>
    </row>
    <row r="13" spans="2:9" s="8" customFormat="1" x14ac:dyDescent="0.15">
      <c r="B13" s="14" t="str">
        <f>重要犯罪!B13</f>
        <v>2016     28</v>
      </c>
      <c r="C13" s="43">
        <v>1486</v>
      </c>
      <c r="D13" s="44">
        <v>82.97442799461642</v>
      </c>
      <c r="E13" s="45">
        <v>1233</v>
      </c>
      <c r="F13" s="43">
        <v>1152</v>
      </c>
      <c r="G13" s="43">
        <v>84</v>
      </c>
      <c r="H13" s="43">
        <v>158</v>
      </c>
      <c r="I13" s="43">
        <v>9</v>
      </c>
    </row>
    <row r="14" spans="2:9" s="8" customFormat="1" x14ac:dyDescent="0.15">
      <c r="B14" s="18" t="str">
        <f>重要犯罪!B14</f>
        <v>2017     29</v>
      </c>
      <c r="C14" s="47">
        <v>1103</v>
      </c>
      <c r="D14" s="48">
        <v>83.862194016319123</v>
      </c>
      <c r="E14" s="49">
        <v>925</v>
      </c>
      <c r="F14" s="50">
        <v>868</v>
      </c>
      <c r="G14" s="50">
        <v>73</v>
      </c>
      <c r="H14" s="50">
        <v>108</v>
      </c>
      <c r="I14" s="50">
        <v>9</v>
      </c>
    </row>
    <row r="15" spans="2:9" s="8" customFormat="1" x14ac:dyDescent="0.15">
      <c r="B15" s="18" t="str">
        <f>重要犯罪!B15</f>
        <v>2018     30</v>
      </c>
      <c r="C15" s="47">
        <v>1059</v>
      </c>
      <c r="D15" s="48">
        <v>89.23512747875354</v>
      </c>
      <c r="E15" s="49">
        <v>945</v>
      </c>
      <c r="F15" s="50">
        <v>901</v>
      </c>
      <c r="G15" s="50">
        <v>75</v>
      </c>
      <c r="H15" s="50">
        <v>104</v>
      </c>
      <c r="I15" s="50">
        <v>9</v>
      </c>
    </row>
    <row r="16" spans="2:9" s="8" customFormat="1" x14ac:dyDescent="0.15">
      <c r="B16" s="18" t="str">
        <f>重要犯罪!B16</f>
        <v>2019 令和元年</v>
      </c>
      <c r="C16" s="50">
        <v>808</v>
      </c>
      <c r="D16" s="48">
        <v>89.727722772277232</v>
      </c>
      <c r="E16" s="51">
        <v>725</v>
      </c>
      <c r="F16" s="50">
        <v>760</v>
      </c>
      <c r="G16" s="50">
        <v>70</v>
      </c>
      <c r="H16" s="50">
        <v>96</v>
      </c>
      <c r="I16" s="50">
        <v>7</v>
      </c>
    </row>
    <row r="17" spans="2:9" s="22" customFormat="1" x14ac:dyDescent="0.15">
      <c r="B17" s="18" t="str">
        <f>重要犯罪!B17</f>
        <v>2020 　　２</v>
      </c>
      <c r="C17" s="50">
        <v>753</v>
      </c>
      <c r="D17" s="48">
        <v>96.414342629482078</v>
      </c>
      <c r="E17" s="52">
        <v>726</v>
      </c>
      <c r="F17" s="52">
        <v>753</v>
      </c>
      <c r="G17" s="52">
        <v>60</v>
      </c>
      <c r="H17" s="52">
        <v>98</v>
      </c>
      <c r="I17" s="51">
        <v>12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633</v>
      </c>
      <c r="D18" s="54">
        <f>E18/C18*100</f>
        <v>97.472353870458136</v>
      </c>
      <c r="E18" s="55">
        <f>SUM(E20,E26,E33,E34,E45,E52,E59,E65,E70)</f>
        <v>617</v>
      </c>
      <c r="F18" s="53">
        <f>SUM(F20,F26,F33,F34,F45,F52,F59,F65,F70)</f>
        <v>715</v>
      </c>
      <c r="G18" s="53">
        <f>SUM(G20,G26,G33,G34,G45,G52,G59,G65,G70)</f>
        <v>51</v>
      </c>
      <c r="H18" s="53">
        <f>SUM(H20,H26,H33,H34,H45,H52,H59,H65,H70)</f>
        <v>98</v>
      </c>
      <c r="I18" s="53">
        <f>SUM(I20,I26,I33,I34,I45,I52,I59,I65,I70)</f>
        <v>5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19</v>
      </c>
      <c r="D20" s="53"/>
      <c r="E20" s="23">
        <v>20</v>
      </c>
      <c r="F20" s="122">
        <v>17</v>
      </c>
      <c r="G20" s="122">
        <v>3</v>
      </c>
      <c r="H20" s="122">
        <v>2</v>
      </c>
      <c r="I20" s="121">
        <v>1</v>
      </c>
    </row>
    <row r="21" spans="2:9" s="8" customFormat="1" ht="11.1" customHeight="1" x14ac:dyDescent="0.15">
      <c r="B21" s="29" t="s">
        <v>2</v>
      </c>
      <c r="C21" s="123">
        <v>13</v>
      </c>
      <c r="D21" s="43"/>
      <c r="E21" s="125">
        <v>13</v>
      </c>
      <c r="F21" s="123">
        <v>10</v>
      </c>
      <c r="G21" s="123">
        <v>2</v>
      </c>
      <c r="H21" s="126">
        <v>2</v>
      </c>
      <c r="I21" s="123">
        <v>1</v>
      </c>
    </row>
    <row r="22" spans="2:9" s="8" customFormat="1" ht="11.1" customHeight="1" x14ac:dyDescent="0.15">
      <c r="B22" s="29" t="s">
        <v>3</v>
      </c>
      <c r="C22" s="123">
        <v>1</v>
      </c>
      <c r="D22" s="43"/>
      <c r="E22" s="125">
        <v>1</v>
      </c>
      <c r="F22" s="123">
        <v>1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3</v>
      </c>
      <c r="D23" s="43"/>
      <c r="E23" s="125">
        <v>4</v>
      </c>
      <c r="F23" s="123">
        <v>4</v>
      </c>
      <c r="G23" s="123">
        <v>1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1</v>
      </c>
      <c r="D24" s="43"/>
      <c r="E24" s="125">
        <v>1</v>
      </c>
      <c r="F24" s="123">
        <v>1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1</v>
      </c>
      <c r="D25" s="43"/>
      <c r="E25" s="125">
        <v>1</v>
      </c>
      <c r="F25" s="123">
        <v>1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24</v>
      </c>
      <c r="D26" s="53"/>
      <c r="E26" s="127">
        <v>21</v>
      </c>
      <c r="F26" s="121">
        <v>18</v>
      </c>
      <c r="G26" s="121">
        <v>2</v>
      </c>
      <c r="H26" s="121">
        <v>1</v>
      </c>
      <c r="I26" s="121">
        <v>0</v>
      </c>
    </row>
    <row r="27" spans="2:9" s="8" customFormat="1" ht="11.1" customHeight="1" x14ac:dyDescent="0.15">
      <c r="B27" s="29" t="s">
        <v>7</v>
      </c>
      <c r="C27" s="123">
        <v>3</v>
      </c>
      <c r="D27" s="43"/>
      <c r="E27" s="125">
        <v>2</v>
      </c>
      <c r="F27" s="123">
        <v>2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3</v>
      </c>
      <c r="D28" s="43"/>
      <c r="E28" s="125">
        <v>2</v>
      </c>
      <c r="F28" s="123">
        <v>1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12</v>
      </c>
      <c r="D29" s="43"/>
      <c r="E29" s="125">
        <v>11</v>
      </c>
      <c r="F29" s="123">
        <v>10</v>
      </c>
      <c r="G29" s="123">
        <v>1</v>
      </c>
      <c r="H29" s="123">
        <v>1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1</v>
      </c>
      <c r="D30" s="43"/>
      <c r="E30" s="125">
        <v>1</v>
      </c>
      <c r="F30" s="123">
        <v>1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1</v>
      </c>
      <c r="D31" s="43"/>
      <c r="E31" s="125">
        <v>1</v>
      </c>
      <c r="F31" s="123">
        <v>1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4</v>
      </c>
      <c r="D32" s="43"/>
      <c r="E32" s="125">
        <v>4</v>
      </c>
      <c r="F32" s="123">
        <v>3</v>
      </c>
      <c r="G32" s="123">
        <v>1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138</v>
      </c>
      <c r="D33" s="53"/>
      <c r="E33" s="129">
        <v>141</v>
      </c>
      <c r="F33" s="128">
        <v>176</v>
      </c>
      <c r="G33" s="128">
        <v>12</v>
      </c>
      <c r="H33" s="128">
        <v>21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194</v>
      </c>
      <c r="D34" s="53"/>
      <c r="E34" s="127">
        <v>178</v>
      </c>
      <c r="F34" s="121">
        <v>210</v>
      </c>
      <c r="G34" s="121">
        <v>13</v>
      </c>
      <c r="H34" s="121">
        <v>37</v>
      </c>
      <c r="I34" s="121">
        <v>4</v>
      </c>
    </row>
    <row r="35" spans="2:9" s="8" customFormat="1" ht="11.1" customHeight="1" x14ac:dyDescent="0.15">
      <c r="B35" s="29" t="s">
        <v>14</v>
      </c>
      <c r="C35" s="123">
        <v>17</v>
      </c>
      <c r="D35" s="43"/>
      <c r="E35" s="125">
        <v>14</v>
      </c>
      <c r="F35" s="123">
        <v>15</v>
      </c>
      <c r="G35" s="123">
        <v>1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3</v>
      </c>
      <c r="D36" s="43"/>
      <c r="E36" s="125">
        <v>3</v>
      </c>
      <c r="F36" s="123">
        <v>5</v>
      </c>
      <c r="G36" s="123">
        <v>0</v>
      </c>
      <c r="H36" s="123">
        <v>3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7</v>
      </c>
      <c r="D37" s="43"/>
      <c r="E37" s="125">
        <v>7</v>
      </c>
      <c r="F37" s="123">
        <v>14</v>
      </c>
      <c r="G37" s="123">
        <v>1</v>
      </c>
      <c r="H37" s="123">
        <v>1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50</v>
      </c>
      <c r="D38" s="43"/>
      <c r="E38" s="125">
        <v>46</v>
      </c>
      <c r="F38" s="123">
        <v>53</v>
      </c>
      <c r="G38" s="123">
        <v>3</v>
      </c>
      <c r="H38" s="123">
        <v>11</v>
      </c>
      <c r="I38" s="123">
        <v>1</v>
      </c>
    </row>
    <row r="39" spans="2:9" s="8" customFormat="1" ht="11.1" customHeight="1" x14ac:dyDescent="0.15">
      <c r="B39" s="29" t="s">
        <v>18</v>
      </c>
      <c r="C39" s="123">
        <v>37</v>
      </c>
      <c r="D39" s="43"/>
      <c r="E39" s="125">
        <v>33</v>
      </c>
      <c r="F39" s="123">
        <v>37</v>
      </c>
      <c r="G39" s="123">
        <v>4</v>
      </c>
      <c r="H39" s="123">
        <v>6</v>
      </c>
      <c r="I39" s="123">
        <v>1</v>
      </c>
    </row>
    <row r="40" spans="2:9" s="8" customFormat="1" ht="11.1" customHeight="1" x14ac:dyDescent="0.15">
      <c r="B40" s="29" t="s">
        <v>19</v>
      </c>
      <c r="C40" s="123">
        <v>45</v>
      </c>
      <c r="D40" s="43"/>
      <c r="E40" s="125">
        <v>42</v>
      </c>
      <c r="F40" s="123">
        <v>40</v>
      </c>
      <c r="G40" s="123">
        <v>2</v>
      </c>
      <c r="H40" s="123">
        <v>6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8</v>
      </c>
      <c r="D41" s="43"/>
      <c r="E41" s="125">
        <v>8</v>
      </c>
      <c r="F41" s="123">
        <v>11</v>
      </c>
      <c r="G41" s="123">
        <v>1</v>
      </c>
      <c r="H41" s="123">
        <v>4</v>
      </c>
      <c r="I41" s="123">
        <v>1</v>
      </c>
    </row>
    <row r="42" spans="2:9" s="8" customFormat="1" ht="11.1" customHeight="1" x14ac:dyDescent="0.15">
      <c r="B42" s="29" t="s">
        <v>21</v>
      </c>
      <c r="C42" s="130">
        <v>5</v>
      </c>
      <c r="D42" s="43"/>
      <c r="E42" s="125">
        <v>4</v>
      </c>
      <c r="F42" s="123">
        <v>11</v>
      </c>
      <c r="G42" s="123">
        <v>0</v>
      </c>
      <c r="H42" s="123">
        <v>1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6</v>
      </c>
      <c r="D43" s="43"/>
      <c r="E43" s="125">
        <v>3</v>
      </c>
      <c r="F43" s="123">
        <v>4</v>
      </c>
      <c r="G43" s="123">
        <v>0</v>
      </c>
      <c r="H43" s="123">
        <v>1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16</v>
      </c>
      <c r="D44" s="43"/>
      <c r="E44" s="125">
        <v>18</v>
      </c>
      <c r="F44" s="123">
        <v>20</v>
      </c>
      <c r="G44" s="123">
        <v>1</v>
      </c>
      <c r="H44" s="123">
        <v>4</v>
      </c>
      <c r="I44" s="123">
        <v>1</v>
      </c>
    </row>
    <row r="45" spans="2:9" s="22" customFormat="1" ht="11.1" customHeight="1" x14ac:dyDescent="0.15">
      <c r="B45" s="32" t="s">
        <v>286</v>
      </c>
      <c r="C45" s="121">
        <v>64</v>
      </c>
      <c r="D45" s="53"/>
      <c r="E45" s="131">
        <v>69</v>
      </c>
      <c r="F45" s="121">
        <v>76</v>
      </c>
      <c r="G45" s="121">
        <v>6</v>
      </c>
      <c r="H45" s="121">
        <v>6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1</v>
      </c>
      <c r="F46" s="123">
        <v>6</v>
      </c>
      <c r="G46" s="123">
        <v>1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</v>
      </c>
      <c r="D47" s="43"/>
      <c r="E47" s="125">
        <v>1</v>
      </c>
      <c r="F47" s="123">
        <v>1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3</v>
      </c>
      <c r="D49" s="43"/>
      <c r="E49" s="125">
        <v>3</v>
      </c>
      <c r="F49" s="123">
        <v>3</v>
      </c>
      <c r="G49" s="123">
        <v>0</v>
      </c>
      <c r="H49" s="123">
        <v>1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49</v>
      </c>
      <c r="D50" s="43"/>
      <c r="E50" s="125">
        <v>54</v>
      </c>
      <c r="F50" s="123">
        <v>58</v>
      </c>
      <c r="G50" s="123">
        <v>4</v>
      </c>
      <c r="H50" s="123">
        <v>4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11</v>
      </c>
      <c r="D51" s="43"/>
      <c r="E51" s="125">
        <v>10</v>
      </c>
      <c r="F51" s="123">
        <v>8</v>
      </c>
      <c r="G51" s="123">
        <v>1</v>
      </c>
      <c r="H51" s="123">
        <v>1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122</v>
      </c>
      <c r="D52" s="53"/>
      <c r="E52" s="127">
        <v>116</v>
      </c>
      <c r="F52" s="121">
        <v>132</v>
      </c>
      <c r="G52" s="121">
        <v>10</v>
      </c>
      <c r="H52" s="121">
        <v>17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1</v>
      </c>
      <c r="D53" s="43"/>
      <c r="E53" s="125">
        <v>1</v>
      </c>
      <c r="F53" s="123">
        <v>2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15</v>
      </c>
      <c r="D54" s="43"/>
      <c r="E54" s="125">
        <v>11</v>
      </c>
      <c r="F54" s="123">
        <v>13</v>
      </c>
      <c r="G54" s="123">
        <v>1</v>
      </c>
      <c r="H54" s="123">
        <v>2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71</v>
      </c>
      <c r="D55" s="43"/>
      <c r="E55" s="125">
        <v>69</v>
      </c>
      <c r="F55" s="123">
        <v>83</v>
      </c>
      <c r="G55" s="123">
        <v>4</v>
      </c>
      <c r="H55" s="123">
        <v>13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31</v>
      </c>
      <c r="D56" s="43"/>
      <c r="E56" s="125">
        <v>32</v>
      </c>
      <c r="F56" s="123">
        <v>31</v>
      </c>
      <c r="G56" s="123">
        <v>5</v>
      </c>
      <c r="H56" s="123">
        <v>2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3</v>
      </c>
      <c r="D57" s="43"/>
      <c r="E57" s="125">
        <v>2</v>
      </c>
      <c r="F57" s="123">
        <v>2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1</v>
      </c>
      <c r="D58" s="43"/>
      <c r="E58" s="125">
        <v>1</v>
      </c>
      <c r="F58" s="123">
        <v>1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21</v>
      </c>
      <c r="D59" s="53"/>
      <c r="E59" s="127">
        <v>19</v>
      </c>
      <c r="F59" s="121">
        <v>23</v>
      </c>
      <c r="G59" s="121">
        <v>3</v>
      </c>
      <c r="H59" s="121">
        <v>2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3</v>
      </c>
      <c r="D61" s="43"/>
      <c r="E61" s="125">
        <v>3</v>
      </c>
      <c r="F61" s="123">
        <v>3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5</v>
      </c>
      <c r="D62" s="43"/>
      <c r="E62" s="125">
        <v>5</v>
      </c>
      <c r="F62" s="123">
        <v>8</v>
      </c>
      <c r="G62" s="123">
        <v>0</v>
      </c>
      <c r="H62" s="123">
        <v>2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11</v>
      </c>
      <c r="D63" s="43"/>
      <c r="E63" s="125">
        <v>9</v>
      </c>
      <c r="F63" s="123">
        <v>10</v>
      </c>
      <c r="G63" s="123">
        <v>3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2</v>
      </c>
      <c r="D64" s="43"/>
      <c r="E64" s="125">
        <v>2</v>
      </c>
      <c r="F64" s="123">
        <v>2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10</v>
      </c>
      <c r="D65" s="53"/>
      <c r="E65" s="127">
        <v>10</v>
      </c>
      <c r="F65" s="121">
        <v>12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2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3</v>
      </c>
      <c r="D67" s="43"/>
      <c r="E67" s="125">
        <v>3</v>
      </c>
      <c r="F67" s="123">
        <v>4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3</v>
      </c>
      <c r="D68" s="43"/>
      <c r="E68" s="125">
        <v>3</v>
      </c>
      <c r="F68" s="123">
        <v>2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4</v>
      </c>
      <c r="D69" s="43"/>
      <c r="E69" s="125">
        <v>4</v>
      </c>
      <c r="F69" s="123">
        <v>4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41</v>
      </c>
      <c r="D70" s="53"/>
      <c r="E70" s="127">
        <v>43</v>
      </c>
      <c r="F70" s="121">
        <v>51</v>
      </c>
      <c r="G70" s="121">
        <v>2</v>
      </c>
      <c r="H70" s="121">
        <v>12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21</v>
      </c>
      <c r="D71" s="43"/>
      <c r="E71" s="125">
        <v>21</v>
      </c>
      <c r="F71" s="123">
        <v>24</v>
      </c>
      <c r="G71" s="123">
        <v>1</v>
      </c>
      <c r="H71" s="123">
        <v>4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2</v>
      </c>
      <c r="D72" s="43"/>
      <c r="E72" s="125">
        <v>2</v>
      </c>
      <c r="F72" s="123">
        <v>2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2</v>
      </c>
      <c r="D73" s="43"/>
      <c r="E73" s="125">
        <v>2</v>
      </c>
      <c r="F73" s="123">
        <v>2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5</v>
      </c>
      <c r="D74" s="43"/>
      <c r="E74" s="125">
        <v>7</v>
      </c>
      <c r="F74" s="123">
        <v>7</v>
      </c>
      <c r="G74" s="123">
        <v>1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2</v>
      </c>
      <c r="D75" s="43"/>
      <c r="E75" s="125">
        <v>2</v>
      </c>
      <c r="F75" s="123">
        <v>7</v>
      </c>
      <c r="G75" s="123">
        <v>0</v>
      </c>
      <c r="H75" s="123">
        <v>7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2</v>
      </c>
      <c r="D76" s="43"/>
      <c r="E76" s="125">
        <v>3</v>
      </c>
      <c r="F76" s="123">
        <v>3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3</v>
      </c>
      <c r="D77" s="43"/>
      <c r="E77" s="125">
        <v>3</v>
      </c>
      <c r="F77" s="123">
        <v>3</v>
      </c>
      <c r="G77" s="123">
        <v>0</v>
      </c>
      <c r="H77" s="123">
        <v>1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4</v>
      </c>
      <c r="D78" s="67"/>
      <c r="E78" s="134">
        <v>3</v>
      </c>
      <c r="F78" s="132">
        <v>3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 codeName="Sheet46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152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69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1081</v>
      </c>
      <c r="D9" s="44">
        <v>76.040703052728958</v>
      </c>
      <c r="E9" s="45">
        <v>822</v>
      </c>
      <c r="F9" s="43">
        <v>592</v>
      </c>
      <c r="G9" s="43">
        <v>131</v>
      </c>
      <c r="H9" s="43">
        <v>76</v>
      </c>
      <c r="I9" s="43">
        <v>10</v>
      </c>
    </row>
    <row r="10" spans="2:9" s="8" customFormat="1" x14ac:dyDescent="0.15">
      <c r="B10" s="14" t="str">
        <f>重要犯罪!B10</f>
        <v>2013     25</v>
      </c>
      <c r="C10" s="43">
        <v>1086</v>
      </c>
      <c r="D10" s="44">
        <v>71.731123388581949</v>
      </c>
      <c r="E10" s="45">
        <v>779</v>
      </c>
      <c r="F10" s="43">
        <v>549</v>
      </c>
      <c r="G10" s="43">
        <v>138</v>
      </c>
      <c r="H10" s="43">
        <v>63</v>
      </c>
      <c r="I10" s="43">
        <v>10</v>
      </c>
    </row>
    <row r="11" spans="2:9" s="8" customFormat="1" x14ac:dyDescent="0.15">
      <c r="B11" s="14" t="str">
        <f>重要犯罪!B11</f>
        <v>2014     26</v>
      </c>
      <c r="C11" s="43">
        <v>1093</v>
      </c>
      <c r="D11" s="44">
        <v>76.57822506861848</v>
      </c>
      <c r="E11" s="45">
        <v>837</v>
      </c>
      <c r="F11" s="43">
        <v>598</v>
      </c>
      <c r="G11" s="43">
        <v>151</v>
      </c>
      <c r="H11" s="43">
        <v>80</v>
      </c>
      <c r="I11" s="43">
        <v>14</v>
      </c>
    </row>
    <row r="12" spans="2:9" s="8" customFormat="1" x14ac:dyDescent="0.15">
      <c r="B12" s="18" t="str">
        <f>重要犯罪!B12</f>
        <v>2015     27</v>
      </c>
      <c r="C12" s="50">
        <v>1092</v>
      </c>
      <c r="D12" s="48">
        <v>74.175824175824175</v>
      </c>
      <c r="E12" s="72">
        <v>810</v>
      </c>
      <c r="F12" s="50">
        <v>591</v>
      </c>
      <c r="G12" s="50">
        <v>142</v>
      </c>
      <c r="H12" s="50">
        <v>47</v>
      </c>
      <c r="I12" s="50">
        <v>6</v>
      </c>
    </row>
    <row r="13" spans="2:9" s="8" customFormat="1" x14ac:dyDescent="0.15">
      <c r="B13" s="18" t="str">
        <f>重要犯罪!B13</f>
        <v>2016     28</v>
      </c>
      <c r="C13" s="50">
        <v>914</v>
      </c>
      <c r="D13" s="48">
        <v>75.054704595185996</v>
      </c>
      <c r="E13" s="72">
        <v>686</v>
      </c>
      <c r="F13" s="50">
        <v>577</v>
      </c>
      <c r="G13" s="50">
        <v>143</v>
      </c>
      <c r="H13" s="50">
        <v>53</v>
      </c>
      <c r="I13" s="50">
        <v>9</v>
      </c>
    </row>
    <row r="14" spans="2:9" s="8" customFormat="1" x14ac:dyDescent="0.15">
      <c r="B14" s="18" t="str">
        <f>重要犯罪!B14</f>
        <v>2017     29</v>
      </c>
      <c r="C14" s="47">
        <v>959</v>
      </c>
      <c r="D14" s="48">
        <v>74.556830031282587</v>
      </c>
      <c r="E14" s="49">
        <v>715</v>
      </c>
      <c r="F14" s="50">
        <v>579</v>
      </c>
      <c r="G14" s="50">
        <v>130</v>
      </c>
      <c r="H14" s="50">
        <v>46</v>
      </c>
      <c r="I14" s="50">
        <v>5</v>
      </c>
    </row>
    <row r="15" spans="2:9" s="8" customFormat="1" x14ac:dyDescent="0.15">
      <c r="B15" s="18" t="str">
        <f>重要犯罪!B15</f>
        <v>2018     30</v>
      </c>
      <c r="C15" s="47">
        <v>891</v>
      </c>
      <c r="D15" s="48">
        <v>78.787878787878782</v>
      </c>
      <c r="E15" s="49">
        <v>702</v>
      </c>
      <c r="F15" s="50">
        <v>537</v>
      </c>
      <c r="G15" s="50">
        <v>126</v>
      </c>
      <c r="H15" s="50">
        <v>35</v>
      </c>
      <c r="I15" s="50">
        <v>6</v>
      </c>
    </row>
    <row r="16" spans="2:9" s="8" customFormat="1" x14ac:dyDescent="0.15">
      <c r="B16" s="18" t="str">
        <f>重要犯罪!B16</f>
        <v>2019 令和元年</v>
      </c>
      <c r="C16" s="50">
        <v>840</v>
      </c>
      <c r="D16" s="48">
        <v>78.333333333333329</v>
      </c>
      <c r="E16" s="51">
        <v>658</v>
      </c>
      <c r="F16" s="50">
        <v>519</v>
      </c>
      <c r="G16" s="50">
        <v>127</v>
      </c>
      <c r="H16" s="50">
        <v>29</v>
      </c>
      <c r="I16" s="50">
        <v>3</v>
      </c>
    </row>
    <row r="17" spans="2:9" s="22" customFormat="1" x14ac:dyDescent="0.15">
      <c r="B17" s="18" t="str">
        <f>重要犯罪!B17</f>
        <v>2020 　　２</v>
      </c>
      <c r="C17" s="50">
        <v>786</v>
      </c>
      <c r="D17" s="48">
        <v>89.05852417302799</v>
      </c>
      <c r="E17" s="52">
        <v>700</v>
      </c>
      <c r="F17" s="52">
        <v>582</v>
      </c>
      <c r="G17" s="52">
        <v>137</v>
      </c>
      <c r="H17" s="52">
        <v>33</v>
      </c>
      <c r="I17" s="51">
        <v>8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749</v>
      </c>
      <c r="D18" s="54">
        <f>E18/C18*100</f>
        <v>88.65153538050734</v>
      </c>
      <c r="E18" s="55">
        <f>SUM(E20,E26,E33,E34,E45,E52,E59,E65,E70)</f>
        <v>664</v>
      </c>
      <c r="F18" s="53">
        <f>SUM(F20,F26,F33,F34,F45,F52,F59,F65,F70)</f>
        <v>534</v>
      </c>
      <c r="G18" s="53">
        <f>SUM(G20,G26,G33,G34,G45,G52,G59,G65,G70)</f>
        <v>139</v>
      </c>
      <c r="H18" s="53">
        <f>SUM(H20,H26,H33,H34,H45,H52,H59,H65,H70)</f>
        <v>27</v>
      </c>
      <c r="I18" s="53">
        <f>SUM(I20,I26,I33,I34,I45,I52,I59,I65,I70)</f>
        <v>7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24</v>
      </c>
      <c r="D20" s="53"/>
      <c r="E20" s="23">
        <v>24</v>
      </c>
      <c r="F20" s="122">
        <v>21</v>
      </c>
      <c r="G20" s="122">
        <v>3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30">
        <v>15</v>
      </c>
      <c r="D21" s="43"/>
      <c r="E21" s="125">
        <v>15</v>
      </c>
      <c r="F21" s="123">
        <v>11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30">
        <v>2</v>
      </c>
      <c r="D22" s="43"/>
      <c r="E22" s="125">
        <v>2</v>
      </c>
      <c r="F22" s="123">
        <v>2</v>
      </c>
      <c r="G22" s="123">
        <v>1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30">
        <v>3</v>
      </c>
      <c r="D23" s="43"/>
      <c r="E23" s="125">
        <v>3</v>
      </c>
      <c r="F23" s="123">
        <v>3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30">
        <v>1</v>
      </c>
      <c r="D24" s="43"/>
      <c r="E24" s="125">
        <v>1</v>
      </c>
      <c r="F24" s="123">
        <v>2</v>
      </c>
      <c r="G24" s="123">
        <v>1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30">
        <v>3</v>
      </c>
      <c r="D25" s="43"/>
      <c r="E25" s="125">
        <v>3</v>
      </c>
      <c r="F25" s="123">
        <v>3</v>
      </c>
      <c r="G25" s="123">
        <v>1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53">
        <v>61</v>
      </c>
      <c r="D26" s="53"/>
      <c r="E26" s="127">
        <v>61</v>
      </c>
      <c r="F26" s="121">
        <v>38</v>
      </c>
      <c r="G26" s="121">
        <v>15</v>
      </c>
      <c r="H26" s="121">
        <v>2</v>
      </c>
      <c r="I26" s="121">
        <v>0</v>
      </c>
    </row>
    <row r="27" spans="2:9" s="8" customFormat="1" ht="11.1" customHeight="1" x14ac:dyDescent="0.15">
      <c r="B27" s="29" t="s">
        <v>7</v>
      </c>
      <c r="C27" s="30">
        <v>15</v>
      </c>
      <c r="D27" s="43"/>
      <c r="E27" s="125">
        <v>14</v>
      </c>
      <c r="F27" s="123">
        <v>7</v>
      </c>
      <c r="G27" s="123">
        <v>1</v>
      </c>
      <c r="H27" s="123">
        <v>1</v>
      </c>
      <c r="I27" s="123">
        <v>0</v>
      </c>
    </row>
    <row r="28" spans="2:9" s="8" customFormat="1" ht="11.1" customHeight="1" x14ac:dyDescent="0.15">
      <c r="B28" s="29" t="s">
        <v>8</v>
      </c>
      <c r="C28" s="30">
        <v>7</v>
      </c>
      <c r="D28" s="43"/>
      <c r="E28" s="125">
        <v>6</v>
      </c>
      <c r="F28" s="123">
        <v>5</v>
      </c>
      <c r="G28" s="123">
        <v>2</v>
      </c>
      <c r="H28" s="123">
        <v>1</v>
      </c>
      <c r="I28" s="123">
        <v>0</v>
      </c>
    </row>
    <row r="29" spans="2:9" s="8" customFormat="1" ht="11.1" customHeight="1" x14ac:dyDescent="0.15">
      <c r="B29" s="29" t="s">
        <v>9</v>
      </c>
      <c r="C29" s="30">
        <v>15</v>
      </c>
      <c r="D29" s="43"/>
      <c r="E29" s="125">
        <v>16</v>
      </c>
      <c r="F29" s="123">
        <v>12</v>
      </c>
      <c r="G29" s="123">
        <v>6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30">
        <v>2</v>
      </c>
      <c r="D30" s="43"/>
      <c r="E30" s="125">
        <v>3</v>
      </c>
      <c r="F30" s="123">
        <v>4</v>
      </c>
      <c r="G30" s="123">
        <v>1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30">
        <v>9</v>
      </c>
      <c r="D31" s="43"/>
      <c r="E31" s="125">
        <v>9</v>
      </c>
      <c r="F31" s="123">
        <v>1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30">
        <v>13</v>
      </c>
      <c r="D32" s="43"/>
      <c r="E32" s="125">
        <v>13</v>
      </c>
      <c r="F32" s="123">
        <v>9</v>
      </c>
      <c r="G32" s="123">
        <v>5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63">
        <v>53</v>
      </c>
      <c r="D33" s="53"/>
      <c r="E33" s="129">
        <v>57</v>
      </c>
      <c r="F33" s="128">
        <v>47</v>
      </c>
      <c r="G33" s="128">
        <v>15</v>
      </c>
      <c r="H33" s="128">
        <v>1</v>
      </c>
      <c r="I33" s="128">
        <v>0</v>
      </c>
    </row>
    <row r="34" spans="2:9" s="22" customFormat="1" ht="11.1" customHeight="1" x14ac:dyDescent="0.15">
      <c r="B34" s="32" t="s">
        <v>285</v>
      </c>
      <c r="C34" s="53">
        <v>169</v>
      </c>
      <c r="D34" s="53"/>
      <c r="E34" s="127">
        <v>149</v>
      </c>
      <c r="F34" s="121">
        <v>123</v>
      </c>
      <c r="G34" s="121">
        <v>31</v>
      </c>
      <c r="H34" s="121">
        <v>5</v>
      </c>
      <c r="I34" s="121">
        <v>1</v>
      </c>
    </row>
    <row r="35" spans="2:9" s="8" customFormat="1" ht="11.1" customHeight="1" x14ac:dyDescent="0.15">
      <c r="B35" s="29" t="s">
        <v>14</v>
      </c>
      <c r="C35" s="30">
        <v>14</v>
      </c>
      <c r="D35" s="43"/>
      <c r="E35" s="125">
        <v>10</v>
      </c>
      <c r="F35" s="123">
        <v>10</v>
      </c>
      <c r="G35" s="123">
        <v>1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30">
        <v>17</v>
      </c>
      <c r="D36" s="43"/>
      <c r="E36" s="125">
        <v>13</v>
      </c>
      <c r="F36" s="123">
        <v>10</v>
      </c>
      <c r="G36" s="123">
        <v>3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30">
        <v>7</v>
      </c>
      <c r="D37" s="43"/>
      <c r="E37" s="125">
        <v>7</v>
      </c>
      <c r="F37" s="123">
        <v>5</v>
      </c>
      <c r="G37" s="123">
        <v>3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30">
        <v>43</v>
      </c>
      <c r="D38" s="43"/>
      <c r="E38" s="125">
        <v>42</v>
      </c>
      <c r="F38" s="123">
        <v>36</v>
      </c>
      <c r="G38" s="123">
        <v>7</v>
      </c>
      <c r="H38" s="123">
        <v>3</v>
      </c>
      <c r="I38" s="123">
        <v>1</v>
      </c>
    </row>
    <row r="39" spans="2:9" s="8" customFormat="1" ht="11.1" customHeight="1" x14ac:dyDescent="0.15">
      <c r="B39" s="29" t="s">
        <v>18</v>
      </c>
      <c r="C39" s="30">
        <v>27</v>
      </c>
      <c r="D39" s="43"/>
      <c r="E39" s="125">
        <v>18</v>
      </c>
      <c r="F39" s="123">
        <v>13</v>
      </c>
      <c r="G39" s="123">
        <v>3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30">
        <v>27</v>
      </c>
      <c r="D40" s="43"/>
      <c r="E40" s="125">
        <v>30</v>
      </c>
      <c r="F40" s="123">
        <v>21</v>
      </c>
      <c r="G40" s="123">
        <v>4</v>
      </c>
      <c r="H40" s="123">
        <v>1</v>
      </c>
      <c r="I40" s="123">
        <v>0</v>
      </c>
    </row>
    <row r="41" spans="2:9" s="8" customFormat="1" ht="11.1" customHeight="1" x14ac:dyDescent="0.15">
      <c r="B41" s="29" t="s">
        <v>20</v>
      </c>
      <c r="C41" s="30">
        <v>8</v>
      </c>
      <c r="D41" s="43"/>
      <c r="E41" s="125">
        <v>7</v>
      </c>
      <c r="F41" s="123">
        <v>7</v>
      </c>
      <c r="G41" s="123">
        <v>3</v>
      </c>
      <c r="H41" s="123">
        <v>1</v>
      </c>
      <c r="I41" s="123">
        <v>0</v>
      </c>
    </row>
    <row r="42" spans="2:9" s="8" customFormat="1" ht="11.1" customHeight="1" x14ac:dyDescent="0.15">
      <c r="B42" s="29" t="s">
        <v>21</v>
      </c>
      <c r="C42" s="66">
        <v>4</v>
      </c>
      <c r="D42" s="43"/>
      <c r="E42" s="125">
        <v>2</v>
      </c>
      <c r="F42" s="123">
        <v>1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30">
        <v>9</v>
      </c>
      <c r="D43" s="43"/>
      <c r="E43" s="125">
        <v>7</v>
      </c>
      <c r="F43" s="123">
        <v>5</v>
      </c>
      <c r="G43" s="123">
        <v>2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30">
        <v>13</v>
      </c>
      <c r="D44" s="43"/>
      <c r="E44" s="125">
        <v>13</v>
      </c>
      <c r="F44" s="123">
        <v>15</v>
      </c>
      <c r="G44" s="123">
        <v>5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53">
        <v>72</v>
      </c>
      <c r="D45" s="53"/>
      <c r="E45" s="131">
        <v>56</v>
      </c>
      <c r="F45" s="121">
        <v>46</v>
      </c>
      <c r="G45" s="121">
        <v>11</v>
      </c>
      <c r="H45" s="121">
        <v>5</v>
      </c>
      <c r="I45" s="121">
        <v>2</v>
      </c>
    </row>
    <row r="46" spans="2:9" s="8" customFormat="1" ht="11.1" customHeight="1" x14ac:dyDescent="0.15">
      <c r="B46" s="29" t="s">
        <v>24</v>
      </c>
      <c r="C46" s="30">
        <v>4</v>
      </c>
      <c r="D46" s="43"/>
      <c r="E46" s="125">
        <v>4</v>
      </c>
      <c r="F46" s="123">
        <v>4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30">
        <v>3</v>
      </c>
      <c r="D47" s="43"/>
      <c r="E47" s="125">
        <v>3</v>
      </c>
      <c r="F47" s="123">
        <v>3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30">
        <v>2</v>
      </c>
      <c r="D48" s="43"/>
      <c r="E48" s="125">
        <v>2</v>
      </c>
      <c r="F48" s="123">
        <v>2</v>
      </c>
      <c r="G48" s="123">
        <v>1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30">
        <v>13</v>
      </c>
      <c r="D49" s="43"/>
      <c r="E49" s="125">
        <v>5</v>
      </c>
      <c r="F49" s="123">
        <v>4</v>
      </c>
      <c r="G49" s="123">
        <v>2</v>
      </c>
      <c r="H49" s="123">
        <v>1</v>
      </c>
      <c r="I49" s="123">
        <v>0</v>
      </c>
    </row>
    <row r="50" spans="2:9" s="8" customFormat="1" ht="11.1" customHeight="1" x14ac:dyDescent="0.15">
      <c r="B50" s="29" t="s">
        <v>28</v>
      </c>
      <c r="C50" s="30">
        <v>42</v>
      </c>
      <c r="D50" s="43"/>
      <c r="E50" s="125">
        <v>35</v>
      </c>
      <c r="F50" s="123">
        <v>30</v>
      </c>
      <c r="G50" s="123">
        <v>8</v>
      </c>
      <c r="H50" s="123">
        <v>4</v>
      </c>
      <c r="I50" s="123">
        <v>2</v>
      </c>
    </row>
    <row r="51" spans="2:9" s="8" customFormat="1" ht="11.1" customHeight="1" x14ac:dyDescent="0.15">
      <c r="B51" s="29" t="s">
        <v>29</v>
      </c>
      <c r="C51" s="30">
        <v>8</v>
      </c>
      <c r="D51" s="43"/>
      <c r="E51" s="125">
        <v>7</v>
      </c>
      <c r="F51" s="123">
        <v>3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53">
        <v>195</v>
      </c>
      <c r="D52" s="53"/>
      <c r="E52" s="127">
        <v>161</v>
      </c>
      <c r="F52" s="121">
        <v>126</v>
      </c>
      <c r="G52" s="121">
        <v>38</v>
      </c>
      <c r="H52" s="121">
        <v>9</v>
      </c>
      <c r="I52" s="121">
        <v>1</v>
      </c>
    </row>
    <row r="53" spans="2:9" s="8" customFormat="1" ht="11.1" customHeight="1" x14ac:dyDescent="0.15">
      <c r="B53" s="29" t="s">
        <v>30</v>
      </c>
      <c r="C53" s="30">
        <v>6</v>
      </c>
      <c r="D53" s="43"/>
      <c r="E53" s="125">
        <v>8</v>
      </c>
      <c r="F53" s="123">
        <v>8</v>
      </c>
      <c r="G53" s="123">
        <v>4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30">
        <v>14</v>
      </c>
      <c r="D54" s="43"/>
      <c r="E54" s="125">
        <v>16</v>
      </c>
      <c r="F54" s="123">
        <v>13</v>
      </c>
      <c r="G54" s="123">
        <v>2</v>
      </c>
      <c r="H54" s="123">
        <v>1</v>
      </c>
      <c r="I54" s="123">
        <v>0</v>
      </c>
    </row>
    <row r="55" spans="2:9" s="8" customFormat="1" ht="11.1" customHeight="1" x14ac:dyDescent="0.15">
      <c r="B55" s="29" t="s">
        <v>32</v>
      </c>
      <c r="C55" s="30">
        <v>130</v>
      </c>
      <c r="D55" s="43"/>
      <c r="E55" s="125">
        <v>98</v>
      </c>
      <c r="F55" s="123">
        <v>73</v>
      </c>
      <c r="G55" s="123">
        <v>22</v>
      </c>
      <c r="H55" s="123">
        <v>5</v>
      </c>
      <c r="I55" s="123">
        <v>0</v>
      </c>
    </row>
    <row r="56" spans="2:9" s="8" customFormat="1" ht="11.1" customHeight="1" x14ac:dyDescent="0.15">
      <c r="B56" s="29" t="s">
        <v>33</v>
      </c>
      <c r="C56" s="30">
        <v>37</v>
      </c>
      <c r="D56" s="43"/>
      <c r="E56" s="125">
        <v>31</v>
      </c>
      <c r="F56" s="123">
        <v>23</v>
      </c>
      <c r="G56" s="123">
        <v>8</v>
      </c>
      <c r="H56" s="123">
        <v>3</v>
      </c>
      <c r="I56" s="123">
        <v>1</v>
      </c>
    </row>
    <row r="57" spans="2:9" s="8" customFormat="1" ht="11.1" customHeight="1" x14ac:dyDescent="0.15">
      <c r="B57" s="29" t="s">
        <v>34</v>
      </c>
      <c r="C57" s="30">
        <v>5</v>
      </c>
      <c r="D57" s="43"/>
      <c r="E57" s="125">
        <v>5</v>
      </c>
      <c r="F57" s="123">
        <v>6</v>
      </c>
      <c r="G57" s="123">
        <v>1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30">
        <v>3</v>
      </c>
      <c r="D58" s="43"/>
      <c r="E58" s="125">
        <v>3</v>
      </c>
      <c r="F58" s="123">
        <v>3</v>
      </c>
      <c r="G58" s="123">
        <v>1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53">
        <v>58</v>
      </c>
      <c r="D59" s="53"/>
      <c r="E59" s="127">
        <v>55</v>
      </c>
      <c r="F59" s="121">
        <v>50</v>
      </c>
      <c r="G59" s="121">
        <v>14</v>
      </c>
      <c r="H59" s="121">
        <v>4</v>
      </c>
      <c r="I59" s="121">
        <v>3</v>
      </c>
    </row>
    <row r="60" spans="2:9" s="8" customFormat="1" ht="11.1" customHeight="1" x14ac:dyDescent="0.15">
      <c r="B60" s="29" t="s">
        <v>36</v>
      </c>
      <c r="C60" s="30">
        <v>5</v>
      </c>
      <c r="D60" s="43"/>
      <c r="E60" s="125">
        <v>5</v>
      </c>
      <c r="F60" s="123">
        <v>5</v>
      </c>
      <c r="G60" s="123">
        <v>3</v>
      </c>
      <c r="H60" s="123">
        <v>1</v>
      </c>
      <c r="I60" s="123">
        <v>1</v>
      </c>
    </row>
    <row r="61" spans="2:9" s="8" customFormat="1" ht="11.1" customHeight="1" x14ac:dyDescent="0.15">
      <c r="B61" s="29" t="s">
        <v>37</v>
      </c>
      <c r="C61" s="30">
        <v>4</v>
      </c>
      <c r="D61" s="43"/>
      <c r="E61" s="125">
        <v>4</v>
      </c>
      <c r="F61" s="123">
        <v>4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30">
        <v>10</v>
      </c>
      <c r="D62" s="43"/>
      <c r="E62" s="125">
        <v>10</v>
      </c>
      <c r="F62" s="123">
        <v>10</v>
      </c>
      <c r="G62" s="123">
        <v>4</v>
      </c>
      <c r="H62" s="123">
        <v>1</v>
      </c>
      <c r="I62" s="123">
        <v>1</v>
      </c>
    </row>
    <row r="63" spans="2:9" s="8" customFormat="1" ht="11.1" customHeight="1" x14ac:dyDescent="0.15">
      <c r="B63" s="29" t="s">
        <v>39</v>
      </c>
      <c r="C63" s="30">
        <v>27</v>
      </c>
      <c r="D63" s="43"/>
      <c r="E63" s="125">
        <v>24</v>
      </c>
      <c r="F63" s="123">
        <v>20</v>
      </c>
      <c r="G63" s="123">
        <v>4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30">
        <v>12</v>
      </c>
      <c r="D64" s="43"/>
      <c r="E64" s="125">
        <v>12</v>
      </c>
      <c r="F64" s="123">
        <v>11</v>
      </c>
      <c r="G64" s="123">
        <v>3</v>
      </c>
      <c r="H64" s="123">
        <v>2</v>
      </c>
      <c r="I64" s="123">
        <v>1</v>
      </c>
    </row>
    <row r="65" spans="2:9" s="22" customFormat="1" ht="11.1" customHeight="1" x14ac:dyDescent="0.15">
      <c r="B65" s="32" t="s">
        <v>289</v>
      </c>
      <c r="C65" s="53">
        <v>20</v>
      </c>
      <c r="D65" s="53"/>
      <c r="E65" s="127">
        <v>22</v>
      </c>
      <c r="F65" s="121">
        <v>19</v>
      </c>
      <c r="G65" s="121">
        <v>4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30">
        <v>2</v>
      </c>
      <c r="D66" s="43"/>
      <c r="E66" s="125">
        <v>2</v>
      </c>
      <c r="F66" s="123">
        <v>2</v>
      </c>
      <c r="G66" s="123">
        <v>1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30">
        <v>10</v>
      </c>
      <c r="D67" s="43"/>
      <c r="E67" s="125">
        <v>10</v>
      </c>
      <c r="F67" s="123">
        <v>6</v>
      </c>
      <c r="G67" s="123">
        <v>1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30">
        <v>7</v>
      </c>
      <c r="D68" s="43"/>
      <c r="E68" s="125">
        <v>8</v>
      </c>
      <c r="F68" s="123">
        <v>8</v>
      </c>
      <c r="G68" s="123">
        <v>2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30">
        <v>1</v>
      </c>
      <c r="D69" s="43"/>
      <c r="E69" s="125">
        <v>2</v>
      </c>
      <c r="F69" s="123">
        <v>3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53">
        <v>97</v>
      </c>
      <c r="D70" s="53"/>
      <c r="E70" s="127">
        <v>79</v>
      </c>
      <c r="F70" s="121">
        <v>64</v>
      </c>
      <c r="G70" s="121">
        <v>8</v>
      </c>
      <c r="H70" s="121">
        <v>1</v>
      </c>
      <c r="I70" s="121">
        <v>0</v>
      </c>
    </row>
    <row r="71" spans="2:9" s="8" customFormat="1" ht="11.1" customHeight="1" x14ac:dyDescent="0.15">
      <c r="B71" s="29" t="s">
        <v>45</v>
      </c>
      <c r="C71" s="30">
        <v>42</v>
      </c>
      <c r="D71" s="43"/>
      <c r="E71" s="125">
        <v>27</v>
      </c>
      <c r="F71" s="123">
        <v>17</v>
      </c>
      <c r="G71" s="123">
        <v>1</v>
      </c>
      <c r="H71" s="123">
        <v>1</v>
      </c>
      <c r="I71" s="123">
        <v>0</v>
      </c>
    </row>
    <row r="72" spans="2:9" s="8" customFormat="1" ht="11.1" customHeight="1" x14ac:dyDescent="0.15">
      <c r="B72" s="29" t="s">
        <v>46</v>
      </c>
      <c r="C72" s="30">
        <v>2</v>
      </c>
      <c r="D72" s="43"/>
      <c r="E72" s="125">
        <v>3</v>
      </c>
      <c r="F72" s="123">
        <v>3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30">
        <v>9</v>
      </c>
      <c r="D73" s="43"/>
      <c r="E73" s="125">
        <v>7</v>
      </c>
      <c r="F73" s="123">
        <v>6</v>
      </c>
      <c r="G73" s="123">
        <v>2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30">
        <v>11</v>
      </c>
      <c r="D74" s="43"/>
      <c r="E74" s="125">
        <v>10</v>
      </c>
      <c r="F74" s="123">
        <v>11</v>
      </c>
      <c r="G74" s="123">
        <v>1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30">
        <v>8</v>
      </c>
      <c r="D75" s="43"/>
      <c r="E75" s="125">
        <v>8</v>
      </c>
      <c r="F75" s="123">
        <v>7</v>
      </c>
      <c r="G75" s="123">
        <v>1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30">
        <v>5</v>
      </c>
      <c r="D76" s="43"/>
      <c r="E76" s="125">
        <v>4</v>
      </c>
      <c r="F76" s="123">
        <v>4</v>
      </c>
      <c r="G76" s="123">
        <v>1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30">
        <v>14</v>
      </c>
      <c r="D77" s="43"/>
      <c r="E77" s="125">
        <v>13</v>
      </c>
      <c r="F77" s="123">
        <v>10</v>
      </c>
      <c r="G77" s="123">
        <v>2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6</v>
      </c>
      <c r="D78" s="67"/>
      <c r="E78" s="134">
        <v>7</v>
      </c>
      <c r="F78" s="132">
        <v>6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codeName="Sheet47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153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279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1266</v>
      </c>
      <c r="D9" s="44">
        <v>86.650868878357031</v>
      </c>
      <c r="E9" s="14">
        <v>1097</v>
      </c>
      <c r="F9" s="124">
        <v>858</v>
      </c>
      <c r="G9" s="124">
        <v>8</v>
      </c>
      <c r="H9" s="124">
        <v>122</v>
      </c>
      <c r="I9" s="124">
        <v>4</v>
      </c>
    </row>
    <row r="10" spans="2:9" s="8" customFormat="1" x14ac:dyDescent="0.15">
      <c r="B10" s="14" t="str">
        <f>重要犯罪!B10</f>
        <v>2013     25</v>
      </c>
      <c r="C10" s="43">
        <v>1409</v>
      </c>
      <c r="D10" s="44">
        <v>82.540809084457052</v>
      </c>
      <c r="E10" s="14">
        <v>1163</v>
      </c>
      <c r="F10" s="124">
        <v>937</v>
      </c>
      <c r="G10" s="124">
        <v>7</v>
      </c>
      <c r="H10" s="124">
        <v>124</v>
      </c>
      <c r="I10" s="124">
        <v>1</v>
      </c>
    </row>
    <row r="11" spans="2:9" s="8" customFormat="1" x14ac:dyDescent="0.15">
      <c r="B11" s="14" t="str">
        <f>重要犯罪!B11</f>
        <v>2014     26</v>
      </c>
      <c r="C11" s="43">
        <v>1250</v>
      </c>
      <c r="D11" s="44">
        <v>88</v>
      </c>
      <c r="E11" s="14">
        <v>1100</v>
      </c>
      <c r="F11" s="124">
        <v>919</v>
      </c>
      <c r="G11" s="124">
        <v>4</v>
      </c>
      <c r="H11" s="124">
        <v>122</v>
      </c>
      <c r="I11" s="124">
        <v>0</v>
      </c>
    </row>
    <row r="12" spans="2:9" s="8" customFormat="1" x14ac:dyDescent="0.15">
      <c r="B12" s="14" t="str">
        <f>重要犯罪!B12</f>
        <v>2015     27</v>
      </c>
      <c r="C12" s="43">
        <v>1167</v>
      </c>
      <c r="D12" s="44">
        <v>95.458440445586973</v>
      </c>
      <c r="E12" s="14">
        <v>1114</v>
      </c>
      <c r="F12" s="124">
        <v>933</v>
      </c>
      <c r="G12" s="124">
        <v>4</v>
      </c>
      <c r="H12" s="124">
        <v>78</v>
      </c>
      <c r="I12" s="124">
        <v>1</v>
      </c>
    </row>
    <row r="13" spans="2:9" s="8" customFormat="1" x14ac:dyDescent="0.15">
      <c r="B13" s="14" t="str">
        <f>重要犯罪!B13</f>
        <v>2016     28</v>
      </c>
      <c r="C13" s="43">
        <v>989</v>
      </c>
      <c r="D13" s="44">
        <v>98.078867542972702</v>
      </c>
      <c r="E13" s="14">
        <v>970</v>
      </c>
      <c r="F13" s="124">
        <v>875</v>
      </c>
      <c r="G13" s="124">
        <v>4</v>
      </c>
      <c r="H13" s="124">
        <v>106</v>
      </c>
      <c r="I13" s="124">
        <v>0</v>
      </c>
    </row>
    <row r="14" spans="2:9" s="8" customFormat="1" x14ac:dyDescent="0.15">
      <c r="B14" s="18" t="str">
        <f>重要犯罪!B14</f>
        <v>2017     29</v>
      </c>
      <c r="C14" s="47">
        <v>1109</v>
      </c>
      <c r="D14" s="48">
        <v>92.605951307484219</v>
      </c>
      <c r="E14" s="77">
        <v>1027</v>
      </c>
      <c r="F14" s="142">
        <v>910</v>
      </c>
      <c r="G14" s="142">
        <v>4</v>
      </c>
      <c r="H14" s="142">
        <v>96</v>
      </c>
      <c r="I14" s="142">
        <v>1</v>
      </c>
    </row>
    <row r="15" spans="2:9" s="8" customFormat="1" x14ac:dyDescent="0.15">
      <c r="B15" s="18" t="str">
        <f>重要犯罪!B15</f>
        <v>2018     30</v>
      </c>
      <c r="C15" s="47">
        <v>1307</v>
      </c>
      <c r="D15" s="48">
        <v>91.048201989288444</v>
      </c>
      <c r="E15" s="77">
        <v>1190</v>
      </c>
      <c r="F15" s="142">
        <v>1088</v>
      </c>
      <c r="G15" s="142">
        <v>4</v>
      </c>
      <c r="H15" s="142">
        <v>139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50">
        <v>1405</v>
      </c>
      <c r="D16" s="48">
        <v>93.309608540925268</v>
      </c>
      <c r="E16" s="148">
        <v>1311</v>
      </c>
      <c r="F16" s="142">
        <v>1178</v>
      </c>
      <c r="G16" s="142">
        <v>6</v>
      </c>
      <c r="H16" s="142">
        <v>134</v>
      </c>
      <c r="I16" s="142">
        <v>1</v>
      </c>
    </row>
    <row r="17" spans="2:9" s="22" customFormat="1" x14ac:dyDescent="0.15">
      <c r="B17" s="18" t="str">
        <f>重要犯罪!B17</f>
        <v>2020 　　２</v>
      </c>
      <c r="C17" s="50">
        <v>1332</v>
      </c>
      <c r="D17" s="48">
        <v>97.372372372372368</v>
      </c>
      <c r="E17" s="149">
        <v>1297</v>
      </c>
      <c r="F17" s="149">
        <v>1177</v>
      </c>
      <c r="G17" s="149">
        <v>4</v>
      </c>
      <c r="H17" s="149">
        <v>116</v>
      </c>
      <c r="I17" s="148">
        <v>1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1388</v>
      </c>
      <c r="D18" s="54">
        <f>E18/C18*100</f>
        <v>95.821325648414984</v>
      </c>
      <c r="E18" s="131">
        <f>SUM(E20,E26,E33,E34,E45,E52,E59,E65,E70)</f>
        <v>1330</v>
      </c>
      <c r="F18" s="121">
        <f>SUM(F20,F26,F33,F34,F45,F52,F59,F65,F70)</f>
        <v>1251</v>
      </c>
      <c r="G18" s="121">
        <f>SUM(G20,G26,G33,G34,G45,G52,G59,G65,G70)</f>
        <v>7</v>
      </c>
      <c r="H18" s="121">
        <f>SUM(H20,H26,H33,H34,H45,H52,H59,H65,H70)</f>
        <v>134</v>
      </c>
      <c r="I18" s="121">
        <f>SUM(I20,I26,I33,I34,I45,I52,I59,I65,I70)</f>
        <v>2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53</v>
      </c>
      <c r="D20" s="53"/>
      <c r="E20" s="23">
        <v>60</v>
      </c>
      <c r="F20" s="122">
        <v>54</v>
      </c>
      <c r="G20" s="122">
        <v>0</v>
      </c>
      <c r="H20" s="122">
        <v>3</v>
      </c>
      <c r="I20" s="121">
        <v>0</v>
      </c>
    </row>
    <row r="21" spans="2:9" s="8" customFormat="1" ht="11.1" customHeight="1" x14ac:dyDescent="0.15">
      <c r="B21" s="29" t="s">
        <v>2</v>
      </c>
      <c r="C21" s="30">
        <v>34</v>
      </c>
      <c r="D21" s="43"/>
      <c r="E21" s="125">
        <v>40</v>
      </c>
      <c r="F21" s="123">
        <v>37</v>
      </c>
      <c r="G21" s="123">
        <v>0</v>
      </c>
      <c r="H21" s="126">
        <v>1</v>
      </c>
      <c r="I21" s="123">
        <v>0</v>
      </c>
    </row>
    <row r="22" spans="2:9" s="8" customFormat="1" ht="11.1" customHeight="1" x14ac:dyDescent="0.15">
      <c r="B22" s="29" t="s">
        <v>3</v>
      </c>
      <c r="C22" s="30">
        <v>1</v>
      </c>
      <c r="D22" s="43"/>
      <c r="E22" s="125">
        <v>2</v>
      </c>
      <c r="F22" s="123">
        <v>2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30">
        <v>7</v>
      </c>
      <c r="D23" s="43"/>
      <c r="E23" s="125">
        <v>7</v>
      </c>
      <c r="F23" s="123">
        <v>4</v>
      </c>
      <c r="G23" s="123">
        <v>0</v>
      </c>
      <c r="H23" s="123">
        <v>2</v>
      </c>
      <c r="I23" s="123">
        <v>0</v>
      </c>
    </row>
    <row r="24" spans="2:9" s="8" customFormat="1" ht="11.1" customHeight="1" x14ac:dyDescent="0.15">
      <c r="B24" s="29" t="s">
        <v>5</v>
      </c>
      <c r="C24" s="30">
        <v>8</v>
      </c>
      <c r="D24" s="43"/>
      <c r="E24" s="125">
        <v>8</v>
      </c>
      <c r="F24" s="123">
        <v>8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30">
        <v>3</v>
      </c>
      <c r="D25" s="43"/>
      <c r="E25" s="125">
        <v>3</v>
      </c>
      <c r="F25" s="123">
        <v>3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53">
        <v>60</v>
      </c>
      <c r="D26" s="53"/>
      <c r="E26" s="127">
        <v>55</v>
      </c>
      <c r="F26" s="121">
        <v>56</v>
      </c>
      <c r="G26" s="121">
        <v>2</v>
      </c>
      <c r="H26" s="121">
        <v>7</v>
      </c>
      <c r="I26" s="121">
        <v>0</v>
      </c>
    </row>
    <row r="27" spans="2:9" s="8" customFormat="1" ht="11.1" customHeight="1" x14ac:dyDescent="0.15">
      <c r="B27" s="29" t="s">
        <v>7</v>
      </c>
      <c r="C27" s="30">
        <v>8</v>
      </c>
      <c r="D27" s="43"/>
      <c r="E27" s="125">
        <v>9</v>
      </c>
      <c r="F27" s="123">
        <v>9</v>
      </c>
      <c r="G27" s="123">
        <v>1</v>
      </c>
      <c r="H27" s="123">
        <v>1</v>
      </c>
      <c r="I27" s="123">
        <v>0</v>
      </c>
    </row>
    <row r="28" spans="2:9" s="8" customFormat="1" ht="11.1" customHeight="1" x14ac:dyDescent="0.15">
      <c r="B28" s="29" t="s">
        <v>8</v>
      </c>
      <c r="C28" s="30">
        <v>10</v>
      </c>
      <c r="D28" s="43"/>
      <c r="E28" s="125">
        <v>9</v>
      </c>
      <c r="F28" s="123">
        <v>9</v>
      </c>
      <c r="G28" s="123">
        <v>1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30">
        <v>26</v>
      </c>
      <c r="D29" s="43"/>
      <c r="E29" s="125">
        <v>23</v>
      </c>
      <c r="F29" s="123">
        <v>22</v>
      </c>
      <c r="G29" s="123">
        <v>0</v>
      </c>
      <c r="H29" s="123">
        <v>2</v>
      </c>
      <c r="I29" s="123">
        <v>0</v>
      </c>
    </row>
    <row r="30" spans="2:9" s="8" customFormat="1" ht="11.1" customHeight="1" x14ac:dyDescent="0.15">
      <c r="B30" s="29" t="s">
        <v>10</v>
      </c>
      <c r="C30" s="30">
        <v>4</v>
      </c>
      <c r="D30" s="43"/>
      <c r="E30" s="125">
        <v>1</v>
      </c>
      <c r="F30" s="123">
        <v>1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30">
        <v>6</v>
      </c>
      <c r="D31" s="43"/>
      <c r="E31" s="125">
        <v>5</v>
      </c>
      <c r="F31" s="123">
        <v>6</v>
      </c>
      <c r="G31" s="123">
        <v>0</v>
      </c>
      <c r="H31" s="123">
        <v>2</v>
      </c>
      <c r="I31" s="123">
        <v>0</v>
      </c>
    </row>
    <row r="32" spans="2:9" s="8" customFormat="1" ht="11.1" customHeight="1" x14ac:dyDescent="0.15">
      <c r="B32" s="29" t="s">
        <v>12</v>
      </c>
      <c r="C32" s="30">
        <v>6</v>
      </c>
      <c r="D32" s="43"/>
      <c r="E32" s="125">
        <v>8</v>
      </c>
      <c r="F32" s="123">
        <v>9</v>
      </c>
      <c r="G32" s="123">
        <v>0</v>
      </c>
      <c r="H32" s="123">
        <v>2</v>
      </c>
      <c r="I32" s="123">
        <v>0</v>
      </c>
    </row>
    <row r="33" spans="2:9" s="22" customFormat="1" ht="11.1" customHeight="1" x14ac:dyDescent="0.15">
      <c r="B33" s="32" t="s">
        <v>13</v>
      </c>
      <c r="C33" s="63">
        <v>219</v>
      </c>
      <c r="D33" s="53"/>
      <c r="E33" s="129">
        <v>216</v>
      </c>
      <c r="F33" s="128">
        <v>194</v>
      </c>
      <c r="G33" s="128">
        <v>0</v>
      </c>
      <c r="H33" s="128">
        <v>8</v>
      </c>
      <c r="I33" s="128">
        <v>0</v>
      </c>
    </row>
    <row r="34" spans="2:9" s="22" customFormat="1" ht="11.1" customHeight="1" x14ac:dyDescent="0.15">
      <c r="B34" s="32" t="s">
        <v>285</v>
      </c>
      <c r="C34" s="53">
        <v>329</v>
      </c>
      <c r="D34" s="53"/>
      <c r="E34" s="127">
        <v>338</v>
      </c>
      <c r="F34" s="121">
        <v>314</v>
      </c>
      <c r="G34" s="121">
        <v>1</v>
      </c>
      <c r="H34" s="121">
        <v>40</v>
      </c>
      <c r="I34" s="121">
        <v>0</v>
      </c>
    </row>
    <row r="35" spans="2:9" s="8" customFormat="1" ht="11.1" customHeight="1" x14ac:dyDescent="0.15">
      <c r="B35" s="29" t="s">
        <v>14</v>
      </c>
      <c r="C35" s="30">
        <v>21</v>
      </c>
      <c r="D35" s="43"/>
      <c r="E35" s="125">
        <v>17</v>
      </c>
      <c r="F35" s="123">
        <v>17</v>
      </c>
      <c r="G35" s="123">
        <v>0</v>
      </c>
      <c r="H35" s="123">
        <v>2</v>
      </c>
      <c r="I35" s="123">
        <v>0</v>
      </c>
    </row>
    <row r="36" spans="2:9" s="8" customFormat="1" ht="11.1" customHeight="1" x14ac:dyDescent="0.15">
      <c r="B36" s="29" t="s">
        <v>15</v>
      </c>
      <c r="C36" s="30">
        <v>18</v>
      </c>
      <c r="D36" s="43"/>
      <c r="E36" s="125">
        <v>16</v>
      </c>
      <c r="F36" s="123">
        <v>19</v>
      </c>
      <c r="G36" s="123">
        <v>1</v>
      </c>
      <c r="H36" s="123">
        <v>6</v>
      </c>
      <c r="I36" s="123">
        <v>0</v>
      </c>
    </row>
    <row r="37" spans="2:9" s="8" customFormat="1" ht="11.1" customHeight="1" x14ac:dyDescent="0.15">
      <c r="B37" s="29" t="s">
        <v>16</v>
      </c>
      <c r="C37" s="30">
        <v>15</v>
      </c>
      <c r="D37" s="43"/>
      <c r="E37" s="125">
        <v>19</v>
      </c>
      <c r="F37" s="123">
        <v>17</v>
      </c>
      <c r="G37" s="123">
        <v>0</v>
      </c>
      <c r="H37" s="123">
        <v>2</v>
      </c>
      <c r="I37" s="123">
        <v>0</v>
      </c>
    </row>
    <row r="38" spans="2:9" s="8" customFormat="1" ht="11.1" customHeight="1" x14ac:dyDescent="0.15">
      <c r="B38" s="29" t="s">
        <v>17</v>
      </c>
      <c r="C38" s="30">
        <v>69</v>
      </c>
      <c r="D38" s="43"/>
      <c r="E38" s="125">
        <v>71</v>
      </c>
      <c r="F38" s="123">
        <v>63</v>
      </c>
      <c r="G38" s="123">
        <v>0</v>
      </c>
      <c r="H38" s="123">
        <v>9</v>
      </c>
      <c r="I38" s="123">
        <v>0</v>
      </c>
    </row>
    <row r="39" spans="2:9" s="8" customFormat="1" ht="11.1" customHeight="1" x14ac:dyDescent="0.15">
      <c r="B39" s="29" t="s">
        <v>18</v>
      </c>
      <c r="C39" s="30">
        <v>63</v>
      </c>
      <c r="D39" s="43"/>
      <c r="E39" s="125">
        <v>73</v>
      </c>
      <c r="F39" s="123">
        <v>57</v>
      </c>
      <c r="G39" s="123">
        <v>0</v>
      </c>
      <c r="H39" s="123">
        <v>6</v>
      </c>
      <c r="I39" s="123">
        <v>0</v>
      </c>
    </row>
    <row r="40" spans="2:9" s="8" customFormat="1" ht="11.1" customHeight="1" x14ac:dyDescent="0.15">
      <c r="B40" s="29" t="s">
        <v>19</v>
      </c>
      <c r="C40" s="30">
        <v>74</v>
      </c>
      <c r="D40" s="43"/>
      <c r="E40" s="125">
        <v>72</v>
      </c>
      <c r="F40" s="123">
        <v>69</v>
      </c>
      <c r="G40" s="123">
        <v>0</v>
      </c>
      <c r="H40" s="123">
        <v>6</v>
      </c>
      <c r="I40" s="123">
        <v>0</v>
      </c>
    </row>
    <row r="41" spans="2:9" s="8" customFormat="1" ht="11.1" customHeight="1" x14ac:dyDescent="0.15">
      <c r="B41" s="29" t="s">
        <v>20</v>
      </c>
      <c r="C41" s="30">
        <v>17</v>
      </c>
      <c r="D41" s="43"/>
      <c r="E41" s="125">
        <v>14</v>
      </c>
      <c r="F41" s="123">
        <v>15</v>
      </c>
      <c r="G41" s="123">
        <v>0</v>
      </c>
      <c r="H41" s="123">
        <v>3</v>
      </c>
      <c r="I41" s="123">
        <v>0</v>
      </c>
    </row>
    <row r="42" spans="2:9" s="8" customFormat="1" ht="11.1" customHeight="1" x14ac:dyDescent="0.15">
      <c r="B42" s="29" t="s">
        <v>21</v>
      </c>
      <c r="C42" s="66">
        <v>4</v>
      </c>
      <c r="D42" s="43"/>
      <c r="E42" s="125">
        <v>6</v>
      </c>
      <c r="F42" s="123">
        <v>5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30">
        <v>16</v>
      </c>
      <c r="D43" s="43"/>
      <c r="E43" s="125">
        <v>15</v>
      </c>
      <c r="F43" s="123">
        <v>18</v>
      </c>
      <c r="G43" s="123">
        <v>0</v>
      </c>
      <c r="H43" s="123">
        <v>3</v>
      </c>
      <c r="I43" s="123">
        <v>0</v>
      </c>
    </row>
    <row r="44" spans="2:9" s="8" customFormat="1" ht="11.1" customHeight="1" x14ac:dyDescent="0.15">
      <c r="B44" s="29" t="s">
        <v>23</v>
      </c>
      <c r="C44" s="30">
        <v>32</v>
      </c>
      <c r="D44" s="43"/>
      <c r="E44" s="125">
        <v>35</v>
      </c>
      <c r="F44" s="123">
        <v>34</v>
      </c>
      <c r="G44" s="123">
        <v>0</v>
      </c>
      <c r="H44" s="123">
        <v>3</v>
      </c>
      <c r="I44" s="123">
        <v>0</v>
      </c>
    </row>
    <row r="45" spans="2:9" s="22" customFormat="1" ht="11.1" customHeight="1" x14ac:dyDescent="0.15">
      <c r="B45" s="32" t="s">
        <v>286</v>
      </c>
      <c r="C45" s="53">
        <v>159</v>
      </c>
      <c r="D45" s="53"/>
      <c r="E45" s="131">
        <v>149</v>
      </c>
      <c r="F45" s="121">
        <v>149</v>
      </c>
      <c r="G45" s="121">
        <v>0</v>
      </c>
      <c r="H45" s="121">
        <v>19</v>
      </c>
      <c r="I45" s="121">
        <v>0</v>
      </c>
    </row>
    <row r="46" spans="2:9" s="8" customFormat="1" ht="11.1" customHeight="1" x14ac:dyDescent="0.15">
      <c r="B46" s="29" t="s">
        <v>24</v>
      </c>
      <c r="C46" s="30">
        <v>5</v>
      </c>
      <c r="D46" s="43"/>
      <c r="E46" s="125">
        <v>6</v>
      </c>
      <c r="F46" s="123">
        <v>8</v>
      </c>
      <c r="G46" s="123">
        <v>0</v>
      </c>
      <c r="H46" s="123">
        <v>2</v>
      </c>
      <c r="I46" s="123">
        <v>0</v>
      </c>
    </row>
    <row r="47" spans="2:9" s="8" customFormat="1" ht="11.1" customHeight="1" x14ac:dyDescent="0.15">
      <c r="B47" s="29" t="s">
        <v>25</v>
      </c>
      <c r="C47" s="30">
        <v>5</v>
      </c>
      <c r="D47" s="43"/>
      <c r="E47" s="125">
        <v>6</v>
      </c>
      <c r="F47" s="123">
        <v>10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30">
        <v>13</v>
      </c>
      <c r="D48" s="43"/>
      <c r="E48" s="125">
        <v>13</v>
      </c>
      <c r="F48" s="123">
        <v>13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30">
        <v>17</v>
      </c>
      <c r="D49" s="43"/>
      <c r="E49" s="125">
        <v>11</v>
      </c>
      <c r="F49" s="123">
        <v>10</v>
      </c>
      <c r="G49" s="123">
        <v>0</v>
      </c>
      <c r="H49" s="123">
        <v>2</v>
      </c>
      <c r="I49" s="123">
        <v>0</v>
      </c>
    </row>
    <row r="50" spans="2:9" s="8" customFormat="1" ht="11.1" customHeight="1" x14ac:dyDescent="0.15">
      <c r="B50" s="29" t="s">
        <v>28</v>
      </c>
      <c r="C50" s="30">
        <v>96</v>
      </c>
      <c r="D50" s="43"/>
      <c r="E50" s="125">
        <v>91</v>
      </c>
      <c r="F50" s="123">
        <v>89</v>
      </c>
      <c r="G50" s="123">
        <v>0</v>
      </c>
      <c r="H50" s="123">
        <v>10</v>
      </c>
      <c r="I50" s="123">
        <v>0</v>
      </c>
    </row>
    <row r="51" spans="2:9" s="8" customFormat="1" ht="11.1" customHeight="1" x14ac:dyDescent="0.15">
      <c r="B51" s="29" t="s">
        <v>29</v>
      </c>
      <c r="C51" s="30">
        <v>23</v>
      </c>
      <c r="D51" s="43"/>
      <c r="E51" s="125">
        <v>22</v>
      </c>
      <c r="F51" s="123">
        <v>19</v>
      </c>
      <c r="G51" s="123">
        <v>0</v>
      </c>
      <c r="H51" s="123">
        <v>5</v>
      </c>
      <c r="I51" s="123">
        <v>0</v>
      </c>
    </row>
    <row r="52" spans="2:9" s="22" customFormat="1" ht="11.1" customHeight="1" x14ac:dyDescent="0.15">
      <c r="B52" s="32" t="s">
        <v>287</v>
      </c>
      <c r="C52" s="53">
        <v>322</v>
      </c>
      <c r="D52" s="53"/>
      <c r="E52" s="127">
        <v>272</v>
      </c>
      <c r="F52" s="121">
        <v>259</v>
      </c>
      <c r="G52" s="121">
        <v>2</v>
      </c>
      <c r="H52" s="121">
        <v>25</v>
      </c>
      <c r="I52" s="121">
        <v>2</v>
      </c>
    </row>
    <row r="53" spans="2:9" s="8" customFormat="1" ht="11.1" customHeight="1" x14ac:dyDescent="0.15">
      <c r="B53" s="29" t="s">
        <v>30</v>
      </c>
      <c r="C53" s="30">
        <v>25</v>
      </c>
      <c r="D53" s="43"/>
      <c r="E53" s="125">
        <v>18</v>
      </c>
      <c r="F53" s="123">
        <v>10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30">
        <v>32</v>
      </c>
      <c r="D54" s="43"/>
      <c r="E54" s="125">
        <v>30</v>
      </c>
      <c r="F54" s="123">
        <v>35</v>
      </c>
      <c r="G54" s="123">
        <v>0</v>
      </c>
      <c r="H54" s="123">
        <v>2</v>
      </c>
      <c r="I54" s="123">
        <v>0</v>
      </c>
    </row>
    <row r="55" spans="2:9" s="8" customFormat="1" ht="11.1" customHeight="1" x14ac:dyDescent="0.15">
      <c r="B55" s="29" t="s">
        <v>32</v>
      </c>
      <c r="C55" s="30">
        <v>154</v>
      </c>
      <c r="D55" s="43"/>
      <c r="E55" s="125">
        <v>122</v>
      </c>
      <c r="F55" s="123">
        <v>120</v>
      </c>
      <c r="G55" s="123">
        <v>0</v>
      </c>
      <c r="H55" s="123">
        <v>9</v>
      </c>
      <c r="I55" s="123">
        <v>0</v>
      </c>
    </row>
    <row r="56" spans="2:9" s="8" customFormat="1" ht="11.1" customHeight="1" x14ac:dyDescent="0.15">
      <c r="B56" s="29" t="s">
        <v>33</v>
      </c>
      <c r="C56" s="30">
        <v>89</v>
      </c>
      <c r="D56" s="43"/>
      <c r="E56" s="125">
        <v>78</v>
      </c>
      <c r="F56" s="123">
        <v>76</v>
      </c>
      <c r="G56" s="123">
        <v>2</v>
      </c>
      <c r="H56" s="123">
        <v>12</v>
      </c>
      <c r="I56" s="123">
        <v>2</v>
      </c>
    </row>
    <row r="57" spans="2:9" s="8" customFormat="1" ht="11.1" customHeight="1" x14ac:dyDescent="0.15">
      <c r="B57" s="29" t="s">
        <v>34</v>
      </c>
      <c r="C57" s="30">
        <v>13</v>
      </c>
      <c r="D57" s="43"/>
      <c r="E57" s="125">
        <v>16</v>
      </c>
      <c r="F57" s="123">
        <v>13</v>
      </c>
      <c r="G57" s="123">
        <v>0</v>
      </c>
      <c r="H57" s="123">
        <v>2</v>
      </c>
      <c r="I57" s="123">
        <v>0</v>
      </c>
    </row>
    <row r="58" spans="2:9" s="8" customFormat="1" ht="11.1" customHeight="1" x14ac:dyDescent="0.15">
      <c r="B58" s="29" t="s">
        <v>35</v>
      </c>
      <c r="C58" s="30">
        <v>9</v>
      </c>
      <c r="D58" s="43"/>
      <c r="E58" s="125">
        <v>8</v>
      </c>
      <c r="F58" s="123">
        <v>5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53">
        <v>71</v>
      </c>
      <c r="D59" s="53"/>
      <c r="E59" s="127">
        <v>75</v>
      </c>
      <c r="F59" s="121">
        <v>70</v>
      </c>
      <c r="G59" s="121">
        <v>2</v>
      </c>
      <c r="H59" s="121">
        <v>10</v>
      </c>
      <c r="I59" s="121">
        <v>0</v>
      </c>
    </row>
    <row r="60" spans="2:9" s="8" customFormat="1" ht="11.1" customHeight="1" x14ac:dyDescent="0.15">
      <c r="B60" s="29" t="s">
        <v>36</v>
      </c>
      <c r="C60" s="30">
        <v>6</v>
      </c>
      <c r="D60" s="43"/>
      <c r="E60" s="125">
        <v>7</v>
      </c>
      <c r="F60" s="123">
        <v>9</v>
      </c>
      <c r="G60" s="123">
        <v>0</v>
      </c>
      <c r="H60" s="123">
        <v>1</v>
      </c>
      <c r="I60" s="123">
        <v>0</v>
      </c>
    </row>
    <row r="61" spans="2:9" s="8" customFormat="1" ht="11.1" customHeight="1" x14ac:dyDescent="0.15">
      <c r="B61" s="29" t="s">
        <v>37</v>
      </c>
      <c r="C61" s="30">
        <v>5</v>
      </c>
      <c r="D61" s="43"/>
      <c r="E61" s="125">
        <v>5</v>
      </c>
      <c r="F61" s="123">
        <v>4</v>
      </c>
      <c r="G61" s="123">
        <v>0</v>
      </c>
      <c r="H61" s="123">
        <v>1</v>
      </c>
      <c r="I61" s="123">
        <v>0</v>
      </c>
    </row>
    <row r="62" spans="2:9" s="8" customFormat="1" ht="11.1" customHeight="1" x14ac:dyDescent="0.15">
      <c r="B62" s="29" t="s">
        <v>38</v>
      </c>
      <c r="C62" s="30">
        <v>23</v>
      </c>
      <c r="D62" s="43"/>
      <c r="E62" s="125">
        <v>25</v>
      </c>
      <c r="F62" s="123">
        <v>24</v>
      </c>
      <c r="G62" s="123">
        <v>1</v>
      </c>
      <c r="H62" s="123">
        <v>3</v>
      </c>
      <c r="I62" s="123">
        <v>0</v>
      </c>
    </row>
    <row r="63" spans="2:9" s="8" customFormat="1" ht="11.1" customHeight="1" x14ac:dyDescent="0.15">
      <c r="B63" s="29" t="s">
        <v>39</v>
      </c>
      <c r="C63" s="30">
        <v>33</v>
      </c>
      <c r="D63" s="43"/>
      <c r="E63" s="125">
        <v>34</v>
      </c>
      <c r="F63" s="123">
        <v>28</v>
      </c>
      <c r="G63" s="123">
        <v>1</v>
      </c>
      <c r="H63" s="123">
        <v>4</v>
      </c>
      <c r="I63" s="123">
        <v>0</v>
      </c>
    </row>
    <row r="64" spans="2:9" s="8" customFormat="1" ht="11.1" customHeight="1" x14ac:dyDescent="0.15">
      <c r="B64" s="29" t="s">
        <v>40</v>
      </c>
      <c r="C64" s="30">
        <v>4</v>
      </c>
      <c r="D64" s="43"/>
      <c r="E64" s="125">
        <v>4</v>
      </c>
      <c r="F64" s="123">
        <v>5</v>
      </c>
      <c r="G64" s="123">
        <v>0</v>
      </c>
      <c r="H64" s="123">
        <v>1</v>
      </c>
      <c r="I64" s="123">
        <v>0</v>
      </c>
    </row>
    <row r="65" spans="2:9" s="22" customFormat="1" ht="11.1" customHeight="1" x14ac:dyDescent="0.15">
      <c r="B65" s="32" t="s">
        <v>289</v>
      </c>
      <c r="C65" s="53">
        <v>37</v>
      </c>
      <c r="D65" s="53"/>
      <c r="E65" s="127">
        <v>38</v>
      </c>
      <c r="F65" s="121">
        <v>31</v>
      </c>
      <c r="G65" s="121">
        <v>0</v>
      </c>
      <c r="H65" s="121">
        <v>4</v>
      </c>
      <c r="I65" s="121">
        <v>0</v>
      </c>
    </row>
    <row r="66" spans="2:9" s="8" customFormat="1" ht="11.1" customHeight="1" x14ac:dyDescent="0.15">
      <c r="B66" s="29" t="s">
        <v>41</v>
      </c>
      <c r="C66" s="30">
        <v>4</v>
      </c>
      <c r="D66" s="43"/>
      <c r="E66" s="125">
        <v>5</v>
      </c>
      <c r="F66" s="123">
        <v>3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30">
        <v>16</v>
      </c>
      <c r="D67" s="43"/>
      <c r="E67" s="125">
        <v>17</v>
      </c>
      <c r="F67" s="123">
        <v>13</v>
      </c>
      <c r="G67" s="123">
        <v>0</v>
      </c>
      <c r="H67" s="123">
        <v>1</v>
      </c>
      <c r="I67" s="123">
        <v>0</v>
      </c>
    </row>
    <row r="68" spans="2:9" s="8" customFormat="1" ht="11.1" customHeight="1" x14ac:dyDescent="0.15">
      <c r="B68" s="29" t="s">
        <v>43</v>
      </c>
      <c r="C68" s="30">
        <v>15</v>
      </c>
      <c r="D68" s="43"/>
      <c r="E68" s="125">
        <v>14</v>
      </c>
      <c r="F68" s="123">
        <v>13</v>
      </c>
      <c r="G68" s="123">
        <v>0</v>
      </c>
      <c r="H68" s="123">
        <v>2</v>
      </c>
      <c r="I68" s="123">
        <v>0</v>
      </c>
    </row>
    <row r="69" spans="2:9" s="8" customFormat="1" ht="11.1" customHeight="1" x14ac:dyDescent="0.15">
      <c r="B69" s="29" t="s">
        <v>44</v>
      </c>
      <c r="C69" s="30">
        <v>2</v>
      </c>
      <c r="D69" s="43"/>
      <c r="E69" s="125">
        <v>2</v>
      </c>
      <c r="F69" s="123">
        <v>2</v>
      </c>
      <c r="G69" s="123">
        <v>0</v>
      </c>
      <c r="H69" s="123">
        <v>1</v>
      </c>
      <c r="I69" s="123">
        <v>0</v>
      </c>
    </row>
    <row r="70" spans="2:9" s="22" customFormat="1" ht="11.1" customHeight="1" x14ac:dyDescent="0.15">
      <c r="B70" s="32" t="s">
        <v>290</v>
      </c>
      <c r="C70" s="53">
        <v>138</v>
      </c>
      <c r="D70" s="53"/>
      <c r="E70" s="127">
        <v>127</v>
      </c>
      <c r="F70" s="121">
        <v>124</v>
      </c>
      <c r="G70" s="121">
        <v>0</v>
      </c>
      <c r="H70" s="121">
        <v>18</v>
      </c>
      <c r="I70" s="121">
        <v>0</v>
      </c>
    </row>
    <row r="71" spans="2:9" s="8" customFormat="1" ht="11.1" customHeight="1" x14ac:dyDescent="0.15">
      <c r="B71" s="29" t="s">
        <v>45</v>
      </c>
      <c r="C71" s="30">
        <v>60</v>
      </c>
      <c r="D71" s="43"/>
      <c r="E71" s="125">
        <v>55</v>
      </c>
      <c r="F71" s="123">
        <v>53</v>
      </c>
      <c r="G71" s="123">
        <v>0</v>
      </c>
      <c r="H71" s="123">
        <v>8</v>
      </c>
      <c r="I71" s="123">
        <v>0</v>
      </c>
    </row>
    <row r="72" spans="2:9" s="8" customFormat="1" ht="11.1" customHeight="1" x14ac:dyDescent="0.15">
      <c r="B72" s="29" t="s">
        <v>46</v>
      </c>
      <c r="C72" s="30">
        <v>10</v>
      </c>
      <c r="D72" s="43"/>
      <c r="E72" s="125">
        <v>7</v>
      </c>
      <c r="F72" s="123">
        <v>6</v>
      </c>
      <c r="G72" s="123">
        <v>0</v>
      </c>
      <c r="H72" s="123">
        <v>1</v>
      </c>
      <c r="I72" s="123">
        <v>0</v>
      </c>
    </row>
    <row r="73" spans="2:9" s="8" customFormat="1" ht="11.1" customHeight="1" x14ac:dyDescent="0.15">
      <c r="B73" s="29" t="s">
        <v>47</v>
      </c>
      <c r="C73" s="30">
        <v>4</v>
      </c>
      <c r="D73" s="43"/>
      <c r="E73" s="125">
        <v>6</v>
      </c>
      <c r="F73" s="123">
        <v>5</v>
      </c>
      <c r="G73" s="123">
        <v>0</v>
      </c>
      <c r="H73" s="123">
        <v>1</v>
      </c>
      <c r="I73" s="123">
        <v>0</v>
      </c>
    </row>
    <row r="74" spans="2:9" s="8" customFormat="1" ht="11.1" customHeight="1" x14ac:dyDescent="0.15">
      <c r="B74" s="29" t="s">
        <v>48</v>
      </c>
      <c r="C74" s="30">
        <v>25</v>
      </c>
      <c r="D74" s="43"/>
      <c r="E74" s="125">
        <v>24</v>
      </c>
      <c r="F74" s="123">
        <v>18</v>
      </c>
      <c r="G74" s="123">
        <v>0</v>
      </c>
      <c r="H74" s="123">
        <v>2</v>
      </c>
      <c r="I74" s="123">
        <v>0</v>
      </c>
    </row>
    <row r="75" spans="2:9" s="8" customFormat="1" ht="11.1" customHeight="1" x14ac:dyDescent="0.15">
      <c r="B75" s="29" t="s">
        <v>49</v>
      </c>
      <c r="C75" s="30">
        <v>9</v>
      </c>
      <c r="D75" s="43"/>
      <c r="E75" s="125">
        <v>9</v>
      </c>
      <c r="F75" s="123">
        <v>10</v>
      </c>
      <c r="G75" s="123">
        <v>0</v>
      </c>
      <c r="H75" s="123">
        <v>1</v>
      </c>
      <c r="I75" s="123">
        <v>0</v>
      </c>
    </row>
    <row r="76" spans="2:9" s="8" customFormat="1" ht="11.1" customHeight="1" x14ac:dyDescent="0.15">
      <c r="B76" s="29" t="s">
        <v>50</v>
      </c>
      <c r="C76" s="30">
        <v>8</v>
      </c>
      <c r="D76" s="43"/>
      <c r="E76" s="125">
        <v>8</v>
      </c>
      <c r="F76" s="123">
        <v>7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30">
        <v>10</v>
      </c>
      <c r="D77" s="43"/>
      <c r="E77" s="125">
        <v>8</v>
      </c>
      <c r="F77" s="123">
        <v>8</v>
      </c>
      <c r="G77" s="123">
        <v>0</v>
      </c>
      <c r="H77" s="123">
        <v>3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12</v>
      </c>
      <c r="D78" s="67"/>
      <c r="E78" s="134">
        <v>10</v>
      </c>
      <c r="F78" s="132">
        <v>17</v>
      </c>
      <c r="G78" s="132">
        <v>0</v>
      </c>
      <c r="H78" s="132">
        <v>2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codeName="Sheet48">
    <tabColor indexed="56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154</v>
      </c>
    </row>
    <row r="2" spans="2:16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1" t="s">
        <v>70</v>
      </c>
      <c r="D4" s="211"/>
      <c r="E4" s="211"/>
      <c r="F4" s="211"/>
      <c r="G4" s="211"/>
      <c r="H4" s="211"/>
      <c r="I4" s="211"/>
    </row>
    <row r="5" spans="2:16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16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16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2012 平成24年</v>
      </c>
      <c r="C9" s="43">
        <v>67356</v>
      </c>
      <c r="D9" s="44">
        <v>73.074410594453354</v>
      </c>
      <c r="E9" s="45">
        <v>49220</v>
      </c>
      <c r="F9" s="43">
        <v>52577</v>
      </c>
      <c r="G9" s="43">
        <v>3972</v>
      </c>
      <c r="H9" s="43">
        <v>7695</v>
      </c>
      <c r="I9" s="43">
        <v>813</v>
      </c>
      <c r="J9" s="46">
        <f>SUM('B-a'!C9,'B-b'!C9,'B-c'!C9,'B-d'!C9,'B-e'!C9)-C9</f>
        <v>0</v>
      </c>
      <c r="L9" s="46">
        <f>SUM('B-a'!E9,'B-b'!E9,'B-c'!E9,'B-d'!E9,'B-e'!E9)-E9</f>
        <v>0</v>
      </c>
      <c r="M9" s="46">
        <f>SUM('B-a'!F9,'B-b'!F9,'B-c'!F9,'B-d'!F9,'B-e'!F9)-F9</f>
        <v>0</v>
      </c>
      <c r="N9" s="46">
        <f>SUM('B-a'!G9,'B-b'!G9,'B-c'!G9,'B-d'!G9,'B-e'!G9)-G9</f>
        <v>0</v>
      </c>
      <c r="O9" s="46">
        <f>SUM('B-a'!H9,'B-b'!H9,'B-c'!H9,'B-d'!H9,'B-e'!H9)-H9</f>
        <v>0</v>
      </c>
      <c r="P9" s="46">
        <f>SUM('B-a'!I9,'B-b'!I9,'B-c'!I9,'B-d'!I9,'B-e'!I9)-I9</f>
        <v>0</v>
      </c>
    </row>
    <row r="10" spans="2:16" s="8" customFormat="1" x14ac:dyDescent="0.15">
      <c r="B10" s="14" t="str">
        <f>重要犯罪!B10</f>
        <v>2013     25</v>
      </c>
      <c r="C10" s="43">
        <v>66494</v>
      </c>
      <c r="D10" s="44">
        <v>72.919361145366508</v>
      </c>
      <c r="E10" s="45">
        <v>48487</v>
      </c>
      <c r="F10" s="43">
        <v>51274</v>
      </c>
      <c r="G10" s="43">
        <v>4036</v>
      </c>
      <c r="H10" s="43">
        <v>7210</v>
      </c>
      <c r="I10" s="43">
        <v>820</v>
      </c>
      <c r="J10" s="46">
        <f>SUM('B-a'!C10,'B-b'!C10,'B-c'!C10,'B-d'!C10,'B-e'!C10)-C10</f>
        <v>0</v>
      </c>
      <c r="L10" s="46">
        <f>SUM('B-a'!E10,'B-b'!E10,'B-c'!E10,'B-d'!E10,'B-e'!E10)-E10</f>
        <v>0</v>
      </c>
      <c r="M10" s="46">
        <f>SUM('B-a'!F10,'B-b'!F10,'B-c'!F10,'B-d'!F10,'B-e'!F10)-F10</f>
        <v>0</v>
      </c>
      <c r="N10" s="46">
        <f>SUM('B-a'!G10,'B-b'!G10,'B-c'!G10,'B-d'!G10,'B-e'!G10)-G10</f>
        <v>0</v>
      </c>
      <c r="O10" s="46">
        <f>SUM('B-a'!H10,'B-b'!H10,'B-c'!H10,'B-d'!H10,'B-e'!H10)-H10</f>
        <v>0</v>
      </c>
      <c r="P10" s="46">
        <f>SUM('B-a'!I10,'B-b'!I10,'B-c'!I10,'B-d'!I10,'B-e'!I10)-I10</f>
        <v>0</v>
      </c>
    </row>
    <row r="11" spans="2:16" s="8" customFormat="1" x14ac:dyDescent="0.15">
      <c r="B11" s="14" t="str">
        <f>重要犯罪!B11</f>
        <v>2014     26</v>
      </c>
      <c r="C11" s="43">
        <v>65814</v>
      </c>
      <c r="D11" s="44">
        <v>75.956483422979915</v>
      </c>
      <c r="E11" s="45">
        <v>49990</v>
      </c>
      <c r="F11" s="43">
        <v>52618</v>
      </c>
      <c r="G11" s="43">
        <v>4228</v>
      </c>
      <c r="H11" s="43">
        <v>6243</v>
      </c>
      <c r="I11" s="43">
        <v>645</v>
      </c>
      <c r="J11" s="46">
        <f>SUM('B-a'!C11,'B-b'!C11,'B-c'!C11,'B-d'!C11,'B-e'!C11)-C11</f>
        <v>0</v>
      </c>
      <c r="L11" s="46">
        <f>SUM('B-a'!E11,'B-b'!E11,'B-c'!E11,'B-d'!E11,'B-e'!E11)-E11</f>
        <v>0</v>
      </c>
      <c r="M11" s="46">
        <f>SUM('B-a'!F11,'B-b'!F11,'B-c'!F11,'B-d'!F11,'B-e'!F11)-F11</f>
        <v>0</v>
      </c>
      <c r="N11" s="46">
        <f>SUM('B-a'!G11,'B-b'!G11,'B-c'!G11,'B-d'!G11,'B-e'!G11)-G11</f>
        <v>0</v>
      </c>
      <c r="O11" s="46">
        <f>SUM('B-a'!H11,'B-b'!H11,'B-c'!H11,'B-d'!H11,'B-e'!H11)-H11</f>
        <v>0</v>
      </c>
      <c r="P11" s="46">
        <f>SUM('B-a'!I11,'B-b'!I11,'B-c'!I11,'B-d'!I11,'B-e'!I11)-I11</f>
        <v>0</v>
      </c>
    </row>
    <row r="12" spans="2:16" s="8" customFormat="1" x14ac:dyDescent="0.15">
      <c r="B12" s="14" t="str">
        <f>重要犯罪!B12</f>
        <v>2015     27</v>
      </c>
      <c r="C12" s="43">
        <v>64049</v>
      </c>
      <c r="D12" s="44">
        <v>78.015269559243706</v>
      </c>
      <c r="E12" s="45">
        <v>49968</v>
      </c>
      <c r="F12" s="43">
        <v>52541</v>
      </c>
      <c r="G12" s="43">
        <v>4323</v>
      </c>
      <c r="H12" s="43">
        <v>5093</v>
      </c>
      <c r="I12" s="43">
        <v>440</v>
      </c>
      <c r="J12" s="46">
        <f>SUM('B-a'!C12,'B-b'!C12,'B-c'!C12,'B-d'!C12,'B-e'!C12)-C12</f>
        <v>0</v>
      </c>
      <c r="L12" s="46">
        <f>SUM('B-a'!E12,'B-b'!E12,'B-c'!E12,'B-d'!E12,'B-e'!E12)-E12</f>
        <v>0</v>
      </c>
      <c r="M12" s="46">
        <f>SUM('B-a'!F12,'B-b'!F12,'B-c'!F12,'B-d'!F12,'B-e'!F12)-F12</f>
        <v>0</v>
      </c>
      <c r="N12" s="46">
        <f>SUM('B-a'!G12,'B-b'!G12,'B-c'!G12,'B-d'!G12,'B-e'!G12)-G12</f>
        <v>0</v>
      </c>
      <c r="O12" s="46">
        <f>SUM('B-a'!H12,'B-b'!H12,'B-c'!H12,'B-d'!H12,'B-e'!H12)-H12</f>
        <v>0</v>
      </c>
      <c r="P12" s="46">
        <f>SUM('B-a'!I12,'B-b'!I12,'B-c'!I12,'B-d'!I12,'B-e'!I12)-I12</f>
        <v>0</v>
      </c>
    </row>
    <row r="13" spans="2:16" s="8" customFormat="1" x14ac:dyDescent="0.15">
      <c r="B13" s="14" t="str">
        <f>重要犯罪!B13</f>
        <v>2016     28</v>
      </c>
      <c r="C13" s="43">
        <v>62043</v>
      </c>
      <c r="D13" s="44">
        <v>80.355559853649879</v>
      </c>
      <c r="E13" s="45">
        <v>49855</v>
      </c>
      <c r="F13" s="43">
        <v>52291</v>
      </c>
      <c r="G13" s="43">
        <v>4571</v>
      </c>
      <c r="H13" s="43">
        <v>4197</v>
      </c>
      <c r="I13" s="43">
        <v>385</v>
      </c>
      <c r="J13" s="46">
        <f>SUM('B-a'!C13,'B-b'!C13,'B-c'!C13,'B-d'!C13,'B-e'!C13)-C13</f>
        <v>0</v>
      </c>
      <c r="L13" s="46">
        <f>SUM('B-a'!E13,'B-b'!E13,'B-c'!E13,'B-d'!E13,'B-e'!E13)-E13</f>
        <v>0</v>
      </c>
      <c r="M13" s="46">
        <f>SUM('B-a'!F13,'B-b'!F13,'B-c'!F13,'B-d'!F13,'B-e'!F13)-F13</f>
        <v>0</v>
      </c>
      <c r="N13" s="46">
        <f>SUM('B-a'!G13,'B-b'!G13,'B-c'!G13,'B-d'!G13,'B-e'!G13)-G13</f>
        <v>0</v>
      </c>
      <c r="O13" s="46">
        <f>SUM('B-a'!H13,'B-b'!H13,'B-c'!H13,'B-d'!H13,'B-e'!H13)-H13</f>
        <v>0</v>
      </c>
      <c r="P13" s="46">
        <f>SUM('B-a'!I13,'B-b'!I13,'B-c'!I13,'B-d'!I13,'B-e'!I13)-I13</f>
        <v>0</v>
      </c>
    </row>
    <row r="14" spans="2:16" s="8" customFormat="1" x14ac:dyDescent="0.15">
      <c r="B14" s="18" t="str">
        <f>重要犯罪!B14</f>
        <v>2017     29</v>
      </c>
      <c r="C14" s="47">
        <v>60099</v>
      </c>
      <c r="D14" s="48">
        <v>81.756767999467556</v>
      </c>
      <c r="E14" s="49">
        <v>49135</v>
      </c>
      <c r="F14" s="50">
        <v>51253</v>
      </c>
      <c r="G14" s="50">
        <v>4734</v>
      </c>
      <c r="H14" s="50">
        <v>3619</v>
      </c>
      <c r="I14" s="50">
        <v>309</v>
      </c>
      <c r="J14" s="46">
        <f>SUM('B-a'!C14,'B-b'!C14,'B-c'!C14,'B-d'!C14,'B-e'!C14)-C14</f>
        <v>0</v>
      </c>
      <c r="L14" s="46">
        <f>SUM('B-a'!E14,'B-b'!E14,'B-c'!E14,'B-d'!E14,'B-e'!E14)-E14</f>
        <v>0</v>
      </c>
      <c r="M14" s="46">
        <f>SUM('B-a'!F14,'B-b'!F14,'B-c'!F14,'B-d'!F14,'B-e'!F14)-F14</f>
        <v>0</v>
      </c>
      <c r="N14" s="46">
        <f>SUM('B-a'!G14,'B-b'!G14,'B-c'!G14,'B-d'!G14,'B-e'!G14)-G14</f>
        <v>0</v>
      </c>
      <c r="O14" s="46">
        <f>SUM('B-a'!H14,'B-b'!H14,'B-c'!H14,'B-d'!H14,'B-e'!H14)-H14</f>
        <v>0</v>
      </c>
      <c r="P14" s="46">
        <f>SUM('B-a'!I14,'B-b'!I14,'B-c'!I14,'B-d'!I14,'B-e'!I14)-I14</f>
        <v>0</v>
      </c>
    </row>
    <row r="15" spans="2:16" s="8" customFormat="1" x14ac:dyDescent="0.15">
      <c r="B15" s="18" t="str">
        <f>重要犯罪!B15</f>
        <v>2018     30</v>
      </c>
      <c r="C15" s="47">
        <v>59139</v>
      </c>
      <c r="D15" s="48">
        <v>83.445780280356445</v>
      </c>
      <c r="E15" s="49">
        <v>49349</v>
      </c>
      <c r="F15" s="50">
        <v>51786</v>
      </c>
      <c r="G15" s="50">
        <v>5209</v>
      </c>
      <c r="H15" s="50">
        <v>3623</v>
      </c>
      <c r="I15" s="50">
        <v>347</v>
      </c>
      <c r="J15" s="46">
        <f>SUM('B-a'!C15,'B-b'!C15,'B-c'!C15,'B-d'!C15,'B-e'!C15)-C15</f>
        <v>0</v>
      </c>
      <c r="L15" s="46">
        <f>SUM('B-a'!E15,'B-b'!E15,'B-c'!E15,'B-d'!E15,'B-e'!E15)-E15</f>
        <v>0</v>
      </c>
      <c r="M15" s="46">
        <f>SUM('B-a'!F15,'B-b'!F15,'B-c'!F15,'B-d'!F15,'B-e'!F15)-F15</f>
        <v>0</v>
      </c>
      <c r="N15" s="46">
        <f>SUM('B-a'!G15,'B-b'!G15,'B-c'!G15,'B-d'!G15,'B-e'!G15)-G15</f>
        <v>0</v>
      </c>
      <c r="O15" s="46">
        <f>SUM('B-a'!H15,'B-b'!H15,'B-c'!H15,'B-d'!H15,'B-e'!H15)-H15</f>
        <v>0</v>
      </c>
      <c r="P15" s="46">
        <f>SUM('B-a'!I15,'B-b'!I15,'B-c'!I15,'B-d'!I15,'B-e'!I15)-I15</f>
        <v>0</v>
      </c>
    </row>
    <row r="16" spans="2:16" s="8" customFormat="1" x14ac:dyDescent="0.15">
      <c r="B16" s="18" t="str">
        <f>重要犯罪!B16</f>
        <v>2019 令和元年</v>
      </c>
      <c r="C16" s="50">
        <v>56753</v>
      </c>
      <c r="D16" s="48">
        <v>84.557644529804591</v>
      </c>
      <c r="E16" s="51">
        <v>47989</v>
      </c>
      <c r="F16" s="50">
        <v>50789</v>
      </c>
      <c r="G16" s="50">
        <v>5663</v>
      </c>
      <c r="H16" s="50">
        <v>3484</v>
      </c>
      <c r="I16" s="50">
        <v>339</v>
      </c>
      <c r="J16" s="46">
        <f>SUM('B-a'!C16,'B-b'!C16,'B-c'!C16,'B-d'!C16,'B-e'!C16)-C16</f>
        <v>0</v>
      </c>
      <c r="L16" s="46">
        <f>SUM('B-a'!E16,'B-b'!E16,'B-c'!E16,'B-d'!E16,'B-e'!E16)-E16</f>
        <v>0</v>
      </c>
      <c r="M16" s="46">
        <f>SUM('B-a'!F16,'B-b'!F16,'B-c'!F16,'B-d'!F16,'B-e'!F16)-F16</f>
        <v>0</v>
      </c>
      <c r="N16" s="46">
        <f>SUM('B-a'!G16,'B-b'!G16,'B-c'!G16,'B-d'!G16,'B-e'!G16)-G16</f>
        <v>0</v>
      </c>
      <c r="O16" s="46">
        <f>SUM('B-a'!H16,'B-b'!H16,'B-c'!H16,'B-d'!H16,'B-e'!H16)-H16</f>
        <v>0</v>
      </c>
      <c r="P16" s="46">
        <f>SUM('B-a'!I16,'B-b'!I16,'B-c'!I16,'B-d'!I16,'B-e'!I16)-I16</f>
        <v>0</v>
      </c>
    </row>
    <row r="17" spans="2:16" s="22" customFormat="1" x14ac:dyDescent="0.15">
      <c r="B17" s="18" t="str">
        <f>重要犯罪!B17</f>
        <v>2020 　　２</v>
      </c>
      <c r="C17" s="50">
        <v>51829</v>
      </c>
      <c r="D17" s="48">
        <v>88.298057072295435</v>
      </c>
      <c r="E17" s="52">
        <v>45764</v>
      </c>
      <c r="F17" s="52">
        <v>48108</v>
      </c>
      <c r="G17" s="52">
        <v>5635</v>
      </c>
      <c r="H17" s="52">
        <v>3060</v>
      </c>
      <c r="I17" s="51">
        <v>291</v>
      </c>
      <c r="J17" s="46">
        <f>SUM('B-a'!C17,'B-b'!C17,'B-c'!C17,'B-d'!C17,'B-e'!C17)-C17</f>
        <v>0</v>
      </c>
      <c r="L17" s="46">
        <f>SUM('B-a'!E17,'B-b'!E17,'B-c'!E17,'B-d'!E17,'B-e'!E17)-E17</f>
        <v>0</v>
      </c>
      <c r="M17" s="46">
        <f>SUM('B-a'!F17,'B-b'!F17,'B-c'!F17,'B-d'!F17,'B-e'!F17)-F17</f>
        <v>0</v>
      </c>
      <c r="N17" s="46">
        <f>SUM('B-a'!G17,'B-b'!G17,'B-c'!G17,'B-d'!G17,'B-e'!G17)-G17</f>
        <v>0</v>
      </c>
      <c r="O17" s="46">
        <f>SUM('B-a'!H17,'B-b'!H17,'B-c'!H17,'B-d'!H17,'B-e'!H17)-H17</f>
        <v>0</v>
      </c>
      <c r="P17" s="46">
        <f>SUM('B-a'!I17,'B-b'!I17,'B-c'!I17,'B-d'!I17,'B-e'!I17)-I17</f>
        <v>0</v>
      </c>
    </row>
    <row r="18" spans="2:16" s="22" customFormat="1" x14ac:dyDescent="0.15">
      <c r="B18" s="23" t="str">
        <f>重要犯罪!B18</f>
        <v>2021 　　３</v>
      </c>
      <c r="C18" s="53">
        <f>SUM(C20,C26,C33,C34,C45,C52,C59,C65,C70)</f>
        <v>49717</v>
      </c>
      <c r="D18" s="54">
        <f>E18/C18*100</f>
        <v>87.074843614860114</v>
      </c>
      <c r="E18" s="55">
        <f>SUM(E20,E26,E33,E34,E45,E52,E59,E65,E70)</f>
        <v>43291</v>
      </c>
      <c r="F18" s="53">
        <f>SUM(F20,F26,F33,F34,F45,F52,F59,F65,F70)</f>
        <v>45724</v>
      </c>
      <c r="G18" s="53">
        <f>SUM(G20,G26,G33,G34,G45,G52,G59,G65,G70)</f>
        <v>5611</v>
      </c>
      <c r="H18" s="53">
        <f>SUM(H20,H26,H33,H34,H45,H52,H59,H65,H70)</f>
        <v>2815</v>
      </c>
      <c r="I18" s="53">
        <f>SUM(I20,I26,I33,I34,I45,I52,I59,I65,I70)</f>
        <v>293</v>
      </c>
      <c r="J18" s="46">
        <f>SUM('B-a'!C18,'B-b'!C18,'B-c'!C18,'B-d'!C18,'B-e'!C18)-C18</f>
        <v>0</v>
      </c>
      <c r="L18" s="46">
        <f>SUM('B-a'!E18,'B-b'!E18,'B-c'!E18,'B-d'!E18,'B-e'!E18)-E18</f>
        <v>0</v>
      </c>
      <c r="M18" s="46">
        <f>SUM('B-a'!F18,'B-b'!F18,'B-c'!F18,'B-d'!F18,'B-e'!F18)-F18</f>
        <v>0</v>
      </c>
      <c r="N18" s="46">
        <f>SUM('B-a'!G18,'B-b'!G18,'B-c'!G18,'B-d'!G18,'B-e'!G18)-G18</f>
        <v>0</v>
      </c>
      <c r="O18" s="46">
        <f>SUM('B-a'!H18,'B-b'!H18,'B-c'!H18,'B-d'!H18,'B-e'!H18)-H18</f>
        <v>0</v>
      </c>
      <c r="P18" s="46">
        <f>SUM('B-a'!I18,'B-b'!I18,'B-c'!I18,'B-d'!I18,'B-e'!I18)-I18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SUM('B-a'!C19,'B-b'!C19,'B-c'!C19,'B-d'!C19,'B-e'!C19)-C19</f>
        <v>0</v>
      </c>
      <c r="L19" s="46">
        <f>SUM('B-a'!E19,'B-b'!E19,'B-c'!E19,'B-d'!E19,'B-e'!E19)-E19</f>
        <v>0</v>
      </c>
      <c r="M19" s="46">
        <f>SUM('B-a'!F19,'B-b'!F19,'B-c'!F19,'B-d'!F19,'B-e'!F19)-F19</f>
        <v>0</v>
      </c>
      <c r="N19" s="46">
        <f>SUM('B-a'!G19,'B-b'!G19,'B-c'!G19,'B-d'!G19,'B-e'!G19)-G19</f>
        <v>0</v>
      </c>
      <c r="O19" s="46">
        <f>SUM('B-a'!H19,'B-b'!H19,'B-c'!H19,'B-d'!H19,'B-e'!H19)-H19</f>
        <v>0</v>
      </c>
      <c r="P19" s="46">
        <f>SUM('B-a'!I19,'B-b'!I19,'B-c'!I19,'B-d'!I19,'B-e'!I19)-I19</f>
        <v>0</v>
      </c>
    </row>
    <row r="20" spans="2:16" s="22" customFormat="1" ht="11.1" customHeight="1" x14ac:dyDescent="0.15">
      <c r="B20" s="26" t="s">
        <v>1</v>
      </c>
      <c r="C20" s="23">
        <v>2836</v>
      </c>
      <c r="D20" s="121"/>
      <c r="E20" s="23">
        <v>2607</v>
      </c>
      <c r="F20" s="122">
        <v>2830</v>
      </c>
      <c r="G20" s="122">
        <v>523</v>
      </c>
      <c r="H20" s="122">
        <v>104</v>
      </c>
      <c r="I20" s="121">
        <v>9</v>
      </c>
      <c r="J20" s="46">
        <f>SUM('B-a'!C20,'B-b'!C20,'B-c'!C20,'B-d'!C20,'B-e'!C20)-C20</f>
        <v>0</v>
      </c>
      <c r="L20" s="46">
        <f>SUM('B-a'!E20,'B-b'!E20,'B-c'!E20,'B-d'!E20,'B-e'!E20)-E20</f>
        <v>0</v>
      </c>
      <c r="M20" s="46">
        <f>SUM('B-a'!F20,'B-b'!F20,'B-c'!F20,'B-d'!F20,'B-e'!F20)-F20</f>
        <v>0</v>
      </c>
      <c r="N20" s="46">
        <f>SUM('B-a'!G20,'B-b'!G20,'B-c'!G20,'B-d'!G20,'B-e'!G20)-G20</f>
        <v>0</v>
      </c>
      <c r="O20" s="46">
        <f>SUM('B-a'!H20,'B-b'!H20,'B-c'!H20,'B-d'!H20,'B-e'!H20)-H20</f>
        <v>0</v>
      </c>
      <c r="P20" s="46">
        <f>SUM('B-a'!I20,'B-b'!I20,'B-c'!I20,'B-d'!I20,'B-e'!I20)-I20</f>
        <v>0</v>
      </c>
    </row>
    <row r="21" spans="2:16" s="8" customFormat="1" ht="11.1" customHeight="1" x14ac:dyDescent="0.15">
      <c r="B21" s="29" t="s">
        <v>2</v>
      </c>
      <c r="C21" s="123">
        <v>1779</v>
      </c>
      <c r="D21" s="124"/>
      <c r="E21" s="125">
        <v>1620</v>
      </c>
      <c r="F21" s="123">
        <v>1784</v>
      </c>
      <c r="G21" s="123">
        <v>327</v>
      </c>
      <c r="H21" s="126">
        <v>76</v>
      </c>
      <c r="I21" s="123">
        <v>7</v>
      </c>
      <c r="J21" s="46">
        <f>SUM('B-a'!C21,'B-b'!C21,'B-c'!C21,'B-d'!C21,'B-e'!C21)-C21</f>
        <v>0</v>
      </c>
      <c r="L21" s="46">
        <f>SUM('B-a'!E21,'B-b'!E21,'B-c'!E21,'B-d'!E21,'B-e'!E21)-E21</f>
        <v>0</v>
      </c>
      <c r="M21" s="46">
        <f>SUM('B-a'!F21,'B-b'!F21,'B-c'!F21,'B-d'!F21,'B-e'!F21)-F21</f>
        <v>0</v>
      </c>
      <c r="N21" s="46">
        <f>SUM('B-a'!G21,'B-b'!G21,'B-c'!G21,'B-d'!G21,'B-e'!G21)-G21</f>
        <v>0</v>
      </c>
      <c r="O21" s="46">
        <f>SUM('B-a'!H21,'B-b'!H21,'B-c'!H21,'B-d'!H21,'B-e'!H21)-H21</f>
        <v>0</v>
      </c>
      <c r="P21" s="46">
        <f>SUM('B-a'!I21,'B-b'!I21,'B-c'!I21,'B-d'!I21,'B-e'!I21)-I21</f>
        <v>0</v>
      </c>
    </row>
    <row r="22" spans="2:16" s="8" customFormat="1" ht="11.1" customHeight="1" x14ac:dyDescent="0.15">
      <c r="B22" s="29" t="s">
        <v>3</v>
      </c>
      <c r="C22" s="123">
        <v>241</v>
      </c>
      <c r="D22" s="124"/>
      <c r="E22" s="125">
        <v>221</v>
      </c>
      <c r="F22" s="123">
        <v>237</v>
      </c>
      <c r="G22" s="123">
        <v>39</v>
      </c>
      <c r="H22" s="123">
        <v>9</v>
      </c>
      <c r="I22" s="123">
        <v>0</v>
      </c>
      <c r="J22" s="46">
        <f>SUM('B-a'!C22,'B-b'!C22,'B-c'!C22,'B-d'!C22,'B-e'!C22)-C22</f>
        <v>0</v>
      </c>
      <c r="L22" s="46">
        <f>SUM('B-a'!E22,'B-b'!E22,'B-c'!E22,'B-d'!E22,'B-e'!E22)-E22</f>
        <v>0</v>
      </c>
      <c r="M22" s="46">
        <f>SUM('B-a'!F22,'B-b'!F22,'B-c'!F22,'B-d'!F22,'B-e'!F22)-F22</f>
        <v>0</v>
      </c>
      <c r="N22" s="46">
        <f>SUM('B-a'!G22,'B-b'!G22,'B-c'!G22,'B-d'!G22,'B-e'!G22)-G22</f>
        <v>0</v>
      </c>
      <c r="O22" s="46">
        <f>SUM('B-a'!H22,'B-b'!H22,'B-c'!H22,'B-d'!H22,'B-e'!H22)-H22</f>
        <v>0</v>
      </c>
      <c r="P22" s="46">
        <f>SUM('B-a'!I22,'B-b'!I22,'B-c'!I22,'B-d'!I22,'B-e'!I22)-I22</f>
        <v>0</v>
      </c>
    </row>
    <row r="23" spans="2:16" s="8" customFormat="1" ht="11.1" customHeight="1" x14ac:dyDescent="0.15">
      <c r="B23" s="29" t="s">
        <v>4</v>
      </c>
      <c r="C23" s="123">
        <v>344</v>
      </c>
      <c r="D23" s="124"/>
      <c r="E23" s="125">
        <v>311</v>
      </c>
      <c r="F23" s="123">
        <v>335</v>
      </c>
      <c r="G23" s="123">
        <v>67</v>
      </c>
      <c r="H23" s="123">
        <v>6</v>
      </c>
      <c r="I23" s="123">
        <v>0</v>
      </c>
      <c r="J23" s="46">
        <f>SUM('B-a'!C23,'B-b'!C23,'B-c'!C23,'B-d'!C23,'B-e'!C23)-C23</f>
        <v>0</v>
      </c>
      <c r="L23" s="46">
        <f>SUM('B-a'!E23,'B-b'!E23,'B-c'!E23,'B-d'!E23,'B-e'!E23)-E23</f>
        <v>0</v>
      </c>
      <c r="M23" s="46">
        <f>SUM('B-a'!F23,'B-b'!F23,'B-c'!F23,'B-d'!F23,'B-e'!F23)-F23</f>
        <v>0</v>
      </c>
      <c r="N23" s="46">
        <f>SUM('B-a'!G23,'B-b'!G23,'B-c'!G23,'B-d'!G23,'B-e'!G23)-G23</f>
        <v>0</v>
      </c>
      <c r="O23" s="46">
        <f>SUM('B-a'!H23,'B-b'!H23,'B-c'!H23,'B-d'!H23,'B-e'!H23)-H23</f>
        <v>0</v>
      </c>
      <c r="P23" s="46">
        <f>SUM('B-a'!I23,'B-b'!I23,'B-c'!I23,'B-d'!I23,'B-e'!I23)-I23</f>
        <v>0</v>
      </c>
    </row>
    <row r="24" spans="2:16" s="8" customFormat="1" ht="11.1" customHeight="1" x14ac:dyDescent="0.15">
      <c r="B24" s="29" t="s">
        <v>5</v>
      </c>
      <c r="C24" s="123">
        <v>319</v>
      </c>
      <c r="D24" s="124"/>
      <c r="E24" s="125">
        <v>307</v>
      </c>
      <c r="F24" s="123">
        <v>322</v>
      </c>
      <c r="G24" s="123">
        <v>62</v>
      </c>
      <c r="H24" s="123">
        <v>6</v>
      </c>
      <c r="I24" s="123">
        <v>1</v>
      </c>
      <c r="J24" s="46">
        <f>SUM('B-a'!C24,'B-b'!C24,'B-c'!C24,'B-d'!C24,'B-e'!C24)-C24</f>
        <v>0</v>
      </c>
      <c r="L24" s="46">
        <f>SUM('B-a'!E24,'B-b'!E24,'B-c'!E24,'B-d'!E24,'B-e'!E24)-E24</f>
        <v>0</v>
      </c>
      <c r="M24" s="46">
        <f>SUM('B-a'!F24,'B-b'!F24,'B-c'!F24,'B-d'!F24,'B-e'!F24)-F24</f>
        <v>0</v>
      </c>
      <c r="N24" s="46">
        <f>SUM('B-a'!G24,'B-b'!G24,'B-c'!G24,'B-d'!G24,'B-e'!G24)-G24</f>
        <v>0</v>
      </c>
      <c r="O24" s="46">
        <f>SUM('B-a'!H24,'B-b'!H24,'B-c'!H24,'B-d'!H24,'B-e'!H24)-H24</f>
        <v>0</v>
      </c>
      <c r="P24" s="46">
        <f>SUM('B-a'!I24,'B-b'!I24,'B-c'!I24,'B-d'!I24,'B-e'!I24)-I24</f>
        <v>0</v>
      </c>
    </row>
    <row r="25" spans="2:16" s="8" customFormat="1" ht="11.1" customHeight="1" x14ac:dyDescent="0.15">
      <c r="B25" s="29" t="s">
        <v>6</v>
      </c>
      <c r="C25" s="123">
        <v>153</v>
      </c>
      <c r="D25" s="124"/>
      <c r="E25" s="125">
        <v>148</v>
      </c>
      <c r="F25" s="123">
        <v>152</v>
      </c>
      <c r="G25" s="123">
        <v>28</v>
      </c>
      <c r="H25" s="123">
        <v>7</v>
      </c>
      <c r="I25" s="123">
        <v>1</v>
      </c>
      <c r="J25" s="46">
        <f>SUM('B-a'!C25,'B-b'!C25,'B-c'!C25,'B-d'!C25,'B-e'!C25)-C25</f>
        <v>0</v>
      </c>
      <c r="L25" s="46">
        <f>SUM('B-a'!E25,'B-b'!E25,'B-c'!E25,'B-d'!E25,'B-e'!E25)-E25</f>
        <v>0</v>
      </c>
      <c r="M25" s="46">
        <f>SUM('B-a'!F25,'B-b'!F25,'B-c'!F25,'B-d'!F25,'B-e'!F25)-F25</f>
        <v>0</v>
      </c>
      <c r="N25" s="46">
        <f>SUM('B-a'!G25,'B-b'!G25,'B-c'!G25,'B-d'!G25,'B-e'!G25)-G25</f>
        <v>0</v>
      </c>
      <c r="O25" s="46">
        <f>SUM('B-a'!H25,'B-b'!H25,'B-c'!H25,'B-d'!H25,'B-e'!H25)-H25</f>
        <v>0</v>
      </c>
      <c r="P25" s="46">
        <f>SUM('B-a'!I25,'B-b'!I25,'B-c'!I25,'B-d'!I25,'B-e'!I25)-I25</f>
        <v>0</v>
      </c>
    </row>
    <row r="26" spans="2:16" s="22" customFormat="1" ht="11.1" customHeight="1" x14ac:dyDescent="0.15">
      <c r="B26" s="32" t="s">
        <v>284</v>
      </c>
      <c r="C26" s="121">
        <v>2369</v>
      </c>
      <c r="D26" s="121"/>
      <c r="E26" s="127">
        <v>2144</v>
      </c>
      <c r="F26" s="121">
        <v>2224</v>
      </c>
      <c r="G26" s="121">
        <v>221</v>
      </c>
      <c r="H26" s="121">
        <v>111</v>
      </c>
      <c r="I26" s="121">
        <v>9</v>
      </c>
      <c r="J26" s="46">
        <f>SUM('B-a'!C26,'B-b'!C26,'B-c'!C26,'B-d'!C26,'B-e'!C26)-C26</f>
        <v>0</v>
      </c>
      <c r="L26" s="46">
        <f>SUM('B-a'!E26,'B-b'!E26,'B-c'!E26,'B-d'!E26,'B-e'!E26)-E26</f>
        <v>0</v>
      </c>
      <c r="M26" s="46">
        <f>SUM('B-a'!F26,'B-b'!F26,'B-c'!F26,'B-d'!F26,'B-e'!F26)-F26</f>
        <v>0</v>
      </c>
      <c r="N26" s="46">
        <f>SUM('B-a'!G26,'B-b'!G26,'B-c'!G26,'B-d'!G26,'B-e'!G26)-G26</f>
        <v>0</v>
      </c>
      <c r="O26" s="46">
        <f>SUM('B-a'!H26,'B-b'!H26,'B-c'!H26,'B-d'!H26,'B-e'!H26)-H26</f>
        <v>0</v>
      </c>
      <c r="P26" s="46">
        <f>SUM('B-a'!I26,'B-b'!I26,'B-c'!I26,'B-d'!I26,'B-e'!I26)-I26</f>
        <v>0</v>
      </c>
    </row>
    <row r="27" spans="2:16" s="8" customFormat="1" ht="11.1" customHeight="1" x14ac:dyDescent="0.15">
      <c r="B27" s="29" t="s">
        <v>7</v>
      </c>
      <c r="C27" s="123">
        <v>274</v>
      </c>
      <c r="D27" s="124"/>
      <c r="E27" s="125">
        <v>254</v>
      </c>
      <c r="F27" s="123">
        <v>257</v>
      </c>
      <c r="G27" s="123">
        <v>18</v>
      </c>
      <c r="H27" s="123">
        <v>11</v>
      </c>
      <c r="I27" s="123">
        <v>1</v>
      </c>
      <c r="J27" s="46">
        <f>SUM('B-a'!C27,'B-b'!C27,'B-c'!C27,'B-d'!C27,'B-e'!C27)-C27</f>
        <v>0</v>
      </c>
      <c r="L27" s="46">
        <f>SUM('B-a'!E27,'B-b'!E27,'B-c'!E27,'B-d'!E27,'B-e'!E27)-E27</f>
        <v>0</v>
      </c>
      <c r="M27" s="46">
        <f>SUM('B-a'!F27,'B-b'!F27,'B-c'!F27,'B-d'!F27,'B-e'!F27)-F27</f>
        <v>0</v>
      </c>
      <c r="N27" s="46">
        <f>SUM('B-a'!G27,'B-b'!G27,'B-c'!G27,'B-d'!G27,'B-e'!G27)-G27</f>
        <v>0</v>
      </c>
      <c r="O27" s="46">
        <f>SUM('B-a'!H27,'B-b'!H27,'B-c'!H27,'B-d'!H27,'B-e'!H27)-H27</f>
        <v>0</v>
      </c>
      <c r="P27" s="46">
        <f>SUM('B-a'!I27,'B-b'!I27,'B-c'!I27,'B-d'!I27,'B-e'!I27)-I27</f>
        <v>0</v>
      </c>
    </row>
    <row r="28" spans="2:16" s="8" customFormat="1" ht="11.1" customHeight="1" x14ac:dyDescent="0.15">
      <c r="B28" s="29" t="s">
        <v>8</v>
      </c>
      <c r="C28" s="123">
        <v>200</v>
      </c>
      <c r="D28" s="124"/>
      <c r="E28" s="125">
        <v>198</v>
      </c>
      <c r="F28" s="123">
        <v>196</v>
      </c>
      <c r="G28" s="123">
        <v>11</v>
      </c>
      <c r="H28" s="123">
        <v>8</v>
      </c>
      <c r="I28" s="123">
        <v>0</v>
      </c>
      <c r="J28" s="46">
        <f>SUM('B-a'!C28,'B-b'!C28,'B-c'!C28,'B-d'!C28,'B-e'!C28)-C28</f>
        <v>0</v>
      </c>
      <c r="L28" s="46">
        <f>SUM('B-a'!E28,'B-b'!E28,'B-c'!E28,'B-d'!E28,'B-e'!E28)-E28</f>
        <v>0</v>
      </c>
      <c r="M28" s="46">
        <f>SUM('B-a'!F28,'B-b'!F28,'B-c'!F28,'B-d'!F28,'B-e'!F28)-F28</f>
        <v>0</v>
      </c>
      <c r="N28" s="46">
        <f>SUM('B-a'!G28,'B-b'!G28,'B-c'!G28,'B-d'!G28,'B-e'!G28)-G28</f>
        <v>0</v>
      </c>
      <c r="O28" s="46">
        <f>SUM('B-a'!H28,'B-b'!H28,'B-c'!H28,'B-d'!H28,'B-e'!H28)-H28</f>
        <v>0</v>
      </c>
      <c r="P28" s="46">
        <f>SUM('B-a'!I28,'B-b'!I28,'B-c'!I28,'B-d'!I28,'B-e'!I28)-I28</f>
        <v>0</v>
      </c>
    </row>
    <row r="29" spans="2:16" s="8" customFormat="1" ht="11.1" customHeight="1" x14ac:dyDescent="0.15">
      <c r="B29" s="29" t="s">
        <v>9</v>
      </c>
      <c r="C29" s="123">
        <v>754</v>
      </c>
      <c r="D29" s="124"/>
      <c r="E29" s="125">
        <v>629</v>
      </c>
      <c r="F29" s="123">
        <v>636</v>
      </c>
      <c r="G29" s="123">
        <v>53</v>
      </c>
      <c r="H29" s="123">
        <v>29</v>
      </c>
      <c r="I29" s="123">
        <v>4</v>
      </c>
      <c r="J29" s="46">
        <f>SUM('B-a'!C29,'B-b'!C29,'B-c'!C29,'B-d'!C29,'B-e'!C29)-C29</f>
        <v>0</v>
      </c>
      <c r="L29" s="46">
        <f>SUM('B-a'!E29,'B-b'!E29,'B-c'!E29,'B-d'!E29,'B-e'!E29)-E29</f>
        <v>0</v>
      </c>
      <c r="M29" s="46">
        <f>SUM('B-a'!F29,'B-b'!F29,'B-c'!F29,'B-d'!F29,'B-e'!F29)-F29</f>
        <v>0</v>
      </c>
      <c r="N29" s="46">
        <f>SUM('B-a'!G29,'B-b'!G29,'B-c'!G29,'B-d'!G29,'B-e'!G29)-G29</f>
        <v>0</v>
      </c>
      <c r="O29" s="46">
        <f>SUM('B-a'!H29,'B-b'!H29,'B-c'!H29,'B-d'!H29,'B-e'!H29)-H29</f>
        <v>0</v>
      </c>
      <c r="P29" s="46">
        <f>SUM('B-a'!I29,'B-b'!I29,'B-c'!I29,'B-d'!I29,'B-e'!I29)-I29</f>
        <v>0</v>
      </c>
    </row>
    <row r="30" spans="2:16" s="8" customFormat="1" ht="11.1" customHeight="1" x14ac:dyDescent="0.15">
      <c r="B30" s="29" t="s">
        <v>10</v>
      </c>
      <c r="C30" s="123">
        <v>139</v>
      </c>
      <c r="D30" s="124"/>
      <c r="E30" s="125">
        <v>130</v>
      </c>
      <c r="F30" s="123">
        <v>136</v>
      </c>
      <c r="G30" s="123">
        <v>3</v>
      </c>
      <c r="H30" s="123">
        <v>16</v>
      </c>
      <c r="I30" s="123">
        <v>2</v>
      </c>
      <c r="J30" s="46">
        <f>SUM('B-a'!C30,'B-b'!C30,'B-c'!C30,'B-d'!C30,'B-e'!C30)-C30</f>
        <v>0</v>
      </c>
      <c r="L30" s="46">
        <f>SUM('B-a'!E30,'B-b'!E30,'B-c'!E30,'B-d'!E30,'B-e'!E30)-E30</f>
        <v>0</v>
      </c>
      <c r="M30" s="46">
        <f>SUM('B-a'!F30,'B-b'!F30,'B-c'!F30,'B-d'!F30,'B-e'!F30)-F30</f>
        <v>0</v>
      </c>
      <c r="N30" s="46">
        <f>SUM('B-a'!G30,'B-b'!G30,'B-c'!G30,'B-d'!G30,'B-e'!G30)-G30</f>
        <v>0</v>
      </c>
      <c r="O30" s="46">
        <f>SUM('B-a'!H30,'B-b'!H30,'B-c'!H30,'B-d'!H30,'B-e'!H30)-H30</f>
        <v>0</v>
      </c>
      <c r="P30" s="46">
        <f>SUM('B-a'!I30,'B-b'!I30,'B-c'!I30,'B-d'!I30,'B-e'!I30)-I30</f>
        <v>0</v>
      </c>
    </row>
    <row r="31" spans="2:16" s="8" customFormat="1" ht="11.1" customHeight="1" x14ac:dyDescent="0.15">
      <c r="B31" s="29" t="s">
        <v>11</v>
      </c>
      <c r="C31" s="123">
        <v>505</v>
      </c>
      <c r="D31" s="124"/>
      <c r="E31" s="125">
        <v>491</v>
      </c>
      <c r="F31" s="123">
        <v>560</v>
      </c>
      <c r="G31" s="123">
        <v>94</v>
      </c>
      <c r="H31" s="123">
        <v>26</v>
      </c>
      <c r="I31" s="123">
        <v>1</v>
      </c>
      <c r="J31" s="46">
        <f>SUM('B-a'!C31,'B-b'!C31,'B-c'!C31,'B-d'!C31,'B-e'!C31)-C31</f>
        <v>0</v>
      </c>
      <c r="L31" s="46">
        <f>SUM('B-a'!E31,'B-b'!E31,'B-c'!E31,'B-d'!E31,'B-e'!E31)-E31</f>
        <v>0</v>
      </c>
      <c r="M31" s="46">
        <f>SUM('B-a'!F31,'B-b'!F31,'B-c'!F31,'B-d'!F31,'B-e'!F31)-F31</f>
        <v>0</v>
      </c>
      <c r="N31" s="46">
        <f>SUM('B-a'!G31,'B-b'!G31,'B-c'!G31,'B-d'!G31,'B-e'!G31)-G31</f>
        <v>0</v>
      </c>
      <c r="O31" s="46">
        <f>SUM('B-a'!H31,'B-b'!H31,'B-c'!H31,'B-d'!H31,'B-e'!H31)-H31</f>
        <v>0</v>
      </c>
      <c r="P31" s="46">
        <f>SUM('B-a'!I31,'B-b'!I31,'B-c'!I31,'B-d'!I31,'B-e'!I31)-I31</f>
        <v>0</v>
      </c>
    </row>
    <row r="32" spans="2:16" s="8" customFormat="1" ht="11.1" customHeight="1" x14ac:dyDescent="0.15">
      <c r="B32" s="29" t="s">
        <v>12</v>
      </c>
      <c r="C32" s="123">
        <v>497</v>
      </c>
      <c r="D32" s="124"/>
      <c r="E32" s="125">
        <v>442</v>
      </c>
      <c r="F32" s="123">
        <v>439</v>
      </c>
      <c r="G32" s="123">
        <v>42</v>
      </c>
      <c r="H32" s="123">
        <v>21</v>
      </c>
      <c r="I32" s="123">
        <v>1</v>
      </c>
      <c r="J32" s="46">
        <f>SUM('B-a'!C32,'B-b'!C32,'B-c'!C32,'B-d'!C32,'B-e'!C32)-C32</f>
        <v>0</v>
      </c>
      <c r="L32" s="46">
        <f>SUM('B-a'!E32,'B-b'!E32,'B-c'!E32,'B-d'!E32,'B-e'!E32)-E32</f>
        <v>0</v>
      </c>
      <c r="M32" s="46">
        <f>SUM('B-a'!F32,'B-b'!F32,'B-c'!F32,'B-d'!F32,'B-e'!F32)-F32</f>
        <v>0</v>
      </c>
      <c r="N32" s="46">
        <f>SUM('B-a'!G32,'B-b'!G32,'B-c'!G32,'B-d'!G32,'B-e'!G32)-G32</f>
        <v>0</v>
      </c>
      <c r="O32" s="46">
        <f>SUM('B-a'!H32,'B-b'!H32,'B-c'!H32,'B-d'!H32,'B-e'!H32)-H32</f>
        <v>0</v>
      </c>
      <c r="P32" s="46">
        <f>SUM('B-a'!I32,'B-b'!I32,'B-c'!I32,'B-d'!I32,'B-e'!I32)-I32</f>
        <v>0</v>
      </c>
    </row>
    <row r="33" spans="2:16" s="22" customFormat="1" ht="11.1" customHeight="1" x14ac:dyDescent="0.15">
      <c r="B33" s="32" t="s">
        <v>13</v>
      </c>
      <c r="C33" s="128">
        <v>6154</v>
      </c>
      <c r="D33" s="121"/>
      <c r="E33" s="129">
        <v>5107</v>
      </c>
      <c r="F33" s="128">
        <v>5462</v>
      </c>
      <c r="G33" s="128">
        <v>571</v>
      </c>
      <c r="H33" s="128">
        <v>275</v>
      </c>
      <c r="I33" s="128">
        <v>34</v>
      </c>
      <c r="J33" s="46">
        <f>SUM('B-a'!C33,'B-b'!C33,'B-c'!C33,'B-d'!C33,'B-e'!C33)-C33</f>
        <v>0</v>
      </c>
      <c r="L33" s="46">
        <f>SUM('B-a'!E33,'B-b'!E33,'B-c'!E33,'B-d'!E33,'B-e'!E33)-E33</f>
        <v>0</v>
      </c>
      <c r="M33" s="46">
        <f>SUM('B-a'!F33,'B-b'!F33,'B-c'!F33,'B-d'!F33,'B-e'!F33)-F33</f>
        <v>0</v>
      </c>
      <c r="N33" s="46">
        <f>SUM('B-a'!G33,'B-b'!G33,'B-c'!G33,'B-d'!G33,'B-e'!G33)-G33</f>
        <v>0</v>
      </c>
      <c r="O33" s="46">
        <f>SUM('B-a'!H33,'B-b'!H33,'B-c'!H33,'B-d'!H33,'B-e'!H33)-H33</f>
        <v>0</v>
      </c>
      <c r="P33" s="46">
        <f>SUM('B-a'!I33,'B-b'!I33,'B-c'!I33,'B-d'!I33,'B-e'!I33)-I33</f>
        <v>0</v>
      </c>
    </row>
    <row r="34" spans="2:16" s="22" customFormat="1" ht="11.1" customHeight="1" x14ac:dyDescent="0.15">
      <c r="B34" s="32" t="s">
        <v>285</v>
      </c>
      <c r="C34" s="121">
        <v>13267</v>
      </c>
      <c r="D34" s="121"/>
      <c r="E34" s="127">
        <v>11583</v>
      </c>
      <c r="F34" s="121">
        <v>12154</v>
      </c>
      <c r="G34" s="121">
        <v>1423</v>
      </c>
      <c r="H34" s="121">
        <v>774</v>
      </c>
      <c r="I34" s="121">
        <v>82</v>
      </c>
      <c r="J34" s="46">
        <f>SUM('B-a'!C34,'B-b'!C34,'B-c'!C34,'B-d'!C34,'B-e'!C34)-C34</f>
        <v>0</v>
      </c>
      <c r="L34" s="46">
        <f>SUM('B-a'!E34,'B-b'!E34,'B-c'!E34,'B-d'!E34,'B-e'!E34)-E34</f>
        <v>0</v>
      </c>
      <c r="M34" s="46">
        <f>SUM('B-a'!F34,'B-b'!F34,'B-c'!F34,'B-d'!F34,'B-e'!F34)-F34</f>
        <v>0</v>
      </c>
      <c r="N34" s="46">
        <f>SUM('B-a'!G34,'B-b'!G34,'B-c'!G34,'B-d'!G34,'B-e'!G34)-G34</f>
        <v>0</v>
      </c>
      <c r="O34" s="46">
        <f>SUM('B-a'!H34,'B-b'!H34,'B-c'!H34,'B-d'!H34,'B-e'!H34)-H34</f>
        <v>0</v>
      </c>
      <c r="P34" s="46">
        <f>SUM('B-a'!I34,'B-b'!I34,'B-c'!I34,'B-d'!I34,'B-e'!I34)-I34</f>
        <v>0</v>
      </c>
    </row>
    <row r="35" spans="2:16" s="8" customFormat="1" ht="11.1" customHeight="1" x14ac:dyDescent="0.15">
      <c r="B35" s="29" t="s">
        <v>14</v>
      </c>
      <c r="C35" s="123">
        <v>965</v>
      </c>
      <c r="D35" s="124"/>
      <c r="E35" s="125">
        <v>883</v>
      </c>
      <c r="F35" s="123">
        <v>927</v>
      </c>
      <c r="G35" s="123">
        <v>104</v>
      </c>
      <c r="H35" s="123">
        <v>43</v>
      </c>
      <c r="I35" s="123">
        <v>2</v>
      </c>
      <c r="J35" s="46">
        <f>SUM('B-a'!C35,'B-b'!C35,'B-c'!C35,'B-d'!C35,'B-e'!C35)-C35</f>
        <v>0</v>
      </c>
      <c r="L35" s="46">
        <f>SUM('B-a'!E35,'B-b'!E35,'B-c'!E35,'B-d'!E35,'B-e'!E35)-E35</f>
        <v>0</v>
      </c>
      <c r="M35" s="46">
        <f>SUM('B-a'!F35,'B-b'!F35,'B-c'!F35,'B-d'!F35,'B-e'!F35)-F35</f>
        <v>0</v>
      </c>
      <c r="N35" s="46">
        <f>SUM('B-a'!G35,'B-b'!G35,'B-c'!G35,'B-d'!G35,'B-e'!G35)-G35</f>
        <v>0</v>
      </c>
      <c r="O35" s="46">
        <f>SUM('B-a'!H35,'B-b'!H35,'B-c'!H35,'B-d'!H35,'B-e'!H35)-H35</f>
        <v>0</v>
      </c>
      <c r="P35" s="46">
        <f>SUM('B-a'!I35,'B-b'!I35,'B-c'!I35,'B-d'!I35,'B-e'!I35)-I35</f>
        <v>0</v>
      </c>
    </row>
    <row r="36" spans="2:16" s="8" customFormat="1" ht="11.1" customHeight="1" x14ac:dyDescent="0.15">
      <c r="B36" s="29" t="s">
        <v>15</v>
      </c>
      <c r="C36" s="123">
        <v>529</v>
      </c>
      <c r="D36" s="124"/>
      <c r="E36" s="125">
        <v>435</v>
      </c>
      <c r="F36" s="123">
        <v>439</v>
      </c>
      <c r="G36" s="123">
        <v>37</v>
      </c>
      <c r="H36" s="123">
        <v>31</v>
      </c>
      <c r="I36" s="123">
        <v>0</v>
      </c>
      <c r="J36" s="46">
        <f>SUM('B-a'!C36,'B-b'!C36,'B-c'!C36,'B-d'!C36,'B-e'!C36)-C36</f>
        <v>0</v>
      </c>
      <c r="L36" s="46">
        <f>SUM('B-a'!E36,'B-b'!E36,'B-c'!E36,'B-d'!E36,'B-e'!E36)-E36</f>
        <v>0</v>
      </c>
      <c r="M36" s="46">
        <f>SUM('B-a'!F36,'B-b'!F36,'B-c'!F36,'B-d'!F36,'B-e'!F36)-F36</f>
        <v>0</v>
      </c>
      <c r="N36" s="46">
        <f>SUM('B-a'!G36,'B-b'!G36,'B-c'!G36,'B-d'!G36,'B-e'!G36)-G36</f>
        <v>0</v>
      </c>
      <c r="O36" s="46">
        <f>SUM('B-a'!H36,'B-b'!H36,'B-c'!H36,'B-d'!H36,'B-e'!H36)-H36</f>
        <v>0</v>
      </c>
      <c r="P36" s="46">
        <f>SUM('B-a'!I36,'B-b'!I36,'B-c'!I36,'B-d'!I36,'B-e'!I36)-I36</f>
        <v>0</v>
      </c>
    </row>
    <row r="37" spans="2:16" s="8" customFormat="1" ht="11.1" customHeight="1" x14ac:dyDescent="0.15">
      <c r="B37" s="29" t="s">
        <v>16</v>
      </c>
      <c r="C37" s="123">
        <v>994</v>
      </c>
      <c r="D37" s="124"/>
      <c r="E37" s="125">
        <v>958</v>
      </c>
      <c r="F37" s="123">
        <v>1065</v>
      </c>
      <c r="G37" s="123">
        <v>171</v>
      </c>
      <c r="H37" s="123">
        <v>36</v>
      </c>
      <c r="I37" s="123">
        <v>4</v>
      </c>
      <c r="J37" s="46">
        <f>SUM('B-a'!C37,'B-b'!C37,'B-c'!C37,'B-d'!C37,'B-e'!C37)-C37</f>
        <v>0</v>
      </c>
      <c r="L37" s="46">
        <f>SUM('B-a'!E37,'B-b'!E37,'B-c'!E37,'B-d'!E37,'B-e'!E37)-E37</f>
        <v>0</v>
      </c>
      <c r="M37" s="46">
        <f>SUM('B-a'!F37,'B-b'!F37,'B-c'!F37,'B-d'!F37,'B-e'!F37)-F37</f>
        <v>0</v>
      </c>
      <c r="N37" s="46">
        <f>SUM('B-a'!G37,'B-b'!G37,'B-c'!G37,'B-d'!G37,'B-e'!G37)-G37</f>
        <v>0</v>
      </c>
      <c r="O37" s="46">
        <f>SUM('B-a'!H37,'B-b'!H37,'B-c'!H37,'B-d'!H37,'B-e'!H37)-H37</f>
        <v>0</v>
      </c>
      <c r="P37" s="46">
        <f>SUM('B-a'!I37,'B-b'!I37,'B-c'!I37,'B-d'!I37,'B-e'!I37)-I37</f>
        <v>0</v>
      </c>
    </row>
    <row r="38" spans="2:16" s="8" customFormat="1" ht="11.1" customHeight="1" x14ac:dyDescent="0.15">
      <c r="B38" s="29" t="s">
        <v>17</v>
      </c>
      <c r="C38" s="123">
        <v>3263</v>
      </c>
      <c r="D38" s="124"/>
      <c r="E38" s="125">
        <v>2855</v>
      </c>
      <c r="F38" s="123">
        <v>2933</v>
      </c>
      <c r="G38" s="123">
        <v>345</v>
      </c>
      <c r="H38" s="123">
        <v>189</v>
      </c>
      <c r="I38" s="123">
        <v>16</v>
      </c>
      <c r="J38" s="46">
        <f>SUM('B-a'!C38,'B-b'!C38,'B-c'!C38,'B-d'!C38,'B-e'!C38)-C38</f>
        <v>0</v>
      </c>
      <c r="L38" s="46">
        <f>SUM('B-a'!E38,'B-b'!E38,'B-c'!E38,'B-d'!E38,'B-e'!E38)-E38</f>
        <v>0</v>
      </c>
      <c r="M38" s="46">
        <f>SUM('B-a'!F38,'B-b'!F38,'B-c'!F38,'B-d'!F38,'B-e'!F38)-F38</f>
        <v>0</v>
      </c>
      <c r="N38" s="46">
        <f>SUM('B-a'!G38,'B-b'!G38,'B-c'!G38,'B-d'!G38,'B-e'!G38)-G38</f>
        <v>0</v>
      </c>
      <c r="O38" s="46">
        <f>SUM('B-a'!H38,'B-b'!H38,'B-c'!H38,'B-d'!H38,'B-e'!H38)-H38</f>
        <v>0</v>
      </c>
      <c r="P38" s="46">
        <f>SUM('B-a'!I38,'B-b'!I38,'B-c'!I38,'B-d'!I38,'B-e'!I38)-I38</f>
        <v>0</v>
      </c>
    </row>
    <row r="39" spans="2:16" s="8" customFormat="1" ht="11.1" customHeight="1" x14ac:dyDescent="0.15">
      <c r="B39" s="29" t="s">
        <v>18</v>
      </c>
      <c r="C39" s="123">
        <v>1947</v>
      </c>
      <c r="D39" s="124"/>
      <c r="E39" s="125">
        <v>1561</v>
      </c>
      <c r="F39" s="123">
        <v>1623</v>
      </c>
      <c r="G39" s="123">
        <v>141</v>
      </c>
      <c r="H39" s="123">
        <v>145</v>
      </c>
      <c r="I39" s="123">
        <v>23</v>
      </c>
      <c r="J39" s="46">
        <f>SUM('B-a'!C39,'B-b'!C39,'B-c'!C39,'B-d'!C39,'B-e'!C39)-C39</f>
        <v>0</v>
      </c>
      <c r="L39" s="46">
        <f>SUM('B-a'!E39,'B-b'!E39,'B-c'!E39,'B-d'!E39,'B-e'!E39)-E39</f>
        <v>0</v>
      </c>
      <c r="M39" s="46">
        <f>SUM('B-a'!F39,'B-b'!F39,'B-c'!F39,'B-d'!F39,'B-e'!F39)-F39</f>
        <v>0</v>
      </c>
      <c r="N39" s="46">
        <f>SUM('B-a'!G39,'B-b'!G39,'B-c'!G39,'B-d'!G39,'B-e'!G39)-G39</f>
        <v>0</v>
      </c>
      <c r="O39" s="46">
        <f>SUM('B-a'!H39,'B-b'!H39,'B-c'!H39,'B-d'!H39,'B-e'!H39)-H39</f>
        <v>0</v>
      </c>
      <c r="P39" s="46">
        <f>SUM('B-a'!I39,'B-b'!I39,'B-c'!I39,'B-d'!I39,'B-e'!I39)-I39</f>
        <v>0</v>
      </c>
    </row>
    <row r="40" spans="2:16" s="8" customFormat="1" ht="11.1" customHeight="1" x14ac:dyDescent="0.15">
      <c r="B40" s="29" t="s">
        <v>19</v>
      </c>
      <c r="C40" s="123">
        <v>2359</v>
      </c>
      <c r="D40" s="124"/>
      <c r="E40" s="125">
        <v>1966</v>
      </c>
      <c r="F40" s="123">
        <v>2068</v>
      </c>
      <c r="G40" s="123">
        <v>195</v>
      </c>
      <c r="H40" s="123">
        <v>179</v>
      </c>
      <c r="I40" s="123">
        <v>20</v>
      </c>
      <c r="J40" s="46">
        <f>SUM('B-a'!C40,'B-b'!C40,'B-c'!C40,'B-d'!C40,'B-e'!C40)-C40</f>
        <v>0</v>
      </c>
      <c r="L40" s="46">
        <f>SUM('B-a'!E40,'B-b'!E40,'B-c'!E40,'B-d'!E40,'B-e'!E40)-E40</f>
        <v>0</v>
      </c>
      <c r="M40" s="46">
        <f>SUM('B-a'!F40,'B-b'!F40,'B-c'!F40,'B-d'!F40,'B-e'!F40)-F40</f>
        <v>0</v>
      </c>
      <c r="N40" s="46">
        <f>SUM('B-a'!G40,'B-b'!G40,'B-c'!G40,'B-d'!G40,'B-e'!G40)-G40</f>
        <v>0</v>
      </c>
      <c r="O40" s="46">
        <f>SUM('B-a'!H40,'B-b'!H40,'B-c'!H40,'B-d'!H40,'B-e'!H40)-H40</f>
        <v>0</v>
      </c>
      <c r="P40" s="46">
        <f>SUM('B-a'!I40,'B-b'!I40,'B-c'!I40,'B-d'!I40,'B-e'!I40)-I40</f>
        <v>0</v>
      </c>
    </row>
    <row r="41" spans="2:16" s="8" customFormat="1" ht="11.1" customHeight="1" x14ac:dyDescent="0.15">
      <c r="B41" s="29" t="s">
        <v>20</v>
      </c>
      <c r="C41" s="123">
        <v>732</v>
      </c>
      <c r="D41" s="124"/>
      <c r="E41" s="125">
        <v>699</v>
      </c>
      <c r="F41" s="123">
        <v>717</v>
      </c>
      <c r="G41" s="123">
        <v>87</v>
      </c>
      <c r="H41" s="123">
        <v>18</v>
      </c>
      <c r="I41" s="123">
        <v>4</v>
      </c>
      <c r="J41" s="46">
        <f>SUM('B-a'!C41,'B-b'!C41,'B-c'!C41,'B-d'!C41,'B-e'!C41)-C41</f>
        <v>0</v>
      </c>
      <c r="L41" s="46">
        <f>SUM('B-a'!E41,'B-b'!E41,'B-c'!E41,'B-d'!E41,'B-e'!E41)-E41</f>
        <v>0</v>
      </c>
      <c r="M41" s="46">
        <f>SUM('B-a'!F41,'B-b'!F41,'B-c'!F41,'B-d'!F41,'B-e'!F41)-F41</f>
        <v>0</v>
      </c>
      <c r="N41" s="46">
        <f>SUM('B-a'!G41,'B-b'!G41,'B-c'!G41,'B-d'!G41,'B-e'!G41)-G41</f>
        <v>0</v>
      </c>
      <c r="O41" s="46">
        <f>SUM('B-a'!H41,'B-b'!H41,'B-c'!H41,'B-d'!H41,'B-e'!H41)-H41</f>
        <v>0</v>
      </c>
      <c r="P41" s="46">
        <f>SUM('B-a'!I41,'B-b'!I41,'B-c'!I41,'B-d'!I41,'B-e'!I41)-I41</f>
        <v>0</v>
      </c>
    </row>
    <row r="42" spans="2:16" s="8" customFormat="1" ht="11.1" customHeight="1" x14ac:dyDescent="0.15">
      <c r="B42" s="29" t="s">
        <v>21</v>
      </c>
      <c r="C42" s="130">
        <v>176</v>
      </c>
      <c r="D42" s="124"/>
      <c r="E42" s="125">
        <v>157</v>
      </c>
      <c r="F42" s="123">
        <v>144</v>
      </c>
      <c r="G42" s="123">
        <v>11</v>
      </c>
      <c r="H42" s="123">
        <v>15</v>
      </c>
      <c r="I42" s="123">
        <v>2</v>
      </c>
      <c r="J42" s="46">
        <f>SUM('B-a'!C42,'B-b'!C42,'B-c'!C42,'B-d'!C42,'B-e'!C42)-C42</f>
        <v>0</v>
      </c>
      <c r="L42" s="46">
        <f>SUM('B-a'!E42,'B-b'!E42,'B-c'!E42,'B-d'!E42,'B-e'!E42)-E42</f>
        <v>0</v>
      </c>
      <c r="M42" s="46">
        <f>SUM('B-a'!F42,'B-b'!F42,'B-c'!F42,'B-d'!F42,'B-e'!F42)-F42</f>
        <v>0</v>
      </c>
      <c r="N42" s="46">
        <f>SUM('B-a'!G42,'B-b'!G42,'B-c'!G42,'B-d'!G42,'B-e'!G42)-G42</f>
        <v>0</v>
      </c>
      <c r="O42" s="46">
        <f>SUM('B-a'!H42,'B-b'!H42,'B-c'!H42,'B-d'!H42,'B-e'!H42)-H42</f>
        <v>0</v>
      </c>
      <c r="P42" s="46">
        <f>SUM('B-a'!I42,'B-b'!I42,'B-c'!I42,'B-d'!I42,'B-e'!I42)-I42</f>
        <v>0</v>
      </c>
    </row>
    <row r="43" spans="2:16" s="8" customFormat="1" ht="11.1" customHeight="1" x14ac:dyDescent="0.15">
      <c r="B43" s="29" t="s">
        <v>22</v>
      </c>
      <c r="C43" s="123">
        <v>375</v>
      </c>
      <c r="D43" s="124"/>
      <c r="E43" s="125">
        <v>311</v>
      </c>
      <c r="F43" s="123">
        <v>326</v>
      </c>
      <c r="G43" s="123">
        <v>27</v>
      </c>
      <c r="H43" s="123">
        <v>23</v>
      </c>
      <c r="I43" s="123">
        <v>3</v>
      </c>
      <c r="J43" s="46">
        <f>SUM('B-a'!C43,'B-b'!C43,'B-c'!C43,'B-d'!C43,'B-e'!C43)-C43</f>
        <v>0</v>
      </c>
      <c r="L43" s="46">
        <f>SUM('B-a'!E43,'B-b'!E43,'B-c'!E43,'B-d'!E43,'B-e'!E43)-E43</f>
        <v>0</v>
      </c>
      <c r="M43" s="46">
        <f>SUM('B-a'!F43,'B-b'!F43,'B-c'!F43,'B-d'!F43,'B-e'!F43)-F43</f>
        <v>0</v>
      </c>
      <c r="N43" s="46">
        <f>SUM('B-a'!G43,'B-b'!G43,'B-c'!G43,'B-d'!G43,'B-e'!G43)-G43</f>
        <v>0</v>
      </c>
      <c r="O43" s="46">
        <f>SUM('B-a'!H43,'B-b'!H43,'B-c'!H43,'B-d'!H43,'B-e'!H43)-H43</f>
        <v>0</v>
      </c>
      <c r="P43" s="46">
        <f>SUM('B-a'!I43,'B-b'!I43,'B-c'!I43,'B-d'!I43,'B-e'!I43)-I43</f>
        <v>0</v>
      </c>
    </row>
    <row r="44" spans="2:16" s="8" customFormat="1" ht="11.1" customHeight="1" x14ac:dyDescent="0.15">
      <c r="B44" s="29" t="s">
        <v>23</v>
      </c>
      <c r="C44" s="123">
        <v>1927</v>
      </c>
      <c r="D44" s="124"/>
      <c r="E44" s="125">
        <v>1758</v>
      </c>
      <c r="F44" s="123">
        <v>1912</v>
      </c>
      <c r="G44" s="123">
        <v>305</v>
      </c>
      <c r="H44" s="123">
        <v>95</v>
      </c>
      <c r="I44" s="123">
        <v>8</v>
      </c>
      <c r="J44" s="46">
        <f>SUM('B-a'!C44,'B-b'!C44,'B-c'!C44,'B-d'!C44,'B-e'!C44)-C44</f>
        <v>0</v>
      </c>
      <c r="L44" s="46">
        <f>SUM('B-a'!E44,'B-b'!E44,'B-c'!E44,'B-d'!E44,'B-e'!E44)-E44</f>
        <v>0</v>
      </c>
      <c r="M44" s="46">
        <f>SUM('B-a'!F44,'B-b'!F44,'B-c'!F44,'B-d'!F44,'B-e'!F44)-F44</f>
        <v>0</v>
      </c>
      <c r="N44" s="46">
        <f>SUM('B-a'!G44,'B-b'!G44,'B-c'!G44,'B-d'!G44,'B-e'!G44)-G44</f>
        <v>0</v>
      </c>
      <c r="O44" s="46">
        <f>SUM('B-a'!H44,'B-b'!H44,'B-c'!H44,'B-d'!H44,'B-e'!H44)-H44</f>
        <v>0</v>
      </c>
      <c r="P44" s="46">
        <f>SUM('B-a'!I44,'B-b'!I44,'B-c'!I44,'B-d'!I44,'B-e'!I44)-I44</f>
        <v>0</v>
      </c>
    </row>
    <row r="45" spans="2:16" s="22" customFormat="1" ht="11.1" customHeight="1" x14ac:dyDescent="0.15">
      <c r="B45" s="32" t="s">
        <v>286</v>
      </c>
      <c r="C45" s="121">
        <v>6084</v>
      </c>
      <c r="D45" s="121"/>
      <c r="E45" s="131">
        <v>5421</v>
      </c>
      <c r="F45" s="121">
        <v>5687</v>
      </c>
      <c r="G45" s="121">
        <v>760</v>
      </c>
      <c r="H45" s="121">
        <v>307</v>
      </c>
      <c r="I45" s="121">
        <v>22</v>
      </c>
      <c r="J45" s="46">
        <f>SUM('B-a'!C45,'B-b'!C45,'B-c'!C45,'B-d'!C45,'B-e'!C45)-C45</f>
        <v>0</v>
      </c>
      <c r="L45" s="46">
        <f>SUM('B-a'!E45,'B-b'!E45,'B-c'!E45,'B-d'!E45,'B-e'!E45)-E45</f>
        <v>0</v>
      </c>
      <c r="M45" s="46">
        <f>SUM('B-a'!F45,'B-b'!F45,'B-c'!F45,'B-d'!F45,'B-e'!F45)-F45</f>
        <v>0</v>
      </c>
      <c r="N45" s="46">
        <f>SUM('B-a'!G45,'B-b'!G45,'B-c'!G45,'B-d'!G45,'B-e'!G45)-G45</f>
        <v>0</v>
      </c>
      <c r="O45" s="46">
        <f>SUM('B-a'!H45,'B-b'!H45,'B-c'!H45,'B-d'!H45,'B-e'!H45)-H45</f>
        <v>0</v>
      </c>
      <c r="P45" s="46">
        <f>SUM('B-a'!I45,'B-b'!I45,'B-c'!I45,'B-d'!I45,'B-e'!I45)-I45</f>
        <v>0</v>
      </c>
    </row>
    <row r="46" spans="2:16" s="8" customFormat="1" ht="11.1" customHeight="1" x14ac:dyDescent="0.15">
      <c r="B46" s="29" t="s">
        <v>24</v>
      </c>
      <c r="C46" s="123">
        <v>613</v>
      </c>
      <c r="D46" s="124"/>
      <c r="E46" s="125">
        <v>584</v>
      </c>
      <c r="F46" s="123">
        <v>650</v>
      </c>
      <c r="G46" s="123">
        <v>105</v>
      </c>
      <c r="H46" s="123">
        <v>29</v>
      </c>
      <c r="I46" s="123">
        <v>2</v>
      </c>
      <c r="J46" s="46">
        <f>SUM('B-a'!C46,'B-b'!C46,'B-c'!C46,'B-d'!C46,'B-e'!C46)-C46</f>
        <v>0</v>
      </c>
      <c r="L46" s="46">
        <f>SUM('B-a'!E46,'B-b'!E46,'B-c'!E46,'B-d'!E46,'B-e'!E46)-E46</f>
        <v>0</v>
      </c>
      <c r="M46" s="46">
        <f>SUM('B-a'!F46,'B-b'!F46,'B-c'!F46,'B-d'!F46,'B-e'!F46)-F46</f>
        <v>0</v>
      </c>
      <c r="N46" s="46">
        <f>SUM('B-a'!G46,'B-b'!G46,'B-c'!G46,'B-d'!G46,'B-e'!G46)-G46</f>
        <v>0</v>
      </c>
      <c r="O46" s="46">
        <f>SUM('B-a'!H46,'B-b'!H46,'B-c'!H46,'B-d'!H46,'B-e'!H46)-H46</f>
        <v>0</v>
      </c>
      <c r="P46" s="46">
        <f>SUM('B-a'!I46,'B-b'!I46,'B-c'!I46,'B-d'!I46,'B-e'!I46)-I46</f>
        <v>0</v>
      </c>
    </row>
    <row r="47" spans="2:16" s="8" customFormat="1" ht="11.1" customHeight="1" x14ac:dyDescent="0.15">
      <c r="B47" s="29" t="s">
        <v>25</v>
      </c>
      <c r="C47" s="123">
        <v>364</v>
      </c>
      <c r="D47" s="124"/>
      <c r="E47" s="125">
        <v>322</v>
      </c>
      <c r="F47" s="123">
        <v>338</v>
      </c>
      <c r="G47" s="123">
        <v>55</v>
      </c>
      <c r="H47" s="123">
        <v>9</v>
      </c>
      <c r="I47" s="123">
        <v>0</v>
      </c>
      <c r="J47" s="46">
        <f>SUM('B-a'!C47,'B-b'!C47,'B-c'!C47,'B-d'!C47,'B-e'!C47)-C47</f>
        <v>0</v>
      </c>
      <c r="L47" s="46">
        <f>SUM('B-a'!E47,'B-b'!E47,'B-c'!E47,'B-d'!E47,'B-e'!E47)-E47</f>
        <v>0</v>
      </c>
      <c r="M47" s="46">
        <f>SUM('B-a'!F47,'B-b'!F47,'B-c'!F47,'B-d'!F47,'B-e'!F47)-F47</f>
        <v>0</v>
      </c>
      <c r="N47" s="46">
        <f>SUM('B-a'!G47,'B-b'!G47,'B-c'!G47,'B-d'!G47,'B-e'!G47)-G47</f>
        <v>0</v>
      </c>
      <c r="O47" s="46">
        <f>SUM('B-a'!H47,'B-b'!H47,'B-c'!H47,'B-d'!H47,'B-e'!H47)-H47</f>
        <v>0</v>
      </c>
      <c r="P47" s="46">
        <f>SUM('B-a'!I47,'B-b'!I47,'B-c'!I47,'B-d'!I47,'B-e'!I47)-I47</f>
        <v>0</v>
      </c>
    </row>
    <row r="48" spans="2:16" s="8" customFormat="1" ht="11.1" customHeight="1" x14ac:dyDescent="0.15">
      <c r="B48" s="29" t="s">
        <v>26</v>
      </c>
      <c r="C48" s="123">
        <v>329</v>
      </c>
      <c r="D48" s="124"/>
      <c r="E48" s="125">
        <v>324</v>
      </c>
      <c r="F48" s="123">
        <v>350</v>
      </c>
      <c r="G48" s="123">
        <v>49</v>
      </c>
      <c r="H48" s="123">
        <v>17</v>
      </c>
      <c r="I48" s="123">
        <v>1</v>
      </c>
      <c r="J48" s="46">
        <f>SUM('B-a'!C48,'B-b'!C48,'B-c'!C48,'B-d'!C48,'B-e'!C48)-C48</f>
        <v>0</v>
      </c>
      <c r="L48" s="46">
        <f>SUM('B-a'!E48,'B-b'!E48,'B-c'!E48,'B-d'!E48,'B-e'!E48)-E48</f>
        <v>0</v>
      </c>
      <c r="M48" s="46">
        <f>SUM('B-a'!F48,'B-b'!F48,'B-c'!F48,'B-d'!F48,'B-e'!F48)-F48</f>
        <v>0</v>
      </c>
      <c r="N48" s="46">
        <f>SUM('B-a'!G48,'B-b'!G48,'B-c'!G48,'B-d'!G48,'B-e'!G48)-G48</f>
        <v>0</v>
      </c>
      <c r="O48" s="46">
        <f>SUM('B-a'!H48,'B-b'!H48,'B-c'!H48,'B-d'!H48,'B-e'!H48)-H48</f>
        <v>0</v>
      </c>
      <c r="P48" s="46">
        <f>SUM('B-a'!I48,'B-b'!I48,'B-c'!I48,'B-d'!I48,'B-e'!I48)-I48</f>
        <v>0</v>
      </c>
    </row>
    <row r="49" spans="2:16" s="8" customFormat="1" ht="11.1" customHeight="1" x14ac:dyDescent="0.15">
      <c r="B49" s="29" t="s">
        <v>27</v>
      </c>
      <c r="C49" s="123">
        <v>1000</v>
      </c>
      <c r="D49" s="124"/>
      <c r="E49" s="125">
        <v>958</v>
      </c>
      <c r="F49" s="123">
        <v>1039</v>
      </c>
      <c r="G49" s="123">
        <v>187</v>
      </c>
      <c r="H49" s="123">
        <v>55</v>
      </c>
      <c r="I49" s="123">
        <v>3</v>
      </c>
      <c r="J49" s="46">
        <f>SUM('B-a'!C49,'B-b'!C49,'B-c'!C49,'B-d'!C49,'B-e'!C49)-C49</f>
        <v>0</v>
      </c>
      <c r="L49" s="46">
        <f>SUM('B-a'!E49,'B-b'!E49,'B-c'!E49,'B-d'!E49,'B-e'!E49)-E49</f>
        <v>0</v>
      </c>
      <c r="M49" s="46">
        <f>SUM('B-a'!F49,'B-b'!F49,'B-c'!F49,'B-d'!F49,'B-e'!F49)-F49</f>
        <v>0</v>
      </c>
      <c r="N49" s="46">
        <f>SUM('B-a'!G49,'B-b'!G49,'B-c'!G49,'B-d'!G49,'B-e'!G49)-G49</f>
        <v>0</v>
      </c>
      <c r="O49" s="46">
        <f>SUM('B-a'!H49,'B-b'!H49,'B-c'!H49,'B-d'!H49,'B-e'!H49)-H49</f>
        <v>0</v>
      </c>
      <c r="P49" s="46">
        <f>SUM('B-a'!I49,'B-b'!I49,'B-c'!I49,'B-d'!I49,'B-e'!I49)-I49</f>
        <v>0</v>
      </c>
    </row>
    <row r="50" spans="2:16" s="8" customFormat="1" ht="11.1" customHeight="1" x14ac:dyDescent="0.15">
      <c r="B50" s="29" t="s">
        <v>28</v>
      </c>
      <c r="C50" s="123">
        <v>3295</v>
      </c>
      <c r="D50" s="124"/>
      <c r="E50" s="125">
        <v>2829</v>
      </c>
      <c r="F50" s="123">
        <v>2904</v>
      </c>
      <c r="G50" s="123">
        <v>329</v>
      </c>
      <c r="H50" s="123">
        <v>170</v>
      </c>
      <c r="I50" s="123">
        <v>13</v>
      </c>
      <c r="J50" s="46">
        <f>SUM('B-a'!C50,'B-b'!C50,'B-c'!C50,'B-d'!C50,'B-e'!C50)-C50</f>
        <v>0</v>
      </c>
      <c r="L50" s="46">
        <f>SUM('B-a'!E50,'B-b'!E50,'B-c'!E50,'B-d'!E50,'B-e'!E50)-E50</f>
        <v>0</v>
      </c>
      <c r="M50" s="46">
        <f>SUM('B-a'!F50,'B-b'!F50,'B-c'!F50,'B-d'!F50,'B-e'!F50)-F50</f>
        <v>0</v>
      </c>
      <c r="N50" s="46">
        <f>SUM('B-a'!G50,'B-b'!G50,'B-c'!G50,'B-d'!G50,'B-e'!G50)-G50</f>
        <v>0</v>
      </c>
      <c r="O50" s="46">
        <f>SUM('B-a'!H50,'B-b'!H50,'B-c'!H50,'B-d'!H50,'B-e'!H50)-H50</f>
        <v>0</v>
      </c>
      <c r="P50" s="46">
        <f>SUM('B-a'!I50,'B-b'!I50,'B-c'!I50,'B-d'!I50,'B-e'!I50)-I50</f>
        <v>0</v>
      </c>
    </row>
    <row r="51" spans="2:16" s="8" customFormat="1" ht="11.1" customHeight="1" x14ac:dyDescent="0.15">
      <c r="B51" s="29" t="s">
        <v>29</v>
      </c>
      <c r="C51" s="123">
        <v>483</v>
      </c>
      <c r="D51" s="124"/>
      <c r="E51" s="125">
        <v>404</v>
      </c>
      <c r="F51" s="123">
        <v>406</v>
      </c>
      <c r="G51" s="123">
        <v>35</v>
      </c>
      <c r="H51" s="123">
        <v>27</v>
      </c>
      <c r="I51" s="123">
        <v>3</v>
      </c>
      <c r="J51" s="46">
        <f>SUM('B-a'!C51,'B-b'!C51,'B-c'!C51,'B-d'!C51,'B-e'!C51)-C51</f>
        <v>0</v>
      </c>
      <c r="L51" s="46">
        <f>SUM('B-a'!E51,'B-b'!E51,'B-c'!E51,'B-d'!E51,'B-e'!E51)-E51</f>
        <v>0</v>
      </c>
      <c r="M51" s="46">
        <f>SUM('B-a'!F51,'B-b'!F51,'B-c'!F51,'B-d'!F51,'B-e'!F51)-F51</f>
        <v>0</v>
      </c>
      <c r="N51" s="46">
        <f>SUM('B-a'!G51,'B-b'!G51,'B-c'!G51,'B-d'!G51,'B-e'!G51)-G51</f>
        <v>0</v>
      </c>
      <c r="O51" s="46">
        <f>SUM('B-a'!H51,'B-b'!H51,'B-c'!H51,'B-d'!H51,'B-e'!H51)-H51</f>
        <v>0</v>
      </c>
      <c r="P51" s="46">
        <f>SUM('B-a'!I51,'B-b'!I51,'B-c'!I51,'B-d'!I51,'B-e'!I51)-I51</f>
        <v>0</v>
      </c>
    </row>
    <row r="52" spans="2:16" s="22" customFormat="1" ht="11.1" customHeight="1" x14ac:dyDescent="0.15">
      <c r="B52" s="32" t="s">
        <v>287</v>
      </c>
      <c r="C52" s="121">
        <v>9260</v>
      </c>
      <c r="D52" s="121"/>
      <c r="E52" s="127">
        <v>7638</v>
      </c>
      <c r="F52" s="121">
        <v>8019</v>
      </c>
      <c r="G52" s="121">
        <v>908</v>
      </c>
      <c r="H52" s="121">
        <v>643</v>
      </c>
      <c r="I52" s="121">
        <v>61</v>
      </c>
      <c r="J52" s="46">
        <f>SUM('B-a'!C52,'B-b'!C52,'B-c'!C52,'B-d'!C52,'B-e'!C52)-C52</f>
        <v>0</v>
      </c>
      <c r="L52" s="46">
        <f>SUM('B-a'!E52,'B-b'!E52,'B-c'!E52,'B-d'!E52,'B-e'!E52)-E52</f>
        <v>0</v>
      </c>
      <c r="M52" s="46">
        <f>SUM('B-a'!F52,'B-b'!F52,'B-c'!F52,'B-d'!F52,'B-e'!F52)-F52</f>
        <v>0</v>
      </c>
      <c r="N52" s="46">
        <f>SUM('B-a'!G52,'B-b'!G52,'B-c'!G52,'B-d'!G52,'B-e'!G52)-G52</f>
        <v>0</v>
      </c>
      <c r="O52" s="46">
        <f>SUM('B-a'!H52,'B-b'!H52,'B-c'!H52,'B-d'!H52,'B-e'!H52)-H52</f>
        <v>0</v>
      </c>
      <c r="P52" s="46">
        <f>SUM('B-a'!I52,'B-b'!I52,'B-c'!I52,'B-d'!I52,'B-e'!I52)-I52</f>
        <v>0</v>
      </c>
    </row>
    <row r="53" spans="2:16" s="8" customFormat="1" ht="11.1" customHeight="1" x14ac:dyDescent="0.15">
      <c r="B53" s="29" t="s">
        <v>30</v>
      </c>
      <c r="C53" s="123">
        <v>489</v>
      </c>
      <c r="D53" s="124"/>
      <c r="E53" s="125">
        <v>404</v>
      </c>
      <c r="F53" s="123">
        <v>390</v>
      </c>
      <c r="G53" s="123">
        <v>31</v>
      </c>
      <c r="H53" s="123">
        <v>57</v>
      </c>
      <c r="I53" s="123">
        <v>6</v>
      </c>
      <c r="J53" s="46">
        <f>SUM('B-a'!C53,'B-b'!C53,'B-c'!C53,'B-d'!C53,'B-e'!C53)-C53</f>
        <v>0</v>
      </c>
      <c r="L53" s="46">
        <f>SUM('B-a'!E53,'B-b'!E53,'B-c'!E53,'B-d'!E53,'B-e'!E53)-E53</f>
        <v>0</v>
      </c>
      <c r="M53" s="46">
        <f>SUM('B-a'!F53,'B-b'!F53,'B-c'!F53,'B-d'!F53,'B-e'!F53)-F53</f>
        <v>0</v>
      </c>
      <c r="N53" s="46">
        <f>SUM('B-a'!G53,'B-b'!G53,'B-c'!G53,'B-d'!G53,'B-e'!G53)-G53</f>
        <v>0</v>
      </c>
      <c r="O53" s="46">
        <f>SUM('B-a'!H53,'B-b'!H53,'B-c'!H53,'B-d'!H53,'B-e'!H53)-H53</f>
        <v>0</v>
      </c>
      <c r="P53" s="46">
        <f>SUM('B-a'!I53,'B-b'!I53,'B-c'!I53,'B-d'!I53,'B-e'!I53)-I53</f>
        <v>0</v>
      </c>
    </row>
    <row r="54" spans="2:16" s="8" customFormat="1" ht="11.1" customHeight="1" x14ac:dyDescent="0.15">
      <c r="B54" s="29" t="s">
        <v>31</v>
      </c>
      <c r="C54" s="123">
        <v>758</v>
      </c>
      <c r="D54" s="124"/>
      <c r="E54" s="125">
        <v>660</v>
      </c>
      <c r="F54" s="123">
        <v>669</v>
      </c>
      <c r="G54" s="123">
        <v>78</v>
      </c>
      <c r="H54" s="123">
        <v>52</v>
      </c>
      <c r="I54" s="123">
        <v>6</v>
      </c>
      <c r="J54" s="46">
        <f>SUM('B-a'!C54,'B-b'!C54,'B-c'!C54,'B-d'!C54,'B-e'!C54)-C54</f>
        <v>0</v>
      </c>
      <c r="L54" s="46">
        <f>SUM('B-a'!E54,'B-b'!E54,'B-c'!E54,'B-d'!E54,'B-e'!E54)-E54</f>
        <v>0</v>
      </c>
      <c r="M54" s="46">
        <f>SUM('B-a'!F54,'B-b'!F54,'B-c'!F54,'B-d'!F54,'B-e'!F54)-F54</f>
        <v>0</v>
      </c>
      <c r="N54" s="46">
        <f>SUM('B-a'!G54,'B-b'!G54,'B-c'!G54,'B-d'!G54,'B-e'!G54)-G54</f>
        <v>0</v>
      </c>
      <c r="O54" s="46">
        <f>SUM('B-a'!H54,'B-b'!H54,'B-c'!H54,'B-d'!H54,'B-e'!H54)-H54</f>
        <v>0</v>
      </c>
      <c r="P54" s="46">
        <f>SUM('B-a'!I54,'B-b'!I54,'B-c'!I54,'B-d'!I54,'B-e'!I54)-I54</f>
        <v>0</v>
      </c>
    </row>
    <row r="55" spans="2:16" s="8" customFormat="1" ht="11.1" customHeight="1" x14ac:dyDescent="0.15">
      <c r="B55" s="29" t="s">
        <v>32</v>
      </c>
      <c r="C55" s="123">
        <v>3835</v>
      </c>
      <c r="D55" s="124"/>
      <c r="E55" s="125">
        <v>2815</v>
      </c>
      <c r="F55" s="123">
        <v>2960</v>
      </c>
      <c r="G55" s="123">
        <v>308</v>
      </c>
      <c r="H55" s="123">
        <v>236</v>
      </c>
      <c r="I55" s="123">
        <v>22</v>
      </c>
      <c r="J55" s="46">
        <f>SUM('B-a'!C55,'B-b'!C55,'B-c'!C55,'B-d'!C55,'B-e'!C55)-C55</f>
        <v>0</v>
      </c>
      <c r="L55" s="46">
        <f>SUM('B-a'!E55,'B-b'!E55,'B-c'!E55,'B-d'!E55,'B-e'!E55)-E55</f>
        <v>0</v>
      </c>
      <c r="M55" s="46">
        <f>SUM('B-a'!F55,'B-b'!F55,'B-c'!F55,'B-d'!F55,'B-e'!F55)-F55</f>
        <v>0</v>
      </c>
      <c r="N55" s="46">
        <f>SUM('B-a'!G55,'B-b'!G55,'B-c'!G55,'B-d'!G55,'B-e'!G55)-G55</f>
        <v>0</v>
      </c>
      <c r="O55" s="46">
        <f>SUM('B-a'!H55,'B-b'!H55,'B-c'!H55,'B-d'!H55,'B-e'!H55)-H55</f>
        <v>0</v>
      </c>
      <c r="P55" s="46">
        <f>SUM('B-a'!I55,'B-b'!I55,'B-c'!I55,'B-d'!I55,'B-e'!I55)-I55</f>
        <v>0</v>
      </c>
    </row>
    <row r="56" spans="2:16" s="8" customFormat="1" ht="11.1" customHeight="1" x14ac:dyDescent="0.15">
      <c r="B56" s="29" t="s">
        <v>33</v>
      </c>
      <c r="C56" s="123">
        <v>3327</v>
      </c>
      <c r="D56" s="124"/>
      <c r="E56" s="125">
        <v>2969</v>
      </c>
      <c r="F56" s="123">
        <v>3180</v>
      </c>
      <c r="G56" s="123">
        <v>392</v>
      </c>
      <c r="H56" s="123">
        <v>240</v>
      </c>
      <c r="I56" s="123">
        <v>21</v>
      </c>
      <c r="J56" s="46">
        <f>SUM('B-a'!C56,'B-b'!C56,'B-c'!C56,'B-d'!C56,'B-e'!C56)-C56</f>
        <v>0</v>
      </c>
      <c r="L56" s="46">
        <f>SUM('B-a'!E56,'B-b'!E56,'B-c'!E56,'B-d'!E56,'B-e'!E56)-E56</f>
        <v>0</v>
      </c>
      <c r="M56" s="46">
        <f>SUM('B-a'!F56,'B-b'!F56,'B-c'!F56,'B-d'!F56,'B-e'!F56)-F56</f>
        <v>0</v>
      </c>
      <c r="N56" s="46">
        <f>SUM('B-a'!G56,'B-b'!G56,'B-c'!G56,'B-d'!G56,'B-e'!G56)-G56</f>
        <v>0</v>
      </c>
      <c r="O56" s="46">
        <f>SUM('B-a'!H56,'B-b'!H56,'B-c'!H56,'B-d'!H56,'B-e'!H56)-H56</f>
        <v>0</v>
      </c>
      <c r="P56" s="46">
        <f>SUM('B-a'!I56,'B-b'!I56,'B-c'!I56,'B-d'!I56,'B-e'!I56)-I56</f>
        <v>0</v>
      </c>
    </row>
    <row r="57" spans="2:16" s="8" customFormat="1" ht="11.1" customHeight="1" x14ac:dyDescent="0.15">
      <c r="B57" s="29" t="s">
        <v>34</v>
      </c>
      <c r="C57" s="123">
        <v>469</v>
      </c>
      <c r="D57" s="124"/>
      <c r="E57" s="125">
        <v>448</v>
      </c>
      <c r="F57" s="123">
        <v>453</v>
      </c>
      <c r="G57" s="123">
        <v>46</v>
      </c>
      <c r="H57" s="123">
        <v>33</v>
      </c>
      <c r="I57" s="123">
        <v>2</v>
      </c>
      <c r="J57" s="46">
        <f>SUM('B-a'!C57,'B-b'!C57,'B-c'!C57,'B-d'!C57,'B-e'!C57)-C57</f>
        <v>0</v>
      </c>
      <c r="L57" s="46">
        <f>SUM('B-a'!E57,'B-b'!E57,'B-c'!E57,'B-d'!E57,'B-e'!E57)-E57</f>
        <v>0</v>
      </c>
      <c r="M57" s="46">
        <f>SUM('B-a'!F57,'B-b'!F57,'B-c'!F57,'B-d'!F57,'B-e'!F57)-F57</f>
        <v>0</v>
      </c>
      <c r="N57" s="46">
        <f>SUM('B-a'!G57,'B-b'!G57,'B-c'!G57,'B-d'!G57,'B-e'!G57)-G57</f>
        <v>0</v>
      </c>
      <c r="O57" s="46">
        <f>SUM('B-a'!H57,'B-b'!H57,'B-c'!H57,'B-d'!H57,'B-e'!H57)-H57</f>
        <v>0</v>
      </c>
      <c r="P57" s="46">
        <f>SUM('B-a'!I57,'B-b'!I57,'B-c'!I57,'B-d'!I57,'B-e'!I57)-I57</f>
        <v>0</v>
      </c>
    </row>
    <row r="58" spans="2:16" s="8" customFormat="1" ht="11.1" customHeight="1" x14ac:dyDescent="0.15">
      <c r="B58" s="29" t="s">
        <v>35</v>
      </c>
      <c r="C58" s="123">
        <v>382</v>
      </c>
      <c r="D58" s="124"/>
      <c r="E58" s="125">
        <v>342</v>
      </c>
      <c r="F58" s="123">
        <v>367</v>
      </c>
      <c r="G58" s="123">
        <v>53</v>
      </c>
      <c r="H58" s="123">
        <v>25</v>
      </c>
      <c r="I58" s="123">
        <v>4</v>
      </c>
      <c r="J58" s="46">
        <f>SUM('B-a'!C58,'B-b'!C58,'B-c'!C58,'B-d'!C58,'B-e'!C58)-C58</f>
        <v>0</v>
      </c>
      <c r="L58" s="46">
        <f>SUM('B-a'!E58,'B-b'!E58,'B-c'!E58,'B-d'!E58,'B-e'!E58)-E58</f>
        <v>0</v>
      </c>
      <c r="M58" s="46">
        <f>SUM('B-a'!F58,'B-b'!F58,'B-c'!F58,'B-d'!F58,'B-e'!F58)-F58</f>
        <v>0</v>
      </c>
      <c r="N58" s="46">
        <f>SUM('B-a'!G58,'B-b'!G58,'B-c'!G58,'B-d'!G58,'B-e'!G58)-G58</f>
        <v>0</v>
      </c>
      <c r="O58" s="46">
        <f>SUM('B-a'!H58,'B-b'!H58,'B-c'!H58,'B-d'!H58,'B-e'!H58)-H58</f>
        <v>0</v>
      </c>
      <c r="P58" s="46">
        <f>SUM('B-a'!I58,'B-b'!I58,'B-c'!I58,'B-d'!I58,'B-e'!I58)-I58</f>
        <v>0</v>
      </c>
    </row>
    <row r="59" spans="2:16" s="22" customFormat="1" ht="11.1" customHeight="1" x14ac:dyDescent="0.15">
      <c r="B59" s="32" t="s">
        <v>288</v>
      </c>
      <c r="C59" s="121">
        <v>2479</v>
      </c>
      <c r="D59" s="121"/>
      <c r="E59" s="127">
        <v>2209</v>
      </c>
      <c r="F59" s="121">
        <v>2221</v>
      </c>
      <c r="G59" s="121">
        <v>257</v>
      </c>
      <c r="H59" s="121">
        <v>196</v>
      </c>
      <c r="I59" s="121">
        <v>27</v>
      </c>
      <c r="J59" s="46">
        <f>SUM('B-a'!C59,'B-b'!C59,'B-c'!C59,'B-d'!C59,'B-e'!C59)-C59</f>
        <v>0</v>
      </c>
      <c r="L59" s="46">
        <f>SUM('B-a'!E59,'B-b'!E59,'B-c'!E59,'B-d'!E59,'B-e'!E59)-E59</f>
        <v>0</v>
      </c>
      <c r="M59" s="46">
        <f>SUM('B-a'!F59,'B-b'!F59,'B-c'!F59,'B-d'!F59,'B-e'!F59)-F59</f>
        <v>0</v>
      </c>
      <c r="N59" s="46">
        <f>SUM('B-a'!G59,'B-b'!G59,'B-c'!G59,'B-d'!G59,'B-e'!G59)-G59</f>
        <v>0</v>
      </c>
      <c r="O59" s="46">
        <f>SUM('B-a'!H59,'B-b'!H59,'B-c'!H59,'B-d'!H59,'B-e'!H59)-H59</f>
        <v>0</v>
      </c>
      <c r="P59" s="46">
        <f>SUM('B-a'!I59,'B-b'!I59,'B-c'!I59,'B-d'!I59,'B-e'!I59)-I59</f>
        <v>0</v>
      </c>
    </row>
    <row r="60" spans="2:16" s="8" customFormat="1" ht="11.1" customHeight="1" x14ac:dyDescent="0.15">
      <c r="B60" s="29" t="s">
        <v>36</v>
      </c>
      <c r="C60" s="123">
        <v>214</v>
      </c>
      <c r="D60" s="124"/>
      <c r="E60" s="125">
        <v>213</v>
      </c>
      <c r="F60" s="123">
        <v>232</v>
      </c>
      <c r="G60" s="123">
        <v>39</v>
      </c>
      <c r="H60" s="123">
        <v>11</v>
      </c>
      <c r="I60" s="123">
        <v>2</v>
      </c>
      <c r="J60" s="46">
        <f>SUM('B-a'!C60,'B-b'!C60,'B-c'!C60,'B-d'!C60,'B-e'!C60)-C60</f>
        <v>0</v>
      </c>
      <c r="L60" s="46">
        <f>SUM('B-a'!E60,'B-b'!E60,'B-c'!E60,'B-d'!E60,'B-e'!E60)-E60</f>
        <v>0</v>
      </c>
      <c r="M60" s="46">
        <f>SUM('B-a'!F60,'B-b'!F60,'B-c'!F60,'B-d'!F60,'B-e'!F60)-F60</f>
        <v>0</v>
      </c>
      <c r="N60" s="46">
        <f>SUM('B-a'!G60,'B-b'!G60,'B-c'!G60,'B-d'!G60,'B-e'!G60)-G60</f>
        <v>0</v>
      </c>
      <c r="O60" s="46">
        <f>SUM('B-a'!H60,'B-b'!H60,'B-c'!H60,'B-d'!H60,'B-e'!H60)-H60</f>
        <v>0</v>
      </c>
      <c r="P60" s="46">
        <f>SUM('B-a'!I60,'B-b'!I60,'B-c'!I60,'B-d'!I60,'B-e'!I60)-I60</f>
        <v>0</v>
      </c>
    </row>
    <row r="61" spans="2:16" s="8" customFormat="1" ht="11.1" customHeight="1" x14ac:dyDescent="0.15">
      <c r="B61" s="29" t="s">
        <v>37</v>
      </c>
      <c r="C61" s="123">
        <v>97</v>
      </c>
      <c r="D61" s="124"/>
      <c r="E61" s="125">
        <v>99</v>
      </c>
      <c r="F61" s="123">
        <v>95</v>
      </c>
      <c r="G61" s="123">
        <v>10</v>
      </c>
      <c r="H61" s="123">
        <v>6</v>
      </c>
      <c r="I61" s="123">
        <v>3</v>
      </c>
      <c r="J61" s="46">
        <f>SUM('B-a'!C61,'B-b'!C61,'B-c'!C61,'B-d'!C61,'B-e'!C61)-C61</f>
        <v>0</v>
      </c>
      <c r="L61" s="46">
        <f>SUM('B-a'!E61,'B-b'!E61,'B-c'!E61,'B-d'!E61,'B-e'!E61)-E61</f>
        <v>0</v>
      </c>
      <c r="M61" s="46">
        <f>SUM('B-a'!F61,'B-b'!F61,'B-c'!F61,'B-d'!F61,'B-e'!F61)-F61</f>
        <v>0</v>
      </c>
      <c r="N61" s="46">
        <f>SUM('B-a'!G61,'B-b'!G61,'B-c'!G61,'B-d'!G61,'B-e'!G61)-G61</f>
        <v>0</v>
      </c>
      <c r="O61" s="46">
        <f>SUM('B-a'!H61,'B-b'!H61,'B-c'!H61,'B-d'!H61,'B-e'!H61)-H61</f>
        <v>0</v>
      </c>
      <c r="P61" s="46">
        <f>SUM('B-a'!I61,'B-b'!I61,'B-c'!I61,'B-d'!I61,'B-e'!I61)-I61</f>
        <v>0</v>
      </c>
    </row>
    <row r="62" spans="2:16" s="8" customFormat="1" ht="11.1" customHeight="1" x14ac:dyDescent="0.15">
      <c r="B62" s="29" t="s">
        <v>38</v>
      </c>
      <c r="C62" s="123">
        <v>783</v>
      </c>
      <c r="D62" s="124"/>
      <c r="E62" s="125">
        <v>712</v>
      </c>
      <c r="F62" s="123">
        <v>703</v>
      </c>
      <c r="G62" s="123">
        <v>73</v>
      </c>
      <c r="H62" s="123">
        <v>69</v>
      </c>
      <c r="I62" s="123">
        <v>12</v>
      </c>
      <c r="J62" s="46">
        <f>SUM('B-a'!C62,'B-b'!C62,'B-c'!C62,'B-d'!C62,'B-e'!C62)-C62</f>
        <v>0</v>
      </c>
      <c r="L62" s="46">
        <f>SUM('B-a'!E62,'B-b'!E62,'B-c'!E62,'B-d'!E62,'B-e'!E62)-E62</f>
        <v>0</v>
      </c>
      <c r="M62" s="46">
        <f>SUM('B-a'!F62,'B-b'!F62,'B-c'!F62,'B-d'!F62,'B-e'!F62)-F62</f>
        <v>0</v>
      </c>
      <c r="N62" s="46">
        <f>SUM('B-a'!G62,'B-b'!G62,'B-c'!G62,'B-d'!G62,'B-e'!G62)-G62</f>
        <v>0</v>
      </c>
      <c r="O62" s="46">
        <f>SUM('B-a'!H62,'B-b'!H62,'B-c'!H62,'B-d'!H62,'B-e'!H62)-H62</f>
        <v>0</v>
      </c>
      <c r="P62" s="46">
        <f>SUM('B-a'!I62,'B-b'!I62,'B-c'!I62,'B-d'!I62,'B-e'!I62)-I62</f>
        <v>0</v>
      </c>
    </row>
    <row r="63" spans="2:16" s="8" customFormat="1" ht="11.1" customHeight="1" x14ac:dyDescent="0.15">
      <c r="B63" s="29" t="s">
        <v>39</v>
      </c>
      <c r="C63" s="123">
        <v>1081</v>
      </c>
      <c r="D63" s="124"/>
      <c r="E63" s="125">
        <v>918</v>
      </c>
      <c r="F63" s="123">
        <v>920</v>
      </c>
      <c r="G63" s="123">
        <v>115</v>
      </c>
      <c r="H63" s="123">
        <v>69</v>
      </c>
      <c r="I63" s="123">
        <v>7</v>
      </c>
      <c r="J63" s="46">
        <f>SUM('B-a'!C63,'B-b'!C63,'B-c'!C63,'B-d'!C63,'B-e'!C63)-C63</f>
        <v>0</v>
      </c>
      <c r="L63" s="46">
        <f>SUM('B-a'!E63,'B-b'!E63,'B-c'!E63,'B-d'!E63,'B-e'!E63)-E63</f>
        <v>0</v>
      </c>
      <c r="M63" s="46">
        <f>SUM('B-a'!F63,'B-b'!F63,'B-c'!F63,'B-d'!F63,'B-e'!F63)-F63</f>
        <v>0</v>
      </c>
      <c r="N63" s="46">
        <f>SUM('B-a'!G63,'B-b'!G63,'B-c'!G63,'B-d'!G63,'B-e'!G63)-G63</f>
        <v>0</v>
      </c>
      <c r="O63" s="46">
        <f>SUM('B-a'!H63,'B-b'!H63,'B-c'!H63,'B-d'!H63,'B-e'!H63)-H63</f>
        <v>0</v>
      </c>
      <c r="P63" s="46">
        <f>SUM('B-a'!I63,'B-b'!I63,'B-c'!I63,'B-d'!I63,'B-e'!I63)-I63</f>
        <v>0</v>
      </c>
    </row>
    <row r="64" spans="2:16" s="8" customFormat="1" ht="11.1" customHeight="1" x14ac:dyDescent="0.15">
      <c r="B64" s="29" t="s">
        <v>40</v>
      </c>
      <c r="C64" s="123">
        <v>304</v>
      </c>
      <c r="D64" s="124"/>
      <c r="E64" s="125">
        <v>267</v>
      </c>
      <c r="F64" s="123">
        <v>271</v>
      </c>
      <c r="G64" s="123">
        <v>20</v>
      </c>
      <c r="H64" s="123">
        <v>41</v>
      </c>
      <c r="I64" s="123">
        <v>3</v>
      </c>
      <c r="J64" s="46">
        <f>SUM('B-a'!C64,'B-b'!C64,'B-c'!C64,'B-d'!C64,'B-e'!C64)-C64</f>
        <v>0</v>
      </c>
      <c r="L64" s="46">
        <f>SUM('B-a'!E64,'B-b'!E64,'B-c'!E64,'B-d'!E64,'B-e'!E64)-E64</f>
        <v>0</v>
      </c>
      <c r="M64" s="46">
        <f>SUM('B-a'!F64,'B-b'!F64,'B-c'!F64,'B-d'!F64,'B-e'!F64)-F64</f>
        <v>0</v>
      </c>
      <c r="N64" s="46">
        <f>SUM('B-a'!G64,'B-b'!G64,'B-c'!G64,'B-d'!G64,'B-e'!G64)-G64</f>
        <v>0</v>
      </c>
      <c r="O64" s="46">
        <f>SUM('B-a'!H64,'B-b'!H64,'B-c'!H64,'B-d'!H64,'B-e'!H64)-H64</f>
        <v>0</v>
      </c>
      <c r="P64" s="46">
        <f>SUM('B-a'!I64,'B-b'!I64,'B-c'!I64,'B-d'!I64,'B-e'!I64)-I64</f>
        <v>0</v>
      </c>
    </row>
    <row r="65" spans="2:16" s="22" customFormat="1" ht="11.1" customHeight="1" x14ac:dyDescent="0.15">
      <c r="B65" s="32" t="s">
        <v>289</v>
      </c>
      <c r="C65" s="121">
        <v>1057</v>
      </c>
      <c r="D65" s="121"/>
      <c r="E65" s="127">
        <v>971</v>
      </c>
      <c r="F65" s="121">
        <v>1008</v>
      </c>
      <c r="G65" s="121">
        <v>114</v>
      </c>
      <c r="H65" s="121">
        <v>94</v>
      </c>
      <c r="I65" s="121">
        <v>11</v>
      </c>
      <c r="J65" s="46">
        <f>SUM('B-a'!C65,'B-b'!C65,'B-c'!C65,'B-d'!C65,'B-e'!C65)-C65</f>
        <v>0</v>
      </c>
      <c r="L65" s="46">
        <f>SUM('B-a'!E65,'B-b'!E65,'B-c'!E65,'B-d'!E65,'B-e'!E65)-E65</f>
        <v>0</v>
      </c>
      <c r="M65" s="46">
        <f>SUM('B-a'!F65,'B-b'!F65,'B-c'!F65,'B-d'!F65,'B-e'!F65)-F65</f>
        <v>0</v>
      </c>
      <c r="N65" s="46">
        <f>SUM('B-a'!G65,'B-b'!G65,'B-c'!G65,'B-d'!G65,'B-e'!G65)-G65</f>
        <v>0</v>
      </c>
      <c r="O65" s="46">
        <f>SUM('B-a'!H65,'B-b'!H65,'B-c'!H65,'B-d'!H65,'B-e'!H65)-H65</f>
        <v>0</v>
      </c>
      <c r="P65" s="46">
        <f>SUM('B-a'!I65,'B-b'!I65,'B-c'!I65,'B-d'!I65,'B-e'!I65)-I65</f>
        <v>0</v>
      </c>
    </row>
    <row r="66" spans="2:16" s="8" customFormat="1" ht="11.1" customHeight="1" x14ac:dyDescent="0.15">
      <c r="B66" s="29" t="s">
        <v>41</v>
      </c>
      <c r="C66" s="123">
        <v>101</v>
      </c>
      <c r="D66" s="124"/>
      <c r="E66" s="125">
        <v>90</v>
      </c>
      <c r="F66" s="123">
        <v>85</v>
      </c>
      <c r="G66" s="123">
        <v>4</v>
      </c>
      <c r="H66" s="123">
        <v>7</v>
      </c>
      <c r="I66" s="123">
        <v>0</v>
      </c>
      <c r="J66" s="46">
        <f>SUM('B-a'!C66,'B-b'!C66,'B-c'!C66,'B-d'!C66,'B-e'!C66)-C66</f>
        <v>0</v>
      </c>
      <c r="L66" s="46">
        <f>SUM('B-a'!E66,'B-b'!E66,'B-c'!E66,'B-d'!E66,'B-e'!E66)-E66</f>
        <v>0</v>
      </c>
      <c r="M66" s="46">
        <f>SUM('B-a'!F66,'B-b'!F66,'B-c'!F66,'B-d'!F66,'B-e'!F66)-F66</f>
        <v>0</v>
      </c>
      <c r="N66" s="46">
        <f>SUM('B-a'!G66,'B-b'!G66,'B-c'!G66,'B-d'!G66,'B-e'!G66)-G66</f>
        <v>0</v>
      </c>
      <c r="O66" s="46">
        <f>SUM('B-a'!H66,'B-b'!H66,'B-c'!H66,'B-d'!H66,'B-e'!H66)-H66</f>
        <v>0</v>
      </c>
      <c r="P66" s="46">
        <f>SUM('B-a'!I66,'B-b'!I66,'B-c'!I66,'B-d'!I66,'B-e'!I66)-I66</f>
        <v>0</v>
      </c>
    </row>
    <row r="67" spans="2:16" s="8" customFormat="1" ht="11.1" customHeight="1" x14ac:dyDescent="0.15">
      <c r="B67" s="29" t="s">
        <v>42</v>
      </c>
      <c r="C67" s="123">
        <v>371</v>
      </c>
      <c r="D67" s="124"/>
      <c r="E67" s="125">
        <v>333</v>
      </c>
      <c r="F67" s="123">
        <v>349</v>
      </c>
      <c r="G67" s="123">
        <v>55</v>
      </c>
      <c r="H67" s="123">
        <v>31</v>
      </c>
      <c r="I67" s="123">
        <v>1</v>
      </c>
      <c r="J67" s="46">
        <f>SUM('B-a'!C67,'B-b'!C67,'B-c'!C67,'B-d'!C67,'B-e'!C67)-C67</f>
        <v>0</v>
      </c>
      <c r="L67" s="46">
        <f>SUM('B-a'!E67,'B-b'!E67,'B-c'!E67,'B-d'!E67,'B-e'!E67)-E67</f>
        <v>0</v>
      </c>
      <c r="M67" s="46">
        <f>SUM('B-a'!F67,'B-b'!F67,'B-c'!F67,'B-d'!F67,'B-e'!F67)-F67</f>
        <v>0</v>
      </c>
      <c r="N67" s="46">
        <f>SUM('B-a'!G67,'B-b'!G67,'B-c'!G67,'B-d'!G67,'B-e'!G67)-G67</f>
        <v>0</v>
      </c>
      <c r="O67" s="46">
        <f>SUM('B-a'!H67,'B-b'!H67,'B-c'!H67,'B-d'!H67,'B-e'!H67)-H67</f>
        <v>0</v>
      </c>
      <c r="P67" s="46">
        <f>SUM('B-a'!I67,'B-b'!I67,'B-c'!I67,'B-d'!I67,'B-e'!I67)-I67</f>
        <v>0</v>
      </c>
    </row>
    <row r="68" spans="2:16" s="8" customFormat="1" ht="11.1" customHeight="1" x14ac:dyDescent="0.15">
      <c r="B68" s="29" t="s">
        <v>43</v>
      </c>
      <c r="C68" s="123">
        <v>348</v>
      </c>
      <c r="D68" s="124"/>
      <c r="E68" s="125">
        <v>334</v>
      </c>
      <c r="F68" s="123">
        <v>374</v>
      </c>
      <c r="G68" s="123">
        <v>42</v>
      </c>
      <c r="H68" s="123">
        <v>34</v>
      </c>
      <c r="I68" s="123">
        <v>8</v>
      </c>
      <c r="J68" s="46">
        <f>SUM('B-a'!C68,'B-b'!C68,'B-c'!C68,'B-d'!C68,'B-e'!C68)-C68</f>
        <v>0</v>
      </c>
      <c r="L68" s="46">
        <f>SUM('B-a'!E68,'B-b'!E68,'B-c'!E68,'B-d'!E68,'B-e'!E68)-E68</f>
        <v>0</v>
      </c>
      <c r="M68" s="46">
        <f>SUM('B-a'!F68,'B-b'!F68,'B-c'!F68,'B-d'!F68,'B-e'!F68)-F68</f>
        <v>0</v>
      </c>
      <c r="N68" s="46">
        <f>SUM('B-a'!G68,'B-b'!G68,'B-c'!G68,'B-d'!G68,'B-e'!G68)-G68</f>
        <v>0</v>
      </c>
      <c r="O68" s="46">
        <f>SUM('B-a'!H68,'B-b'!H68,'B-c'!H68,'B-d'!H68,'B-e'!H68)-H68</f>
        <v>0</v>
      </c>
      <c r="P68" s="46">
        <f>SUM('B-a'!I68,'B-b'!I68,'B-c'!I68,'B-d'!I68,'B-e'!I68)-I68</f>
        <v>0</v>
      </c>
    </row>
    <row r="69" spans="2:16" s="8" customFormat="1" ht="11.1" customHeight="1" x14ac:dyDescent="0.15">
      <c r="B69" s="29" t="s">
        <v>44</v>
      </c>
      <c r="C69" s="123">
        <v>237</v>
      </c>
      <c r="D69" s="124"/>
      <c r="E69" s="125">
        <v>214</v>
      </c>
      <c r="F69" s="123">
        <v>200</v>
      </c>
      <c r="G69" s="123">
        <v>13</v>
      </c>
      <c r="H69" s="123">
        <v>22</v>
      </c>
      <c r="I69" s="123">
        <v>2</v>
      </c>
      <c r="J69" s="46">
        <f>SUM('B-a'!C69,'B-b'!C69,'B-c'!C69,'B-d'!C69,'B-e'!C69)-C69</f>
        <v>0</v>
      </c>
      <c r="L69" s="46">
        <f>SUM('B-a'!E69,'B-b'!E69,'B-c'!E69,'B-d'!E69,'B-e'!E69)-E69</f>
        <v>0</v>
      </c>
      <c r="M69" s="46">
        <f>SUM('B-a'!F69,'B-b'!F69,'B-c'!F69,'B-d'!F69,'B-e'!F69)-F69</f>
        <v>0</v>
      </c>
      <c r="N69" s="46">
        <f>SUM('B-a'!G69,'B-b'!G69,'B-c'!G69,'B-d'!G69,'B-e'!G69)-G69</f>
        <v>0</v>
      </c>
      <c r="O69" s="46">
        <f>SUM('B-a'!H69,'B-b'!H69,'B-c'!H69,'B-d'!H69,'B-e'!H69)-H69</f>
        <v>0</v>
      </c>
      <c r="P69" s="46">
        <f>SUM('B-a'!I69,'B-b'!I69,'B-c'!I69,'B-d'!I69,'B-e'!I69)-I69</f>
        <v>0</v>
      </c>
    </row>
    <row r="70" spans="2:16" s="22" customFormat="1" ht="11.1" customHeight="1" x14ac:dyDescent="0.15">
      <c r="B70" s="32" t="s">
        <v>290</v>
      </c>
      <c r="C70" s="121">
        <v>6211</v>
      </c>
      <c r="D70" s="121"/>
      <c r="E70" s="127">
        <v>5611</v>
      </c>
      <c r="F70" s="121">
        <v>6119</v>
      </c>
      <c r="G70" s="121">
        <v>834</v>
      </c>
      <c r="H70" s="121">
        <v>311</v>
      </c>
      <c r="I70" s="121">
        <v>38</v>
      </c>
      <c r="J70" s="46">
        <f>SUM('B-a'!C70,'B-b'!C70,'B-c'!C70,'B-d'!C70,'B-e'!C70)-C70</f>
        <v>0</v>
      </c>
      <c r="L70" s="46">
        <f>SUM('B-a'!E70,'B-b'!E70,'B-c'!E70,'B-d'!E70,'B-e'!E70)-E70</f>
        <v>0</v>
      </c>
      <c r="M70" s="46">
        <f>SUM('B-a'!F70,'B-b'!F70,'B-c'!F70,'B-d'!F70,'B-e'!F70)-F70</f>
        <v>0</v>
      </c>
      <c r="N70" s="46">
        <f>SUM('B-a'!G70,'B-b'!G70,'B-c'!G70,'B-d'!G70,'B-e'!G70)-G70</f>
        <v>0</v>
      </c>
      <c r="O70" s="46">
        <f>SUM('B-a'!H70,'B-b'!H70,'B-c'!H70,'B-d'!H70,'B-e'!H70)-H70</f>
        <v>0</v>
      </c>
      <c r="P70" s="46">
        <f>SUM('B-a'!I70,'B-b'!I70,'B-c'!I70,'B-d'!I70,'B-e'!I70)-I70</f>
        <v>0</v>
      </c>
    </row>
    <row r="71" spans="2:16" s="8" customFormat="1" ht="11.1" customHeight="1" x14ac:dyDescent="0.15">
      <c r="B71" s="29" t="s">
        <v>45</v>
      </c>
      <c r="C71" s="123">
        <v>3174</v>
      </c>
      <c r="D71" s="124"/>
      <c r="E71" s="125">
        <v>2869</v>
      </c>
      <c r="F71" s="123">
        <v>3307</v>
      </c>
      <c r="G71" s="123">
        <v>588</v>
      </c>
      <c r="H71" s="123">
        <v>153</v>
      </c>
      <c r="I71" s="123">
        <v>15</v>
      </c>
      <c r="J71" s="46">
        <f>SUM('B-a'!C71,'B-b'!C71,'B-c'!C71,'B-d'!C71,'B-e'!C71)-C71</f>
        <v>0</v>
      </c>
      <c r="L71" s="46">
        <f>SUM('B-a'!E71,'B-b'!E71,'B-c'!E71,'B-d'!E71,'B-e'!E71)-E71</f>
        <v>0</v>
      </c>
      <c r="M71" s="46">
        <f>SUM('B-a'!F71,'B-b'!F71,'B-c'!F71,'B-d'!F71,'B-e'!F71)-F71</f>
        <v>0</v>
      </c>
      <c r="N71" s="46">
        <f>SUM('B-a'!G71,'B-b'!G71,'B-c'!G71,'B-d'!G71,'B-e'!G71)-G71</f>
        <v>0</v>
      </c>
      <c r="O71" s="46">
        <f>SUM('B-a'!H71,'B-b'!H71,'B-c'!H71,'B-d'!H71,'B-e'!H71)-H71</f>
        <v>0</v>
      </c>
      <c r="P71" s="46">
        <f>SUM('B-a'!I71,'B-b'!I71,'B-c'!I71,'B-d'!I71,'B-e'!I71)-I71</f>
        <v>0</v>
      </c>
    </row>
    <row r="72" spans="2:16" s="8" customFormat="1" ht="11.1" customHeight="1" x14ac:dyDescent="0.15">
      <c r="B72" s="29" t="s">
        <v>46</v>
      </c>
      <c r="C72" s="123">
        <v>286</v>
      </c>
      <c r="D72" s="124"/>
      <c r="E72" s="125">
        <v>261</v>
      </c>
      <c r="F72" s="123">
        <v>267</v>
      </c>
      <c r="G72" s="123">
        <v>17</v>
      </c>
      <c r="H72" s="123">
        <v>10</v>
      </c>
      <c r="I72" s="123">
        <v>3</v>
      </c>
      <c r="J72" s="46">
        <f>SUM('B-a'!C72,'B-b'!C72,'B-c'!C72,'B-d'!C72,'B-e'!C72)-C72</f>
        <v>0</v>
      </c>
      <c r="L72" s="46">
        <f>SUM('B-a'!E72,'B-b'!E72,'B-c'!E72,'B-d'!E72,'B-e'!E72)-E72</f>
        <v>0</v>
      </c>
      <c r="M72" s="46">
        <f>SUM('B-a'!F72,'B-b'!F72,'B-c'!F72,'B-d'!F72,'B-e'!F72)-F72</f>
        <v>0</v>
      </c>
      <c r="N72" s="46">
        <f>SUM('B-a'!G72,'B-b'!G72,'B-c'!G72,'B-d'!G72,'B-e'!G72)-G72</f>
        <v>0</v>
      </c>
      <c r="O72" s="46">
        <f>SUM('B-a'!H72,'B-b'!H72,'B-c'!H72,'B-d'!H72,'B-e'!H72)-H72</f>
        <v>0</v>
      </c>
      <c r="P72" s="46">
        <f>SUM('B-a'!I72,'B-b'!I72,'B-c'!I72,'B-d'!I72,'B-e'!I72)-I72</f>
        <v>0</v>
      </c>
    </row>
    <row r="73" spans="2:16" s="8" customFormat="1" ht="11.1" customHeight="1" x14ac:dyDescent="0.15">
      <c r="B73" s="29" t="s">
        <v>47</v>
      </c>
      <c r="C73" s="123">
        <v>360</v>
      </c>
      <c r="D73" s="124"/>
      <c r="E73" s="125">
        <v>349</v>
      </c>
      <c r="F73" s="123">
        <v>378</v>
      </c>
      <c r="G73" s="123">
        <v>33</v>
      </c>
      <c r="H73" s="123">
        <v>19</v>
      </c>
      <c r="I73" s="123">
        <v>3</v>
      </c>
      <c r="J73" s="46">
        <f>SUM('B-a'!C73,'B-b'!C73,'B-c'!C73,'B-d'!C73,'B-e'!C73)-C73</f>
        <v>0</v>
      </c>
      <c r="L73" s="46">
        <f>SUM('B-a'!E73,'B-b'!E73,'B-c'!E73,'B-d'!E73,'B-e'!E73)-E73</f>
        <v>0</v>
      </c>
      <c r="M73" s="46">
        <f>SUM('B-a'!F73,'B-b'!F73,'B-c'!F73,'B-d'!F73,'B-e'!F73)-F73</f>
        <v>0</v>
      </c>
      <c r="N73" s="46">
        <f>SUM('B-a'!G73,'B-b'!G73,'B-c'!G73,'B-d'!G73,'B-e'!G73)-G73</f>
        <v>0</v>
      </c>
      <c r="O73" s="46">
        <f>SUM('B-a'!H73,'B-b'!H73,'B-c'!H73,'B-d'!H73,'B-e'!H73)-H73</f>
        <v>0</v>
      </c>
      <c r="P73" s="46">
        <f>SUM('B-a'!I73,'B-b'!I73,'B-c'!I73,'B-d'!I73,'B-e'!I73)-I73</f>
        <v>0</v>
      </c>
    </row>
    <row r="74" spans="2:16" s="8" customFormat="1" ht="11.1" customHeight="1" x14ac:dyDescent="0.15">
      <c r="B74" s="29" t="s">
        <v>48</v>
      </c>
      <c r="C74" s="123">
        <v>642</v>
      </c>
      <c r="D74" s="124"/>
      <c r="E74" s="125">
        <v>581</v>
      </c>
      <c r="F74" s="123">
        <v>606</v>
      </c>
      <c r="G74" s="123">
        <v>71</v>
      </c>
      <c r="H74" s="123">
        <v>31</v>
      </c>
      <c r="I74" s="123">
        <v>5</v>
      </c>
      <c r="J74" s="46">
        <f>SUM('B-a'!C74,'B-b'!C74,'B-c'!C74,'B-d'!C74,'B-e'!C74)-C74</f>
        <v>0</v>
      </c>
      <c r="L74" s="46">
        <f>SUM('B-a'!E74,'B-b'!E74,'B-c'!E74,'B-d'!E74,'B-e'!E74)-E74</f>
        <v>0</v>
      </c>
      <c r="M74" s="46">
        <f>SUM('B-a'!F74,'B-b'!F74,'B-c'!F74,'B-d'!F74,'B-e'!F74)-F74</f>
        <v>0</v>
      </c>
      <c r="N74" s="46">
        <f>SUM('B-a'!G74,'B-b'!G74,'B-c'!G74,'B-d'!G74,'B-e'!G74)-G74</f>
        <v>0</v>
      </c>
      <c r="O74" s="46">
        <f>SUM('B-a'!H74,'B-b'!H74,'B-c'!H74,'B-d'!H74,'B-e'!H74)-H74</f>
        <v>0</v>
      </c>
      <c r="P74" s="46">
        <f>SUM('B-a'!I74,'B-b'!I74,'B-c'!I74,'B-d'!I74,'B-e'!I74)-I74</f>
        <v>0</v>
      </c>
    </row>
    <row r="75" spans="2:16" s="8" customFormat="1" ht="11.1" customHeight="1" x14ac:dyDescent="0.15">
      <c r="B75" s="29" t="s">
        <v>49</v>
      </c>
      <c r="C75" s="123">
        <v>270</v>
      </c>
      <c r="D75" s="124"/>
      <c r="E75" s="125">
        <v>235</v>
      </c>
      <c r="F75" s="123">
        <v>237</v>
      </c>
      <c r="G75" s="123">
        <v>27</v>
      </c>
      <c r="H75" s="123">
        <v>8</v>
      </c>
      <c r="I75" s="123">
        <v>2</v>
      </c>
      <c r="J75" s="46">
        <f>SUM('B-a'!C75,'B-b'!C75,'B-c'!C75,'B-d'!C75,'B-e'!C75)-C75</f>
        <v>0</v>
      </c>
      <c r="L75" s="46">
        <f>SUM('B-a'!E75,'B-b'!E75,'B-c'!E75,'B-d'!E75,'B-e'!E75)-E75</f>
        <v>0</v>
      </c>
      <c r="M75" s="46">
        <f>SUM('B-a'!F75,'B-b'!F75,'B-c'!F75,'B-d'!F75,'B-e'!F75)-F75</f>
        <v>0</v>
      </c>
      <c r="N75" s="46">
        <f>SUM('B-a'!G75,'B-b'!G75,'B-c'!G75,'B-d'!G75,'B-e'!G75)-G75</f>
        <v>0</v>
      </c>
      <c r="O75" s="46">
        <f>SUM('B-a'!H75,'B-b'!H75,'B-c'!H75,'B-d'!H75,'B-e'!H75)-H75</f>
        <v>0</v>
      </c>
      <c r="P75" s="46">
        <f>SUM('B-a'!I75,'B-b'!I75,'B-c'!I75,'B-d'!I75,'B-e'!I75)-I75</f>
        <v>0</v>
      </c>
    </row>
    <row r="76" spans="2:16" s="8" customFormat="1" ht="11.1" customHeight="1" x14ac:dyDescent="0.15">
      <c r="B76" s="29" t="s">
        <v>50</v>
      </c>
      <c r="C76" s="123">
        <v>359</v>
      </c>
      <c r="D76" s="124"/>
      <c r="E76" s="125">
        <v>316</v>
      </c>
      <c r="F76" s="123">
        <v>318</v>
      </c>
      <c r="G76" s="123">
        <v>27</v>
      </c>
      <c r="H76" s="123">
        <v>19</v>
      </c>
      <c r="I76" s="123">
        <v>2</v>
      </c>
      <c r="J76" s="46">
        <f>SUM('B-a'!C76,'B-b'!C76,'B-c'!C76,'B-d'!C76,'B-e'!C76)-C76</f>
        <v>0</v>
      </c>
      <c r="L76" s="46">
        <f>SUM('B-a'!E76,'B-b'!E76,'B-c'!E76,'B-d'!E76,'B-e'!E76)-E76</f>
        <v>0</v>
      </c>
      <c r="M76" s="46">
        <f>SUM('B-a'!F76,'B-b'!F76,'B-c'!F76,'B-d'!F76,'B-e'!F76)-F76</f>
        <v>0</v>
      </c>
      <c r="N76" s="46">
        <f>SUM('B-a'!G76,'B-b'!G76,'B-c'!G76,'B-d'!G76,'B-e'!G76)-G76</f>
        <v>0</v>
      </c>
      <c r="O76" s="46">
        <f>SUM('B-a'!H76,'B-b'!H76,'B-c'!H76,'B-d'!H76,'B-e'!H76)-H76</f>
        <v>0</v>
      </c>
      <c r="P76" s="46">
        <f>SUM('B-a'!I76,'B-b'!I76,'B-c'!I76,'B-d'!I76,'B-e'!I76)-I76</f>
        <v>0</v>
      </c>
    </row>
    <row r="77" spans="2:16" s="8" customFormat="1" ht="11.1" customHeight="1" x14ac:dyDescent="0.15">
      <c r="B77" s="29" t="s">
        <v>51</v>
      </c>
      <c r="C77" s="123">
        <v>362</v>
      </c>
      <c r="D77" s="124"/>
      <c r="E77" s="125">
        <v>343</v>
      </c>
      <c r="F77" s="123">
        <v>338</v>
      </c>
      <c r="G77" s="123">
        <v>24</v>
      </c>
      <c r="H77" s="123">
        <v>17</v>
      </c>
      <c r="I77" s="123">
        <v>1</v>
      </c>
      <c r="J77" s="46">
        <f>SUM('B-a'!C77,'B-b'!C77,'B-c'!C77,'B-d'!C77,'B-e'!C77)-C77</f>
        <v>0</v>
      </c>
      <c r="L77" s="46">
        <f>SUM('B-a'!E77,'B-b'!E77,'B-c'!E77,'B-d'!E77,'B-e'!E77)-E77</f>
        <v>0</v>
      </c>
      <c r="M77" s="46">
        <f>SUM('B-a'!F77,'B-b'!F77,'B-c'!F77,'B-d'!F77,'B-e'!F77)-F77</f>
        <v>0</v>
      </c>
      <c r="N77" s="46">
        <f>SUM('B-a'!G77,'B-b'!G77,'B-c'!G77,'B-d'!G77,'B-e'!G77)-G77</f>
        <v>0</v>
      </c>
      <c r="O77" s="46">
        <f>SUM('B-a'!H77,'B-b'!H77,'B-c'!H77,'B-d'!H77,'B-e'!H77)-H77</f>
        <v>0</v>
      </c>
      <c r="P77" s="46">
        <f>SUM('B-a'!I77,'B-b'!I77,'B-c'!I77,'B-d'!I77,'B-e'!I77)-I77</f>
        <v>0</v>
      </c>
    </row>
    <row r="78" spans="2:16" s="8" customFormat="1" ht="11.1" customHeight="1" thickBot="1" x14ac:dyDescent="0.2">
      <c r="B78" s="33" t="s">
        <v>52</v>
      </c>
      <c r="C78" s="132">
        <v>758</v>
      </c>
      <c r="D78" s="133"/>
      <c r="E78" s="134">
        <v>657</v>
      </c>
      <c r="F78" s="132">
        <v>668</v>
      </c>
      <c r="G78" s="132">
        <v>47</v>
      </c>
      <c r="H78" s="132">
        <v>54</v>
      </c>
      <c r="I78" s="132">
        <v>7</v>
      </c>
      <c r="J78" s="46">
        <f>SUM('B-a'!C78,'B-b'!C78,'B-c'!C78,'B-d'!C78,'B-e'!C78)-C78</f>
        <v>0</v>
      </c>
      <c r="L78" s="46">
        <f>SUM('B-a'!E78,'B-b'!E78,'B-c'!E78,'B-d'!E78,'B-e'!E78)-E78</f>
        <v>0</v>
      </c>
      <c r="M78" s="46">
        <f>SUM('B-a'!F78,'B-b'!F78,'B-c'!F78,'B-d'!F78,'B-e'!F78)-F78</f>
        <v>0</v>
      </c>
      <c r="N78" s="46">
        <f>SUM('B-a'!G78,'B-b'!G78,'B-c'!G78,'B-d'!G78,'B-e'!G78)-G78</f>
        <v>0</v>
      </c>
      <c r="O78" s="46">
        <f>SUM('B-a'!H78,'B-b'!H78,'B-c'!H78,'B-d'!H78,'B-e'!H78)-H78</f>
        <v>0</v>
      </c>
      <c r="P78" s="46">
        <f>SUM('B-a'!I78,'B-b'!I78,'B-c'!I78,'B-d'!I78,'B-e'!I78)-I78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transitionEvaluation="1" codeName="Sheet49">
    <tabColor indexed="56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155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71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6</v>
      </c>
      <c r="D9" s="44">
        <v>116.66666666666667</v>
      </c>
      <c r="E9" s="14">
        <v>7</v>
      </c>
      <c r="F9" s="124">
        <v>20</v>
      </c>
      <c r="G9" s="124">
        <v>4</v>
      </c>
      <c r="H9" s="124">
        <v>17</v>
      </c>
      <c r="I9" s="124">
        <v>4</v>
      </c>
    </row>
    <row r="10" spans="2:9" s="8" customFormat="1" x14ac:dyDescent="0.15">
      <c r="B10" s="14" t="str">
        <f>重要犯罪!B10</f>
        <v>2013     25</v>
      </c>
      <c r="C10" s="43">
        <v>12</v>
      </c>
      <c r="D10" s="44">
        <v>83.333333333333343</v>
      </c>
      <c r="E10" s="14">
        <v>10</v>
      </c>
      <c r="F10" s="124">
        <v>65</v>
      </c>
      <c r="G10" s="124">
        <v>1</v>
      </c>
      <c r="H10" s="124">
        <v>51</v>
      </c>
      <c r="I10" s="124">
        <v>1</v>
      </c>
    </row>
    <row r="11" spans="2:9" s="8" customFormat="1" x14ac:dyDescent="0.15">
      <c r="B11" s="14" t="str">
        <f>重要犯罪!B11</f>
        <v>2014     26</v>
      </c>
      <c r="C11" s="43">
        <v>10</v>
      </c>
      <c r="D11" s="44">
        <v>110.00000000000001</v>
      </c>
      <c r="E11" s="14">
        <v>11</v>
      </c>
      <c r="F11" s="124">
        <v>30</v>
      </c>
      <c r="G11" s="124">
        <v>0</v>
      </c>
      <c r="H11" s="124">
        <v>19</v>
      </c>
      <c r="I11" s="124">
        <v>0</v>
      </c>
    </row>
    <row r="12" spans="2:9" s="8" customFormat="1" x14ac:dyDescent="0.15">
      <c r="B12" s="14" t="str">
        <f>重要犯罪!B12</f>
        <v>2015     27</v>
      </c>
      <c r="C12" s="43">
        <v>9</v>
      </c>
      <c r="D12" s="115">
        <v>66.666666666666657</v>
      </c>
      <c r="E12" s="14">
        <v>6</v>
      </c>
      <c r="F12" s="124">
        <v>54</v>
      </c>
      <c r="G12" s="124">
        <v>1</v>
      </c>
      <c r="H12" s="124">
        <v>29</v>
      </c>
      <c r="I12" s="124">
        <v>0</v>
      </c>
    </row>
    <row r="13" spans="2:9" s="8" customFormat="1" x14ac:dyDescent="0.15">
      <c r="B13" s="14" t="str">
        <f>重要犯罪!B13</f>
        <v>2016     28</v>
      </c>
      <c r="C13" s="43">
        <v>3</v>
      </c>
      <c r="D13" s="115">
        <v>100</v>
      </c>
      <c r="E13" s="14">
        <v>3</v>
      </c>
      <c r="F13" s="124">
        <v>17</v>
      </c>
      <c r="G13" s="124">
        <v>0</v>
      </c>
      <c r="H13" s="124">
        <v>10</v>
      </c>
      <c r="I13" s="124">
        <v>0</v>
      </c>
    </row>
    <row r="14" spans="2:9" s="8" customFormat="1" x14ac:dyDescent="0.15">
      <c r="B14" s="18" t="str">
        <f>重要犯罪!B14</f>
        <v>2017     29</v>
      </c>
      <c r="C14" s="47">
        <v>3</v>
      </c>
      <c r="D14" s="115">
        <v>100</v>
      </c>
      <c r="E14" s="77">
        <v>3</v>
      </c>
      <c r="F14" s="142">
        <v>6</v>
      </c>
      <c r="G14" s="142">
        <v>0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47">
        <v>3</v>
      </c>
      <c r="D15" s="115">
        <v>100</v>
      </c>
      <c r="E15" s="77">
        <v>3</v>
      </c>
      <c r="F15" s="142">
        <v>5</v>
      </c>
      <c r="G15" s="142">
        <v>0</v>
      </c>
      <c r="H15" s="142">
        <v>2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50">
        <v>3</v>
      </c>
      <c r="D16" s="115">
        <v>100</v>
      </c>
      <c r="E16" s="148">
        <v>3</v>
      </c>
      <c r="F16" s="142">
        <v>5</v>
      </c>
      <c r="G16" s="142">
        <v>0</v>
      </c>
      <c r="H16" s="142">
        <v>4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5</v>
      </c>
      <c r="D17" s="48">
        <v>80</v>
      </c>
      <c r="E17" s="149">
        <v>4</v>
      </c>
      <c r="F17" s="149">
        <v>22</v>
      </c>
      <c r="G17" s="149">
        <v>0</v>
      </c>
      <c r="H17" s="149">
        <v>22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6</v>
      </c>
      <c r="D18" s="54">
        <f>E18/C18*100</f>
        <v>66.666666666666657</v>
      </c>
      <c r="E18" s="131">
        <f>SUM(E20,E26,E33,E34,E45,E52,E59,E65,E70)</f>
        <v>4</v>
      </c>
      <c r="F18" s="121">
        <f>SUM(F20,F26,F33,F34,F45,F52,F59,F65,F70)</f>
        <v>12</v>
      </c>
      <c r="G18" s="121">
        <f>SUM(G20,G26,G33,G34,G45,G52,G59,G65,G70)</f>
        <v>0</v>
      </c>
      <c r="H18" s="121">
        <f>SUM(H20,H26,H33,H34,H45,H52,H59,H65,H70)</f>
        <v>6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1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1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2</v>
      </c>
      <c r="D45" s="53"/>
      <c r="E45" s="131">
        <v>2</v>
      </c>
      <c r="F45" s="121">
        <v>4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2</v>
      </c>
      <c r="D46" s="43"/>
      <c r="E46" s="125">
        <v>2</v>
      </c>
      <c r="F46" s="123">
        <v>4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2</v>
      </c>
      <c r="D52" s="53"/>
      <c r="E52" s="127">
        <v>1</v>
      </c>
      <c r="F52" s="121">
        <v>6</v>
      </c>
      <c r="G52" s="121">
        <v>0</v>
      </c>
      <c r="H52" s="121">
        <v>6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1</v>
      </c>
      <c r="D55" s="43"/>
      <c r="E55" s="125">
        <v>1</v>
      </c>
      <c r="F55" s="123">
        <v>6</v>
      </c>
      <c r="G55" s="123">
        <v>0</v>
      </c>
      <c r="H55" s="123">
        <v>6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1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1</v>
      </c>
      <c r="D59" s="53"/>
      <c r="E59" s="127">
        <v>1</v>
      </c>
      <c r="F59" s="121">
        <v>2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1</v>
      </c>
      <c r="D62" s="43"/>
      <c r="E62" s="125">
        <v>1</v>
      </c>
      <c r="F62" s="123">
        <v>2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transitionEvaluation="1" codeName="Sheet50">
    <tabColor indexed="56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9" x14ac:dyDescent="0.15">
      <c r="B1" s="1" t="s">
        <v>156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72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31863</v>
      </c>
      <c r="D9" s="44">
        <v>73.178922260929596</v>
      </c>
      <c r="E9" s="45">
        <v>23317</v>
      </c>
      <c r="F9" s="43">
        <v>23610</v>
      </c>
      <c r="G9" s="43">
        <v>1905</v>
      </c>
      <c r="H9" s="43">
        <v>1490</v>
      </c>
      <c r="I9" s="43">
        <v>137</v>
      </c>
    </row>
    <row r="10" spans="2:9" s="8" customFormat="1" x14ac:dyDescent="0.15">
      <c r="B10" s="14" t="str">
        <f>重要犯罪!B10</f>
        <v>2013     25</v>
      </c>
      <c r="C10" s="43">
        <v>31545</v>
      </c>
      <c r="D10" s="44">
        <v>72.394991282295123</v>
      </c>
      <c r="E10" s="45">
        <v>22837</v>
      </c>
      <c r="F10" s="43">
        <v>22744</v>
      </c>
      <c r="G10" s="43">
        <v>1829</v>
      </c>
      <c r="H10" s="43">
        <v>1477</v>
      </c>
      <c r="I10" s="43">
        <v>135</v>
      </c>
    </row>
    <row r="11" spans="2:9" s="8" customFormat="1" x14ac:dyDescent="0.15">
      <c r="B11" s="14" t="str">
        <f>重要犯罪!B11</f>
        <v>2014     26</v>
      </c>
      <c r="C11" s="43">
        <v>32372</v>
      </c>
      <c r="D11" s="44">
        <v>75.457185221796621</v>
      </c>
      <c r="E11" s="45">
        <v>24427</v>
      </c>
      <c r="F11" s="43">
        <v>24419</v>
      </c>
      <c r="G11" s="43">
        <v>2119</v>
      </c>
      <c r="H11" s="43">
        <v>1356</v>
      </c>
      <c r="I11" s="43">
        <v>135</v>
      </c>
    </row>
    <row r="12" spans="2:9" s="8" customFormat="1" x14ac:dyDescent="0.15">
      <c r="B12" s="14" t="str">
        <f>重要犯罪!B12</f>
        <v>2015     27</v>
      </c>
      <c r="C12" s="43">
        <v>32543</v>
      </c>
      <c r="D12" s="44">
        <v>77.466736318102207</v>
      </c>
      <c r="E12" s="45">
        <v>25210</v>
      </c>
      <c r="F12" s="43">
        <v>25485</v>
      </c>
      <c r="G12" s="43">
        <v>2392</v>
      </c>
      <c r="H12" s="43">
        <v>1235</v>
      </c>
      <c r="I12" s="43">
        <v>112</v>
      </c>
    </row>
    <row r="13" spans="2:9" s="8" customFormat="1" x14ac:dyDescent="0.15">
      <c r="B13" s="14" t="str">
        <f>重要犯罪!B13</f>
        <v>2016     28</v>
      </c>
      <c r="C13" s="43">
        <v>31813</v>
      </c>
      <c r="D13" s="44">
        <v>79.929588532989655</v>
      </c>
      <c r="E13" s="45">
        <v>25428</v>
      </c>
      <c r="F13" s="43">
        <v>25736</v>
      </c>
      <c r="G13" s="43">
        <v>2548</v>
      </c>
      <c r="H13" s="43">
        <v>1103</v>
      </c>
      <c r="I13" s="43">
        <v>108</v>
      </c>
    </row>
    <row r="14" spans="2:9" s="8" customFormat="1" x14ac:dyDescent="0.15">
      <c r="B14" s="18" t="str">
        <f>重要犯罪!B14</f>
        <v>2017     29</v>
      </c>
      <c r="C14" s="47">
        <v>31013</v>
      </c>
      <c r="D14" s="48">
        <v>81.810853513042915</v>
      </c>
      <c r="E14" s="49">
        <v>25372</v>
      </c>
      <c r="F14" s="50">
        <v>25696</v>
      </c>
      <c r="G14" s="50">
        <v>2738</v>
      </c>
      <c r="H14" s="50">
        <v>968</v>
      </c>
      <c r="I14" s="50">
        <v>95</v>
      </c>
    </row>
    <row r="15" spans="2:9" s="8" customFormat="1" x14ac:dyDescent="0.15">
      <c r="B15" s="18" t="str">
        <f>重要犯罪!B15</f>
        <v>2018     30</v>
      </c>
      <c r="C15" s="47">
        <v>31362</v>
      </c>
      <c r="D15" s="48">
        <v>83.578853389452206</v>
      </c>
      <c r="E15" s="49">
        <v>26212</v>
      </c>
      <c r="F15" s="50">
        <v>26622</v>
      </c>
      <c r="G15" s="50">
        <v>3160</v>
      </c>
      <c r="H15" s="50">
        <v>1002</v>
      </c>
      <c r="I15" s="50">
        <v>100</v>
      </c>
    </row>
    <row r="16" spans="2:9" s="8" customFormat="1" x14ac:dyDescent="0.15">
      <c r="B16" s="18" t="str">
        <f>重要犯罪!B16</f>
        <v>2019 令和元年</v>
      </c>
      <c r="C16" s="50">
        <v>30276</v>
      </c>
      <c r="D16" s="48">
        <v>84.410093803672879</v>
      </c>
      <c r="E16" s="51">
        <v>25556</v>
      </c>
      <c r="F16" s="50">
        <v>26377</v>
      </c>
      <c r="G16" s="50">
        <v>3376</v>
      </c>
      <c r="H16" s="50">
        <v>898</v>
      </c>
      <c r="I16" s="50">
        <v>84</v>
      </c>
    </row>
    <row r="17" spans="2:9" s="22" customFormat="1" x14ac:dyDescent="0.15">
      <c r="B17" s="18" t="str">
        <f>重要犯罪!B17</f>
        <v>2020 　　２</v>
      </c>
      <c r="C17" s="50">
        <v>27637</v>
      </c>
      <c r="D17" s="48">
        <v>87.979882042189814</v>
      </c>
      <c r="E17" s="52">
        <v>24315</v>
      </c>
      <c r="F17" s="52">
        <v>24883</v>
      </c>
      <c r="G17" s="52">
        <v>3439</v>
      </c>
      <c r="H17" s="52">
        <v>762</v>
      </c>
      <c r="I17" s="51">
        <v>91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26436</v>
      </c>
      <c r="D18" s="54">
        <f>E18/C18*100</f>
        <v>87.974731426842183</v>
      </c>
      <c r="E18" s="55">
        <f>SUM(E20,E26,E33,E34,E45,E52,E59,E65,E70)</f>
        <v>23257</v>
      </c>
      <c r="F18" s="53">
        <f>SUM(F20,F26,F33,F34,F45,F52,F59,F65,F70)</f>
        <v>23993</v>
      </c>
      <c r="G18" s="53">
        <f>SUM(G20,G26,G33,G34,G45,G52,G59,G65,G70)</f>
        <v>3416</v>
      </c>
      <c r="H18" s="53">
        <f>SUM(H20,H26,H33,H34,H45,H52,H59,H65,H70)</f>
        <v>743</v>
      </c>
      <c r="I18" s="53">
        <f>SUM(I20,I26,I33,I34,I45,I52,I59,I65,I70)</f>
        <v>88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1894</v>
      </c>
      <c r="D20" s="53"/>
      <c r="E20" s="23">
        <v>1790</v>
      </c>
      <c r="F20" s="122">
        <v>2005</v>
      </c>
      <c r="G20" s="122">
        <v>433</v>
      </c>
      <c r="H20" s="122">
        <v>35</v>
      </c>
      <c r="I20" s="121">
        <v>4</v>
      </c>
    </row>
    <row r="21" spans="2:9" s="8" customFormat="1" ht="11.1" customHeight="1" x14ac:dyDescent="0.15">
      <c r="B21" s="29" t="s">
        <v>2</v>
      </c>
      <c r="C21" s="30">
        <v>1210</v>
      </c>
      <c r="D21" s="43"/>
      <c r="E21" s="125">
        <v>1125</v>
      </c>
      <c r="F21" s="123">
        <v>1270</v>
      </c>
      <c r="G21" s="123">
        <v>275</v>
      </c>
      <c r="H21" s="126">
        <v>25</v>
      </c>
      <c r="I21" s="123">
        <v>2</v>
      </c>
    </row>
    <row r="22" spans="2:9" s="8" customFormat="1" ht="11.1" customHeight="1" x14ac:dyDescent="0.15">
      <c r="B22" s="29" t="s">
        <v>3</v>
      </c>
      <c r="C22" s="30">
        <v>164</v>
      </c>
      <c r="D22" s="43"/>
      <c r="E22" s="125">
        <v>155</v>
      </c>
      <c r="F22" s="123">
        <v>169</v>
      </c>
      <c r="G22" s="123">
        <v>33</v>
      </c>
      <c r="H22" s="123">
        <v>4</v>
      </c>
      <c r="I22" s="123">
        <v>0</v>
      </c>
    </row>
    <row r="23" spans="2:9" s="8" customFormat="1" ht="11.1" customHeight="1" x14ac:dyDescent="0.15">
      <c r="B23" s="29" t="s">
        <v>4</v>
      </c>
      <c r="C23" s="30">
        <v>229</v>
      </c>
      <c r="D23" s="43"/>
      <c r="E23" s="125">
        <v>219</v>
      </c>
      <c r="F23" s="123">
        <v>248</v>
      </c>
      <c r="G23" s="123">
        <v>54</v>
      </c>
      <c r="H23" s="123">
        <v>2</v>
      </c>
      <c r="I23" s="123">
        <v>0</v>
      </c>
    </row>
    <row r="24" spans="2:9" s="8" customFormat="1" ht="11.1" customHeight="1" x14ac:dyDescent="0.15">
      <c r="B24" s="29" t="s">
        <v>5</v>
      </c>
      <c r="C24" s="30">
        <v>203</v>
      </c>
      <c r="D24" s="43"/>
      <c r="E24" s="125">
        <v>202</v>
      </c>
      <c r="F24" s="123">
        <v>220</v>
      </c>
      <c r="G24" s="123">
        <v>49</v>
      </c>
      <c r="H24" s="123">
        <v>1</v>
      </c>
      <c r="I24" s="123">
        <v>1</v>
      </c>
    </row>
    <row r="25" spans="2:9" s="8" customFormat="1" ht="11.1" customHeight="1" x14ac:dyDescent="0.15">
      <c r="B25" s="29" t="s">
        <v>6</v>
      </c>
      <c r="C25" s="30">
        <v>88</v>
      </c>
      <c r="D25" s="43"/>
      <c r="E25" s="125">
        <v>89</v>
      </c>
      <c r="F25" s="123">
        <v>98</v>
      </c>
      <c r="G25" s="123">
        <v>22</v>
      </c>
      <c r="H25" s="123">
        <v>3</v>
      </c>
      <c r="I25" s="123">
        <v>1</v>
      </c>
    </row>
    <row r="26" spans="2:9" s="22" customFormat="1" ht="11.1" customHeight="1" x14ac:dyDescent="0.15">
      <c r="B26" s="32" t="s">
        <v>284</v>
      </c>
      <c r="C26" s="53">
        <v>1372</v>
      </c>
      <c r="D26" s="53"/>
      <c r="E26" s="127">
        <v>1277</v>
      </c>
      <c r="F26" s="121">
        <v>1320</v>
      </c>
      <c r="G26" s="121">
        <v>150</v>
      </c>
      <c r="H26" s="121">
        <v>34</v>
      </c>
      <c r="I26" s="121">
        <v>2</v>
      </c>
    </row>
    <row r="27" spans="2:9" s="8" customFormat="1" ht="11.1" customHeight="1" x14ac:dyDescent="0.15">
      <c r="B27" s="29" t="s">
        <v>7</v>
      </c>
      <c r="C27" s="30">
        <v>143</v>
      </c>
      <c r="D27" s="43"/>
      <c r="E27" s="125">
        <v>131</v>
      </c>
      <c r="F27" s="123">
        <v>136</v>
      </c>
      <c r="G27" s="123">
        <v>10</v>
      </c>
      <c r="H27" s="123">
        <v>2</v>
      </c>
      <c r="I27" s="123">
        <v>0</v>
      </c>
    </row>
    <row r="28" spans="2:9" s="8" customFormat="1" ht="11.1" customHeight="1" x14ac:dyDescent="0.15">
      <c r="B28" s="29" t="s">
        <v>8</v>
      </c>
      <c r="C28" s="30">
        <v>115</v>
      </c>
      <c r="D28" s="43"/>
      <c r="E28" s="125">
        <v>113</v>
      </c>
      <c r="F28" s="123">
        <v>108</v>
      </c>
      <c r="G28" s="123">
        <v>7</v>
      </c>
      <c r="H28" s="123">
        <v>5</v>
      </c>
      <c r="I28" s="123">
        <v>0</v>
      </c>
    </row>
    <row r="29" spans="2:9" s="8" customFormat="1" ht="11.1" customHeight="1" x14ac:dyDescent="0.15">
      <c r="B29" s="29" t="s">
        <v>9</v>
      </c>
      <c r="C29" s="30">
        <v>416</v>
      </c>
      <c r="D29" s="43"/>
      <c r="E29" s="125">
        <v>360</v>
      </c>
      <c r="F29" s="123">
        <v>350</v>
      </c>
      <c r="G29" s="123">
        <v>22</v>
      </c>
      <c r="H29" s="123">
        <v>5</v>
      </c>
      <c r="I29" s="123">
        <v>0</v>
      </c>
    </row>
    <row r="30" spans="2:9" s="8" customFormat="1" ht="11.1" customHeight="1" x14ac:dyDescent="0.15">
      <c r="B30" s="29" t="s">
        <v>10</v>
      </c>
      <c r="C30" s="30">
        <v>53</v>
      </c>
      <c r="D30" s="43"/>
      <c r="E30" s="125">
        <v>55</v>
      </c>
      <c r="F30" s="123">
        <v>56</v>
      </c>
      <c r="G30" s="123">
        <v>2</v>
      </c>
      <c r="H30" s="123">
        <v>7</v>
      </c>
      <c r="I30" s="123">
        <v>1</v>
      </c>
    </row>
    <row r="31" spans="2:9" s="8" customFormat="1" ht="11.1" customHeight="1" x14ac:dyDescent="0.15">
      <c r="B31" s="29" t="s">
        <v>11</v>
      </c>
      <c r="C31" s="30">
        <v>370</v>
      </c>
      <c r="D31" s="43"/>
      <c r="E31" s="125">
        <v>359</v>
      </c>
      <c r="F31" s="123">
        <v>422</v>
      </c>
      <c r="G31" s="123">
        <v>81</v>
      </c>
      <c r="H31" s="123">
        <v>13</v>
      </c>
      <c r="I31" s="123">
        <v>1</v>
      </c>
    </row>
    <row r="32" spans="2:9" s="8" customFormat="1" ht="11.1" customHeight="1" x14ac:dyDescent="0.15">
      <c r="B32" s="29" t="s">
        <v>12</v>
      </c>
      <c r="C32" s="30">
        <v>275</v>
      </c>
      <c r="D32" s="43"/>
      <c r="E32" s="125">
        <v>259</v>
      </c>
      <c r="F32" s="123">
        <v>248</v>
      </c>
      <c r="G32" s="123">
        <v>28</v>
      </c>
      <c r="H32" s="123">
        <v>2</v>
      </c>
      <c r="I32" s="123">
        <v>0</v>
      </c>
    </row>
    <row r="33" spans="2:9" s="22" customFormat="1" ht="11.1" customHeight="1" x14ac:dyDescent="0.15">
      <c r="B33" s="32" t="s">
        <v>13</v>
      </c>
      <c r="C33" s="63">
        <v>3302</v>
      </c>
      <c r="D33" s="53"/>
      <c r="E33" s="129">
        <v>2567</v>
      </c>
      <c r="F33" s="128">
        <v>2501</v>
      </c>
      <c r="G33" s="128">
        <v>244</v>
      </c>
      <c r="H33" s="128">
        <v>75</v>
      </c>
      <c r="I33" s="128">
        <v>9</v>
      </c>
    </row>
    <row r="34" spans="2:9" s="22" customFormat="1" ht="11.1" customHeight="1" x14ac:dyDescent="0.15">
      <c r="B34" s="32" t="s">
        <v>285</v>
      </c>
      <c r="C34" s="53">
        <v>6997</v>
      </c>
      <c r="D34" s="53"/>
      <c r="E34" s="127">
        <v>6128</v>
      </c>
      <c r="F34" s="121">
        <v>6266</v>
      </c>
      <c r="G34" s="121">
        <v>825</v>
      </c>
      <c r="H34" s="121">
        <v>168</v>
      </c>
      <c r="I34" s="121">
        <v>17</v>
      </c>
    </row>
    <row r="35" spans="2:9" s="8" customFormat="1" ht="11.1" customHeight="1" x14ac:dyDescent="0.15">
      <c r="B35" s="29" t="s">
        <v>14</v>
      </c>
      <c r="C35" s="30">
        <v>520</v>
      </c>
      <c r="D35" s="43"/>
      <c r="E35" s="125">
        <v>469</v>
      </c>
      <c r="F35" s="123">
        <v>495</v>
      </c>
      <c r="G35" s="123">
        <v>67</v>
      </c>
      <c r="H35" s="123">
        <v>15</v>
      </c>
      <c r="I35" s="123">
        <v>1</v>
      </c>
    </row>
    <row r="36" spans="2:9" s="8" customFormat="1" ht="11.1" customHeight="1" x14ac:dyDescent="0.15">
      <c r="B36" s="29" t="s">
        <v>15</v>
      </c>
      <c r="C36" s="30">
        <v>231</v>
      </c>
      <c r="D36" s="43"/>
      <c r="E36" s="125">
        <v>189</v>
      </c>
      <c r="F36" s="123">
        <v>173</v>
      </c>
      <c r="G36" s="123">
        <v>13</v>
      </c>
      <c r="H36" s="123">
        <v>4</v>
      </c>
      <c r="I36" s="123">
        <v>0</v>
      </c>
    </row>
    <row r="37" spans="2:9" s="8" customFormat="1" ht="11.1" customHeight="1" x14ac:dyDescent="0.15">
      <c r="B37" s="29" t="s">
        <v>16</v>
      </c>
      <c r="C37" s="30">
        <v>602</v>
      </c>
      <c r="D37" s="43"/>
      <c r="E37" s="125">
        <v>590</v>
      </c>
      <c r="F37" s="123">
        <v>693</v>
      </c>
      <c r="G37" s="123">
        <v>137</v>
      </c>
      <c r="H37" s="123">
        <v>7</v>
      </c>
      <c r="I37" s="123">
        <v>1</v>
      </c>
    </row>
    <row r="38" spans="2:9" s="8" customFormat="1" ht="11.1" customHeight="1" x14ac:dyDescent="0.15">
      <c r="B38" s="29" t="s">
        <v>17</v>
      </c>
      <c r="C38" s="30">
        <v>1742</v>
      </c>
      <c r="D38" s="43"/>
      <c r="E38" s="125">
        <v>1484</v>
      </c>
      <c r="F38" s="123">
        <v>1437</v>
      </c>
      <c r="G38" s="123">
        <v>156</v>
      </c>
      <c r="H38" s="123">
        <v>41</v>
      </c>
      <c r="I38" s="123">
        <v>3</v>
      </c>
    </row>
    <row r="39" spans="2:9" s="8" customFormat="1" ht="11.1" customHeight="1" x14ac:dyDescent="0.15">
      <c r="B39" s="29" t="s">
        <v>18</v>
      </c>
      <c r="C39" s="30">
        <v>829</v>
      </c>
      <c r="D39" s="43"/>
      <c r="E39" s="125">
        <v>628</v>
      </c>
      <c r="F39" s="123">
        <v>593</v>
      </c>
      <c r="G39" s="123">
        <v>53</v>
      </c>
      <c r="H39" s="123">
        <v>24</v>
      </c>
      <c r="I39" s="123">
        <v>4</v>
      </c>
    </row>
    <row r="40" spans="2:9" s="8" customFormat="1" ht="11.1" customHeight="1" x14ac:dyDescent="0.15">
      <c r="B40" s="29" t="s">
        <v>19</v>
      </c>
      <c r="C40" s="30">
        <v>1147</v>
      </c>
      <c r="D40" s="43"/>
      <c r="E40" s="125">
        <v>954</v>
      </c>
      <c r="F40" s="123">
        <v>898</v>
      </c>
      <c r="G40" s="123">
        <v>81</v>
      </c>
      <c r="H40" s="123">
        <v>26</v>
      </c>
      <c r="I40" s="123">
        <v>2</v>
      </c>
    </row>
    <row r="41" spans="2:9" s="8" customFormat="1" ht="11.1" customHeight="1" x14ac:dyDescent="0.15">
      <c r="B41" s="29" t="s">
        <v>20</v>
      </c>
      <c r="C41" s="30">
        <v>473</v>
      </c>
      <c r="D41" s="43"/>
      <c r="E41" s="125">
        <v>462</v>
      </c>
      <c r="F41" s="123">
        <v>481</v>
      </c>
      <c r="G41" s="123">
        <v>61</v>
      </c>
      <c r="H41" s="123">
        <v>6</v>
      </c>
      <c r="I41" s="123">
        <v>1</v>
      </c>
    </row>
    <row r="42" spans="2:9" s="8" customFormat="1" ht="11.1" customHeight="1" x14ac:dyDescent="0.15">
      <c r="B42" s="29" t="s">
        <v>21</v>
      </c>
      <c r="C42" s="66">
        <v>62</v>
      </c>
      <c r="D42" s="43"/>
      <c r="E42" s="125">
        <v>56</v>
      </c>
      <c r="F42" s="123">
        <v>62</v>
      </c>
      <c r="G42" s="123">
        <v>6</v>
      </c>
      <c r="H42" s="123">
        <v>3</v>
      </c>
      <c r="I42" s="123">
        <v>0</v>
      </c>
    </row>
    <row r="43" spans="2:9" s="8" customFormat="1" ht="11.1" customHeight="1" x14ac:dyDescent="0.15">
      <c r="B43" s="29" t="s">
        <v>22</v>
      </c>
      <c r="C43" s="30">
        <v>158</v>
      </c>
      <c r="D43" s="43"/>
      <c r="E43" s="125">
        <v>139</v>
      </c>
      <c r="F43" s="123">
        <v>142</v>
      </c>
      <c r="G43" s="123">
        <v>15</v>
      </c>
      <c r="H43" s="123">
        <v>6</v>
      </c>
      <c r="I43" s="123">
        <v>1</v>
      </c>
    </row>
    <row r="44" spans="2:9" s="8" customFormat="1" ht="11.1" customHeight="1" x14ac:dyDescent="0.15">
      <c r="B44" s="29" t="s">
        <v>23</v>
      </c>
      <c r="C44" s="30">
        <v>1233</v>
      </c>
      <c r="D44" s="43"/>
      <c r="E44" s="125">
        <v>1157</v>
      </c>
      <c r="F44" s="123">
        <v>1292</v>
      </c>
      <c r="G44" s="123">
        <v>236</v>
      </c>
      <c r="H44" s="123">
        <v>36</v>
      </c>
      <c r="I44" s="123">
        <v>4</v>
      </c>
    </row>
    <row r="45" spans="2:9" s="22" customFormat="1" ht="11.1" customHeight="1" x14ac:dyDescent="0.15">
      <c r="B45" s="32" t="s">
        <v>286</v>
      </c>
      <c r="C45" s="53">
        <v>3421</v>
      </c>
      <c r="D45" s="53"/>
      <c r="E45" s="131">
        <v>3135</v>
      </c>
      <c r="F45" s="121">
        <v>3270</v>
      </c>
      <c r="G45" s="121">
        <v>513</v>
      </c>
      <c r="H45" s="121">
        <v>103</v>
      </c>
      <c r="I45" s="121">
        <v>6</v>
      </c>
    </row>
    <row r="46" spans="2:9" s="8" customFormat="1" ht="11.1" customHeight="1" x14ac:dyDescent="0.15">
      <c r="B46" s="29" t="s">
        <v>24</v>
      </c>
      <c r="C46" s="30">
        <v>429</v>
      </c>
      <c r="D46" s="43"/>
      <c r="E46" s="125">
        <v>412</v>
      </c>
      <c r="F46" s="123">
        <v>468</v>
      </c>
      <c r="G46" s="123">
        <v>86</v>
      </c>
      <c r="H46" s="123">
        <v>20</v>
      </c>
      <c r="I46" s="123">
        <v>1</v>
      </c>
    </row>
    <row r="47" spans="2:9" s="8" customFormat="1" ht="11.1" customHeight="1" x14ac:dyDescent="0.15">
      <c r="B47" s="29" t="s">
        <v>25</v>
      </c>
      <c r="C47" s="30">
        <v>225</v>
      </c>
      <c r="D47" s="43"/>
      <c r="E47" s="125">
        <v>205</v>
      </c>
      <c r="F47" s="123">
        <v>217</v>
      </c>
      <c r="G47" s="123">
        <v>40</v>
      </c>
      <c r="H47" s="123">
        <v>3</v>
      </c>
      <c r="I47" s="123">
        <v>0</v>
      </c>
    </row>
    <row r="48" spans="2:9" s="8" customFormat="1" ht="11.1" customHeight="1" x14ac:dyDescent="0.15">
      <c r="B48" s="29" t="s">
        <v>26</v>
      </c>
      <c r="C48" s="30">
        <v>235</v>
      </c>
      <c r="D48" s="43"/>
      <c r="E48" s="125">
        <v>227</v>
      </c>
      <c r="F48" s="123">
        <v>249</v>
      </c>
      <c r="G48" s="123">
        <v>44</v>
      </c>
      <c r="H48" s="123">
        <v>11</v>
      </c>
      <c r="I48" s="123">
        <v>1</v>
      </c>
    </row>
    <row r="49" spans="2:9" s="8" customFormat="1" ht="11.1" customHeight="1" x14ac:dyDescent="0.15">
      <c r="B49" s="29" t="s">
        <v>27</v>
      </c>
      <c r="C49" s="30">
        <v>717</v>
      </c>
      <c r="D49" s="43"/>
      <c r="E49" s="125">
        <v>702</v>
      </c>
      <c r="F49" s="123">
        <v>799</v>
      </c>
      <c r="G49" s="123">
        <v>162</v>
      </c>
      <c r="H49" s="123">
        <v>29</v>
      </c>
      <c r="I49" s="123">
        <v>3</v>
      </c>
    </row>
    <row r="50" spans="2:9" s="8" customFormat="1" ht="11.1" customHeight="1" x14ac:dyDescent="0.15">
      <c r="B50" s="29" t="s">
        <v>28</v>
      </c>
      <c r="C50" s="30">
        <v>1589</v>
      </c>
      <c r="D50" s="43"/>
      <c r="E50" s="125">
        <v>1397</v>
      </c>
      <c r="F50" s="123">
        <v>1350</v>
      </c>
      <c r="G50" s="123">
        <v>164</v>
      </c>
      <c r="H50" s="123">
        <v>39</v>
      </c>
      <c r="I50" s="123">
        <v>1</v>
      </c>
    </row>
    <row r="51" spans="2:9" s="8" customFormat="1" ht="11.1" customHeight="1" x14ac:dyDescent="0.15">
      <c r="B51" s="29" t="s">
        <v>29</v>
      </c>
      <c r="C51" s="30">
        <v>226</v>
      </c>
      <c r="D51" s="43"/>
      <c r="E51" s="125">
        <v>192</v>
      </c>
      <c r="F51" s="123">
        <v>187</v>
      </c>
      <c r="G51" s="123">
        <v>17</v>
      </c>
      <c r="H51" s="123">
        <v>1</v>
      </c>
      <c r="I51" s="123">
        <v>0</v>
      </c>
    </row>
    <row r="52" spans="2:9" s="22" customFormat="1" ht="11.1" customHeight="1" x14ac:dyDescent="0.15">
      <c r="B52" s="32" t="s">
        <v>287</v>
      </c>
      <c r="C52" s="53">
        <v>4104</v>
      </c>
      <c r="D52" s="53"/>
      <c r="E52" s="127">
        <v>3436</v>
      </c>
      <c r="F52" s="121">
        <v>3371</v>
      </c>
      <c r="G52" s="121">
        <v>428</v>
      </c>
      <c r="H52" s="121">
        <v>172</v>
      </c>
      <c r="I52" s="121">
        <v>25</v>
      </c>
    </row>
    <row r="53" spans="2:9" s="8" customFormat="1" ht="11.1" customHeight="1" x14ac:dyDescent="0.15">
      <c r="B53" s="29" t="s">
        <v>30</v>
      </c>
      <c r="C53" s="30">
        <v>228</v>
      </c>
      <c r="D53" s="43"/>
      <c r="E53" s="125">
        <v>182</v>
      </c>
      <c r="F53" s="123">
        <v>172</v>
      </c>
      <c r="G53" s="123">
        <v>12</v>
      </c>
      <c r="H53" s="123">
        <v>15</v>
      </c>
      <c r="I53" s="123">
        <v>2</v>
      </c>
    </row>
    <row r="54" spans="2:9" s="8" customFormat="1" ht="11.1" customHeight="1" x14ac:dyDescent="0.15">
      <c r="B54" s="29" t="s">
        <v>31</v>
      </c>
      <c r="C54" s="30">
        <v>357</v>
      </c>
      <c r="D54" s="43"/>
      <c r="E54" s="125">
        <v>320</v>
      </c>
      <c r="F54" s="123">
        <v>283</v>
      </c>
      <c r="G54" s="123">
        <v>32</v>
      </c>
      <c r="H54" s="123">
        <v>14</v>
      </c>
      <c r="I54" s="123">
        <v>2</v>
      </c>
    </row>
    <row r="55" spans="2:9" s="8" customFormat="1" ht="11.1" customHeight="1" x14ac:dyDescent="0.15">
      <c r="B55" s="29" t="s">
        <v>32</v>
      </c>
      <c r="C55" s="30">
        <v>1345</v>
      </c>
      <c r="D55" s="43"/>
      <c r="E55" s="125">
        <v>974</v>
      </c>
      <c r="F55" s="123">
        <v>874</v>
      </c>
      <c r="G55" s="123">
        <v>99</v>
      </c>
      <c r="H55" s="123">
        <v>50</v>
      </c>
      <c r="I55" s="123">
        <v>6</v>
      </c>
    </row>
    <row r="56" spans="2:9" s="8" customFormat="1" ht="11.1" customHeight="1" x14ac:dyDescent="0.15">
      <c r="B56" s="29" t="s">
        <v>33</v>
      </c>
      <c r="C56" s="30">
        <v>1719</v>
      </c>
      <c r="D56" s="43"/>
      <c r="E56" s="125">
        <v>1533</v>
      </c>
      <c r="F56" s="123">
        <v>1597</v>
      </c>
      <c r="G56" s="123">
        <v>219</v>
      </c>
      <c r="H56" s="123">
        <v>69</v>
      </c>
      <c r="I56" s="123">
        <v>12</v>
      </c>
    </row>
    <row r="57" spans="2:9" s="8" customFormat="1" ht="11.1" customHeight="1" x14ac:dyDescent="0.15">
      <c r="B57" s="29" t="s">
        <v>34</v>
      </c>
      <c r="C57" s="30">
        <v>226</v>
      </c>
      <c r="D57" s="43"/>
      <c r="E57" s="125">
        <v>212</v>
      </c>
      <c r="F57" s="123">
        <v>210</v>
      </c>
      <c r="G57" s="123">
        <v>26</v>
      </c>
      <c r="H57" s="123">
        <v>13</v>
      </c>
      <c r="I57" s="123">
        <v>1</v>
      </c>
    </row>
    <row r="58" spans="2:9" s="8" customFormat="1" ht="11.1" customHeight="1" x14ac:dyDescent="0.15">
      <c r="B58" s="29" t="s">
        <v>35</v>
      </c>
      <c r="C58" s="30">
        <v>229</v>
      </c>
      <c r="D58" s="43"/>
      <c r="E58" s="125">
        <v>215</v>
      </c>
      <c r="F58" s="123">
        <v>235</v>
      </c>
      <c r="G58" s="123">
        <v>40</v>
      </c>
      <c r="H58" s="123">
        <v>11</v>
      </c>
      <c r="I58" s="123">
        <v>2</v>
      </c>
    </row>
    <row r="59" spans="2:9" s="22" customFormat="1" ht="11.1" customHeight="1" x14ac:dyDescent="0.15">
      <c r="B59" s="32" t="s">
        <v>288</v>
      </c>
      <c r="C59" s="53">
        <v>1236</v>
      </c>
      <c r="D59" s="53"/>
      <c r="E59" s="127">
        <v>1103</v>
      </c>
      <c r="F59" s="121">
        <v>1050</v>
      </c>
      <c r="G59" s="121">
        <v>120</v>
      </c>
      <c r="H59" s="121">
        <v>62</v>
      </c>
      <c r="I59" s="121">
        <v>10</v>
      </c>
    </row>
    <row r="60" spans="2:9" s="8" customFormat="1" ht="11.1" customHeight="1" x14ac:dyDescent="0.15">
      <c r="B60" s="29" t="s">
        <v>36</v>
      </c>
      <c r="C60" s="30">
        <v>115</v>
      </c>
      <c r="D60" s="43"/>
      <c r="E60" s="125">
        <v>112</v>
      </c>
      <c r="F60" s="123">
        <v>130</v>
      </c>
      <c r="G60" s="123">
        <v>25</v>
      </c>
      <c r="H60" s="123">
        <v>2</v>
      </c>
      <c r="I60" s="123">
        <v>1</v>
      </c>
    </row>
    <row r="61" spans="2:9" s="8" customFormat="1" ht="11.1" customHeight="1" x14ac:dyDescent="0.15">
      <c r="B61" s="29" t="s">
        <v>37</v>
      </c>
      <c r="C61" s="30">
        <v>39</v>
      </c>
      <c r="D61" s="43"/>
      <c r="E61" s="125">
        <v>42</v>
      </c>
      <c r="F61" s="123">
        <v>37</v>
      </c>
      <c r="G61" s="123">
        <v>7</v>
      </c>
      <c r="H61" s="123">
        <v>3</v>
      </c>
      <c r="I61" s="123">
        <v>2</v>
      </c>
    </row>
    <row r="62" spans="2:9" s="8" customFormat="1" ht="11.1" customHeight="1" x14ac:dyDescent="0.15">
      <c r="B62" s="29" t="s">
        <v>38</v>
      </c>
      <c r="C62" s="30">
        <v>345</v>
      </c>
      <c r="D62" s="43"/>
      <c r="E62" s="125">
        <v>325</v>
      </c>
      <c r="F62" s="123">
        <v>309</v>
      </c>
      <c r="G62" s="123">
        <v>29</v>
      </c>
      <c r="H62" s="123">
        <v>26</v>
      </c>
      <c r="I62" s="123">
        <v>4</v>
      </c>
    </row>
    <row r="63" spans="2:9" s="8" customFormat="1" ht="11.1" customHeight="1" x14ac:dyDescent="0.15">
      <c r="B63" s="29" t="s">
        <v>39</v>
      </c>
      <c r="C63" s="30">
        <v>587</v>
      </c>
      <c r="D63" s="43"/>
      <c r="E63" s="125">
        <v>497</v>
      </c>
      <c r="F63" s="123">
        <v>459</v>
      </c>
      <c r="G63" s="123">
        <v>52</v>
      </c>
      <c r="H63" s="123">
        <v>20</v>
      </c>
      <c r="I63" s="123">
        <v>3</v>
      </c>
    </row>
    <row r="64" spans="2:9" s="8" customFormat="1" ht="11.1" customHeight="1" x14ac:dyDescent="0.15">
      <c r="B64" s="29" t="s">
        <v>40</v>
      </c>
      <c r="C64" s="30">
        <v>150</v>
      </c>
      <c r="D64" s="43"/>
      <c r="E64" s="125">
        <v>127</v>
      </c>
      <c r="F64" s="123">
        <v>115</v>
      </c>
      <c r="G64" s="123">
        <v>7</v>
      </c>
      <c r="H64" s="123">
        <v>11</v>
      </c>
      <c r="I64" s="123">
        <v>0</v>
      </c>
    </row>
    <row r="65" spans="2:9" s="22" customFormat="1" ht="11.1" customHeight="1" x14ac:dyDescent="0.15">
      <c r="B65" s="32" t="s">
        <v>289</v>
      </c>
      <c r="C65" s="53">
        <v>419</v>
      </c>
      <c r="D65" s="53"/>
      <c r="E65" s="127">
        <v>385</v>
      </c>
      <c r="F65" s="121">
        <v>397</v>
      </c>
      <c r="G65" s="121">
        <v>49</v>
      </c>
      <c r="H65" s="121">
        <v>21</v>
      </c>
      <c r="I65" s="121">
        <v>4</v>
      </c>
    </row>
    <row r="66" spans="2:9" s="8" customFormat="1" ht="11.1" customHeight="1" x14ac:dyDescent="0.15">
      <c r="B66" s="29" t="s">
        <v>41</v>
      </c>
      <c r="C66" s="30">
        <v>23</v>
      </c>
      <c r="D66" s="43"/>
      <c r="E66" s="125">
        <v>22</v>
      </c>
      <c r="F66" s="123">
        <v>20</v>
      </c>
      <c r="G66" s="123">
        <v>2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30">
        <v>122</v>
      </c>
      <c r="D67" s="43"/>
      <c r="E67" s="125">
        <v>111</v>
      </c>
      <c r="F67" s="123">
        <v>107</v>
      </c>
      <c r="G67" s="123">
        <v>17</v>
      </c>
      <c r="H67" s="123">
        <v>7</v>
      </c>
      <c r="I67" s="123">
        <v>1</v>
      </c>
    </row>
    <row r="68" spans="2:9" s="8" customFormat="1" ht="11.1" customHeight="1" x14ac:dyDescent="0.15">
      <c r="B68" s="29" t="s">
        <v>43</v>
      </c>
      <c r="C68" s="30">
        <v>183</v>
      </c>
      <c r="D68" s="43"/>
      <c r="E68" s="125">
        <v>173</v>
      </c>
      <c r="F68" s="123">
        <v>199</v>
      </c>
      <c r="G68" s="123">
        <v>25</v>
      </c>
      <c r="H68" s="123">
        <v>11</v>
      </c>
      <c r="I68" s="123">
        <v>3</v>
      </c>
    </row>
    <row r="69" spans="2:9" s="8" customFormat="1" ht="11.1" customHeight="1" x14ac:dyDescent="0.15">
      <c r="B69" s="29" t="s">
        <v>44</v>
      </c>
      <c r="C69" s="30">
        <v>91</v>
      </c>
      <c r="D69" s="43"/>
      <c r="E69" s="125">
        <v>79</v>
      </c>
      <c r="F69" s="123">
        <v>71</v>
      </c>
      <c r="G69" s="123">
        <v>5</v>
      </c>
      <c r="H69" s="123">
        <v>3</v>
      </c>
      <c r="I69" s="123">
        <v>0</v>
      </c>
    </row>
    <row r="70" spans="2:9" s="22" customFormat="1" ht="11.1" customHeight="1" x14ac:dyDescent="0.15">
      <c r="B70" s="32" t="s">
        <v>290</v>
      </c>
      <c r="C70" s="53">
        <v>3691</v>
      </c>
      <c r="D70" s="53"/>
      <c r="E70" s="127">
        <v>3436</v>
      </c>
      <c r="F70" s="121">
        <v>3813</v>
      </c>
      <c r="G70" s="121">
        <v>654</v>
      </c>
      <c r="H70" s="121">
        <v>73</v>
      </c>
      <c r="I70" s="121">
        <v>11</v>
      </c>
    </row>
    <row r="71" spans="2:9" s="8" customFormat="1" ht="11.1" customHeight="1" x14ac:dyDescent="0.15">
      <c r="B71" s="29" t="s">
        <v>45</v>
      </c>
      <c r="C71" s="30">
        <v>2254</v>
      </c>
      <c r="D71" s="43"/>
      <c r="E71" s="125">
        <v>2110</v>
      </c>
      <c r="F71" s="123">
        <v>2466</v>
      </c>
      <c r="G71" s="123">
        <v>515</v>
      </c>
      <c r="H71" s="123">
        <v>38</v>
      </c>
      <c r="I71" s="123">
        <v>6</v>
      </c>
    </row>
    <row r="72" spans="2:9" s="8" customFormat="1" ht="11.1" customHeight="1" x14ac:dyDescent="0.15">
      <c r="B72" s="29" t="s">
        <v>46</v>
      </c>
      <c r="C72" s="30">
        <v>146</v>
      </c>
      <c r="D72" s="43"/>
      <c r="E72" s="125">
        <v>142</v>
      </c>
      <c r="F72" s="123">
        <v>143</v>
      </c>
      <c r="G72" s="123">
        <v>11</v>
      </c>
      <c r="H72" s="123">
        <v>2</v>
      </c>
      <c r="I72" s="123">
        <v>1</v>
      </c>
    </row>
    <row r="73" spans="2:9" s="8" customFormat="1" ht="11.1" customHeight="1" x14ac:dyDescent="0.15">
      <c r="B73" s="29" t="s">
        <v>47</v>
      </c>
      <c r="C73" s="30">
        <v>190</v>
      </c>
      <c r="D73" s="43"/>
      <c r="E73" s="125">
        <v>177</v>
      </c>
      <c r="F73" s="123">
        <v>198</v>
      </c>
      <c r="G73" s="123">
        <v>21</v>
      </c>
      <c r="H73" s="123">
        <v>8</v>
      </c>
      <c r="I73" s="123">
        <v>2</v>
      </c>
    </row>
    <row r="74" spans="2:9" s="8" customFormat="1" ht="11.1" customHeight="1" x14ac:dyDescent="0.15">
      <c r="B74" s="29" t="s">
        <v>48</v>
      </c>
      <c r="C74" s="30">
        <v>348</v>
      </c>
      <c r="D74" s="43"/>
      <c r="E74" s="125">
        <v>319</v>
      </c>
      <c r="F74" s="123">
        <v>339</v>
      </c>
      <c r="G74" s="123">
        <v>43</v>
      </c>
      <c r="H74" s="123">
        <v>8</v>
      </c>
      <c r="I74" s="123">
        <v>0</v>
      </c>
    </row>
    <row r="75" spans="2:9" s="8" customFormat="1" ht="11.1" customHeight="1" x14ac:dyDescent="0.15">
      <c r="B75" s="29" t="s">
        <v>49</v>
      </c>
      <c r="C75" s="30">
        <v>113</v>
      </c>
      <c r="D75" s="43"/>
      <c r="E75" s="125">
        <v>105</v>
      </c>
      <c r="F75" s="123">
        <v>104</v>
      </c>
      <c r="G75" s="123">
        <v>14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30">
        <v>180</v>
      </c>
      <c r="D76" s="43"/>
      <c r="E76" s="125">
        <v>165</v>
      </c>
      <c r="F76" s="123">
        <v>161</v>
      </c>
      <c r="G76" s="123">
        <v>17</v>
      </c>
      <c r="H76" s="123">
        <v>4</v>
      </c>
      <c r="I76" s="123">
        <v>1</v>
      </c>
    </row>
    <row r="77" spans="2:9" s="8" customFormat="1" ht="11.1" customHeight="1" x14ac:dyDescent="0.15">
      <c r="B77" s="29" t="s">
        <v>51</v>
      </c>
      <c r="C77" s="30">
        <v>207</v>
      </c>
      <c r="D77" s="43"/>
      <c r="E77" s="125">
        <v>194</v>
      </c>
      <c r="F77" s="123">
        <v>185</v>
      </c>
      <c r="G77" s="123">
        <v>14</v>
      </c>
      <c r="H77" s="123">
        <v>5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253</v>
      </c>
      <c r="D78" s="67"/>
      <c r="E78" s="134">
        <v>224</v>
      </c>
      <c r="F78" s="132">
        <v>217</v>
      </c>
      <c r="G78" s="132">
        <v>19</v>
      </c>
      <c r="H78" s="132">
        <v>8</v>
      </c>
      <c r="I78" s="132">
        <v>1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9"/>
  </sheetPr>
  <dimension ref="B1:P88"/>
  <sheetViews>
    <sheetView view="pageBreakPreview" zoomScaleNormal="100" zoomScaleSheetLayoutView="100" workbookViewId="0">
      <selection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1" customWidth="1"/>
    <col min="3" max="9" width="13.85546875" style="2" customWidth="1"/>
    <col min="10" max="10" width="9.28515625" style="2"/>
    <col min="11" max="49" width="8.85546875" style="2" customWidth="1"/>
    <col min="50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258</v>
      </c>
    </row>
    <row r="2" spans="2:16" s="68" customFormat="1" ht="14.4" x14ac:dyDescent="0.15">
      <c r="B2" s="192" t="s">
        <v>291</v>
      </c>
      <c r="C2" s="212"/>
      <c r="D2" s="212"/>
      <c r="E2" s="212"/>
      <c r="F2" s="212"/>
      <c r="G2" s="212"/>
      <c r="H2" s="212"/>
      <c r="I2" s="212"/>
    </row>
    <row r="3" spans="2:16" s="69" customFormat="1" x14ac:dyDescent="0.15">
      <c r="B3" s="4"/>
      <c r="C3" s="4"/>
      <c r="D3" s="4"/>
      <c r="E3" s="4"/>
      <c r="F3" s="4"/>
      <c r="G3" s="4"/>
      <c r="H3" s="4"/>
      <c r="I3" s="4"/>
    </row>
    <row r="4" spans="2:16" s="70" customFormat="1" ht="10.199999999999999" thickBot="1" x14ac:dyDescent="0.2">
      <c r="B4" s="6"/>
      <c r="C4" s="211" t="s">
        <v>124</v>
      </c>
      <c r="D4" s="211"/>
      <c r="E4" s="211"/>
      <c r="F4" s="211"/>
      <c r="G4" s="211"/>
      <c r="H4" s="211"/>
      <c r="I4" s="211"/>
    </row>
    <row r="5" spans="2:16" x14ac:dyDescent="0.15">
      <c r="B5" s="195" t="s">
        <v>117</v>
      </c>
      <c r="C5" s="198" t="s">
        <v>54</v>
      </c>
      <c r="D5" s="201" t="s">
        <v>118</v>
      </c>
      <c r="E5" s="202"/>
      <c r="F5" s="193" t="s">
        <v>121</v>
      </c>
      <c r="G5" s="194"/>
      <c r="H5" s="194"/>
      <c r="I5" s="194"/>
    </row>
    <row r="6" spans="2:16" x14ac:dyDescent="0.15">
      <c r="B6" s="196"/>
      <c r="C6" s="199"/>
      <c r="D6" s="203"/>
      <c r="E6" s="204"/>
      <c r="F6" s="207" t="s">
        <v>122</v>
      </c>
      <c r="G6" s="41"/>
      <c r="H6" s="209" t="s">
        <v>119</v>
      </c>
      <c r="I6" s="41"/>
    </row>
    <row r="7" spans="2:16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  <c r="J7" s="8" t="s">
        <v>232</v>
      </c>
      <c r="K7" s="8"/>
      <c r="L7" s="8"/>
      <c r="M7" s="8"/>
      <c r="N7" s="8"/>
      <c r="O7" s="8"/>
      <c r="P7" s="8"/>
    </row>
    <row r="8" spans="2:16" x14ac:dyDescent="0.15">
      <c r="B8" s="9"/>
      <c r="C8" s="10"/>
      <c r="D8" s="12" t="s">
        <v>123</v>
      </c>
      <c r="E8" s="9"/>
      <c r="F8" s="10"/>
      <c r="G8" s="42"/>
      <c r="H8" s="12"/>
      <c r="I8" s="42"/>
      <c r="J8" s="8" t="s">
        <v>227</v>
      </c>
      <c r="K8" s="8"/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x14ac:dyDescent="0.15">
      <c r="B9" s="14" t="s">
        <v>300</v>
      </c>
      <c r="C9" s="43">
        <v>14581</v>
      </c>
      <c r="D9" s="44">
        <v>65.06412454564159</v>
      </c>
      <c r="E9" s="45">
        <v>9487</v>
      </c>
      <c r="F9" s="43">
        <v>7367</v>
      </c>
      <c r="G9" s="43">
        <v>582</v>
      </c>
      <c r="H9" s="43">
        <v>1178</v>
      </c>
      <c r="I9" s="43">
        <v>73</v>
      </c>
      <c r="J9" s="2">
        <f>SUM(A!C9,'E-b-1'!C9,'F-28'!C9)-C9</f>
        <v>0</v>
      </c>
      <c r="L9" s="2">
        <f>SUM(A!E9,'E-b-1'!E9,'F-28'!E9)-E9</f>
        <v>0</v>
      </c>
      <c r="M9" s="2">
        <f>SUM(A!F9,'E-b-1'!F9,'F-28'!F9)-F9</f>
        <v>0</v>
      </c>
      <c r="N9" s="2">
        <f>SUM(A!G9,'E-b-1'!G9,'F-28'!G9)-G9</f>
        <v>0</v>
      </c>
      <c r="O9" s="2">
        <f>SUM(A!H9,'E-b-1'!H9,'F-28'!H9)-H9</f>
        <v>0</v>
      </c>
      <c r="P9" s="2">
        <f>SUM(A!I9,'E-b-1'!I9,'F-28'!I9)-I9</f>
        <v>0</v>
      </c>
    </row>
    <row r="10" spans="2:16" x14ac:dyDescent="0.15">
      <c r="B10" s="14" t="s">
        <v>276</v>
      </c>
      <c r="C10" s="43">
        <v>14596</v>
      </c>
      <c r="D10" s="44">
        <v>63.407782954234037</v>
      </c>
      <c r="E10" s="45">
        <v>9255</v>
      </c>
      <c r="F10" s="43">
        <v>7288</v>
      </c>
      <c r="G10" s="43">
        <v>578</v>
      </c>
      <c r="H10" s="43">
        <v>1124</v>
      </c>
      <c r="I10" s="43">
        <v>64</v>
      </c>
      <c r="J10" s="2">
        <f>SUM(A!C10,'E-b-1'!C10,'F-28'!C10)-C10</f>
        <v>0</v>
      </c>
      <c r="L10" s="2">
        <f>SUM(A!E10,'E-b-1'!E10,'F-28'!E10)-E10</f>
        <v>0</v>
      </c>
      <c r="M10" s="2">
        <f>SUM(A!F10,'E-b-1'!F10,'F-28'!F10)-F10</f>
        <v>0</v>
      </c>
      <c r="N10" s="2">
        <f>SUM(A!G10,'E-b-1'!G10,'F-28'!G10)-G10</f>
        <v>0</v>
      </c>
      <c r="O10" s="2">
        <f>SUM(A!H10,'E-b-1'!H10,'F-28'!H10)-H10</f>
        <v>0</v>
      </c>
      <c r="P10" s="2">
        <f>SUM(A!I10,'E-b-1'!I10,'F-28'!I10)-I10</f>
        <v>0</v>
      </c>
    </row>
    <row r="11" spans="2:16" x14ac:dyDescent="0.15">
      <c r="B11" s="14" t="s">
        <v>277</v>
      </c>
      <c r="C11" s="43">
        <v>14051</v>
      </c>
      <c r="D11" s="44">
        <v>68.173083766279987</v>
      </c>
      <c r="E11" s="45">
        <v>9579</v>
      </c>
      <c r="F11" s="43">
        <v>7326</v>
      </c>
      <c r="G11" s="43">
        <v>543</v>
      </c>
      <c r="H11" s="43">
        <v>1027</v>
      </c>
      <c r="I11" s="43">
        <v>63</v>
      </c>
      <c r="J11" s="2">
        <f>SUM(A!C11,'E-b-1'!C11,'F-28'!C11)-C11</f>
        <v>0</v>
      </c>
      <c r="L11" s="2">
        <f>SUM(A!E11,'E-b-1'!E11,'F-28'!E11)-E11</f>
        <v>0</v>
      </c>
      <c r="M11" s="2">
        <f>SUM(A!F11,'E-b-1'!F11,'F-28'!F11)-F11</f>
        <v>0</v>
      </c>
      <c r="N11" s="2">
        <f>SUM(A!G11,'E-b-1'!G11,'F-28'!G11)-G11</f>
        <v>0</v>
      </c>
      <c r="O11" s="2">
        <f>SUM(A!H11,'E-b-1'!H11,'F-28'!H11)-H11</f>
        <v>0</v>
      </c>
      <c r="P11" s="2">
        <f>SUM(A!I11,'E-b-1'!I11,'F-28'!I11)-I11</f>
        <v>0</v>
      </c>
    </row>
    <row r="12" spans="2:16" x14ac:dyDescent="0.15">
      <c r="B12" s="14" t="s">
        <v>280</v>
      </c>
      <c r="C12" s="43">
        <v>12565</v>
      </c>
      <c r="D12" s="44">
        <v>72.280143255073611</v>
      </c>
      <c r="E12" s="45">
        <v>9082</v>
      </c>
      <c r="F12" s="43">
        <v>7213</v>
      </c>
      <c r="G12" s="43">
        <v>536</v>
      </c>
      <c r="H12" s="43">
        <v>973</v>
      </c>
      <c r="I12" s="43">
        <v>40</v>
      </c>
      <c r="J12" s="2">
        <f>SUM(A!C12,'E-b-1'!C12,'F-28'!C12)-C12</f>
        <v>0</v>
      </c>
      <c r="L12" s="2">
        <f>SUM(A!E12,'E-b-1'!E12,'F-28'!E12)-E12</f>
        <v>0</v>
      </c>
      <c r="M12" s="2">
        <f>SUM(A!F12,'E-b-1'!F12,'F-28'!F12)-F12</f>
        <v>0</v>
      </c>
      <c r="N12" s="2">
        <f>SUM(A!G12,'E-b-1'!G12,'F-28'!G12)-G12</f>
        <v>0</v>
      </c>
      <c r="O12" s="2">
        <f>SUM(A!H12,'E-b-1'!H12,'F-28'!H12)-H12</f>
        <v>0</v>
      </c>
      <c r="P12" s="2">
        <f>SUM(A!I12,'E-b-1'!I12,'F-28'!I12)-I12</f>
        <v>0</v>
      </c>
    </row>
    <row r="13" spans="2:16" x14ac:dyDescent="0.15">
      <c r="B13" s="14" t="s">
        <v>281</v>
      </c>
      <c r="C13" s="24">
        <v>11546</v>
      </c>
      <c r="D13" s="44">
        <v>76.589294993937301</v>
      </c>
      <c r="E13" s="46">
        <v>8843</v>
      </c>
      <c r="F13" s="43">
        <v>7236</v>
      </c>
      <c r="G13" s="43">
        <v>530</v>
      </c>
      <c r="H13" s="43">
        <v>952</v>
      </c>
      <c r="I13" s="43">
        <v>36</v>
      </c>
      <c r="J13" s="2">
        <f>SUM(A!C13,'E-b-1'!C13,'F-28'!C13)-C13</f>
        <v>0</v>
      </c>
      <c r="L13" s="2">
        <f>SUM(A!E13,'E-b-1'!E13,'F-28'!E13)-E13</f>
        <v>0</v>
      </c>
      <c r="M13" s="2">
        <f>SUM(A!F13,'E-b-1'!F13,'F-28'!F13)-F13</f>
        <v>0</v>
      </c>
      <c r="N13" s="2">
        <f>SUM(A!G13,'E-b-1'!G13,'F-28'!G13)-G13</f>
        <v>0</v>
      </c>
      <c r="O13" s="2">
        <f>SUM(A!H13,'E-b-1'!H13,'F-28'!H13)-H13</f>
        <v>0</v>
      </c>
      <c r="P13" s="2">
        <f>SUM(A!I13,'E-b-1'!I13,'F-28'!I13)-I13</f>
        <v>0</v>
      </c>
    </row>
    <row r="14" spans="2:16" x14ac:dyDescent="0.15">
      <c r="B14" s="14" t="s">
        <v>282</v>
      </c>
      <c r="C14" s="24">
        <v>10888</v>
      </c>
      <c r="D14" s="44">
        <v>80.336149889786924</v>
      </c>
      <c r="E14" s="46">
        <v>8747</v>
      </c>
      <c r="F14" s="43">
        <v>7090</v>
      </c>
      <c r="G14" s="43">
        <v>511</v>
      </c>
      <c r="H14" s="43">
        <v>815</v>
      </c>
      <c r="I14" s="43">
        <v>38</v>
      </c>
      <c r="J14" s="2">
        <f>SUM(A!C14,'E-b-1'!C14,'F-28'!C14)-C14</f>
        <v>0</v>
      </c>
      <c r="L14" s="2">
        <f>SUM(A!E14,'E-b-1'!E14,'F-28'!E14)-E14</f>
        <v>0</v>
      </c>
      <c r="M14" s="2">
        <f>SUM(A!F14,'E-b-1'!F14,'F-28'!F14)-F14</f>
        <v>0</v>
      </c>
      <c r="N14" s="2">
        <f>SUM(A!G14,'E-b-1'!G14,'F-28'!G14)-G14</f>
        <v>0</v>
      </c>
      <c r="O14" s="2">
        <f>SUM(A!H14,'E-b-1'!H14,'F-28'!H14)-H14</f>
        <v>0</v>
      </c>
      <c r="P14" s="2">
        <f>SUM(A!I14,'E-b-1'!I14,'F-28'!I14)-I14</f>
        <v>0</v>
      </c>
    </row>
    <row r="15" spans="2:16" x14ac:dyDescent="0.15">
      <c r="B15" s="14" t="s">
        <v>294</v>
      </c>
      <c r="C15" s="50">
        <v>10544</v>
      </c>
      <c r="D15" s="48">
        <v>84.484066767830043</v>
      </c>
      <c r="E15" s="51">
        <v>8908</v>
      </c>
      <c r="F15" s="50">
        <v>7373</v>
      </c>
      <c r="G15" s="50">
        <v>530</v>
      </c>
      <c r="H15" s="50">
        <v>819</v>
      </c>
      <c r="I15" s="50">
        <v>40</v>
      </c>
      <c r="J15" s="2">
        <f>SUM(A!C15,'E-b-1'!C15,'F-28'!C15)-C15</f>
        <v>0</v>
      </c>
      <c r="L15" s="2">
        <f>SUM(A!E15,'E-b-1'!E15,'F-28'!E15)-E15</f>
        <v>0</v>
      </c>
      <c r="M15" s="2">
        <f>SUM(A!F15,'E-b-1'!F15,'F-28'!F15)-F15</f>
        <v>0</v>
      </c>
      <c r="N15" s="2">
        <f>SUM(A!G15,'E-b-1'!G15,'F-28'!G15)-G15</f>
        <v>0</v>
      </c>
      <c r="O15" s="2">
        <f>SUM(A!H15,'E-b-1'!H15,'F-28'!H15)-H15</f>
        <v>0</v>
      </c>
      <c r="P15" s="2">
        <f>SUM(A!I15,'E-b-1'!I15,'F-28'!I15)-I15</f>
        <v>0</v>
      </c>
    </row>
    <row r="16" spans="2:16" x14ac:dyDescent="0.15">
      <c r="B16" s="14" t="s">
        <v>283</v>
      </c>
      <c r="C16" s="50">
        <v>9899</v>
      </c>
      <c r="D16" s="48">
        <v>85.937973532680061</v>
      </c>
      <c r="E16" s="51">
        <v>8507</v>
      </c>
      <c r="F16" s="50">
        <v>7386</v>
      </c>
      <c r="G16" s="50">
        <v>545</v>
      </c>
      <c r="H16" s="50">
        <v>805</v>
      </c>
      <c r="I16" s="50">
        <v>40</v>
      </c>
      <c r="J16" s="2">
        <f>SUM(A!C16,'E-b-1'!C16,'F-28'!C16)-C16</f>
        <v>0</v>
      </c>
      <c r="L16" s="2">
        <f>SUM(A!E16,'E-b-1'!E16,'F-28'!E16)-E16</f>
        <v>0</v>
      </c>
      <c r="M16" s="2">
        <f>SUM(A!F16,'E-b-1'!F16,'F-28'!F16)-F16</f>
        <v>0</v>
      </c>
      <c r="N16" s="2">
        <f>SUM(A!G16,'E-b-1'!G16,'F-28'!G16)-G16</f>
        <v>0</v>
      </c>
      <c r="O16" s="2">
        <f>SUM(A!H16,'E-b-1'!H16,'F-28'!H16)-H16</f>
        <v>0</v>
      </c>
      <c r="P16" s="2">
        <f>SUM(A!I16,'E-b-1'!I16,'F-28'!I16)-I16</f>
        <v>0</v>
      </c>
    </row>
    <row r="17" spans="2:16" s="71" customFormat="1" x14ac:dyDescent="0.15">
      <c r="B17" s="14" t="s">
        <v>298</v>
      </c>
      <c r="C17" s="50">
        <v>8935</v>
      </c>
      <c r="D17" s="48">
        <v>93.665360940123108</v>
      </c>
      <c r="E17" s="52">
        <v>8369</v>
      </c>
      <c r="F17" s="52">
        <v>7317</v>
      </c>
      <c r="G17" s="52">
        <v>532</v>
      </c>
      <c r="H17" s="52">
        <v>792</v>
      </c>
      <c r="I17" s="51">
        <v>48</v>
      </c>
      <c r="J17" s="2">
        <f>SUM(A!C17,'E-b-1'!C17,'F-28'!C17)-C17</f>
        <v>0</v>
      </c>
      <c r="L17" s="2">
        <f>SUM(A!E17,'E-b-1'!E17,'F-28'!E17)-E17</f>
        <v>0</v>
      </c>
      <c r="M17" s="2">
        <f>SUM(A!F17,'E-b-1'!F17,'F-28'!F17)-F17</f>
        <v>0</v>
      </c>
      <c r="N17" s="2">
        <f>SUM(A!G17,'E-b-1'!G17,'F-28'!G17)-G17</f>
        <v>0</v>
      </c>
      <c r="O17" s="2">
        <f>SUM(A!H17,'E-b-1'!H17,'F-28'!H17)-H17</f>
        <v>0</v>
      </c>
      <c r="P17" s="2">
        <f>SUM(A!I17,'E-b-1'!I17,'F-28'!I17)-I17</f>
        <v>0</v>
      </c>
    </row>
    <row r="18" spans="2:16" s="71" customFormat="1" x14ac:dyDescent="0.15">
      <c r="B18" s="23" t="s">
        <v>299</v>
      </c>
      <c r="C18" s="53">
        <f>SUM(C20,C26,C33,C34,C45,C52,C59,C65,C70)</f>
        <v>8821</v>
      </c>
      <c r="D18" s="54">
        <f>E18/C18*100</f>
        <v>93.413445187620454</v>
      </c>
      <c r="E18" s="55">
        <f>SUM(E20,E26,E33,E34,E45,E52,E59,E65,E70)</f>
        <v>8240</v>
      </c>
      <c r="F18" s="53">
        <f>SUM(F20,F26,F33,F34,F45,F52,F59,F65,F70)</f>
        <v>7372</v>
      </c>
      <c r="G18" s="53">
        <f>SUM(G20,G26,G33,G34,G45,G52,G59,G65,G70)</f>
        <v>487</v>
      </c>
      <c r="H18" s="53">
        <f>SUM(H20,H26,H33,H34,H45,H52,H59,H65,H70)</f>
        <v>695</v>
      </c>
      <c r="I18" s="53">
        <f>SUM(I20,I26,I33,I34,I45,I52,I59,I65,I70)</f>
        <v>38</v>
      </c>
      <c r="J18" s="2">
        <f>SUM(A!C18,'E-b-1'!C18,'F-28'!C18)-C18</f>
        <v>0</v>
      </c>
      <c r="L18" s="2">
        <f>SUM(A!E18,'E-b-1'!E18,'F-28'!E18)-E18</f>
        <v>0</v>
      </c>
      <c r="M18" s="2">
        <f>SUM(A!F18,'E-b-1'!F18,'F-28'!F18)-F18</f>
        <v>0</v>
      </c>
      <c r="N18" s="2">
        <f>SUM(A!G18,'E-b-1'!G18,'F-28'!G18)-G18</f>
        <v>0</v>
      </c>
      <c r="O18" s="2">
        <f>SUM(A!H18,'E-b-1'!H18,'F-28'!H18)-H18</f>
        <v>0</v>
      </c>
      <c r="P18" s="2">
        <f>SUM(A!I18,'E-b-1'!I18,'F-28'!I18)-I18</f>
        <v>0</v>
      </c>
    </row>
    <row r="19" spans="2:16" x14ac:dyDescent="0.15">
      <c r="B19" s="2"/>
      <c r="C19" s="24"/>
      <c r="D19" s="43"/>
      <c r="E19" s="46"/>
      <c r="F19" s="24"/>
      <c r="G19" s="24"/>
      <c r="H19" s="24"/>
      <c r="I19" s="24"/>
      <c r="J19" s="2">
        <f>SUM(A!C19,'E-b-1'!C19,'F-28'!C19)-C19</f>
        <v>0</v>
      </c>
      <c r="L19" s="2">
        <f>SUM(A!E19,'E-b-1'!E19,'F-28'!E19)-E19</f>
        <v>0</v>
      </c>
      <c r="M19" s="2">
        <f>SUM(A!F19,'E-b-1'!F19,'F-28'!F19)-F19</f>
        <v>0</v>
      </c>
      <c r="N19" s="2">
        <f>SUM(A!G19,'E-b-1'!G19,'F-28'!G19)-G19</f>
        <v>0</v>
      </c>
      <c r="O19" s="2">
        <f>SUM(A!H19,'E-b-1'!H19,'F-28'!H19)-H19</f>
        <v>0</v>
      </c>
      <c r="P19" s="2">
        <f>SUM(A!I19,'E-b-1'!I19,'F-28'!I19)-I19</f>
        <v>0</v>
      </c>
    </row>
    <row r="20" spans="2:16" s="71" customFormat="1" ht="11.1" customHeight="1" x14ac:dyDescent="0.15">
      <c r="B20" s="26" t="s">
        <v>1</v>
      </c>
      <c r="C20" s="56">
        <v>292</v>
      </c>
      <c r="D20" s="53"/>
      <c r="E20" s="23">
        <v>303</v>
      </c>
      <c r="F20" s="122">
        <v>264</v>
      </c>
      <c r="G20" s="122">
        <v>18</v>
      </c>
      <c r="H20" s="122">
        <v>22</v>
      </c>
      <c r="I20" s="121">
        <v>2</v>
      </c>
      <c r="J20" s="2">
        <f>SUM(A!C20,'E-b-1'!C20,'F-28'!C20)-C20</f>
        <v>0</v>
      </c>
      <c r="L20" s="2">
        <f>SUM(A!E20,'E-b-1'!E20,'F-28'!E20)-E20</f>
        <v>0</v>
      </c>
      <c r="M20" s="2">
        <f>SUM(A!F20,'E-b-1'!F20,'F-28'!F20)-F20</f>
        <v>0</v>
      </c>
      <c r="N20" s="2">
        <f>SUM(A!G20,'E-b-1'!G20,'F-28'!G20)-G20</f>
        <v>0</v>
      </c>
      <c r="O20" s="2">
        <f>SUM(A!H20,'E-b-1'!H20,'F-28'!H20)-H20</f>
        <v>0</v>
      </c>
      <c r="P20" s="2">
        <f>SUM(A!I20,'E-b-1'!I20,'F-28'!I20)-I20</f>
        <v>0</v>
      </c>
    </row>
    <row r="21" spans="2:16" ht="11.1" customHeight="1" x14ac:dyDescent="0.15">
      <c r="B21" s="29" t="s">
        <v>2</v>
      </c>
      <c r="C21" s="89">
        <v>206</v>
      </c>
      <c r="D21" s="79"/>
      <c r="E21" s="135">
        <v>207</v>
      </c>
      <c r="F21" s="136">
        <v>180</v>
      </c>
      <c r="G21" s="137">
        <v>11</v>
      </c>
      <c r="H21" s="138">
        <v>15</v>
      </c>
      <c r="I21" s="136">
        <v>1</v>
      </c>
      <c r="J21" s="2">
        <f>SUM(A!C21,'E-b-1'!C21,'F-28'!C21)-C21</f>
        <v>0</v>
      </c>
      <c r="L21" s="2">
        <f>SUM(A!E21,'E-b-1'!E21,'F-28'!E21)-E21</f>
        <v>0</v>
      </c>
      <c r="M21" s="2">
        <f>SUM(A!F21,'E-b-1'!F21,'F-28'!F21)-F21</f>
        <v>0</v>
      </c>
      <c r="N21" s="2">
        <f>SUM(A!G21,'E-b-1'!G21,'F-28'!G21)-G21</f>
        <v>0</v>
      </c>
      <c r="O21" s="2">
        <f>SUM(A!H21,'E-b-1'!H21,'F-28'!H21)-H21</f>
        <v>0</v>
      </c>
      <c r="P21" s="2">
        <f>SUM(A!I21,'E-b-1'!I21,'F-28'!I21)-I21</f>
        <v>0</v>
      </c>
    </row>
    <row r="22" spans="2:16" ht="11.1" customHeight="1" x14ac:dyDescent="0.15">
      <c r="B22" s="29" t="s">
        <v>3</v>
      </c>
      <c r="C22" s="89">
        <v>14</v>
      </c>
      <c r="D22" s="79"/>
      <c r="E22" s="135">
        <v>15</v>
      </c>
      <c r="F22" s="136">
        <v>15</v>
      </c>
      <c r="G22" s="137">
        <v>2</v>
      </c>
      <c r="H22" s="136">
        <v>0</v>
      </c>
      <c r="I22" s="136">
        <v>0</v>
      </c>
      <c r="J22" s="2">
        <f>SUM(A!C22,'E-b-1'!C22,'F-28'!C22)-C22</f>
        <v>0</v>
      </c>
      <c r="L22" s="2">
        <f>SUM(A!E22,'E-b-1'!E22,'F-28'!E22)-E22</f>
        <v>0</v>
      </c>
      <c r="M22" s="2">
        <f>SUM(A!F22,'E-b-1'!F22,'F-28'!F22)-F22</f>
        <v>0</v>
      </c>
      <c r="N22" s="2">
        <f>SUM(A!G22,'E-b-1'!G22,'F-28'!G22)-G22</f>
        <v>0</v>
      </c>
      <c r="O22" s="2">
        <f>SUM(A!H22,'E-b-1'!H22,'F-28'!H22)-H22</f>
        <v>0</v>
      </c>
      <c r="P22" s="2">
        <f>SUM(A!I22,'E-b-1'!I22,'F-28'!I22)-I22</f>
        <v>0</v>
      </c>
    </row>
    <row r="23" spans="2:16" ht="11.1" customHeight="1" x14ac:dyDescent="0.15">
      <c r="B23" s="29" t="s">
        <v>4</v>
      </c>
      <c r="C23" s="89">
        <v>27</v>
      </c>
      <c r="D23" s="79"/>
      <c r="E23" s="135">
        <v>31</v>
      </c>
      <c r="F23" s="136">
        <v>27</v>
      </c>
      <c r="G23" s="137">
        <v>2</v>
      </c>
      <c r="H23" s="136">
        <v>6</v>
      </c>
      <c r="I23" s="136">
        <v>1</v>
      </c>
      <c r="J23" s="2">
        <f>SUM(A!C23,'E-b-1'!C23,'F-28'!C23)-C23</f>
        <v>0</v>
      </c>
      <c r="L23" s="2">
        <f>SUM(A!E23,'E-b-1'!E23,'F-28'!E23)-E23</f>
        <v>0</v>
      </c>
      <c r="M23" s="2">
        <f>SUM(A!F23,'E-b-1'!F23,'F-28'!F23)-F23</f>
        <v>0</v>
      </c>
      <c r="N23" s="2">
        <f>SUM(A!G23,'E-b-1'!G23,'F-28'!G23)-G23</f>
        <v>0</v>
      </c>
      <c r="O23" s="2">
        <f>SUM(A!H23,'E-b-1'!H23,'F-28'!H23)-H23</f>
        <v>0</v>
      </c>
      <c r="P23" s="2">
        <f>SUM(A!I23,'E-b-1'!I23,'F-28'!I23)-I23</f>
        <v>0</v>
      </c>
    </row>
    <row r="24" spans="2:16" ht="11.1" customHeight="1" x14ac:dyDescent="0.15">
      <c r="B24" s="29" t="s">
        <v>5</v>
      </c>
      <c r="C24" s="89">
        <v>34</v>
      </c>
      <c r="D24" s="79"/>
      <c r="E24" s="135">
        <v>38</v>
      </c>
      <c r="F24" s="136">
        <v>31</v>
      </c>
      <c r="G24" s="137">
        <v>2</v>
      </c>
      <c r="H24" s="136">
        <v>1</v>
      </c>
      <c r="I24" s="136">
        <v>0</v>
      </c>
      <c r="J24" s="2">
        <f>SUM(A!C24,'E-b-1'!C24,'F-28'!C24)-C24</f>
        <v>0</v>
      </c>
      <c r="L24" s="2">
        <f>SUM(A!E24,'E-b-1'!E24,'F-28'!E24)-E24</f>
        <v>0</v>
      </c>
      <c r="M24" s="2">
        <f>SUM(A!F24,'E-b-1'!F24,'F-28'!F24)-F24</f>
        <v>0</v>
      </c>
      <c r="N24" s="2">
        <f>SUM(A!G24,'E-b-1'!G24,'F-28'!G24)-G24</f>
        <v>0</v>
      </c>
      <c r="O24" s="2">
        <f>SUM(A!H24,'E-b-1'!H24,'F-28'!H24)-H24</f>
        <v>0</v>
      </c>
      <c r="P24" s="2">
        <f>SUM(A!I24,'E-b-1'!I24,'F-28'!I24)-I24</f>
        <v>0</v>
      </c>
    </row>
    <row r="25" spans="2:16" ht="11.1" customHeight="1" x14ac:dyDescent="0.15">
      <c r="B25" s="29" t="s">
        <v>6</v>
      </c>
      <c r="C25" s="89">
        <v>11</v>
      </c>
      <c r="D25" s="79"/>
      <c r="E25" s="135">
        <v>12</v>
      </c>
      <c r="F25" s="136">
        <v>11</v>
      </c>
      <c r="G25" s="137">
        <v>1</v>
      </c>
      <c r="H25" s="136">
        <v>0</v>
      </c>
      <c r="I25" s="136">
        <v>0</v>
      </c>
      <c r="J25" s="2">
        <f>SUM(A!C25,'E-b-1'!C25,'F-28'!C25)-C25</f>
        <v>0</v>
      </c>
      <c r="L25" s="2">
        <f>SUM(A!E25,'E-b-1'!E25,'F-28'!E25)-E25</f>
        <v>0</v>
      </c>
      <c r="M25" s="2">
        <f>SUM(A!F25,'E-b-1'!F25,'F-28'!F25)-F25</f>
        <v>0</v>
      </c>
      <c r="N25" s="2">
        <f>SUM(A!G25,'E-b-1'!G25,'F-28'!G25)-G25</f>
        <v>0</v>
      </c>
      <c r="O25" s="2">
        <f>SUM(A!H25,'E-b-1'!H25,'F-28'!H25)-H25</f>
        <v>0</v>
      </c>
      <c r="P25" s="2">
        <f>SUM(A!I25,'E-b-1'!I25,'F-28'!I25)-I25</f>
        <v>0</v>
      </c>
    </row>
    <row r="26" spans="2:16" s="71" customFormat="1" ht="11.1" customHeight="1" x14ac:dyDescent="0.15">
      <c r="B26" s="32" t="s">
        <v>284</v>
      </c>
      <c r="C26" s="53">
        <v>486</v>
      </c>
      <c r="D26" s="53"/>
      <c r="E26" s="127">
        <v>426</v>
      </c>
      <c r="F26" s="121">
        <v>330</v>
      </c>
      <c r="G26" s="122">
        <v>30</v>
      </c>
      <c r="H26" s="121">
        <v>27</v>
      </c>
      <c r="I26" s="121">
        <v>0</v>
      </c>
      <c r="J26" s="2">
        <f>SUM(A!C26,'E-b-1'!C26,'F-28'!C26)-C26</f>
        <v>0</v>
      </c>
      <c r="L26" s="2">
        <f>SUM(A!E26,'E-b-1'!E26,'F-28'!E26)-E26</f>
        <v>0</v>
      </c>
      <c r="M26" s="2">
        <f>SUM(A!F26,'E-b-1'!F26,'F-28'!F26)-F26</f>
        <v>0</v>
      </c>
      <c r="N26" s="2">
        <f>SUM(A!G26,'E-b-1'!G26,'F-28'!G26)-G26</f>
        <v>0</v>
      </c>
      <c r="O26" s="2">
        <f>SUM(A!H26,'E-b-1'!H26,'F-28'!H26)-H26</f>
        <v>0</v>
      </c>
      <c r="P26" s="2">
        <f>SUM(A!I26,'E-b-1'!I26,'F-28'!I26)-I26</f>
        <v>0</v>
      </c>
    </row>
    <row r="27" spans="2:16" ht="11.1" customHeight="1" x14ac:dyDescent="0.15">
      <c r="B27" s="29" t="s">
        <v>7</v>
      </c>
      <c r="C27" s="89">
        <v>72</v>
      </c>
      <c r="D27" s="79"/>
      <c r="E27" s="135">
        <v>61</v>
      </c>
      <c r="F27" s="136">
        <v>47</v>
      </c>
      <c r="G27" s="137">
        <v>3</v>
      </c>
      <c r="H27" s="136">
        <v>5</v>
      </c>
      <c r="I27" s="136">
        <v>0</v>
      </c>
      <c r="J27" s="2">
        <f>SUM(A!C27,'E-b-1'!C27,'F-28'!C27)-C27</f>
        <v>0</v>
      </c>
      <c r="L27" s="2">
        <f>SUM(A!E27,'E-b-1'!E27,'F-28'!E27)-E27</f>
        <v>0</v>
      </c>
      <c r="M27" s="2">
        <f>SUM(A!F27,'E-b-1'!F27,'F-28'!F27)-F27</f>
        <v>0</v>
      </c>
      <c r="N27" s="2">
        <f>SUM(A!G27,'E-b-1'!G27,'F-28'!G27)-G27</f>
        <v>0</v>
      </c>
      <c r="O27" s="2">
        <f>SUM(A!H27,'E-b-1'!H27,'F-28'!H27)-H27</f>
        <v>0</v>
      </c>
      <c r="P27" s="2">
        <f>SUM(A!I27,'E-b-1'!I27,'F-28'!I27)-I27</f>
        <v>0</v>
      </c>
    </row>
    <row r="28" spans="2:16" ht="11.1" customHeight="1" x14ac:dyDescent="0.15">
      <c r="B28" s="29" t="s">
        <v>8</v>
      </c>
      <c r="C28" s="89">
        <v>58</v>
      </c>
      <c r="D28" s="79"/>
      <c r="E28" s="135">
        <v>48</v>
      </c>
      <c r="F28" s="136">
        <v>37</v>
      </c>
      <c r="G28" s="137">
        <v>5</v>
      </c>
      <c r="H28" s="136">
        <v>5</v>
      </c>
      <c r="I28" s="136">
        <v>0</v>
      </c>
      <c r="J28" s="2">
        <f>SUM(A!C28,'E-b-1'!C28,'F-28'!C28)-C28</f>
        <v>0</v>
      </c>
      <c r="L28" s="2">
        <f>SUM(A!E28,'E-b-1'!E28,'F-28'!E28)-E28</f>
        <v>0</v>
      </c>
      <c r="M28" s="2">
        <f>SUM(A!F28,'E-b-1'!F28,'F-28'!F28)-F28</f>
        <v>0</v>
      </c>
      <c r="N28" s="2">
        <f>SUM(A!G28,'E-b-1'!G28,'F-28'!G28)-G28</f>
        <v>0</v>
      </c>
      <c r="O28" s="2">
        <f>SUM(A!H28,'E-b-1'!H28,'F-28'!H28)-H28</f>
        <v>0</v>
      </c>
      <c r="P28" s="2">
        <f>SUM(A!I28,'E-b-1'!I28,'F-28'!I28)-I28</f>
        <v>0</v>
      </c>
    </row>
    <row r="29" spans="2:16" ht="11.1" customHeight="1" x14ac:dyDescent="0.15">
      <c r="B29" s="29" t="s">
        <v>9</v>
      </c>
      <c r="C29" s="89">
        <v>239</v>
      </c>
      <c r="D29" s="79"/>
      <c r="E29" s="135">
        <v>207</v>
      </c>
      <c r="F29" s="136">
        <v>149</v>
      </c>
      <c r="G29" s="137">
        <v>11</v>
      </c>
      <c r="H29" s="136">
        <v>7</v>
      </c>
      <c r="I29" s="136">
        <v>0</v>
      </c>
      <c r="J29" s="2">
        <f>SUM(A!C29,'E-b-1'!C29,'F-28'!C29)-C29</f>
        <v>0</v>
      </c>
      <c r="L29" s="2">
        <f>SUM(A!E29,'E-b-1'!E29,'F-28'!E29)-E29</f>
        <v>0</v>
      </c>
      <c r="M29" s="2">
        <f>SUM(A!F29,'E-b-1'!F29,'F-28'!F29)-F29</f>
        <v>0</v>
      </c>
      <c r="N29" s="2">
        <f>SUM(A!G29,'E-b-1'!G29,'F-28'!G29)-G29</f>
        <v>0</v>
      </c>
      <c r="O29" s="2">
        <f>SUM(A!H29,'E-b-1'!H29,'F-28'!H29)-H29</f>
        <v>0</v>
      </c>
      <c r="P29" s="2">
        <f>SUM(A!I29,'E-b-1'!I29,'F-28'!I29)-I29</f>
        <v>0</v>
      </c>
    </row>
    <row r="30" spans="2:16" ht="11.1" customHeight="1" x14ac:dyDescent="0.15">
      <c r="B30" s="29" t="s">
        <v>10</v>
      </c>
      <c r="C30" s="89">
        <v>31</v>
      </c>
      <c r="D30" s="79"/>
      <c r="E30" s="135">
        <v>29</v>
      </c>
      <c r="F30" s="136">
        <v>28</v>
      </c>
      <c r="G30" s="137">
        <v>3</v>
      </c>
      <c r="H30" s="136">
        <v>1</v>
      </c>
      <c r="I30" s="136">
        <v>0</v>
      </c>
      <c r="J30" s="2">
        <f>SUM(A!C30,'E-b-1'!C30,'F-28'!C30)-C30</f>
        <v>0</v>
      </c>
      <c r="L30" s="2">
        <f>SUM(A!E30,'E-b-1'!E30,'F-28'!E30)-E30</f>
        <v>0</v>
      </c>
      <c r="M30" s="2">
        <f>SUM(A!F30,'E-b-1'!F30,'F-28'!F30)-F30</f>
        <v>0</v>
      </c>
      <c r="N30" s="2">
        <f>SUM(A!G30,'E-b-1'!G30,'F-28'!G30)-G30</f>
        <v>0</v>
      </c>
      <c r="O30" s="2">
        <f>SUM(A!H30,'E-b-1'!H30,'F-28'!H30)-H30</f>
        <v>0</v>
      </c>
      <c r="P30" s="2">
        <f>SUM(A!I30,'E-b-1'!I30,'F-28'!I30)-I30</f>
        <v>0</v>
      </c>
    </row>
    <row r="31" spans="2:16" ht="11.1" customHeight="1" x14ac:dyDescent="0.15">
      <c r="B31" s="29" t="s">
        <v>11</v>
      </c>
      <c r="C31" s="89">
        <v>36</v>
      </c>
      <c r="D31" s="79"/>
      <c r="E31" s="135">
        <v>35</v>
      </c>
      <c r="F31" s="136">
        <v>26</v>
      </c>
      <c r="G31" s="137">
        <v>0</v>
      </c>
      <c r="H31" s="136">
        <v>5</v>
      </c>
      <c r="I31" s="136">
        <v>0</v>
      </c>
      <c r="J31" s="2">
        <f>SUM(A!C31,'E-b-1'!C31,'F-28'!C31)-C31</f>
        <v>0</v>
      </c>
      <c r="L31" s="2">
        <f>SUM(A!E31,'E-b-1'!E31,'F-28'!E31)-E31</f>
        <v>0</v>
      </c>
      <c r="M31" s="2">
        <f>SUM(A!F31,'E-b-1'!F31,'F-28'!F31)-F31</f>
        <v>0</v>
      </c>
      <c r="N31" s="2">
        <f>SUM(A!G31,'E-b-1'!G31,'F-28'!G31)-G31</f>
        <v>0</v>
      </c>
      <c r="O31" s="2">
        <f>SUM(A!H31,'E-b-1'!H31,'F-28'!H31)-H31</f>
        <v>0</v>
      </c>
      <c r="P31" s="2">
        <f>SUM(A!I31,'E-b-1'!I31,'F-28'!I31)-I31</f>
        <v>0</v>
      </c>
    </row>
    <row r="32" spans="2:16" ht="11.1" customHeight="1" x14ac:dyDescent="0.15">
      <c r="B32" s="29" t="s">
        <v>12</v>
      </c>
      <c r="C32" s="89">
        <v>50</v>
      </c>
      <c r="D32" s="79"/>
      <c r="E32" s="135">
        <v>46</v>
      </c>
      <c r="F32" s="136">
        <v>43</v>
      </c>
      <c r="G32" s="137">
        <v>8</v>
      </c>
      <c r="H32" s="136">
        <v>4</v>
      </c>
      <c r="I32" s="136">
        <v>0</v>
      </c>
      <c r="J32" s="2">
        <f>SUM(A!C32,'E-b-1'!C32,'F-28'!C32)-C32</f>
        <v>0</v>
      </c>
      <c r="L32" s="2">
        <f>SUM(A!E32,'E-b-1'!E32,'F-28'!E32)-E32</f>
        <v>0</v>
      </c>
      <c r="M32" s="2">
        <f>SUM(A!F32,'E-b-1'!F32,'F-28'!F32)-F32</f>
        <v>0</v>
      </c>
      <c r="N32" s="2">
        <f>SUM(A!G32,'E-b-1'!G32,'F-28'!G32)-G32</f>
        <v>0</v>
      </c>
      <c r="O32" s="2">
        <f>SUM(A!H32,'E-b-1'!H32,'F-28'!H32)-H32</f>
        <v>0</v>
      </c>
      <c r="P32" s="2">
        <f>SUM(A!I32,'E-b-1'!I32,'F-28'!I32)-I32</f>
        <v>0</v>
      </c>
    </row>
    <row r="33" spans="2:16" s="71" customFormat="1" ht="11.1" customHeight="1" x14ac:dyDescent="0.15">
      <c r="B33" s="32" t="s">
        <v>13</v>
      </c>
      <c r="C33" s="63">
        <v>1223</v>
      </c>
      <c r="D33" s="53"/>
      <c r="E33" s="129">
        <v>1227</v>
      </c>
      <c r="F33" s="128">
        <v>1129</v>
      </c>
      <c r="G33" s="122">
        <v>70</v>
      </c>
      <c r="H33" s="128">
        <v>80</v>
      </c>
      <c r="I33" s="128">
        <v>5</v>
      </c>
      <c r="J33" s="2">
        <f>SUM(A!C33,'E-b-1'!C33,'F-28'!C33)-C33</f>
        <v>0</v>
      </c>
      <c r="L33" s="2">
        <f>SUM(A!E33,'E-b-1'!E33,'F-28'!E33)-E33</f>
        <v>0</v>
      </c>
      <c r="M33" s="2">
        <f>SUM(A!F33,'E-b-1'!F33,'F-28'!F33)-F33</f>
        <v>0</v>
      </c>
      <c r="N33" s="2">
        <f>SUM(A!G33,'E-b-1'!G33,'F-28'!G33)-G33</f>
        <v>0</v>
      </c>
      <c r="O33" s="2">
        <f>SUM(A!H33,'E-b-1'!H33,'F-28'!H33)-H33</f>
        <v>0</v>
      </c>
      <c r="P33" s="2">
        <f>SUM(A!I33,'E-b-1'!I33,'F-28'!I33)-I33</f>
        <v>0</v>
      </c>
    </row>
    <row r="34" spans="2:16" s="71" customFormat="1" ht="11.1" customHeight="1" x14ac:dyDescent="0.15">
      <c r="B34" s="32" t="s">
        <v>285</v>
      </c>
      <c r="C34" s="53">
        <v>2482</v>
      </c>
      <c r="D34" s="53"/>
      <c r="E34" s="127">
        <v>2328</v>
      </c>
      <c r="F34" s="121">
        <v>2007</v>
      </c>
      <c r="G34" s="122">
        <v>126</v>
      </c>
      <c r="H34" s="121">
        <v>192</v>
      </c>
      <c r="I34" s="121">
        <v>14</v>
      </c>
      <c r="J34" s="2">
        <f>SUM(A!C34,'E-b-1'!C34,'F-28'!C34)-C34</f>
        <v>0</v>
      </c>
      <c r="L34" s="2">
        <f>SUM(A!E34,'E-b-1'!E34,'F-28'!E34)-E34</f>
        <v>0</v>
      </c>
      <c r="M34" s="2">
        <f>SUM(A!F34,'E-b-1'!F34,'F-28'!F34)-F34</f>
        <v>0</v>
      </c>
      <c r="N34" s="2">
        <f>SUM(A!G34,'E-b-1'!G34,'F-28'!G34)-G34</f>
        <v>0</v>
      </c>
      <c r="O34" s="2">
        <f>SUM(A!H34,'E-b-1'!H34,'F-28'!H34)-H34</f>
        <v>0</v>
      </c>
      <c r="P34" s="2">
        <f>SUM(A!I34,'E-b-1'!I34,'F-28'!I34)-I34</f>
        <v>0</v>
      </c>
    </row>
    <row r="35" spans="2:16" ht="11.1" customHeight="1" x14ac:dyDescent="0.15">
      <c r="B35" s="29" t="s">
        <v>14</v>
      </c>
      <c r="C35" s="89">
        <v>199</v>
      </c>
      <c r="D35" s="79"/>
      <c r="E35" s="135">
        <v>168</v>
      </c>
      <c r="F35" s="136">
        <v>130</v>
      </c>
      <c r="G35" s="137">
        <v>6</v>
      </c>
      <c r="H35" s="136">
        <v>12</v>
      </c>
      <c r="I35" s="136">
        <v>1</v>
      </c>
      <c r="J35" s="2">
        <f>SUM(A!C35,'E-b-1'!C35,'F-28'!C35)-C35</f>
        <v>0</v>
      </c>
      <c r="L35" s="2">
        <f>SUM(A!E35,'E-b-1'!E35,'F-28'!E35)-E35</f>
        <v>0</v>
      </c>
      <c r="M35" s="2">
        <f>SUM(A!F35,'E-b-1'!F35,'F-28'!F35)-F35</f>
        <v>0</v>
      </c>
      <c r="N35" s="2">
        <f>SUM(A!G35,'E-b-1'!G35,'F-28'!G35)-G35</f>
        <v>0</v>
      </c>
      <c r="O35" s="2">
        <f>SUM(A!H35,'E-b-1'!H35,'F-28'!H35)-H35</f>
        <v>0</v>
      </c>
      <c r="P35" s="2">
        <f>SUM(A!I35,'E-b-1'!I35,'F-28'!I35)-I35</f>
        <v>0</v>
      </c>
    </row>
    <row r="36" spans="2:16" ht="11.1" customHeight="1" x14ac:dyDescent="0.15">
      <c r="B36" s="29" t="s">
        <v>15</v>
      </c>
      <c r="C36" s="89">
        <v>102</v>
      </c>
      <c r="D36" s="79"/>
      <c r="E36" s="135">
        <v>96</v>
      </c>
      <c r="F36" s="136">
        <v>90</v>
      </c>
      <c r="G36" s="137">
        <v>7</v>
      </c>
      <c r="H36" s="136">
        <v>11</v>
      </c>
      <c r="I36" s="136">
        <v>0</v>
      </c>
      <c r="J36" s="2">
        <f>SUM(A!C36,'E-b-1'!C36,'F-28'!C36)-C36</f>
        <v>0</v>
      </c>
      <c r="L36" s="2">
        <f>SUM(A!E36,'E-b-1'!E36,'F-28'!E36)-E36</f>
        <v>0</v>
      </c>
      <c r="M36" s="2">
        <f>SUM(A!F36,'E-b-1'!F36,'F-28'!F36)-F36</f>
        <v>0</v>
      </c>
      <c r="N36" s="2">
        <f>SUM(A!G36,'E-b-1'!G36,'F-28'!G36)-G36</f>
        <v>0</v>
      </c>
      <c r="O36" s="2">
        <f>SUM(A!H36,'E-b-1'!H36,'F-28'!H36)-H36</f>
        <v>0</v>
      </c>
      <c r="P36" s="2">
        <f>SUM(A!I36,'E-b-1'!I36,'F-28'!I36)-I36</f>
        <v>0</v>
      </c>
    </row>
    <row r="37" spans="2:16" ht="11.1" customHeight="1" x14ac:dyDescent="0.15">
      <c r="B37" s="29" t="s">
        <v>16</v>
      </c>
      <c r="C37" s="89">
        <v>96</v>
      </c>
      <c r="D37" s="79"/>
      <c r="E37" s="135">
        <v>101</v>
      </c>
      <c r="F37" s="136">
        <v>104</v>
      </c>
      <c r="G37" s="137">
        <v>12</v>
      </c>
      <c r="H37" s="136">
        <v>14</v>
      </c>
      <c r="I37" s="136">
        <v>1</v>
      </c>
      <c r="J37" s="2">
        <f>SUM(A!C37,'E-b-1'!C37,'F-28'!C37)-C37</f>
        <v>0</v>
      </c>
      <c r="L37" s="2">
        <f>SUM(A!E37,'E-b-1'!E37,'F-28'!E37)-E37</f>
        <v>0</v>
      </c>
      <c r="M37" s="2">
        <f>SUM(A!F37,'E-b-1'!F37,'F-28'!F37)-F37</f>
        <v>0</v>
      </c>
      <c r="N37" s="2">
        <f>SUM(A!G37,'E-b-1'!G37,'F-28'!G37)-G37</f>
        <v>0</v>
      </c>
      <c r="O37" s="2">
        <f>SUM(A!H37,'E-b-1'!H37,'F-28'!H37)-H37</f>
        <v>0</v>
      </c>
      <c r="P37" s="2">
        <f>SUM(A!I37,'E-b-1'!I37,'F-28'!I37)-I37</f>
        <v>0</v>
      </c>
    </row>
    <row r="38" spans="2:16" ht="11.1" customHeight="1" x14ac:dyDescent="0.15">
      <c r="B38" s="29" t="s">
        <v>17</v>
      </c>
      <c r="C38" s="89">
        <v>657</v>
      </c>
      <c r="D38" s="79"/>
      <c r="E38" s="135">
        <v>645</v>
      </c>
      <c r="F38" s="136">
        <v>567</v>
      </c>
      <c r="G38" s="137">
        <v>35</v>
      </c>
      <c r="H38" s="136">
        <v>55</v>
      </c>
      <c r="I38" s="136">
        <v>5</v>
      </c>
      <c r="J38" s="2">
        <f>SUM(A!C38,'E-b-1'!C38,'F-28'!C38)-C38</f>
        <v>0</v>
      </c>
      <c r="L38" s="2">
        <f>SUM(A!E38,'E-b-1'!E38,'F-28'!E38)-E38</f>
        <v>0</v>
      </c>
      <c r="M38" s="2">
        <f>SUM(A!F38,'E-b-1'!F38,'F-28'!F38)-F38</f>
        <v>0</v>
      </c>
      <c r="N38" s="2">
        <f>SUM(A!G38,'E-b-1'!G38,'F-28'!G38)-G38</f>
        <v>0</v>
      </c>
      <c r="O38" s="2">
        <f>SUM(A!H38,'E-b-1'!H38,'F-28'!H38)-H38</f>
        <v>0</v>
      </c>
      <c r="P38" s="2">
        <f>SUM(A!I38,'E-b-1'!I38,'F-28'!I38)-I38</f>
        <v>0</v>
      </c>
    </row>
    <row r="39" spans="2:16" ht="11.1" customHeight="1" x14ac:dyDescent="0.15">
      <c r="B39" s="29" t="s">
        <v>18</v>
      </c>
      <c r="C39" s="89">
        <v>428</v>
      </c>
      <c r="D39" s="79"/>
      <c r="E39" s="135">
        <v>393</v>
      </c>
      <c r="F39" s="136">
        <v>312</v>
      </c>
      <c r="G39" s="137">
        <v>22</v>
      </c>
      <c r="H39" s="136">
        <v>26</v>
      </c>
      <c r="I39" s="136">
        <v>2</v>
      </c>
      <c r="J39" s="2">
        <f>SUM(A!C39,'E-b-1'!C39,'F-28'!C39)-C39</f>
        <v>0</v>
      </c>
      <c r="L39" s="2">
        <f>SUM(A!E39,'E-b-1'!E39,'F-28'!E39)-E39</f>
        <v>0</v>
      </c>
      <c r="M39" s="2">
        <f>SUM(A!F39,'E-b-1'!F39,'F-28'!F39)-F39</f>
        <v>0</v>
      </c>
      <c r="N39" s="2">
        <f>SUM(A!G39,'E-b-1'!G39,'F-28'!G39)-G39</f>
        <v>0</v>
      </c>
      <c r="O39" s="2">
        <f>SUM(A!H39,'E-b-1'!H39,'F-28'!H39)-H39</f>
        <v>0</v>
      </c>
      <c r="P39" s="2">
        <f>SUM(A!I39,'E-b-1'!I39,'F-28'!I39)-I39</f>
        <v>0</v>
      </c>
    </row>
    <row r="40" spans="2:16" ht="11.1" customHeight="1" x14ac:dyDescent="0.15">
      <c r="B40" s="29" t="s">
        <v>19</v>
      </c>
      <c r="C40" s="89">
        <v>554</v>
      </c>
      <c r="D40" s="79"/>
      <c r="E40" s="135">
        <v>518</v>
      </c>
      <c r="F40" s="136">
        <v>411</v>
      </c>
      <c r="G40" s="137">
        <v>19</v>
      </c>
      <c r="H40" s="136">
        <v>35</v>
      </c>
      <c r="I40" s="136">
        <v>1</v>
      </c>
      <c r="J40" s="2">
        <f>SUM(A!C40,'E-b-1'!C40,'F-28'!C40)-C40</f>
        <v>0</v>
      </c>
      <c r="L40" s="2">
        <f>SUM(A!E40,'E-b-1'!E40,'F-28'!E40)-E40</f>
        <v>0</v>
      </c>
      <c r="M40" s="2">
        <f>SUM(A!F40,'E-b-1'!F40,'F-28'!F40)-F40</f>
        <v>0</v>
      </c>
      <c r="N40" s="2">
        <f>SUM(A!G40,'E-b-1'!G40,'F-28'!G40)-G40</f>
        <v>0</v>
      </c>
      <c r="O40" s="2">
        <f>SUM(A!H40,'E-b-1'!H40,'F-28'!H40)-H40</f>
        <v>0</v>
      </c>
      <c r="P40" s="2">
        <f>SUM(A!I40,'E-b-1'!I40,'F-28'!I40)-I40</f>
        <v>0</v>
      </c>
    </row>
    <row r="41" spans="2:16" ht="11.1" customHeight="1" x14ac:dyDescent="0.15">
      <c r="B41" s="29" t="s">
        <v>20</v>
      </c>
      <c r="C41" s="89">
        <v>91</v>
      </c>
      <c r="D41" s="79"/>
      <c r="E41" s="135">
        <v>88</v>
      </c>
      <c r="F41" s="136">
        <v>83</v>
      </c>
      <c r="G41" s="137">
        <v>6</v>
      </c>
      <c r="H41" s="136">
        <v>14</v>
      </c>
      <c r="I41" s="136">
        <v>1</v>
      </c>
      <c r="J41" s="2">
        <f>SUM(A!C41,'E-b-1'!C41,'F-28'!C41)-C41</f>
        <v>0</v>
      </c>
      <c r="L41" s="2">
        <f>SUM(A!E41,'E-b-1'!E41,'F-28'!E41)-E41</f>
        <v>0</v>
      </c>
      <c r="M41" s="2">
        <f>SUM(A!F41,'E-b-1'!F41,'F-28'!F41)-F41</f>
        <v>0</v>
      </c>
      <c r="N41" s="2">
        <f>SUM(A!G41,'E-b-1'!G41,'F-28'!G41)-G41</f>
        <v>0</v>
      </c>
      <c r="O41" s="2">
        <f>SUM(A!H41,'E-b-1'!H41,'F-28'!H41)-H41</f>
        <v>0</v>
      </c>
      <c r="P41" s="2">
        <f>SUM(A!I41,'E-b-1'!I41,'F-28'!I41)-I41</f>
        <v>0</v>
      </c>
    </row>
    <row r="42" spans="2:16" ht="11.1" customHeight="1" x14ac:dyDescent="0.15">
      <c r="B42" s="29" t="s">
        <v>21</v>
      </c>
      <c r="C42" s="90">
        <v>33</v>
      </c>
      <c r="D42" s="79"/>
      <c r="E42" s="135">
        <v>28</v>
      </c>
      <c r="F42" s="136">
        <v>34</v>
      </c>
      <c r="G42" s="137">
        <v>0</v>
      </c>
      <c r="H42" s="136">
        <v>3</v>
      </c>
      <c r="I42" s="136">
        <v>0</v>
      </c>
      <c r="J42" s="2">
        <f>SUM(A!C42,'E-b-1'!C42,'F-28'!C42)-C42</f>
        <v>0</v>
      </c>
      <c r="L42" s="2">
        <f>SUM(A!E42,'E-b-1'!E42,'F-28'!E42)-E42</f>
        <v>0</v>
      </c>
      <c r="M42" s="2">
        <f>SUM(A!F42,'E-b-1'!F42,'F-28'!F42)-F42</f>
        <v>0</v>
      </c>
      <c r="N42" s="2">
        <f>SUM(A!G42,'E-b-1'!G42,'F-28'!G42)-G42</f>
        <v>0</v>
      </c>
      <c r="O42" s="2">
        <f>SUM(A!H42,'E-b-1'!H42,'F-28'!H42)-H42</f>
        <v>0</v>
      </c>
      <c r="P42" s="2">
        <f>SUM(A!I42,'E-b-1'!I42,'F-28'!I42)-I42</f>
        <v>0</v>
      </c>
    </row>
    <row r="43" spans="2:16" ht="11.1" customHeight="1" x14ac:dyDescent="0.15">
      <c r="B43" s="29" t="s">
        <v>22</v>
      </c>
      <c r="C43" s="89">
        <v>80</v>
      </c>
      <c r="D43" s="79"/>
      <c r="E43" s="135">
        <v>66</v>
      </c>
      <c r="F43" s="136">
        <v>71</v>
      </c>
      <c r="G43" s="137">
        <v>8</v>
      </c>
      <c r="H43" s="136">
        <v>8</v>
      </c>
      <c r="I43" s="136">
        <v>2</v>
      </c>
      <c r="J43" s="2">
        <f>SUM(A!C43,'E-b-1'!C43,'F-28'!C43)-C43</f>
        <v>0</v>
      </c>
      <c r="L43" s="2">
        <f>SUM(A!E43,'E-b-1'!E43,'F-28'!E43)-E43</f>
        <v>0</v>
      </c>
      <c r="M43" s="2">
        <f>SUM(A!F43,'E-b-1'!F43,'F-28'!F43)-F43</f>
        <v>0</v>
      </c>
      <c r="N43" s="2">
        <f>SUM(A!G43,'E-b-1'!G43,'F-28'!G43)-G43</f>
        <v>0</v>
      </c>
      <c r="O43" s="2">
        <f>SUM(A!H43,'E-b-1'!H43,'F-28'!H43)-H43</f>
        <v>0</v>
      </c>
      <c r="P43" s="2">
        <f>SUM(A!I43,'E-b-1'!I43,'F-28'!I43)-I43</f>
        <v>0</v>
      </c>
    </row>
    <row r="44" spans="2:16" ht="11.1" customHeight="1" x14ac:dyDescent="0.15">
      <c r="B44" s="29" t="s">
        <v>23</v>
      </c>
      <c r="C44" s="89">
        <v>242</v>
      </c>
      <c r="D44" s="79"/>
      <c r="E44" s="135">
        <v>225</v>
      </c>
      <c r="F44" s="136">
        <v>205</v>
      </c>
      <c r="G44" s="137">
        <v>11</v>
      </c>
      <c r="H44" s="136">
        <v>14</v>
      </c>
      <c r="I44" s="136">
        <v>1</v>
      </c>
      <c r="J44" s="2">
        <f>SUM(A!C44,'E-b-1'!C44,'F-28'!C44)-C44</f>
        <v>0</v>
      </c>
      <c r="L44" s="2">
        <f>SUM(A!E44,'E-b-1'!E44,'F-28'!E44)-E44</f>
        <v>0</v>
      </c>
      <c r="M44" s="2">
        <f>SUM(A!F44,'E-b-1'!F44,'F-28'!F44)-F44</f>
        <v>0</v>
      </c>
      <c r="N44" s="2">
        <f>SUM(A!G44,'E-b-1'!G44,'F-28'!G44)-G44</f>
        <v>0</v>
      </c>
      <c r="O44" s="2">
        <f>SUM(A!H44,'E-b-1'!H44,'F-28'!H44)-H44</f>
        <v>0</v>
      </c>
      <c r="P44" s="2">
        <f>SUM(A!I44,'E-b-1'!I44,'F-28'!I44)-I44</f>
        <v>0</v>
      </c>
    </row>
    <row r="45" spans="2:16" s="71" customFormat="1" ht="11.1" customHeight="1" x14ac:dyDescent="0.15">
      <c r="B45" s="32" t="s">
        <v>286</v>
      </c>
      <c r="C45" s="53">
        <v>881</v>
      </c>
      <c r="D45" s="53"/>
      <c r="E45" s="131">
        <v>820</v>
      </c>
      <c r="F45" s="121">
        <v>776</v>
      </c>
      <c r="G45" s="122">
        <v>52</v>
      </c>
      <c r="H45" s="121">
        <v>79</v>
      </c>
      <c r="I45" s="121">
        <v>5</v>
      </c>
      <c r="J45" s="2">
        <f>SUM(A!C45,'E-b-1'!C45,'F-28'!C45)-C45</f>
        <v>0</v>
      </c>
      <c r="L45" s="2">
        <f>SUM(A!E45,'E-b-1'!E45,'F-28'!E45)-E45</f>
        <v>0</v>
      </c>
      <c r="M45" s="2">
        <f>SUM(A!F45,'E-b-1'!F45,'F-28'!F45)-F45</f>
        <v>0</v>
      </c>
      <c r="N45" s="2">
        <f>SUM(A!G45,'E-b-1'!G45,'F-28'!G45)-G45</f>
        <v>0</v>
      </c>
      <c r="O45" s="2">
        <f>SUM(A!H45,'E-b-1'!H45,'F-28'!H45)-H45</f>
        <v>0</v>
      </c>
      <c r="P45" s="2">
        <f>SUM(A!I45,'E-b-1'!I45,'F-28'!I45)-I45</f>
        <v>0</v>
      </c>
    </row>
    <row r="46" spans="2:16" ht="11.1" customHeight="1" x14ac:dyDescent="0.15">
      <c r="B46" s="29" t="s">
        <v>24</v>
      </c>
      <c r="C46" s="89">
        <v>32</v>
      </c>
      <c r="D46" s="79"/>
      <c r="E46" s="135">
        <v>33</v>
      </c>
      <c r="F46" s="136">
        <v>47</v>
      </c>
      <c r="G46" s="137">
        <v>2</v>
      </c>
      <c r="H46" s="136">
        <v>3</v>
      </c>
      <c r="I46" s="136">
        <v>0</v>
      </c>
      <c r="J46" s="2">
        <f>SUM(A!C46,'E-b-1'!C46,'F-28'!C46)-C46</f>
        <v>0</v>
      </c>
      <c r="L46" s="2">
        <f>SUM(A!E46,'E-b-1'!E46,'F-28'!E46)-E46</f>
        <v>0</v>
      </c>
      <c r="M46" s="2">
        <f>SUM(A!F46,'E-b-1'!F46,'F-28'!F46)-F46</f>
        <v>0</v>
      </c>
      <c r="N46" s="2">
        <f>SUM(A!G46,'E-b-1'!G46,'F-28'!G46)-G46</f>
        <v>0</v>
      </c>
      <c r="O46" s="2">
        <f>SUM(A!H46,'E-b-1'!H46,'F-28'!H46)-H46</f>
        <v>0</v>
      </c>
      <c r="P46" s="2">
        <f>SUM(A!I46,'E-b-1'!I46,'F-28'!I46)-I46</f>
        <v>0</v>
      </c>
    </row>
    <row r="47" spans="2:16" ht="11.1" customHeight="1" x14ac:dyDescent="0.15">
      <c r="B47" s="29" t="s">
        <v>25</v>
      </c>
      <c r="C47" s="89">
        <v>44</v>
      </c>
      <c r="D47" s="79"/>
      <c r="E47" s="135">
        <v>43</v>
      </c>
      <c r="F47" s="136">
        <v>49</v>
      </c>
      <c r="G47" s="137">
        <v>3</v>
      </c>
      <c r="H47" s="136">
        <v>4</v>
      </c>
      <c r="I47" s="136">
        <v>1</v>
      </c>
      <c r="J47" s="2">
        <f>SUM(A!C47,'E-b-1'!C47,'F-28'!C47)-C47</f>
        <v>0</v>
      </c>
      <c r="L47" s="2">
        <f>SUM(A!E47,'E-b-1'!E47,'F-28'!E47)-E47</f>
        <v>0</v>
      </c>
      <c r="M47" s="2">
        <f>SUM(A!F47,'E-b-1'!F47,'F-28'!F47)-F47</f>
        <v>0</v>
      </c>
      <c r="N47" s="2">
        <f>SUM(A!G47,'E-b-1'!G47,'F-28'!G47)-G47</f>
        <v>0</v>
      </c>
      <c r="O47" s="2">
        <f>SUM(A!H47,'E-b-1'!H47,'F-28'!H47)-H47</f>
        <v>0</v>
      </c>
      <c r="P47" s="2">
        <f>SUM(A!I47,'E-b-1'!I47,'F-28'!I47)-I47</f>
        <v>0</v>
      </c>
    </row>
    <row r="48" spans="2:16" ht="11.1" customHeight="1" x14ac:dyDescent="0.15">
      <c r="B48" s="29" t="s">
        <v>26</v>
      </c>
      <c r="C48" s="89">
        <v>44</v>
      </c>
      <c r="D48" s="79"/>
      <c r="E48" s="135">
        <v>45</v>
      </c>
      <c r="F48" s="136">
        <v>37</v>
      </c>
      <c r="G48" s="137">
        <v>2</v>
      </c>
      <c r="H48" s="136">
        <v>1</v>
      </c>
      <c r="I48" s="136">
        <v>0</v>
      </c>
      <c r="J48" s="2">
        <f>SUM(A!C48,'E-b-1'!C48,'F-28'!C48)-C48</f>
        <v>0</v>
      </c>
      <c r="L48" s="2">
        <f>SUM(A!E48,'E-b-1'!E48,'F-28'!E48)-E48</f>
        <v>0</v>
      </c>
      <c r="M48" s="2">
        <f>SUM(A!F48,'E-b-1'!F48,'F-28'!F48)-F48</f>
        <v>0</v>
      </c>
      <c r="N48" s="2">
        <f>SUM(A!G48,'E-b-1'!G48,'F-28'!G48)-G48</f>
        <v>0</v>
      </c>
      <c r="O48" s="2">
        <f>SUM(A!H48,'E-b-1'!H48,'F-28'!H48)-H48</f>
        <v>0</v>
      </c>
      <c r="P48" s="2">
        <f>SUM(A!I48,'E-b-1'!I48,'F-28'!I48)-I48</f>
        <v>0</v>
      </c>
    </row>
    <row r="49" spans="2:16" ht="11.1" customHeight="1" x14ac:dyDescent="0.15">
      <c r="B49" s="29" t="s">
        <v>27</v>
      </c>
      <c r="C49" s="89">
        <v>99</v>
      </c>
      <c r="D49" s="79"/>
      <c r="E49" s="135">
        <v>89</v>
      </c>
      <c r="F49" s="136">
        <v>72</v>
      </c>
      <c r="G49" s="137">
        <v>2</v>
      </c>
      <c r="H49" s="136">
        <v>14</v>
      </c>
      <c r="I49" s="136">
        <v>0</v>
      </c>
      <c r="J49" s="2">
        <f>SUM(A!C49,'E-b-1'!C49,'F-28'!C49)-C49</f>
        <v>0</v>
      </c>
      <c r="L49" s="2">
        <f>SUM(A!E49,'E-b-1'!E49,'F-28'!E49)-E49</f>
        <v>0</v>
      </c>
      <c r="M49" s="2">
        <f>SUM(A!F49,'E-b-1'!F49,'F-28'!F49)-F49</f>
        <v>0</v>
      </c>
      <c r="N49" s="2">
        <f>SUM(A!G49,'E-b-1'!G49,'F-28'!G49)-G49</f>
        <v>0</v>
      </c>
      <c r="O49" s="2">
        <f>SUM(A!H49,'E-b-1'!H49,'F-28'!H49)-H49</f>
        <v>0</v>
      </c>
      <c r="P49" s="2">
        <f>SUM(A!I49,'E-b-1'!I49,'F-28'!I49)-I49</f>
        <v>0</v>
      </c>
    </row>
    <row r="50" spans="2:16" ht="11.1" customHeight="1" x14ac:dyDescent="0.15">
      <c r="B50" s="29" t="s">
        <v>28</v>
      </c>
      <c r="C50" s="89">
        <v>565</v>
      </c>
      <c r="D50" s="79"/>
      <c r="E50" s="135">
        <v>523</v>
      </c>
      <c r="F50" s="136">
        <v>499</v>
      </c>
      <c r="G50" s="137">
        <v>39</v>
      </c>
      <c r="H50" s="136">
        <v>49</v>
      </c>
      <c r="I50" s="136">
        <v>4</v>
      </c>
      <c r="J50" s="2">
        <f>SUM(A!C50,'E-b-1'!C50,'F-28'!C50)-C50</f>
        <v>0</v>
      </c>
      <c r="L50" s="2">
        <f>SUM(A!E50,'E-b-1'!E50,'F-28'!E50)-E50</f>
        <v>0</v>
      </c>
      <c r="M50" s="2">
        <f>SUM(A!F50,'E-b-1'!F50,'F-28'!F50)-F50</f>
        <v>0</v>
      </c>
      <c r="N50" s="2">
        <f>SUM(A!G50,'E-b-1'!G50,'F-28'!G50)-G50</f>
        <v>0</v>
      </c>
      <c r="O50" s="2">
        <f>SUM(A!H50,'E-b-1'!H50,'F-28'!H50)-H50</f>
        <v>0</v>
      </c>
      <c r="P50" s="2">
        <f>SUM(A!I50,'E-b-1'!I50,'F-28'!I50)-I50</f>
        <v>0</v>
      </c>
    </row>
    <row r="51" spans="2:16" ht="11.1" customHeight="1" x14ac:dyDescent="0.15">
      <c r="B51" s="29" t="s">
        <v>29</v>
      </c>
      <c r="C51" s="89">
        <v>97</v>
      </c>
      <c r="D51" s="79"/>
      <c r="E51" s="135">
        <v>87</v>
      </c>
      <c r="F51" s="136">
        <v>72</v>
      </c>
      <c r="G51" s="137">
        <v>4</v>
      </c>
      <c r="H51" s="136">
        <v>8</v>
      </c>
      <c r="I51" s="136">
        <v>0</v>
      </c>
      <c r="J51" s="2">
        <f>SUM(A!C51,'E-b-1'!C51,'F-28'!C51)-C51</f>
        <v>0</v>
      </c>
      <c r="L51" s="2">
        <f>SUM(A!E51,'E-b-1'!E51,'F-28'!E51)-E51</f>
        <v>0</v>
      </c>
      <c r="M51" s="2">
        <f>SUM(A!F51,'E-b-1'!F51,'F-28'!F51)-F51</f>
        <v>0</v>
      </c>
      <c r="N51" s="2">
        <f>SUM(A!G51,'E-b-1'!G51,'F-28'!G51)-G51</f>
        <v>0</v>
      </c>
      <c r="O51" s="2">
        <f>SUM(A!H51,'E-b-1'!H51,'F-28'!H51)-H51</f>
        <v>0</v>
      </c>
      <c r="P51" s="2">
        <f>SUM(A!I51,'E-b-1'!I51,'F-28'!I51)-I51</f>
        <v>0</v>
      </c>
    </row>
    <row r="52" spans="2:16" s="71" customFormat="1" ht="11.1" customHeight="1" x14ac:dyDescent="0.15">
      <c r="B52" s="32" t="s">
        <v>287</v>
      </c>
      <c r="C52" s="53">
        <v>2001</v>
      </c>
      <c r="D52" s="53"/>
      <c r="E52" s="127">
        <v>1777</v>
      </c>
      <c r="F52" s="121">
        <v>1620</v>
      </c>
      <c r="G52" s="122">
        <v>98</v>
      </c>
      <c r="H52" s="121">
        <v>168</v>
      </c>
      <c r="I52" s="121">
        <v>6</v>
      </c>
      <c r="J52" s="2">
        <f>SUM(A!C52,'E-b-1'!C52,'F-28'!C52)-C52</f>
        <v>0</v>
      </c>
      <c r="L52" s="2">
        <f>SUM(A!E52,'E-b-1'!E52,'F-28'!E52)-E52</f>
        <v>0</v>
      </c>
      <c r="M52" s="2">
        <f>SUM(A!F52,'E-b-1'!F52,'F-28'!F52)-F52</f>
        <v>0</v>
      </c>
      <c r="N52" s="2">
        <f>SUM(A!G52,'E-b-1'!G52,'F-28'!G52)-G52</f>
        <v>0</v>
      </c>
      <c r="O52" s="2">
        <f>SUM(A!H52,'E-b-1'!H52,'F-28'!H52)-H52</f>
        <v>0</v>
      </c>
      <c r="P52" s="2">
        <f>SUM(A!I52,'E-b-1'!I52,'F-28'!I52)-I52</f>
        <v>0</v>
      </c>
    </row>
    <row r="53" spans="2:16" ht="11.1" customHeight="1" x14ac:dyDescent="0.15">
      <c r="B53" s="29" t="s">
        <v>30</v>
      </c>
      <c r="C53" s="89">
        <v>102</v>
      </c>
      <c r="D53" s="79"/>
      <c r="E53" s="135">
        <v>80</v>
      </c>
      <c r="F53" s="136">
        <v>79</v>
      </c>
      <c r="G53" s="137">
        <v>6</v>
      </c>
      <c r="H53" s="136">
        <v>6</v>
      </c>
      <c r="I53" s="136">
        <v>0</v>
      </c>
      <c r="J53" s="2">
        <f>SUM(A!C53,'E-b-1'!C53,'F-28'!C53)-C53</f>
        <v>0</v>
      </c>
      <c r="L53" s="2">
        <f>SUM(A!E53,'E-b-1'!E53,'F-28'!E53)-E53</f>
        <v>0</v>
      </c>
      <c r="M53" s="2">
        <f>SUM(A!F53,'E-b-1'!F53,'F-28'!F53)-F53</f>
        <v>0</v>
      </c>
      <c r="N53" s="2">
        <f>SUM(A!G53,'E-b-1'!G53,'F-28'!G53)-G53</f>
        <v>0</v>
      </c>
      <c r="O53" s="2">
        <f>SUM(A!H53,'E-b-1'!H53,'F-28'!H53)-H53</f>
        <v>0</v>
      </c>
      <c r="P53" s="2">
        <f>SUM(A!I53,'E-b-1'!I53,'F-28'!I53)-I53</f>
        <v>0</v>
      </c>
    </row>
    <row r="54" spans="2:16" ht="11.1" customHeight="1" x14ac:dyDescent="0.15">
      <c r="B54" s="29" t="s">
        <v>31</v>
      </c>
      <c r="C54" s="89">
        <v>157</v>
      </c>
      <c r="D54" s="79"/>
      <c r="E54" s="135">
        <v>161</v>
      </c>
      <c r="F54" s="136">
        <v>167</v>
      </c>
      <c r="G54" s="137">
        <v>9</v>
      </c>
      <c r="H54" s="136">
        <v>9</v>
      </c>
      <c r="I54" s="136">
        <v>0</v>
      </c>
      <c r="J54" s="2">
        <f>SUM(A!C54,'E-b-1'!C54,'F-28'!C54)-C54</f>
        <v>0</v>
      </c>
      <c r="L54" s="2">
        <f>SUM(A!E54,'E-b-1'!E54,'F-28'!E54)-E54</f>
        <v>0</v>
      </c>
      <c r="M54" s="2">
        <f>SUM(A!F54,'E-b-1'!F54,'F-28'!F54)-F54</f>
        <v>0</v>
      </c>
      <c r="N54" s="2">
        <f>SUM(A!G54,'E-b-1'!G54,'F-28'!G54)-G54</f>
        <v>0</v>
      </c>
      <c r="O54" s="2">
        <f>SUM(A!H54,'E-b-1'!H54,'F-28'!H54)-H54</f>
        <v>0</v>
      </c>
      <c r="P54" s="2">
        <f>SUM(A!I54,'E-b-1'!I54,'F-28'!I54)-I54</f>
        <v>0</v>
      </c>
    </row>
    <row r="55" spans="2:16" ht="11.1" customHeight="1" x14ac:dyDescent="0.15">
      <c r="B55" s="29" t="s">
        <v>32</v>
      </c>
      <c r="C55" s="89">
        <v>1087</v>
      </c>
      <c r="D55" s="79"/>
      <c r="E55" s="135">
        <v>910</v>
      </c>
      <c r="F55" s="136">
        <v>847</v>
      </c>
      <c r="G55" s="137">
        <v>53</v>
      </c>
      <c r="H55" s="136">
        <v>97</v>
      </c>
      <c r="I55" s="136">
        <v>3</v>
      </c>
      <c r="J55" s="2">
        <f>SUM(A!C55,'E-b-1'!C55,'F-28'!C55)-C55</f>
        <v>0</v>
      </c>
      <c r="L55" s="2">
        <f>SUM(A!E55,'E-b-1'!E55,'F-28'!E55)-E55</f>
        <v>0</v>
      </c>
      <c r="M55" s="2">
        <f>SUM(A!F55,'E-b-1'!F55,'F-28'!F55)-F55</f>
        <v>0</v>
      </c>
      <c r="N55" s="2">
        <f>SUM(A!G55,'E-b-1'!G55,'F-28'!G55)-G55</f>
        <v>0</v>
      </c>
      <c r="O55" s="2">
        <f>SUM(A!H55,'E-b-1'!H55,'F-28'!H55)-H55</f>
        <v>0</v>
      </c>
      <c r="P55" s="2">
        <f>SUM(A!I55,'E-b-1'!I55,'F-28'!I55)-I55</f>
        <v>0</v>
      </c>
    </row>
    <row r="56" spans="2:16" ht="11.1" customHeight="1" x14ac:dyDescent="0.15">
      <c r="B56" s="29" t="s">
        <v>33</v>
      </c>
      <c r="C56" s="89">
        <v>551</v>
      </c>
      <c r="D56" s="79"/>
      <c r="E56" s="135">
        <v>522</v>
      </c>
      <c r="F56" s="136">
        <v>434</v>
      </c>
      <c r="G56" s="137">
        <v>24</v>
      </c>
      <c r="H56" s="136">
        <v>51</v>
      </c>
      <c r="I56" s="136">
        <v>3</v>
      </c>
      <c r="J56" s="2">
        <f>SUM(A!C56,'E-b-1'!C56,'F-28'!C56)-C56</f>
        <v>0</v>
      </c>
      <c r="L56" s="2">
        <f>SUM(A!E56,'E-b-1'!E56,'F-28'!E56)-E56</f>
        <v>0</v>
      </c>
      <c r="M56" s="2">
        <f>SUM(A!F56,'E-b-1'!F56,'F-28'!F56)-F56</f>
        <v>0</v>
      </c>
      <c r="N56" s="2">
        <f>SUM(A!G56,'E-b-1'!G56,'F-28'!G56)-G56</f>
        <v>0</v>
      </c>
      <c r="O56" s="2">
        <f>SUM(A!H56,'E-b-1'!H56,'F-28'!H56)-H56</f>
        <v>0</v>
      </c>
      <c r="P56" s="2">
        <f>SUM(A!I56,'E-b-1'!I56,'F-28'!I56)-I56</f>
        <v>0</v>
      </c>
    </row>
    <row r="57" spans="2:16" ht="11.1" customHeight="1" x14ac:dyDescent="0.15">
      <c r="B57" s="29" t="s">
        <v>34</v>
      </c>
      <c r="C57" s="89">
        <v>63</v>
      </c>
      <c r="D57" s="79"/>
      <c r="E57" s="135">
        <v>65</v>
      </c>
      <c r="F57" s="136">
        <v>60</v>
      </c>
      <c r="G57" s="137">
        <v>2</v>
      </c>
      <c r="H57" s="136">
        <v>5</v>
      </c>
      <c r="I57" s="136">
        <v>0</v>
      </c>
      <c r="J57" s="2">
        <f>SUM(A!C57,'E-b-1'!C57,'F-28'!C57)-C57</f>
        <v>0</v>
      </c>
      <c r="L57" s="2">
        <f>SUM(A!E57,'E-b-1'!E57,'F-28'!E57)-E57</f>
        <v>0</v>
      </c>
      <c r="M57" s="2">
        <f>SUM(A!F57,'E-b-1'!F57,'F-28'!F57)-F57</f>
        <v>0</v>
      </c>
      <c r="N57" s="2">
        <f>SUM(A!G57,'E-b-1'!G57,'F-28'!G57)-G57</f>
        <v>0</v>
      </c>
      <c r="O57" s="2">
        <f>SUM(A!H57,'E-b-1'!H57,'F-28'!H57)-H57</f>
        <v>0</v>
      </c>
      <c r="P57" s="2">
        <f>SUM(A!I57,'E-b-1'!I57,'F-28'!I57)-I57</f>
        <v>0</v>
      </c>
    </row>
    <row r="58" spans="2:16" ht="11.1" customHeight="1" x14ac:dyDescent="0.15">
      <c r="B58" s="29" t="s">
        <v>35</v>
      </c>
      <c r="C58" s="89">
        <v>41</v>
      </c>
      <c r="D58" s="79"/>
      <c r="E58" s="135">
        <v>39</v>
      </c>
      <c r="F58" s="136">
        <v>33</v>
      </c>
      <c r="G58" s="137">
        <v>4</v>
      </c>
      <c r="H58" s="136">
        <v>0</v>
      </c>
      <c r="I58" s="136">
        <v>0</v>
      </c>
      <c r="J58" s="2">
        <f>SUM(A!C58,'E-b-1'!C58,'F-28'!C58)-C58</f>
        <v>0</v>
      </c>
      <c r="L58" s="2">
        <f>SUM(A!E58,'E-b-1'!E58,'F-28'!E58)-E58</f>
        <v>0</v>
      </c>
      <c r="M58" s="2">
        <f>SUM(A!F58,'E-b-1'!F58,'F-28'!F58)-F58</f>
        <v>0</v>
      </c>
      <c r="N58" s="2">
        <f>SUM(A!G58,'E-b-1'!G58,'F-28'!G58)-G58</f>
        <v>0</v>
      </c>
      <c r="O58" s="2">
        <f>SUM(A!H58,'E-b-1'!H58,'F-28'!H58)-H58</f>
        <v>0</v>
      </c>
      <c r="P58" s="2">
        <f>SUM(A!I58,'E-b-1'!I58,'F-28'!I58)-I58</f>
        <v>0</v>
      </c>
    </row>
    <row r="59" spans="2:16" s="71" customFormat="1" ht="11.1" customHeight="1" x14ac:dyDescent="0.15">
      <c r="B59" s="32" t="s">
        <v>288</v>
      </c>
      <c r="C59" s="53">
        <v>430</v>
      </c>
      <c r="D59" s="53"/>
      <c r="E59" s="127">
        <v>427</v>
      </c>
      <c r="F59" s="121">
        <v>392</v>
      </c>
      <c r="G59" s="122">
        <v>39</v>
      </c>
      <c r="H59" s="121">
        <v>33</v>
      </c>
      <c r="I59" s="121">
        <v>5</v>
      </c>
      <c r="J59" s="2">
        <f>SUM(A!C59,'E-b-1'!C59,'F-28'!C59)-C59</f>
        <v>0</v>
      </c>
      <c r="L59" s="2">
        <f>SUM(A!E59,'E-b-1'!E59,'F-28'!E59)-E59</f>
        <v>0</v>
      </c>
      <c r="M59" s="2">
        <f>SUM(A!F59,'E-b-1'!F59,'F-28'!F59)-F59</f>
        <v>0</v>
      </c>
      <c r="N59" s="2">
        <f>SUM(A!G59,'E-b-1'!G59,'F-28'!G59)-G59</f>
        <v>0</v>
      </c>
      <c r="O59" s="2">
        <f>SUM(A!H59,'E-b-1'!H59,'F-28'!H59)-H59</f>
        <v>0</v>
      </c>
      <c r="P59" s="2">
        <f>SUM(A!I59,'E-b-1'!I59,'F-28'!I59)-I59</f>
        <v>0</v>
      </c>
    </row>
    <row r="60" spans="2:16" ht="11.1" customHeight="1" x14ac:dyDescent="0.15">
      <c r="B60" s="29" t="s">
        <v>36</v>
      </c>
      <c r="C60" s="89">
        <v>38</v>
      </c>
      <c r="D60" s="79"/>
      <c r="E60" s="135">
        <v>35</v>
      </c>
      <c r="F60" s="136">
        <v>43</v>
      </c>
      <c r="G60" s="137">
        <v>5</v>
      </c>
      <c r="H60" s="136">
        <v>3</v>
      </c>
      <c r="I60" s="136">
        <v>1</v>
      </c>
      <c r="J60" s="2">
        <f>SUM(A!C60,'E-b-1'!C60,'F-28'!C60)-C60</f>
        <v>0</v>
      </c>
      <c r="L60" s="2">
        <f>SUM(A!E60,'E-b-1'!E60,'F-28'!E60)-E60</f>
        <v>0</v>
      </c>
      <c r="M60" s="2">
        <f>SUM(A!F60,'E-b-1'!F60,'F-28'!F60)-F60</f>
        <v>0</v>
      </c>
      <c r="N60" s="2">
        <f>SUM(A!G60,'E-b-1'!G60,'F-28'!G60)-G60</f>
        <v>0</v>
      </c>
      <c r="O60" s="2">
        <f>SUM(A!H60,'E-b-1'!H60,'F-28'!H60)-H60</f>
        <v>0</v>
      </c>
      <c r="P60" s="2">
        <f>SUM(A!I60,'E-b-1'!I60,'F-28'!I60)-I60</f>
        <v>0</v>
      </c>
    </row>
    <row r="61" spans="2:16" ht="11.1" customHeight="1" x14ac:dyDescent="0.15">
      <c r="B61" s="29" t="s">
        <v>37</v>
      </c>
      <c r="C61" s="89">
        <v>28</v>
      </c>
      <c r="D61" s="79"/>
      <c r="E61" s="135">
        <v>32</v>
      </c>
      <c r="F61" s="136">
        <v>27</v>
      </c>
      <c r="G61" s="137">
        <v>1</v>
      </c>
      <c r="H61" s="136">
        <v>1</v>
      </c>
      <c r="I61" s="136">
        <v>0</v>
      </c>
      <c r="J61" s="2">
        <f>SUM(A!C61,'E-b-1'!C61,'F-28'!C61)-C61</f>
        <v>0</v>
      </c>
      <c r="L61" s="2">
        <f>SUM(A!E61,'E-b-1'!E61,'F-28'!E61)-E61</f>
        <v>0</v>
      </c>
      <c r="M61" s="2">
        <f>SUM(A!F61,'E-b-1'!F61,'F-28'!F61)-F61</f>
        <v>0</v>
      </c>
      <c r="N61" s="2">
        <f>SUM(A!G61,'E-b-1'!G61,'F-28'!G61)-G61</f>
        <v>0</v>
      </c>
      <c r="O61" s="2">
        <f>SUM(A!H61,'E-b-1'!H61,'F-28'!H61)-H61</f>
        <v>0</v>
      </c>
      <c r="P61" s="2">
        <f>SUM(A!I61,'E-b-1'!I61,'F-28'!I61)-I61</f>
        <v>0</v>
      </c>
    </row>
    <row r="62" spans="2:16" ht="11.1" customHeight="1" x14ac:dyDescent="0.15">
      <c r="B62" s="29" t="s">
        <v>38</v>
      </c>
      <c r="C62" s="89">
        <v>104</v>
      </c>
      <c r="D62" s="79"/>
      <c r="E62" s="135">
        <v>105</v>
      </c>
      <c r="F62" s="136">
        <v>101</v>
      </c>
      <c r="G62" s="137">
        <v>8</v>
      </c>
      <c r="H62" s="136">
        <v>11</v>
      </c>
      <c r="I62" s="136">
        <v>1</v>
      </c>
      <c r="J62" s="2">
        <f>SUM(A!C62,'E-b-1'!C62,'F-28'!C62)-C62</f>
        <v>0</v>
      </c>
      <c r="L62" s="2">
        <f>SUM(A!E62,'E-b-1'!E62,'F-28'!E62)-E62</f>
        <v>0</v>
      </c>
      <c r="M62" s="2">
        <f>SUM(A!F62,'E-b-1'!F62,'F-28'!F62)-F62</f>
        <v>0</v>
      </c>
      <c r="N62" s="2">
        <f>SUM(A!G62,'E-b-1'!G62,'F-28'!G62)-G62</f>
        <v>0</v>
      </c>
      <c r="O62" s="2">
        <f>SUM(A!H62,'E-b-1'!H62,'F-28'!H62)-H62</f>
        <v>0</v>
      </c>
      <c r="P62" s="2">
        <f>SUM(A!I62,'E-b-1'!I62,'F-28'!I62)-I62</f>
        <v>0</v>
      </c>
    </row>
    <row r="63" spans="2:16" ht="11.1" customHeight="1" x14ac:dyDescent="0.15">
      <c r="B63" s="29" t="s">
        <v>39</v>
      </c>
      <c r="C63" s="89">
        <v>206</v>
      </c>
      <c r="D63" s="79"/>
      <c r="E63" s="135">
        <v>201</v>
      </c>
      <c r="F63" s="136">
        <v>169</v>
      </c>
      <c r="G63" s="137">
        <v>20</v>
      </c>
      <c r="H63" s="136">
        <v>11</v>
      </c>
      <c r="I63" s="136">
        <v>1</v>
      </c>
      <c r="J63" s="2">
        <f>SUM(A!C63,'E-b-1'!C63,'F-28'!C63)-C63</f>
        <v>0</v>
      </c>
      <c r="L63" s="2">
        <f>SUM(A!E63,'E-b-1'!E63,'F-28'!E63)-E63</f>
        <v>0</v>
      </c>
      <c r="M63" s="2">
        <f>SUM(A!F63,'E-b-1'!F63,'F-28'!F63)-F63</f>
        <v>0</v>
      </c>
      <c r="N63" s="2">
        <f>SUM(A!G63,'E-b-1'!G63,'F-28'!G63)-G63</f>
        <v>0</v>
      </c>
      <c r="O63" s="2">
        <f>SUM(A!H63,'E-b-1'!H63,'F-28'!H63)-H63</f>
        <v>0</v>
      </c>
      <c r="P63" s="2">
        <f>SUM(A!I63,'E-b-1'!I63,'F-28'!I63)-I63</f>
        <v>0</v>
      </c>
    </row>
    <row r="64" spans="2:16" ht="11.1" customHeight="1" x14ac:dyDescent="0.15">
      <c r="B64" s="29" t="s">
        <v>40</v>
      </c>
      <c r="C64" s="89">
        <v>54</v>
      </c>
      <c r="D64" s="79"/>
      <c r="E64" s="135">
        <v>54</v>
      </c>
      <c r="F64" s="136">
        <v>52</v>
      </c>
      <c r="G64" s="137">
        <v>5</v>
      </c>
      <c r="H64" s="136">
        <v>7</v>
      </c>
      <c r="I64" s="136">
        <v>2</v>
      </c>
      <c r="J64" s="2">
        <f>SUM(A!C64,'E-b-1'!C64,'F-28'!C64)-C64</f>
        <v>0</v>
      </c>
      <c r="L64" s="2">
        <f>SUM(A!E64,'E-b-1'!E64,'F-28'!E64)-E64</f>
        <v>0</v>
      </c>
      <c r="M64" s="2">
        <f>SUM(A!F64,'E-b-1'!F64,'F-28'!F64)-F64</f>
        <v>0</v>
      </c>
      <c r="N64" s="2">
        <f>SUM(A!G64,'E-b-1'!G64,'F-28'!G64)-G64</f>
        <v>0</v>
      </c>
      <c r="O64" s="2">
        <f>SUM(A!H64,'E-b-1'!H64,'F-28'!H64)-H64</f>
        <v>0</v>
      </c>
      <c r="P64" s="2">
        <f>SUM(A!I64,'E-b-1'!I64,'F-28'!I64)-I64</f>
        <v>0</v>
      </c>
    </row>
    <row r="65" spans="2:16" s="71" customFormat="1" ht="11.1" customHeight="1" x14ac:dyDescent="0.15">
      <c r="B65" s="32" t="s">
        <v>289</v>
      </c>
      <c r="C65" s="53">
        <v>181</v>
      </c>
      <c r="D65" s="53"/>
      <c r="E65" s="127">
        <v>187</v>
      </c>
      <c r="F65" s="121">
        <v>169</v>
      </c>
      <c r="G65" s="122">
        <v>12</v>
      </c>
      <c r="H65" s="121">
        <v>16</v>
      </c>
      <c r="I65" s="121">
        <v>1</v>
      </c>
      <c r="J65" s="2">
        <f>SUM(A!C65,'E-b-1'!C65,'F-28'!C65)-C65</f>
        <v>0</v>
      </c>
      <c r="L65" s="2">
        <f>SUM(A!E65,'E-b-1'!E65,'F-28'!E65)-E65</f>
        <v>0</v>
      </c>
      <c r="M65" s="2">
        <f>SUM(A!F65,'E-b-1'!F65,'F-28'!F65)-F65</f>
        <v>0</v>
      </c>
      <c r="N65" s="2">
        <f>SUM(A!G65,'E-b-1'!G65,'F-28'!G65)-G65</f>
        <v>0</v>
      </c>
      <c r="O65" s="2">
        <f>SUM(A!H65,'E-b-1'!H65,'F-28'!H65)-H65</f>
        <v>0</v>
      </c>
      <c r="P65" s="2">
        <f>SUM(A!I65,'E-b-1'!I65,'F-28'!I65)-I65</f>
        <v>0</v>
      </c>
    </row>
    <row r="66" spans="2:16" ht="11.1" customHeight="1" x14ac:dyDescent="0.15">
      <c r="B66" s="29" t="s">
        <v>41</v>
      </c>
      <c r="C66" s="89">
        <v>25</v>
      </c>
      <c r="D66" s="79"/>
      <c r="E66" s="135">
        <v>23</v>
      </c>
      <c r="F66" s="136">
        <v>23</v>
      </c>
      <c r="G66" s="137">
        <v>4</v>
      </c>
      <c r="H66" s="136">
        <v>5</v>
      </c>
      <c r="I66" s="136">
        <v>1</v>
      </c>
      <c r="J66" s="2">
        <f>SUM(A!C66,'E-b-1'!C66,'F-28'!C66)-C66</f>
        <v>0</v>
      </c>
      <c r="L66" s="2">
        <f>SUM(A!E66,'E-b-1'!E66,'F-28'!E66)-E66</f>
        <v>0</v>
      </c>
      <c r="M66" s="2">
        <f>SUM(A!F66,'E-b-1'!F66,'F-28'!F66)-F66</f>
        <v>0</v>
      </c>
      <c r="N66" s="2">
        <f>SUM(A!G66,'E-b-1'!G66,'F-28'!G66)-G66</f>
        <v>0</v>
      </c>
      <c r="O66" s="2">
        <f>SUM(A!H66,'E-b-1'!H66,'F-28'!H66)-H66</f>
        <v>0</v>
      </c>
      <c r="P66" s="2">
        <f>SUM(A!I66,'E-b-1'!I66,'F-28'!I66)-I66</f>
        <v>0</v>
      </c>
    </row>
    <row r="67" spans="2:16" ht="11.1" customHeight="1" x14ac:dyDescent="0.15">
      <c r="B67" s="29" t="s">
        <v>42</v>
      </c>
      <c r="C67" s="89">
        <v>68</v>
      </c>
      <c r="D67" s="79"/>
      <c r="E67" s="135">
        <v>68</v>
      </c>
      <c r="F67" s="136">
        <v>61</v>
      </c>
      <c r="G67" s="137">
        <v>4</v>
      </c>
      <c r="H67" s="136">
        <v>4</v>
      </c>
      <c r="I67" s="136">
        <v>0</v>
      </c>
      <c r="J67" s="2">
        <f>SUM(A!C67,'E-b-1'!C67,'F-28'!C67)-C67</f>
        <v>0</v>
      </c>
      <c r="L67" s="2">
        <f>SUM(A!E67,'E-b-1'!E67,'F-28'!E67)-E67</f>
        <v>0</v>
      </c>
      <c r="M67" s="2">
        <f>SUM(A!F67,'E-b-1'!F67,'F-28'!F67)-F67</f>
        <v>0</v>
      </c>
      <c r="N67" s="2">
        <f>SUM(A!G67,'E-b-1'!G67,'F-28'!G67)-G67</f>
        <v>0</v>
      </c>
      <c r="O67" s="2">
        <f>SUM(A!H67,'E-b-1'!H67,'F-28'!H67)-H67</f>
        <v>0</v>
      </c>
      <c r="P67" s="2">
        <f>SUM(A!I67,'E-b-1'!I67,'F-28'!I67)-I67</f>
        <v>0</v>
      </c>
    </row>
    <row r="68" spans="2:16" ht="11.1" customHeight="1" x14ac:dyDescent="0.15">
      <c r="B68" s="29" t="s">
        <v>43</v>
      </c>
      <c r="C68" s="89">
        <v>60</v>
      </c>
      <c r="D68" s="79"/>
      <c r="E68" s="135">
        <v>63</v>
      </c>
      <c r="F68" s="136">
        <v>51</v>
      </c>
      <c r="G68" s="137">
        <v>2</v>
      </c>
      <c r="H68" s="136">
        <v>4</v>
      </c>
      <c r="I68" s="136">
        <v>0</v>
      </c>
      <c r="J68" s="2">
        <f>SUM(A!C68,'E-b-1'!C68,'F-28'!C68)-C68</f>
        <v>0</v>
      </c>
      <c r="L68" s="2">
        <f>SUM(A!E68,'E-b-1'!E68,'F-28'!E68)-E68</f>
        <v>0</v>
      </c>
      <c r="M68" s="2">
        <f>SUM(A!F68,'E-b-1'!F68,'F-28'!F68)-F68</f>
        <v>0</v>
      </c>
      <c r="N68" s="2">
        <f>SUM(A!G68,'E-b-1'!G68,'F-28'!G68)-G68</f>
        <v>0</v>
      </c>
      <c r="O68" s="2">
        <f>SUM(A!H68,'E-b-1'!H68,'F-28'!H68)-H68</f>
        <v>0</v>
      </c>
      <c r="P68" s="2">
        <f>SUM(A!I68,'E-b-1'!I68,'F-28'!I68)-I68</f>
        <v>0</v>
      </c>
    </row>
    <row r="69" spans="2:16" ht="11.1" customHeight="1" x14ac:dyDescent="0.15">
      <c r="B69" s="29" t="s">
        <v>44</v>
      </c>
      <c r="C69" s="89">
        <v>28</v>
      </c>
      <c r="D69" s="79"/>
      <c r="E69" s="135">
        <v>33</v>
      </c>
      <c r="F69" s="136">
        <v>34</v>
      </c>
      <c r="G69" s="137">
        <v>2</v>
      </c>
      <c r="H69" s="136">
        <v>3</v>
      </c>
      <c r="I69" s="136">
        <v>0</v>
      </c>
      <c r="J69" s="2">
        <f>SUM(A!C69,'E-b-1'!C69,'F-28'!C69)-C69</f>
        <v>0</v>
      </c>
      <c r="L69" s="2">
        <f>SUM(A!E69,'E-b-1'!E69,'F-28'!E69)-E69</f>
        <v>0</v>
      </c>
      <c r="M69" s="2">
        <f>SUM(A!F69,'E-b-1'!F69,'F-28'!F69)-F69</f>
        <v>0</v>
      </c>
      <c r="N69" s="2">
        <f>SUM(A!G69,'E-b-1'!G69,'F-28'!G69)-G69</f>
        <v>0</v>
      </c>
      <c r="O69" s="2">
        <f>SUM(A!H69,'E-b-1'!H69,'F-28'!H69)-H69</f>
        <v>0</v>
      </c>
      <c r="P69" s="2">
        <f>SUM(A!I69,'E-b-1'!I69,'F-28'!I69)-I69</f>
        <v>0</v>
      </c>
    </row>
    <row r="70" spans="2:16" s="71" customFormat="1" ht="11.1" customHeight="1" x14ac:dyDescent="0.15">
      <c r="B70" s="32" t="s">
        <v>290</v>
      </c>
      <c r="C70" s="53">
        <v>845</v>
      </c>
      <c r="D70" s="53"/>
      <c r="E70" s="127">
        <v>745</v>
      </c>
      <c r="F70" s="121">
        <v>685</v>
      </c>
      <c r="G70" s="122">
        <v>42</v>
      </c>
      <c r="H70" s="121">
        <v>78</v>
      </c>
      <c r="I70" s="121">
        <v>0</v>
      </c>
      <c r="J70" s="2">
        <f>SUM(A!C70,'E-b-1'!C70,'F-28'!C70)-C70</f>
        <v>0</v>
      </c>
      <c r="L70" s="2">
        <f>SUM(A!E70,'E-b-1'!E70,'F-28'!E70)-E70</f>
        <v>0</v>
      </c>
      <c r="M70" s="2">
        <f>SUM(A!F70,'E-b-1'!F70,'F-28'!F70)-F70</f>
        <v>0</v>
      </c>
      <c r="N70" s="2">
        <f>SUM(A!G70,'E-b-1'!G70,'F-28'!G70)-G70</f>
        <v>0</v>
      </c>
      <c r="O70" s="2">
        <f>SUM(A!H70,'E-b-1'!H70,'F-28'!H70)-H70</f>
        <v>0</v>
      </c>
      <c r="P70" s="2">
        <f>SUM(A!I70,'E-b-1'!I70,'F-28'!I70)-I70</f>
        <v>0</v>
      </c>
    </row>
    <row r="71" spans="2:16" ht="11.1" customHeight="1" x14ac:dyDescent="0.15">
      <c r="B71" s="29" t="s">
        <v>45</v>
      </c>
      <c r="C71" s="89">
        <v>389</v>
      </c>
      <c r="D71" s="79"/>
      <c r="E71" s="135">
        <v>332</v>
      </c>
      <c r="F71" s="136">
        <v>286</v>
      </c>
      <c r="G71" s="137">
        <v>18</v>
      </c>
      <c r="H71" s="136">
        <v>35</v>
      </c>
      <c r="I71" s="136">
        <v>0</v>
      </c>
      <c r="J71" s="2">
        <f>SUM(A!C71,'E-b-1'!C71,'F-28'!C71)-C71</f>
        <v>0</v>
      </c>
      <c r="L71" s="2">
        <f>SUM(A!E71,'E-b-1'!E71,'F-28'!E71)-E71</f>
        <v>0</v>
      </c>
      <c r="M71" s="2">
        <f>SUM(A!F71,'E-b-1'!F71,'F-28'!F71)-F71</f>
        <v>0</v>
      </c>
      <c r="N71" s="2">
        <f>SUM(A!G71,'E-b-1'!G71,'F-28'!G71)-G71</f>
        <v>0</v>
      </c>
      <c r="O71" s="2">
        <f>SUM(A!H71,'E-b-1'!H71,'F-28'!H71)-H71</f>
        <v>0</v>
      </c>
      <c r="P71" s="2">
        <f>SUM(A!I71,'E-b-1'!I71,'F-28'!I71)-I71</f>
        <v>0</v>
      </c>
    </row>
    <row r="72" spans="2:16" ht="11.1" customHeight="1" x14ac:dyDescent="0.15">
      <c r="B72" s="29" t="s">
        <v>46</v>
      </c>
      <c r="C72" s="89">
        <v>38</v>
      </c>
      <c r="D72" s="79"/>
      <c r="E72" s="135">
        <v>31</v>
      </c>
      <c r="F72" s="136">
        <v>31</v>
      </c>
      <c r="G72" s="137">
        <v>0</v>
      </c>
      <c r="H72" s="136">
        <v>3</v>
      </c>
      <c r="I72" s="136">
        <v>0</v>
      </c>
      <c r="J72" s="2">
        <f>SUM(A!C72,'E-b-1'!C72,'F-28'!C72)-C72</f>
        <v>0</v>
      </c>
      <c r="L72" s="2">
        <f>SUM(A!E72,'E-b-1'!E72,'F-28'!E72)-E72</f>
        <v>0</v>
      </c>
      <c r="M72" s="2">
        <f>SUM(A!F72,'E-b-1'!F72,'F-28'!F72)-F72</f>
        <v>0</v>
      </c>
      <c r="N72" s="2">
        <f>SUM(A!G72,'E-b-1'!G72,'F-28'!G72)-G72</f>
        <v>0</v>
      </c>
      <c r="O72" s="2">
        <f>SUM(A!H72,'E-b-1'!H72,'F-28'!H72)-H72</f>
        <v>0</v>
      </c>
      <c r="P72" s="2">
        <f>SUM(A!I72,'E-b-1'!I72,'F-28'!I72)-I72</f>
        <v>0</v>
      </c>
    </row>
    <row r="73" spans="2:16" ht="11.1" customHeight="1" x14ac:dyDescent="0.15">
      <c r="B73" s="29" t="s">
        <v>47</v>
      </c>
      <c r="C73" s="89">
        <v>48</v>
      </c>
      <c r="D73" s="79"/>
      <c r="E73" s="135">
        <v>44</v>
      </c>
      <c r="F73" s="136">
        <v>46</v>
      </c>
      <c r="G73" s="137">
        <v>3</v>
      </c>
      <c r="H73" s="136">
        <v>4</v>
      </c>
      <c r="I73" s="136">
        <v>0</v>
      </c>
      <c r="J73" s="2">
        <f>SUM(A!C73,'E-b-1'!C73,'F-28'!C73)-C73</f>
        <v>0</v>
      </c>
      <c r="L73" s="2">
        <f>SUM(A!E73,'E-b-1'!E73,'F-28'!E73)-E73</f>
        <v>0</v>
      </c>
      <c r="M73" s="2">
        <f>SUM(A!F73,'E-b-1'!F73,'F-28'!F73)-F73</f>
        <v>0</v>
      </c>
      <c r="N73" s="2">
        <f>SUM(A!G73,'E-b-1'!G73,'F-28'!G73)-G73</f>
        <v>0</v>
      </c>
      <c r="O73" s="2">
        <f>SUM(A!H73,'E-b-1'!H73,'F-28'!H73)-H73</f>
        <v>0</v>
      </c>
      <c r="P73" s="2">
        <f>SUM(A!I73,'E-b-1'!I73,'F-28'!I73)-I73</f>
        <v>0</v>
      </c>
    </row>
    <row r="74" spans="2:16" ht="11.1" customHeight="1" x14ac:dyDescent="0.15">
      <c r="B74" s="29" t="s">
        <v>48</v>
      </c>
      <c r="C74" s="89">
        <v>108</v>
      </c>
      <c r="D74" s="79"/>
      <c r="E74" s="135">
        <v>103</v>
      </c>
      <c r="F74" s="136">
        <v>94</v>
      </c>
      <c r="G74" s="137">
        <v>6</v>
      </c>
      <c r="H74" s="136">
        <v>6</v>
      </c>
      <c r="I74" s="136">
        <v>0</v>
      </c>
      <c r="J74" s="2">
        <f>SUM(A!C74,'E-b-1'!C74,'F-28'!C74)-C74</f>
        <v>0</v>
      </c>
      <c r="L74" s="2">
        <f>SUM(A!E74,'E-b-1'!E74,'F-28'!E74)-E74</f>
        <v>0</v>
      </c>
      <c r="M74" s="2">
        <f>SUM(A!F74,'E-b-1'!F74,'F-28'!F74)-F74</f>
        <v>0</v>
      </c>
      <c r="N74" s="2">
        <f>SUM(A!G74,'E-b-1'!G74,'F-28'!G74)-G74</f>
        <v>0</v>
      </c>
      <c r="O74" s="2">
        <f>SUM(A!H74,'E-b-1'!H74,'F-28'!H74)-H74</f>
        <v>0</v>
      </c>
      <c r="P74" s="2">
        <f>SUM(A!I74,'E-b-1'!I74,'F-28'!I74)-I74</f>
        <v>0</v>
      </c>
    </row>
    <row r="75" spans="2:16" ht="11.1" customHeight="1" x14ac:dyDescent="0.15">
      <c r="B75" s="29" t="s">
        <v>49</v>
      </c>
      <c r="C75" s="89">
        <v>56</v>
      </c>
      <c r="D75" s="79"/>
      <c r="E75" s="135">
        <v>52</v>
      </c>
      <c r="F75" s="136">
        <v>55</v>
      </c>
      <c r="G75" s="137">
        <v>2</v>
      </c>
      <c r="H75" s="136">
        <v>9</v>
      </c>
      <c r="I75" s="136">
        <v>0</v>
      </c>
      <c r="J75" s="2">
        <f>SUM(A!C75,'E-b-1'!C75,'F-28'!C75)-C75</f>
        <v>0</v>
      </c>
      <c r="L75" s="2">
        <f>SUM(A!E75,'E-b-1'!E75,'F-28'!E75)-E75</f>
        <v>0</v>
      </c>
      <c r="M75" s="2">
        <f>SUM(A!F75,'E-b-1'!F75,'F-28'!F75)-F75</f>
        <v>0</v>
      </c>
      <c r="N75" s="2">
        <f>SUM(A!G75,'E-b-1'!G75,'F-28'!G75)-G75</f>
        <v>0</v>
      </c>
      <c r="O75" s="2">
        <f>SUM(A!H75,'E-b-1'!H75,'F-28'!H75)-H75</f>
        <v>0</v>
      </c>
      <c r="P75" s="2">
        <f>SUM(A!I75,'E-b-1'!I75,'F-28'!I75)-I75</f>
        <v>0</v>
      </c>
    </row>
    <row r="76" spans="2:16" ht="11.1" customHeight="1" x14ac:dyDescent="0.15">
      <c r="B76" s="29" t="s">
        <v>50</v>
      </c>
      <c r="C76" s="89">
        <v>45</v>
      </c>
      <c r="D76" s="79"/>
      <c r="E76" s="135">
        <v>36</v>
      </c>
      <c r="F76" s="136">
        <v>42</v>
      </c>
      <c r="G76" s="137">
        <v>3</v>
      </c>
      <c r="H76" s="136">
        <v>6</v>
      </c>
      <c r="I76" s="136">
        <v>0</v>
      </c>
      <c r="J76" s="2">
        <f>SUM(A!C76,'E-b-1'!C76,'F-28'!C76)-C76</f>
        <v>0</v>
      </c>
      <c r="L76" s="2">
        <f>SUM(A!E76,'E-b-1'!E76,'F-28'!E76)-E76</f>
        <v>0</v>
      </c>
      <c r="M76" s="2">
        <f>SUM(A!F76,'E-b-1'!F76,'F-28'!F76)-F76</f>
        <v>0</v>
      </c>
      <c r="N76" s="2">
        <f>SUM(A!G76,'E-b-1'!G76,'F-28'!G76)-G76</f>
        <v>0</v>
      </c>
      <c r="O76" s="2">
        <f>SUM(A!H76,'E-b-1'!H76,'F-28'!H76)-H76</f>
        <v>0</v>
      </c>
      <c r="P76" s="2">
        <f>SUM(A!I76,'E-b-1'!I76,'F-28'!I76)-I76</f>
        <v>0</v>
      </c>
    </row>
    <row r="77" spans="2:16" ht="11.1" customHeight="1" x14ac:dyDescent="0.15">
      <c r="B77" s="29" t="s">
        <v>51</v>
      </c>
      <c r="C77" s="89">
        <v>77</v>
      </c>
      <c r="D77" s="79"/>
      <c r="E77" s="135">
        <v>70</v>
      </c>
      <c r="F77" s="136">
        <v>58</v>
      </c>
      <c r="G77" s="137">
        <v>7</v>
      </c>
      <c r="H77" s="136">
        <v>9</v>
      </c>
      <c r="I77" s="136">
        <v>0</v>
      </c>
      <c r="J77" s="2">
        <f>SUM(A!C77,'E-b-1'!C77,'F-28'!C77)-C77</f>
        <v>0</v>
      </c>
      <c r="L77" s="2">
        <f>SUM(A!E77,'E-b-1'!E77,'F-28'!E77)-E77</f>
        <v>0</v>
      </c>
      <c r="M77" s="2">
        <f>SUM(A!F77,'E-b-1'!F77,'F-28'!F77)-F77</f>
        <v>0</v>
      </c>
      <c r="N77" s="2">
        <f>SUM(A!G77,'E-b-1'!G77,'F-28'!G77)-G77</f>
        <v>0</v>
      </c>
      <c r="O77" s="2">
        <f>SUM(A!H77,'E-b-1'!H77,'F-28'!H77)-H77</f>
        <v>0</v>
      </c>
      <c r="P77" s="2">
        <f>SUM(A!I77,'E-b-1'!I77,'F-28'!I77)-I77</f>
        <v>0</v>
      </c>
    </row>
    <row r="78" spans="2:16" ht="11.1" customHeight="1" thickBot="1" x14ac:dyDescent="0.2">
      <c r="B78" s="33" t="s">
        <v>52</v>
      </c>
      <c r="C78" s="84">
        <v>84</v>
      </c>
      <c r="D78" s="82"/>
      <c r="E78" s="139">
        <v>77</v>
      </c>
      <c r="F78" s="140">
        <v>73</v>
      </c>
      <c r="G78" s="140">
        <v>3</v>
      </c>
      <c r="H78" s="140">
        <v>6</v>
      </c>
      <c r="I78" s="140">
        <v>0</v>
      </c>
      <c r="J78" s="2">
        <f>SUM(A!C78,'E-b-1'!C78,'F-28'!C78)-C78</f>
        <v>0</v>
      </c>
      <c r="L78" s="2">
        <f>SUM(A!E78,'E-b-1'!E78,'F-28'!E78)-E78</f>
        <v>0</v>
      </c>
      <c r="M78" s="2">
        <f>SUM(A!F78,'E-b-1'!F78,'F-28'!F78)-F78</f>
        <v>0</v>
      </c>
      <c r="N78" s="2">
        <f>SUM(A!G78,'E-b-1'!G78,'F-28'!G78)-G78</f>
        <v>0</v>
      </c>
      <c r="O78" s="2">
        <f>SUM(A!H78,'E-b-1'!H78,'F-28'!H78)-H78</f>
        <v>0</v>
      </c>
      <c r="P78" s="2">
        <f>SUM(A!I78,'E-b-1'!I78,'F-28'!I78)-I78</f>
        <v>0</v>
      </c>
    </row>
    <row r="79" spans="2:16" x14ac:dyDescent="0.15">
      <c r="B79" s="8" t="s">
        <v>232</v>
      </c>
      <c r="C79" s="8"/>
      <c r="D79" s="8"/>
      <c r="E79" s="8"/>
      <c r="F79" s="8"/>
      <c r="G79" s="8"/>
      <c r="H79" s="8"/>
      <c r="I79" s="8"/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</sheetData>
  <mergeCells count="8">
    <mergeCell ref="C5:C7"/>
    <mergeCell ref="C4:I4"/>
    <mergeCell ref="B2:I2"/>
    <mergeCell ref="F5:I5"/>
    <mergeCell ref="B5:B7"/>
    <mergeCell ref="D5:E7"/>
    <mergeCell ref="F6:F7"/>
    <mergeCell ref="H6:H7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Sheet51">
    <tabColor indexed="56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157</v>
      </c>
    </row>
    <row r="2" spans="2:16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1" t="s">
        <v>73</v>
      </c>
      <c r="D4" s="211"/>
      <c r="E4" s="211"/>
      <c r="F4" s="211"/>
      <c r="G4" s="211"/>
      <c r="H4" s="211"/>
      <c r="I4" s="211"/>
    </row>
    <row r="5" spans="2:16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16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16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2012 平成24年</v>
      </c>
      <c r="C9" s="79">
        <v>28053</v>
      </c>
      <c r="D9" s="44">
        <v>74.263002174455494</v>
      </c>
      <c r="E9" s="45">
        <v>20833</v>
      </c>
      <c r="F9" s="43">
        <v>23752</v>
      </c>
      <c r="G9" s="43">
        <v>1738</v>
      </c>
      <c r="H9" s="43">
        <v>4945</v>
      </c>
      <c r="I9" s="43">
        <v>560</v>
      </c>
      <c r="J9" s="46">
        <f>SUM('B-c-1'!C9,'B-c-2'!C9)-C9</f>
        <v>0</v>
      </c>
      <c r="L9" s="46">
        <f>SUM('B-c-1'!E9,'B-c-2'!E9)-E9</f>
        <v>0</v>
      </c>
      <c r="M9" s="46">
        <f>SUM('B-c-1'!F9,'B-c-2'!F9)-F9</f>
        <v>0</v>
      </c>
      <c r="N9" s="46">
        <f>SUM('B-c-1'!G9,'B-c-2'!G9)-G9</f>
        <v>0</v>
      </c>
      <c r="O9" s="46">
        <f>SUM('B-c-1'!H9,'B-c-2'!H9)-H9</f>
        <v>0</v>
      </c>
      <c r="P9" s="46">
        <f>SUM('B-c-1'!I9,'B-c-2'!I9)-I9</f>
        <v>0</v>
      </c>
    </row>
    <row r="10" spans="2:16" s="8" customFormat="1" x14ac:dyDescent="0.15">
      <c r="B10" s="14" t="str">
        <f>重要犯罪!B10</f>
        <v>2013     25</v>
      </c>
      <c r="C10" s="79">
        <v>27864</v>
      </c>
      <c r="D10" s="44">
        <v>74.17097329888027</v>
      </c>
      <c r="E10" s="45">
        <v>20667</v>
      </c>
      <c r="F10" s="43">
        <v>23527</v>
      </c>
      <c r="G10" s="43">
        <v>1865</v>
      </c>
      <c r="H10" s="43">
        <v>4627</v>
      </c>
      <c r="I10" s="43">
        <v>572</v>
      </c>
      <c r="J10" s="46">
        <f>SUM('B-c-1'!C10,'B-c-2'!C10)-C10</f>
        <v>0</v>
      </c>
      <c r="L10" s="46">
        <f>SUM('B-c-1'!E10,'B-c-2'!E10)-E10</f>
        <v>0</v>
      </c>
      <c r="M10" s="46">
        <f>SUM('B-c-1'!F10,'B-c-2'!F10)-F10</f>
        <v>0</v>
      </c>
      <c r="N10" s="46">
        <f>SUM('B-c-1'!G10,'B-c-2'!G10)-G10</f>
        <v>0</v>
      </c>
      <c r="O10" s="46">
        <f>SUM('B-c-1'!H10,'B-c-2'!H10)-H10</f>
        <v>0</v>
      </c>
      <c r="P10" s="46">
        <f>SUM('B-c-1'!I10,'B-c-2'!I10)-I10</f>
        <v>0</v>
      </c>
    </row>
    <row r="11" spans="2:16" s="8" customFormat="1" x14ac:dyDescent="0.15">
      <c r="B11" s="14" t="str">
        <f>重要犯罪!B11</f>
        <v>2014     26</v>
      </c>
      <c r="C11" s="79">
        <v>26653</v>
      </c>
      <c r="D11" s="44">
        <v>76.497955202041041</v>
      </c>
      <c r="E11" s="45">
        <v>20389</v>
      </c>
      <c r="F11" s="43">
        <v>22985</v>
      </c>
      <c r="G11" s="43">
        <v>1715</v>
      </c>
      <c r="H11" s="43">
        <v>3947</v>
      </c>
      <c r="I11" s="43">
        <v>410</v>
      </c>
      <c r="J11" s="46">
        <f>SUM('B-c-1'!C11,'B-c-2'!C11)-C11</f>
        <v>0</v>
      </c>
      <c r="L11" s="46">
        <f>SUM('B-c-1'!E11,'B-c-2'!E11)-E11</f>
        <v>0</v>
      </c>
      <c r="M11" s="46">
        <f>SUM('B-c-1'!F11,'B-c-2'!F11)-F11</f>
        <v>0</v>
      </c>
      <c r="N11" s="46">
        <f>SUM('B-c-1'!G11,'B-c-2'!G11)-G11</f>
        <v>0</v>
      </c>
      <c r="O11" s="46">
        <f>SUM('B-c-1'!H11,'B-c-2'!H11)-H11</f>
        <v>0</v>
      </c>
      <c r="P11" s="46">
        <f>SUM('B-c-1'!I11,'B-c-2'!I11)-I11</f>
        <v>0</v>
      </c>
    </row>
    <row r="12" spans="2:16" s="8" customFormat="1" x14ac:dyDescent="0.15">
      <c r="B12" s="18" t="str">
        <f>重要犯罪!B12</f>
        <v>2015     27</v>
      </c>
      <c r="C12" s="79">
        <v>25183</v>
      </c>
      <c r="D12" s="48">
        <v>78.294881467656751</v>
      </c>
      <c r="E12" s="72">
        <v>19717</v>
      </c>
      <c r="F12" s="50">
        <v>22095</v>
      </c>
      <c r="G12" s="50">
        <v>1579</v>
      </c>
      <c r="H12" s="50">
        <v>3065</v>
      </c>
      <c r="I12" s="50">
        <v>265</v>
      </c>
      <c r="J12" s="46">
        <f>SUM('B-c-1'!C12,'B-c-2'!C12)-C12</f>
        <v>0</v>
      </c>
      <c r="L12" s="46">
        <f>SUM('B-c-1'!E12,'B-c-2'!E12)-E12</f>
        <v>0</v>
      </c>
      <c r="M12" s="46">
        <f>SUM('B-c-1'!F12,'B-c-2'!F12)-F12</f>
        <v>0</v>
      </c>
      <c r="N12" s="46">
        <f>SUM('B-c-1'!G12,'B-c-2'!G12)-G12</f>
        <v>0</v>
      </c>
      <c r="O12" s="46">
        <f>SUM('B-c-1'!H12,'B-c-2'!H12)-H12</f>
        <v>0</v>
      </c>
      <c r="P12" s="46">
        <f>SUM('B-c-1'!I12,'B-c-2'!I12)-I12</f>
        <v>0</v>
      </c>
    </row>
    <row r="13" spans="2:16" s="8" customFormat="1" x14ac:dyDescent="0.15">
      <c r="B13" s="18" t="str">
        <f>重要犯罪!B13</f>
        <v>2016     28</v>
      </c>
      <c r="C13" s="79">
        <v>24365</v>
      </c>
      <c r="D13" s="48">
        <v>80.439154524933315</v>
      </c>
      <c r="E13" s="72">
        <v>19599</v>
      </c>
      <c r="F13" s="50">
        <v>21966</v>
      </c>
      <c r="G13" s="50">
        <v>1671</v>
      </c>
      <c r="H13" s="50">
        <v>2496</v>
      </c>
      <c r="I13" s="50">
        <v>217</v>
      </c>
      <c r="J13" s="46">
        <f>SUM('B-c-1'!C13,'B-c-2'!C13)-C13</f>
        <v>0</v>
      </c>
      <c r="L13" s="46">
        <f>SUM('B-c-1'!E13,'B-c-2'!E13)-E13</f>
        <v>0</v>
      </c>
      <c r="M13" s="46">
        <f>SUM('B-c-1'!F13,'B-c-2'!F13)-F13</f>
        <v>0</v>
      </c>
      <c r="N13" s="46">
        <f>SUM('B-c-1'!G13,'B-c-2'!G13)-G13</f>
        <v>0</v>
      </c>
      <c r="O13" s="46">
        <f>SUM('B-c-1'!H13,'B-c-2'!H13)-H13</f>
        <v>0</v>
      </c>
      <c r="P13" s="46">
        <f>SUM('B-c-1'!I13,'B-c-2'!I13)-I13</f>
        <v>0</v>
      </c>
    </row>
    <row r="14" spans="2:16" s="8" customFormat="1" x14ac:dyDescent="0.15">
      <c r="B14" s="18" t="str">
        <f>重要犯罪!B14</f>
        <v>2017     29</v>
      </c>
      <c r="C14" s="113">
        <v>23286</v>
      </c>
      <c r="D14" s="48">
        <v>81.81310658764923</v>
      </c>
      <c r="E14" s="49">
        <v>19051</v>
      </c>
      <c r="F14" s="50">
        <v>20979</v>
      </c>
      <c r="G14" s="50">
        <v>1589</v>
      </c>
      <c r="H14" s="50">
        <v>2135</v>
      </c>
      <c r="I14" s="50">
        <v>158</v>
      </c>
      <c r="J14" s="46">
        <f>SUM('B-c-1'!C14,'B-c-2'!C14)-C14</f>
        <v>0</v>
      </c>
      <c r="L14" s="46">
        <f>SUM('B-c-1'!E14,'B-c-2'!E14)-E14</f>
        <v>0</v>
      </c>
      <c r="M14" s="46">
        <f>SUM('B-c-1'!F14,'B-c-2'!F14)-F14</f>
        <v>0</v>
      </c>
      <c r="N14" s="46">
        <f>SUM('B-c-1'!G14,'B-c-2'!G14)-G14</f>
        <v>0</v>
      </c>
      <c r="O14" s="46">
        <f>SUM('B-c-1'!H14,'B-c-2'!H14)-H14</f>
        <v>0</v>
      </c>
      <c r="P14" s="46">
        <f>SUM('B-c-1'!I14,'B-c-2'!I14)-I14</f>
        <v>0</v>
      </c>
    </row>
    <row r="15" spans="2:16" s="8" customFormat="1" x14ac:dyDescent="0.15">
      <c r="B15" s="18" t="str">
        <f>重要犯罪!B15</f>
        <v>2018     30</v>
      </c>
      <c r="C15" s="113">
        <v>22523</v>
      </c>
      <c r="D15" s="48">
        <v>83.234915419793097</v>
      </c>
      <c r="E15" s="49">
        <v>18747</v>
      </c>
      <c r="F15" s="50">
        <v>20774</v>
      </c>
      <c r="G15" s="50">
        <v>1637</v>
      </c>
      <c r="H15" s="50">
        <v>2090</v>
      </c>
      <c r="I15" s="50">
        <v>185</v>
      </c>
      <c r="J15" s="46">
        <f>SUM('B-c-1'!C15,'B-c-2'!C15)-C15</f>
        <v>0</v>
      </c>
      <c r="L15" s="46">
        <f>SUM('B-c-1'!E15,'B-c-2'!E15)-E15</f>
        <v>0</v>
      </c>
      <c r="M15" s="46">
        <f>SUM('B-c-1'!F15,'B-c-2'!F15)-F15</f>
        <v>0</v>
      </c>
      <c r="N15" s="46">
        <f>SUM('B-c-1'!G15,'B-c-2'!G15)-G15</f>
        <v>0</v>
      </c>
      <c r="O15" s="46">
        <f>SUM('B-c-1'!H15,'B-c-2'!H15)-H15</f>
        <v>0</v>
      </c>
      <c r="P15" s="46">
        <f>SUM('B-c-1'!I15,'B-c-2'!I15)-I15</f>
        <v>0</v>
      </c>
    </row>
    <row r="16" spans="2:16" s="8" customFormat="1" x14ac:dyDescent="0.15">
      <c r="B16" s="18" t="str">
        <f>重要犯罪!B16</f>
        <v>2019 令和元年</v>
      </c>
      <c r="C16" s="79">
        <v>21188</v>
      </c>
      <c r="D16" s="48">
        <v>84.89239191995469</v>
      </c>
      <c r="E16" s="51">
        <v>17987</v>
      </c>
      <c r="F16" s="50">
        <v>20105</v>
      </c>
      <c r="G16" s="50">
        <v>1824</v>
      </c>
      <c r="H16" s="50">
        <v>2044</v>
      </c>
      <c r="I16" s="50">
        <v>177</v>
      </c>
      <c r="J16" s="46">
        <f>SUM('B-c-1'!C16,'B-c-2'!C16)-C16</f>
        <v>0</v>
      </c>
      <c r="L16" s="46">
        <f>SUM('B-c-1'!E16,'B-c-2'!E16)-E16</f>
        <v>0</v>
      </c>
      <c r="M16" s="46">
        <f>SUM('B-c-1'!F16,'B-c-2'!F16)-F16</f>
        <v>0</v>
      </c>
      <c r="N16" s="46">
        <f>SUM('B-c-1'!G16,'B-c-2'!G16)-G16</f>
        <v>0</v>
      </c>
      <c r="O16" s="46">
        <f>SUM('B-c-1'!H16,'B-c-2'!H16)-H16</f>
        <v>0</v>
      </c>
      <c r="P16" s="46">
        <f>SUM('B-c-1'!I16,'B-c-2'!I16)-I16</f>
        <v>0</v>
      </c>
    </row>
    <row r="17" spans="2:16" s="22" customFormat="1" x14ac:dyDescent="0.15">
      <c r="B17" s="18" t="str">
        <f>重要犯罪!B17</f>
        <v>2020 　　２</v>
      </c>
      <c r="C17" s="79">
        <v>18963</v>
      </c>
      <c r="D17" s="48">
        <v>89.068185413700363</v>
      </c>
      <c r="E17" s="52">
        <v>16890</v>
      </c>
      <c r="F17" s="52">
        <v>18826</v>
      </c>
      <c r="G17" s="52">
        <v>1718</v>
      </c>
      <c r="H17" s="52">
        <v>1748</v>
      </c>
      <c r="I17" s="51">
        <v>143</v>
      </c>
      <c r="J17" s="46">
        <f>SUM('B-c-1'!C17,'B-c-2'!C17)-C17</f>
        <v>0</v>
      </c>
      <c r="L17" s="46">
        <f>SUM('B-c-1'!E17,'B-c-2'!E17)-E17</f>
        <v>0</v>
      </c>
      <c r="M17" s="46">
        <f>SUM('B-c-1'!F17,'B-c-2'!F17)-F17</f>
        <v>0</v>
      </c>
      <c r="N17" s="46">
        <f>SUM('B-c-1'!G17,'B-c-2'!G17)-G17</f>
        <v>0</v>
      </c>
      <c r="O17" s="46">
        <f>SUM('B-c-1'!H17,'B-c-2'!H17)-H17</f>
        <v>0</v>
      </c>
      <c r="P17" s="46">
        <f>SUM('B-c-1'!I17,'B-c-2'!I17)-I17</f>
        <v>0</v>
      </c>
    </row>
    <row r="18" spans="2:16" s="22" customFormat="1" x14ac:dyDescent="0.15">
      <c r="B18" s="23" t="str">
        <f>重要犯罪!B18</f>
        <v>2021 　　３</v>
      </c>
      <c r="C18" s="57">
        <f>SUM(C20,C26,C33,C34,C45,C52,C59,C65,C70)</f>
        <v>18145</v>
      </c>
      <c r="D18" s="54">
        <f>E18/C18*100</f>
        <v>85.891430146045749</v>
      </c>
      <c r="E18" s="55">
        <f>SUM(E20,E26,E33,E34,E45,E52,E59,E65,E70)</f>
        <v>15585</v>
      </c>
      <c r="F18" s="53">
        <f>SUM(F20,F26,F33,F34,F45,F52,F59,F65,F70)</f>
        <v>17525</v>
      </c>
      <c r="G18" s="53">
        <f>SUM(G20,G26,G33,G34,G45,G52,G59,G65,G70)</f>
        <v>1665</v>
      </c>
      <c r="H18" s="53">
        <f>SUM(H20,H26,H33,H34,H45,H52,H59,H65,H70)</f>
        <v>1614</v>
      </c>
      <c r="I18" s="53">
        <f>SUM(I20,I26,I33,I34,I45,I52,I59,I65,I70)</f>
        <v>149</v>
      </c>
      <c r="J18" s="46">
        <f>SUM('B-c-1'!C18,'B-c-2'!C18)-C18</f>
        <v>0</v>
      </c>
      <c r="L18" s="46">
        <f>SUM('B-c-1'!E18,'B-c-2'!E18)-E18</f>
        <v>0</v>
      </c>
      <c r="M18" s="46">
        <f>SUM('B-c-1'!F18,'B-c-2'!F18)-F18</f>
        <v>0</v>
      </c>
      <c r="N18" s="46">
        <f>SUM('B-c-1'!G18,'B-c-2'!G18)-G18</f>
        <v>0</v>
      </c>
      <c r="O18" s="46">
        <f>SUM('B-c-1'!H18,'B-c-2'!H18)-H18</f>
        <v>0</v>
      </c>
      <c r="P18" s="46">
        <f>SUM('B-c-1'!I18,'B-c-2'!I18)-I18</f>
        <v>0</v>
      </c>
    </row>
    <row r="19" spans="2:16" s="8" customFormat="1" x14ac:dyDescent="0.15">
      <c r="B19" s="2"/>
      <c r="C19" s="114"/>
      <c r="D19" s="43"/>
      <c r="E19" s="46"/>
      <c r="F19" s="24"/>
      <c r="G19" s="24"/>
      <c r="H19" s="24"/>
      <c r="I19" s="24"/>
      <c r="J19" s="46">
        <f>SUM('B-c-1'!C19,'B-c-2'!C19)-C19</f>
        <v>0</v>
      </c>
      <c r="L19" s="46">
        <f>SUM('B-c-1'!E19,'B-c-2'!E19)-E19</f>
        <v>0</v>
      </c>
      <c r="M19" s="46">
        <f>SUM('B-c-1'!F19,'B-c-2'!F19)-F19</f>
        <v>0</v>
      </c>
      <c r="N19" s="46">
        <f>SUM('B-c-1'!G19,'B-c-2'!G19)-G19</f>
        <v>0</v>
      </c>
      <c r="O19" s="46">
        <f>SUM('B-c-1'!H19,'B-c-2'!H19)-H19</f>
        <v>0</v>
      </c>
      <c r="P19" s="46">
        <f>SUM('B-c-1'!I19,'B-c-2'!I19)-I19</f>
        <v>0</v>
      </c>
    </row>
    <row r="20" spans="2:16" s="22" customFormat="1" ht="11.1" customHeight="1" x14ac:dyDescent="0.15">
      <c r="B20" s="26" t="s">
        <v>1</v>
      </c>
      <c r="C20" s="57">
        <v>726</v>
      </c>
      <c r="D20" s="53"/>
      <c r="E20" s="23">
        <v>635</v>
      </c>
      <c r="F20" s="122">
        <v>668</v>
      </c>
      <c r="G20" s="122">
        <v>63</v>
      </c>
      <c r="H20" s="122">
        <v>59</v>
      </c>
      <c r="I20" s="121">
        <v>5</v>
      </c>
      <c r="J20" s="46">
        <f>SUM('B-c-1'!C20,'B-c-2'!C20)-C20</f>
        <v>0</v>
      </c>
      <c r="L20" s="46">
        <f>SUM('B-c-1'!E20,'B-c-2'!E20)-E20</f>
        <v>0</v>
      </c>
      <c r="M20" s="46">
        <f>SUM('B-c-1'!F20,'B-c-2'!F20)-F20</f>
        <v>0</v>
      </c>
      <c r="N20" s="46">
        <f>SUM('B-c-1'!G20,'B-c-2'!G20)-G20</f>
        <v>0</v>
      </c>
      <c r="O20" s="46">
        <f>SUM('B-c-1'!H20,'B-c-2'!H20)-H20</f>
        <v>0</v>
      </c>
      <c r="P20" s="46">
        <f>SUM('B-c-1'!I20,'B-c-2'!I20)-I20</f>
        <v>0</v>
      </c>
    </row>
    <row r="21" spans="2:16" s="8" customFormat="1" ht="11.1" customHeight="1" x14ac:dyDescent="0.15">
      <c r="B21" s="29" t="s">
        <v>2</v>
      </c>
      <c r="C21" s="78">
        <v>449</v>
      </c>
      <c r="D21" s="79"/>
      <c r="E21" s="150">
        <v>394</v>
      </c>
      <c r="F21" s="137">
        <v>423</v>
      </c>
      <c r="G21" s="137">
        <v>40</v>
      </c>
      <c r="H21" s="137">
        <v>45</v>
      </c>
      <c r="I21" s="146">
        <v>5</v>
      </c>
      <c r="J21" s="46">
        <f>SUM('B-c-1'!C21,'B-c-2'!C21)-C21</f>
        <v>0</v>
      </c>
      <c r="L21" s="46">
        <f>SUM('B-c-1'!E21,'B-c-2'!E21)-E21</f>
        <v>0</v>
      </c>
      <c r="M21" s="46">
        <f>SUM('B-c-1'!F21,'B-c-2'!F21)-F21</f>
        <v>0</v>
      </c>
      <c r="N21" s="46">
        <f>SUM('B-c-1'!G21,'B-c-2'!G21)-G21</f>
        <v>0</v>
      </c>
      <c r="O21" s="46">
        <f>SUM('B-c-1'!H21,'B-c-2'!H21)-H21</f>
        <v>0</v>
      </c>
      <c r="P21" s="46">
        <f>SUM('B-c-1'!I21,'B-c-2'!I21)-I21</f>
        <v>0</v>
      </c>
    </row>
    <row r="22" spans="2:16" s="8" customFormat="1" ht="11.1" customHeight="1" x14ac:dyDescent="0.15">
      <c r="B22" s="29" t="s">
        <v>3</v>
      </c>
      <c r="C22" s="78">
        <v>60</v>
      </c>
      <c r="D22" s="79"/>
      <c r="E22" s="150">
        <v>53</v>
      </c>
      <c r="F22" s="137">
        <v>57</v>
      </c>
      <c r="G22" s="137">
        <v>5</v>
      </c>
      <c r="H22" s="137">
        <v>4</v>
      </c>
      <c r="I22" s="146">
        <v>0</v>
      </c>
      <c r="J22" s="46">
        <f>SUM('B-c-1'!C22,'B-c-2'!C22)-C22</f>
        <v>0</v>
      </c>
      <c r="L22" s="46">
        <f>SUM('B-c-1'!E22,'B-c-2'!E22)-E22</f>
        <v>0</v>
      </c>
      <c r="M22" s="46">
        <f>SUM('B-c-1'!F22,'B-c-2'!F22)-F22</f>
        <v>0</v>
      </c>
      <c r="N22" s="46">
        <f>SUM('B-c-1'!G22,'B-c-2'!G22)-G22</f>
        <v>0</v>
      </c>
      <c r="O22" s="46">
        <f>SUM('B-c-1'!H22,'B-c-2'!H22)-H22</f>
        <v>0</v>
      </c>
      <c r="P22" s="46">
        <f>SUM('B-c-1'!I22,'B-c-2'!I22)-I22</f>
        <v>0</v>
      </c>
    </row>
    <row r="23" spans="2:16" s="8" customFormat="1" ht="11.1" customHeight="1" x14ac:dyDescent="0.15">
      <c r="B23" s="29" t="s">
        <v>4</v>
      </c>
      <c r="C23" s="78">
        <v>89</v>
      </c>
      <c r="D23" s="79"/>
      <c r="E23" s="150">
        <v>70</v>
      </c>
      <c r="F23" s="137">
        <v>69</v>
      </c>
      <c r="G23" s="137">
        <v>7</v>
      </c>
      <c r="H23" s="137">
        <v>3</v>
      </c>
      <c r="I23" s="146">
        <v>0</v>
      </c>
      <c r="J23" s="46">
        <f>SUM('B-c-1'!C23,'B-c-2'!C23)-C23</f>
        <v>0</v>
      </c>
      <c r="L23" s="46">
        <f>SUM('B-c-1'!E23,'B-c-2'!E23)-E23</f>
        <v>0</v>
      </c>
      <c r="M23" s="46">
        <f>SUM('B-c-1'!F23,'B-c-2'!F23)-F23</f>
        <v>0</v>
      </c>
      <c r="N23" s="46">
        <f>SUM('B-c-1'!G23,'B-c-2'!G23)-G23</f>
        <v>0</v>
      </c>
      <c r="O23" s="46">
        <f>SUM('B-c-1'!H23,'B-c-2'!H23)-H23</f>
        <v>0</v>
      </c>
      <c r="P23" s="46">
        <f>SUM('B-c-1'!I23,'B-c-2'!I23)-I23</f>
        <v>0</v>
      </c>
    </row>
    <row r="24" spans="2:16" s="8" customFormat="1" ht="11.1" customHeight="1" x14ac:dyDescent="0.15">
      <c r="B24" s="29" t="s">
        <v>5</v>
      </c>
      <c r="C24" s="78">
        <v>82</v>
      </c>
      <c r="D24" s="79"/>
      <c r="E24" s="150">
        <v>78</v>
      </c>
      <c r="F24" s="137">
        <v>80</v>
      </c>
      <c r="G24" s="137">
        <v>8</v>
      </c>
      <c r="H24" s="137">
        <v>3</v>
      </c>
      <c r="I24" s="146">
        <v>0</v>
      </c>
      <c r="J24" s="46">
        <f>SUM('B-c-1'!C24,'B-c-2'!C24)-C24</f>
        <v>0</v>
      </c>
      <c r="L24" s="46">
        <f>SUM('B-c-1'!E24,'B-c-2'!E24)-E24</f>
        <v>0</v>
      </c>
      <c r="M24" s="46">
        <f>SUM('B-c-1'!F24,'B-c-2'!F24)-F24</f>
        <v>0</v>
      </c>
      <c r="N24" s="46">
        <f>SUM('B-c-1'!G24,'B-c-2'!G24)-G24</f>
        <v>0</v>
      </c>
      <c r="O24" s="46">
        <f>SUM('B-c-1'!H24,'B-c-2'!H24)-H24</f>
        <v>0</v>
      </c>
      <c r="P24" s="46">
        <f>SUM('B-c-1'!I24,'B-c-2'!I24)-I24</f>
        <v>0</v>
      </c>
    </row>
    <row r="25" spans="2:16" s="8" customFormat="1" ht="11.1" customHeight="1" x14ac:dyDescent="0.15">
      <c r="B25" s="29" t="s">
        <v>6</v>
      </c>
      <c r="C25" s="78">
        <v>46</v>
      </c>
      <c r="D25" s="79"/>
      <c r="E25" s="150">
        <v>40</v>
      </c>
      <c r="F25" s="137">
        <v>39</v>
      </c>
      <c r="G25" s="137">
        <v>3</v>
      </c>
      <c r="H25" s="137">
        <v>4</v>
      </c>
      <c r="I25" s="146">
        <v>0</v>
      </c>
      <c r="J25" s="46">
        <f>SUM('B-c-1'!C25,'B-c-2'!C25)-C25</f>
        <v>0</v>
      </c>
      <c r="L25" s="46">
        <f>SUM('B-c-1'!E25,'B-c-2'!E25)-E25</f>
        <v>0</v>
      </c>
      <c r="M25" s="46">
        <f>SUM('B-c-1'!F25,'B-c-2'!F25)-F25</f>
        <v>0</v>
      </c>
      <c r="N25" s="46">
        <f>SUM('B-c-1'!G25,'B-c-2'!G25)-G25</f>
        <v>0</v>
      </c>
      <c r="O25" s="46">
        <f>SUM('B-c-1'!H25,'B-c-2'!H25)-H25</f>
        <v>0</v>
      </c>
      <c r="P25" s="46">
        <f>SUM('B-c-1'!I25,'B-c-2'!I25)-I25</f>
        <v>0</v>
      </c>
    </row>
    <row r="26" spans="2:16" s="22" customFormat="1" ht="11.1" customHeight="1" x14ac:dyDescent="0.15">
      <c r="B26" s="32" t="s">
        <v>284</v>
      </c>
      <c r="C26" s="57">
        <v>809</v>
      </c>
      <c r="D26" s="53"/>
      <c r="E26" s="23">
        <v>695</v>
      </c>
      <c r="F26" s="122">
        <v>743</v>
      </c>
      <c r="G26" s="122">
        <v>64</v>
      </c>
      <c r="H26" s="122">
        <v>62</v>
      </c>
      <c r="I26" s="121">
        <v>7</v>
      </c>
      <c r="J26" s="46">
        <f>SUM('B-c-1'!C26,'B-c-2'!C26)-C26</f>
        <v>0</v>
      </c>
      <c r="L26" s="46">
        <f>SUM('B-c-1'!E26,'B-c-2'!E26)-E26</f>
        <v>0</v>
      </c>
      <c r="M26" s="46">
        <f>SUM('B-c-1'!F26,'B-c-2'!F26)-F26</f>
        <v>0</v>
      </c>
      <c r="N26" s="46">
        <f>SUM('B-c-1'!G26,'B-c-2'!G26)-G26</f>
        <v>0</v>
      </c>
      <c r="O26" s="46">
        <f>SUM('B-c-1'!H26,'B-c-2'!H26)-H26</f>
        <v>0</v>
      </c>
      <c r="P26" s="46">
        <f>SUM('B-c-1'!I26,'B-c-2'!I26)-I26</f>
        <v>0</v>
      </c>
    </row>
    <row r="27" spans="2:16" s="8" customFormat="1" ht="11.1" customHeight="1" x14ac:dyDescent="0.15">
      <c r="B27" s="29" t="s">
        <v>7</v>
      </c>
      <c r="C27" s="78">
        <v>108</v>
      </c>
      <c r="D27" s="79"/>
      <c r="E27" s="150">
        <v>99</v>
      </c>
      <c r="F27" s="137">
        <v>98</v>
      </c>
      <c r="G27" s="137">
        <v>8</v>
      </c>
      <c r="H27" s="137">
        <v>6</v>
      </c>
      <c r="I27" s="146">
        <v>1</v>
      </c>
      <c r="J27" s="46">
        <f>SUM('B-c-1'!C27,'B-c-2'!C27)-C27</f>
        <v>0</v>
      </c>
      <c r="L27" s="46">
        <f>SUM('B-c-1'!E27,'B-c-2'!E27)-E27</f>
        <v>0</v>
      </c>
      <c r="M27" s="46">
        <f>SUM('B-c-1'!F27,'B-c-2'!F27)-F27</f>
        <v>0</v>
      </c>
      <c r="N27" s="46">
        <f>SUM('B-c-1'!G27,'B-c-2'!G27)-G27</f>
        <v>0</v>
      </c>
      <c r="O27" s="46">
        <f>SUM('B-c-1'!H27,'B-c-2'!H27)-H27</f>
        <v>0</v>
      </c>
      <c r="P27" s="46">
        <f>SUM('B-c-1'!I27,'B-c-2'!I27)-I27</f>
        <v>0</v>
      </c>
    </row>
    <row r="28" spans="2:16" s="8" customFormat="1" ht="11.1" customHeight="1" x14ac:dyDescent="0.15">
      <c r="B28" s="29" t="s">
        <v>8</v>
      </c>
      <c r="C28" s="78">
        <v>71</v>
      </c>
      <c r="D28" s="79"/>
      <c r="E28" s="150">
        <v>69</v>
      </c>
      <c r="F28" s="137">
        <v>72</v>
      </c>
      <c r="G28" s="137">
        <v>3</v>
      </c>
      <c r="H28" s="137">
        <v>3</v>
      </c>
      <c r="I28" s="146">
        <v>0</v>
      </c>
      <c r="J28" s="46">
        <f>SUM('B-c-1'!C28,'B-c-2'!C28)-C28</f>
        <v>0</v>
      </c>
      <c r="L28" s="46">
        <f>SUM('B-c-1'!E28,'B-c-2'!E28)-E28</f>
        <v>0</v>
      </c>
      <c r="M28" s="46">
        <f>SUM('B-c-1'!F28,'B-c-2'!F28)-F28</f>
        <v>0</v>
      </c>
      <c r="N28" s="46">
        <f>SUM('B-c-1'!G28,'B-c-2'!G28)-G28</f>
        <v>0</v>
      </c>
      <c r="O28" s="46">
        <f>SUM('B-c-1'!H28,'B-c-2'!H28)-H28</f>
        <v>0</v>
      </c>
      <c r="P28" s="46">
        <f>SUM('B-c-1'!I28,'B-c-2'!I28)-I28</f>
        <v>0</v>
      </c>
    </row>
    <row r="29" spans="2:16" s="8" customFormat="1" ht="11.1" customHeight="1" x14ac:dyDescent="0.15">
      <c r="B29" s="29" t="s">
        <v>9</v>
      </c>
      <c r="C29" s="78">
        <v>280</v>
      </c>
      <c r="D29" s="79"/>
      <c r="E29" s="150">
        <v>218</v>
      </c>
      <c r="F29" s="137">
        <v>244</v>
      </c>
      <c r="G29" s="137">
        <v>28</v>
      </c>
      <c r="H29" s="137">
        <v>20</v>
      </c>
      <c r="I29" s="146">
        <v>4</v>
      </c>
      <c r="J29" s="46">
        <f>SUM('B-c-1'!C29,'B-c-2'!C29)-C29</f>
        <v>0</v>
      </c>
      <c r="L29" s="46">
        <f>SUM('B-c-1'!E29,'B-c-2'!E29)-E29</f>
        <v>0</v>
      </c>
      <c r="M29" s="46">
        <f>SUM('B-c-1'!F29,'B-c-2'!F29)-F29</f>
        <v>0</v>
      </c>
      <c r="N29" s="46">
        <f>SUM('B-c-1'!G29,'B-c-2'!G29)-G29</f>
        <v>0</v>
      </c>
      <c r="O29" s="46">
        <f>SUM('B-c-1'!H29,'B-c-2'!H29)-H29</f>
        <v>0</v>
      </c>
      <c r="P29" s="46">
        <f>SUM('B-c-1'!I29,'B-c-2'!I29)-I29</f>
        <v>0</v>
      </c>
    </row>
    <row r="30" spans="2:16" s="8" customFormat="1" ht="11.1" customHeight="1" x14ac:dyDescent="0.15">
      <c r="B30" s="29" t="s">
        <v>10</v>
      </c>
      <c r="C30" s="78">
        <v>68</v>
      </c>
      <c r="D30" s="79"/>
      <c r="E30" s="150">
        <v>61</v>
      </c>
      <c r="F30" s="137">
        <v>71</v>
      </c>
      <c r="G30" s="137">
        <v>1</v>
      </c>
      <c r="H30" s="137">
        <v>8</v>
      </c>
      <c r="I30" s="146">
        <v>1</v>
      </c>
      <c r="J30" s="46">
        <f>SUM('B-c-1'!C30,'B-c-2'!C30)-C30</f>
        <v>0</v>
      </c>
      <c r="L30" s="46">
        <f>SUM('B-c-1'!E30,'B-c-2'!E30)-E30</f>
        <v>0</v>
      </c>
      <c r="M30" s="46">
        <f>SUM('B-c-1'!F30,'B-c-2'!F30)-F30</f>
        <v>0</v>
      </c>
      <c r="N30" s="46">
        <f>SUM('B-c-1'!G30,'B-c-2'!G30)-G30</f>
        <v>0</v>
      </c>
      <c r="O30" s="46">
        <f>SUM('B-c-1'!H30,'B-c-2'!H30)-H30</f>
        <v>0</v>
      </c>
      <c r="P30" s="46">
        <f>SUM('B-c-1'!I30,'B-c-2'!I30)-I30</f>
        <v>0</v>
      </c>
    </row>
    <row r="31" spans="2:16" s="8" customFormat="1" ht="11.1" customHeight="1" x14ac:dyDescent="0.15">
      <c r="B31" s="29" t="s">
        <v>11</v>
      </c>
      <c r="C31" s="78">
        <v>98</v>
      </c>
      <c r="D31" s="79"/>
      <c r="E31" s="150">
        <v>98</v>
      </c>
      <c r="F31" s="137">
        <v>107</v>
      </c>
      <c r="G31" s="137">
        <v>13</v>
      </c>
      <c r="H31" s="137">
        <v>9</v>
      </c>
      <c r="I31" s="146">
        <v>0</v>
      </c>
      <c r="J31" s="46">
        <f>SUM('B-c-1'!C31,'B-c-2'!C31)-C31</f>
        <v>0</v>
      </c>
      <c r="L31" s="46">
        <f>SUM('B-c-1'!E31,'B-c-2'!E31)-E31</f>
        <v>0</v>
      </c>
      <c r="M31" s="46">
        <f>SUM('B-c-1'!F31,'B-c-2'!F31)-F31</f>
        <v>0</v>
      </c>
      <c r="N31" s="46">
        <f>SUM('B-c-1'!G31,'B-c-2'!G31)-G31</f>
        <v>0</v>
      </c>
      <c r="O31" s="46">
        <f>SUM('B-c-1'!H31,'B-c-2'!H31)-H31</f>
        <v>0</v>
      </c>
      <c r="P31" s="46">
        <f>SUM('B-c-1'!I31,'B-c-2'!I31)-I31</f>
        <v>0</v>
      </c>
    </row>
    <row r="32" spans="2:16" s="8" customFormat="1" ht="11.1" customHeight="1" x14ac:dyDescent="0.15">
      <c r="B32" s="29" t="s">
        <v>12</v>
      </c>
      <c r="C32" s="78">
        <v>184</v>
      </c>
      <c r="D32" s="79"/>
      <c r="E32" s="150">
        <v>150</v>
      </c>
      <c r="F32" s="137">
        <v>151</v>
      </c>
      <c r="G32" s="137">
        <v>11</v>
      </c>
      <c r="H32" s="137">
        <v>16</v>
      </c>
      <c r="I32" s="146">
        <v>1</v>
      </c>
      <c r="J32" s="46">
        <f>SUM('B-c-1'!C32,'B-c-2'!C32)-C32</f>
        <v>0</v>
      </c>
      <c r="L32" s="46">
        <f>SUM('B-c-1'!E32,'B-c-2'!E32)-E32</f>
        <v>0</v>
      </c>
      <c r="M32" s="46">
        <f>SUM('B-c-1'!F32,'B-c-2'!F32)-F32</f>
        <v>0</v>
      </c>
      <c r="N32" s="46">
        <f>SUM('B-c-1'!G32,'B-c-2'!G32)-G32</f>
        <v>0</v>
      </c>
      <c r="O32" s="46">
        <f>SUM('B-c-1'!H32,'B-c-2'!H32)-H32</f>
        <v>0</v>
      </c>
      <c r="P32" s="46">
        <f>SUM('B-c-1'!I32,'B-c-2'!I32)-I32</f>
        <v>0</v>
      </c>
    </row>
    <row r="33" spans="2:16" s="22" customFormat="1" ht="11.1" customHeight="1" x14ac:dyDescent="0.15">
      <c r="B33" s="32" t="s">
        <v>13</v>
      </c>
      <c r="C33" s="57">
        <v>2216</v>
      </c>
      <c r="D33" s="53"/>
      <c r="E33" s="23">
        <v>1971</v>
      </c>
      <c r="F33" s="122">
        <v>2424</v>
      </c>
      <c r="G33" s="122">
        <v>231</v>
      </c>
      <c r="H33" s="122">
        <v>167</v>
      </c>
      <c r="I33" s="121">
        <v>20</v>
      </c>
      <c r="J33" s="46">
        <f>SUM('B-c-1'!C33,'B-c-2'!C33)-C33</f>
        <v>0</v>
      </c>
      <c r="L33" s="46">
        <f>SUM('B-c-1'!E33,'B-c-2'!E33)-E33</f>
        <v>0</v>
      </c>
      <c r="M33" s="46">
        <f>SUM('B-c-1'!F33,'B-c-2'!F33)-F33</f>
        <v>0</v>
      </c>
      <c r="N33" s="46">
        <f>SUM('B-c-1'!G33,'B-c-2'!G33)-G33</f>
        <v>0</v>
      </c>
      <c r="O33" s="46">
        <f>SUM('B-c-1'!H33,'B-c-2'!H33)-H33</f>
        <v>0</v>
      </c>
      <c r="P33" s="46">
        <f>SUM('B-c-1'!I33,'B-c-2'!I33)-I33</f>
        <v>0</v>
      </c>
    </row>
    <row r="34" spans="2:16" s="22" customFormat="1" ht="11.1" customHeight="1" x14ac:dyDescent="0.15">
      <c r="B34" s="32" t="s">
        <v>285</v>
      </c>
      <c r="C34" s="57">
        <v>5038</v>
      </c>
      <c r="D34" s="53"/>
      <c r="E34" s="23">
        <v>4386</v>
      </c>
      <c r="F34" s="122">
        <v>4854</v>
      </c>
      <c r="G34" s="122">
        <v>462</v>
      </c>
      <c r="H34" s="122">
        <v>497</v>
      </c>
      <c r="I34" s="121">
        <v>51</v>
      </c>
      <c r="J34" s="46">
        <f>SUM('B-c-1'!C34,'B-c-2'!C34)-C34</f>
        <v>0</v>
      </c>
      <c r="L34" s="46">
        <f>SUM('B-c-1'!E34,'B-c-2'!E34)-E34</f>
        <v>0</v>
      </c>
      <c r="M34" s="46">
        <f>SUM('B-c-1'!F34,'B-c-2'!F34)-F34</f>
        <v>0</v>
      </c>
      <c r="N34" s="46">
        <f>SUM('B-c-1'!G34,'B-c-2'!G34)-G34</f>
        <v>0</v>
      </c>
      <c r="O34" s="46">
        <f>SUM('B-c-1'!H34,'B-c-2'!H34)-H34</f>
        <v>0</v>
      </c>
      <c r="P34" s="46">
        <f>SUM('B-c-1'!I34,'B-c-2'!I34)-I34</f>
        <v>0</v>
      </c>
    </row>
    <row r="35" spans="2:16" s="8" customFormat="1" ht="11.1" customHeight="1" x14ac:dyDescent="0.15">
      <c r="B35" s="29" t="s">
        <v>14</v>
      </c>
      <c r="C35" s="78">
        <v>357</v>
      </c>
      <c r="D35" s="79"/>
      <c r="E35" s="150">
        <v>342</v>
      </c>
      <c r="F35" s="137">
        <v>362</v>
      </c>
      <c r="G35" s="137">
        <v>30</v>
      </c>
      <c r="H35" s="137">
        <v>18</v>
      </c>
      <c r="I35" s="146">
        <v>0</v>
      </c>
      <c r="J35" s="46">
        <f>SUM('B-c-1'!C35,'B-c-2'!C35)-C35</f>
        <v>0</v>
      </c>
      <c r="L35" s="46">
        <f>SUM('B-c-1'!E35,'B-c-2'!E35)-E35</f>
        <v>0</v>
      </c>
      <c r="M35" s="46">
        <f>SUM('B-c-1'!F35,'B-c-2'!F35)-F35</f>
        <v>0</v>
      </c>
      <c r="N35" s="46">
        <f>SUM('B-c-1'!G35,'B-c-2'!G35)-G35</f>
        <v>0</v>
      </c>
      <c r="O35" s="46">
        <f>SUM('B-c-1'!H35,'B-c-2'!H35)-H35</f>
        <v>0</v>
      </c>
      <c r="P35" s="46">
        <f>SUM('B-c-1'!I35,'B-c-2'!I35)-I35</f>
        <v>0</v>
      </c>
    </row>
    <row r="36" spans="2:16" s="8" customFormat="1" ht="11.1" customHeight="1" x14ac:dyDescent="0.15">
      <c r="B36" s="29" t="s">
        <v>15</v>
      </c>
      <c r="C36" s="78">
        <v>221</v>
      </c>
      <c r="D36" s="79"/>
      <c r="E36" s="150">
        <v>182</v>
      </c>
      <c r="F36" s="137">
        <v>201</v>
      </c>
      <c r="G36" s="137">
        <v>19</v>
      </c>
      <c r="H36" s="137">
        <v>17</v>
      </c>
      <c r="I36" s="146">
        <v>0</v>
      </c>
      <c r="J36" s="46">
        <f>SUM('B-c-1'!C36,'B-c-2'!C36)-C36</f>
        <v>0</v>
      </c>
      <c r="L36" s="46">
        <f>SUM('B-c-1'!E36,'B-c-2'!E36)-E36</f>
        <v>0</v>
      </c>
      <c r="M36" s="46">
        <f>SUM('B-c-1'!F36,'B-c-2'!F36)-F36</f>
        <v>0</v>
      </c>
      <c r="N36" s="46">
        <f>SUM('B-c-1'!G36,'B-c-2'!G36)-G36</f>
        <v>0</v>
      </c>
      <c r="O36" s="46">
        <f>SUM('B-c-1'!H36,'B-c-2'!H36)-H36</f>
        <v>0</v>
      </c>
      <c r="P36" s="46">
        <f>SUM('B-c-1'!I36,'B-c-2'!I36)-I36</f>
        <v>0</v>
      </c>
    </row>
    <row r="37" spans="2:16" s="8" customFormat="1" ht="11.1" customHeight="1" x14ac:dyDescent="0.15">
      <c r="B37" s="29" t="s">
        <v>16</v>
      </c>
      <c r="C37" s="78">
        <v>293</v>
      </c>
      <c r="D37" s="79"/>
      <c r="E37" s="150">
        <v>279</v>
      </c>
      <c r="F37" s="137">
        <v>295</v>
      </c>
      <c r="G37" s="137">
        <v>24</v>
      </c>
      <c r="H37" s="137">
        <v>25</v>
      </c>
      <c r="I37" s="146">
        <v>3</v>
      </c>
      <c r="J37" s="46">
        <f>SUM('B-c-1'!C37,'B-c-2'!C37)-C37</f>
        <v>0</v>
      </c>
      <c r="L37" s="46">
        <f>SUM('B-c-1'!E37,'B-c-2'!E37)-E37</f>
        <v>0</v>
      </c>
      <c r="M37" s="46">
        <f>SUM('B-c-1'!F37,'B-c-2'!F37)-F37</f>
        <v>0</v>
      </c>
      <c r="N37" s="46">
        <f>SUM('B-c-1'!G37,'B-c-2'!G37)-G37</f>
        <v>0</v>
      </c>
      <c r="O37" s="46">
        <f>SUM('B-c-1'!H37,'B-c-2'!H37)-H37</f>
        <v>0</v>
      </c>
      <c r="P37" s="46">
        <f>SUM('B-c-1'!I37,'B-c-2'!I37)-I37</f>
        <v>0</v>
      </c>
    </row>
    <row r="38" spans="2:16" s="8" customFormat="1" ht="11.1" customHeight="1" x14ac:dyDescent="0.15">
      <c r="B38" s="29" t="s">
        <v>17</v>
      </c>
      <c r="C38" s="78">
        <v>1126</v>
      </c>
      <c r="D38" s="79"/>
      <c r="E38" s="150">
        <v>1018</v>
      </c>
      <c r="F38" s="137">
        <v>1158</v>
      </c>
      <c r="G38" s="137">
        <v>124</v>
      </c>
      <c r="H38" s="137">
        <v>116</v>
      </c>
      <c r="I38" s="146">
        <v>5</v>
      </c>
      <c r="J38" s="46">
        <f>SUM('B-c-1'!C38,'B-c-2'!C38)-C38</f>
        <v>0</v>
      </c>
      <c r="L38" s="46">
        <f>SUM('B-c-1'!E38,'B-c-2'!E38)-E38</f>
        <v>0</v>
      </c>
      <c r="M38" s="46">
        <f>SUM('B-c-1'!F38,'B-c-2'!F38)-F38</f>
        <v>0</v>
      </c>
      <c r="N38" s="46">
        <f>SUM('B-c-1'!G38,'B-c-2'!G38)-G38</f>
        <v>0</v>
      </c>
      <c r="O38" s="46">
        <f>SUM('B-c-1'!H38,'B-c-2'!H38)-H38</f>
        <v>0</v>
      </c>
      <c r="P38" s="46">
        <f>SUM('B-c-1'!I38,'B-c-2'!I38)-I38</f>
        <v>0</v>
      </c>
    </row>
    <row r="39" spans="2:16" s="8" customFormat="1" ht="11.1" customHeight="1" x14ac:dyDescent="0.15">
      <c r="B39" s="29" t="s">
        <v>18</v>
      </c>
      <c r="C39" s="78">
        <v>972</v>
      </c>
      <c r="D39" s="79"/>
      <c r="E39" s="150">
        <v>804</v>
      </c>
      <c r="F39" s="137">
        <v>900</v>
      </c>
      <c r="G39" s="137">
        <v>75</v>
      </c>
      <c r="H39" s="137">
        <v>105</v>
      </c>
      <c r="I39" s="146">
        <v>16</v>
      </c>
      <c r="J39" s="46">
        <f>SUM('B-c-1'!C39,'B-c-2'!C39)-C39</f>
        <v>0</v>
      </c>
      <c r="L39" s="46">
        <f>SUM('B-c-1'!E39,'B-c-2'!E39)-E39</f>
        <v>0</v>
      </c>
      <c r="M39" s="46">
        <f>SUM('B-c-1'!F39,'B-c-2'!F39)-F39</f>
        <v>0</v>
      </c>
      <c r="N39" s="46">
        <f>SUM('B-c-1'!G39,'B-c-2'!G39)-G39</f>
        <v>0</v>
      </c>
      <c r="O39" s="46">
        <f>SUM('B-c-1'!H39,'B-c-2'!H39)-H39</f>
        <v>0</v>
      </c>
      <c r="P39" s="46">
        <f>SUM('B-c-1'!I39,'B-c-2'!I39)-I39</f>
        <v>0</v>
      </c>
    </row>
    <row r="40" spans="2:16" s="8" customFormat="1" ht="11.1" customHeight="1" x14ac:dyDescent="0.15">
      <c r="B40" s="29" t="s">
        <v>19</v>
      </c>
      <c r="C40" s="78">
        <v>1028</v>
      </c>
      <c r="D40" s="79"/>
      <c r="E40" s="150">
        <v>859</v>
      </c>
      <c r="F40" s="137">
        <v>1005</v>
      </c>
      <c r="G40" s="137">
        <v>99</v>
      </c>
      <c r="H40" s="137">
        <v>124</v>
      </c>
      <c r="I40" s="146">
        <v>16</v>
      </c>
      <c r="J40" s="46">
        <f>SUM('B-c-1'!C40,'B-c-2'!C40)-C40</f>
        <v>0</v>
      </c>
      <c r="L40" s="46">
        <f>SUM('B-c-1'!E40,'B-c-2'!E40)-E40</f>
        <v>0</v>
      </c>
      <c r="M40" s="46">
        <f>SUM('B-c-1'!F40,'B-c-2'!F40)-F40</f>
        <v>0</v>
      </c>
      <c r="N40" s="46">
        <f>SUM('B-c-1'!G40,'B-c-2'!G40)-G40</f>
        <v>0</v>
      </c>
      <c r="O40" s="46">
        <f>SUM('B-c-1'!H40,'B-c-2'!H40)-H40</f>
        <v>0</v>
      </c>
      <c r="P40" s="46">
        <f>SUM('B-c-1'!I40,'B-c-2'!I40)-I40</f>
        <v>0</v>
      </c>
    </row>
    <row r="41" spans="2:16" s="8" customFormat="1" ht="11.1" customHeight="1" x14ac:dyDescent="0.15">
      <c r="B41" s="29" t="s">
        <v>20</v>
      </c>
      <c r="C41" s="78">
        <v>198</v>
      </c>
      <c r="D41" s="79"/>
      <c r="E41" s="150">
        <v>179</v>
      </c>
      <c r="F41" s="137">
        <v>185</v>
      </c>
      <c r="G41" s="137">
        <v>20</v>
      </c>
      <c r="H41" s="137">
        <v>11</v>
      </c>
      <c r="I41" s="146">
        <v>3</v>
      </c>
      <c r="J41" s="46">
        <f>SUM('B-c-1'!C41,'B-c-2'!C41)-C41</f>
        <v>0</v>
      </c>
      <c r="L41" s="46">
        <f>SUM('B-c-1'!E41,'B-c-2'!E41)-E41</f>
        <v>0</v>
      </c>
      <c r="M41" s="46">
        <f>SUM('B-c-1'!F41,'B-c-2'!F41)-F41</f>
        <v>0</v>
      </c>
      <c r="N41" s="46">
        <f>SUM('B-c-1'!G41,'B-c-2'!G41)-G41</f>
        <v>0</v>
      </c>
      <c r="O41" s="46">
        <f>SUM('B-c-1'!H41,'B-c-2'!H41)-H41</f>
        <v>0</v>
      </c>
      <c r="P41" s="46">
        <f>SUM('B-c-1'!I41,'B-c-2'!I41)-I41</f>
        <v>0</v>
      </c>
    </row>
    <row r="42" spans="2:16" s="8" customFormat="1" ht="11.1" customHeight="1" x14ac:dyDescent="0.15">
      <c r="B42" s="29" t="s">
        <v>21</v>
      </c>
      <c r="C42" s="78">
        <v>90</v>
      </c>
      <c r="D42" s="79"/>
      <c r="E42" s="150">
        <v>79</v>
      </c>
      <c r="F42" s="137">
        <v>68</v>
      </c>
      <c r="G42" s="137">
        <v>5</v>
      </c>
      <c r="H42" s="137">
        <v>10</v>
      </c>
      <c r="I42" s="146">
        <v>2</v>
      </c>
      <c r="J42" s="46">
        <f>SUM('B-c-1'!C42,'B-c-2'!C42)-C42</f>
        <v>0</v>
      </c>
      <c r="L42" s="46">
        <f>SUM('B-c-1'!E42,'B-c-2'!E42)-E42</f>
        <v>0</v>
      </c>
      <c r="M42" s="46">
        <f>SUM('B-c-1'!F42,'B-c-2'!F42)-F42</f>
        <v>0</v>
      </c>
      <c r="N42" s="46">
        <f>SUM('B-c-1'!G42,'B-c-2'!G42)-G42</f>
        <v>0</v>
      </c>
      <c r="O42" s="46">
        <f>SUM('B-c-1'!H42,'B-c-2'!H42)-H42</f>
        <v>0</v>
      </c>
      <c r="P42" s="46">
        <f>SUM('B-c-1'!I42,'B-c-2'!I42)-I42</f>
        <v>0</v>
      </c>
    </row>
    <row r="43" spans="2:16" s="8" customFormat="1" ht="11.1" customHeight="1" x14ac:dyDescent="0.15">
      <c r="B43" s="29" t="s">
        <v>22</v>
      </c>
      <c r="C43" s="78">
        <v>191</v>
      </c>
      <c r="D43" s="79"/>
      <c r="E43" s="150">
        <v>153</v>
      </c>
      <c r="F43" s="137">
        <v>165</v>
      </c>
      <c r="G43" s="137">
        <v>11</v>
      </c>
      <c r="H43" s="137">
        <v>17</v>
      </c>
      <c r="I43" s="146">
        <v>2</v>
      </c>
      <c r="J43" s="46">
        <f>SUM('B-c-1'!C43,'B-c-2'!C43)-C43</f>
        <v>0</v>
      </c>
      <c r="L43" s="46">
        <f>SUM('B-c-1'!E43,'B-c-2'!E43)-E43</f>
        <v>0</v>
      </c>
      <c r="M43" s="46">
        <f>SUM('B-c-1'!F43,'B-c-2'!F43)-F43</f>
        <v>0</v>
      </c>
      <c r="N43" s="46">
        <f>SUM('B-c-1'!G43,'B-c-2'!G43)-G43</f>
        <v>0</v>
      </c>
      <c r="O43" s="46">
        <f>SUM('B-c-1'!H43,'B-c-2'!H43)-H43</f>
        <v>0</v>
      </c>
      <c r="P43" s="46">
        <f>SUM('B-c-1'!I43,'B-c-2'!I43)-I43</f>
        <v>0</v>
      </c>
    </row>
    <row r="44" spans="2:16" s="8" customFormat="1" ht="11.1" customHeight="1" x14ac:dyDescent="0.15">
      <c r="B44" s="29" t="s">
        <v>23</v>
      </c>
      <c r="C44" s="78">
        <v>562</v>
      </c>
      <c r="D44" s="79"/>
      <c r="E44" s="150">
        <v>491</v>
      </c>
      <c r="F44" s="137">
        <v>515</v>
      </c>
      <c r="G44" s="137">
        <v>55</v>
      </c>
      <c r="H44" s="137">
        <v>54</v>
      </c>
      <c r="I44" s="146">
        <v>4</v>
      </c>
      <c r="J44" s="46">
        <f>SUM('B-c-1'!C44,'B-c-2'!C44)-C44</f>
        <v>0</v>
      </c>
      <c r="L44" s="46">
        <f>SUM('B-c-1'!E44,'B-c-2'!E44)-E44</f>
        <v>0</v>
      </c>
      <c r="M44" s="46">
        <f>SUM('B-c-1'!F44,'B-c-2'!F44)-F44</f>
        <v>0</v>
      </c>
      <c r="N44" s="46">
        <f>SUM('B-c-1'!G44,'B-c-2'!G44)-G44</f>
        <v>0</v>
      </c>
      <c r="O44" s="46">
        <f>SUM('B-c-1'!H44,'B-c-2'!H44)-H44</f>
        <v>0</v>
      </c>
      <c r="P44" s="46">
        <f>SUM('B-c-1'!I44,'B-c-2'!I44)-I44</f>
        <v>0</v>
      </c>
    </row>
    <row r="45" spans="2:16" s="22" customFormat="1" ht="11.1" customHeight="1" x14ac:dyDescent="0.15">
      <c r="B45" s="32" t="s">
        <v>286</v>
      </c>
      <c r="C45" s="57">
        <v>1948</v>
      </c>
      <c r="D45" s="53"/>
      <c r="E45" s="23">
        <v>1670</v>
      </c>
      <c r="F45" s="122">
        <v>1863</v>
      </c>
      <c r="G45" s="122">
        <v>183</v>
      </c>
      <c r="H45" s="122">
        <v>138</v>
      </c>
      <c r="I45" s="121">
        <v>4</v>
      </c>
      <c r="J45" s="46">
        <f>SUM('B-c-1'!C45,'B-c-2'!C45)-C45</f>
        <v>0</v>
      </c>
      <c r="L45" s="46">
        <f>SUM('B-c-1'!E45,'B-c-2'!E45)-E45</f>
        <v>0</v>
      </c>
      <c r="M45" s="46">
        <f>SUM('B-c-1'!F45,'B-c-2'!F45)-F45</f>
        <v>0</v>
      </c>
      <c r="N45" s="46">
        <f>SUM('B-c-1'!G45,'B-c-2'!G45)-G45</f>
        <v>0</v>
      </c>
      <c r="O45" s="46">
        <f>SUM('B-c-1'!H45,'B-c-2'!H45)-H45</f>
        <v>0</v>
      </c>
      <c r="P45" s="46">
        <f>SUM('B-c-1'!I45,'B-c-2'!I45)-I45</f>
        <v>0</v>
      </c>
    </row>
    <row r="46" spans="2:16" s="8" customFormat="1" ht="11.1" customHeight="1" x14ac:dyDescent="0.15">
      <c r="B46" s="29" t="s">
        <v>24</v>
      </c>
      <c r="C46" s="78">
        <v>130</v>
      </c>
      <c r="D46" s="79"/>
      <c r="E46" s="150">
        <v>128</v>
      </c>
      <c r="F46" s="137">
        <v>141</v>
      </c>
      <c r="G46" s="137">
        <v>16</v>
      </c>
      <c r="H46" s="137">
        <v>4</v>
      </c>
      <c r="I46" s="146">
        <v>0</v>
      </c>
      <c r="J46" s="46">
        <f>SUM('B-c-1'!C46,'B-c-2'!C46)-C46</f>
        <v>0</v>
      </c>
      <c r="L46" s="46">
        <f>SUM('B-c-1'!E46,'B-c-2'!E46)-E46</f>
        <v>0</v>
      </c>
      <c r="M46" s="46">
        <f>SUM('B-c-1'!F46,'B-c-2'!F46)-F46</f>
        <v>0</v>
      </c>
      <c r="N46" s="46">
        <f>SUM('B-c-1'!G46,'B-c-2'!G46)-G46</f>
        <v>0</v>
      </c>
      <c r="O46" s="46">
        <f>SUM('B-c-1'!H46,'B-c-2'!H46)-H46</f>
        <v>0</v>
      </c>
      <c r="P46" s="46">
        <f>SUM('B-c-1'!I46,'B-c-2'!I46)-I46</f>
        <v>0</v>
      </c>
    </row>
    <row r="47" spans="2:16" s="8" customFormat="1" ht="11.1" customHeight="1" x14ac:dyDescent="0.15">
      <c r="B47" s="29" t="s">
        <v>25</v>
      </c>
      <c r="C47" s="78">
        <v>112</v>
      </c>
      <c r="D47" s="79"/>
      <c r="E47" s="150">
        <v>92</v>
      </c>
      <c r="F47" s="137">
        <v>98</v>
      </c>
      <c r="G47" s="137">
        <v>13</v>
      </c>
      <c r="H47" s="137">
        <v>4</v>
      </c>
      <c r="I47" s="146">
        <v>0</v>
      </c>
      <c r="J47" s="46">
        <f>SUM('B-c-1'!C47,'B-c-2'!C47)-C47</f>
        <v>0</v>
      </c>
      <c r="L47" s="46">
        <f>SUM('B-c-1'!E47,'B-c-2'!E47)-E47</f>
        <v>0</v>
      </c>
      <c r="M47" s="46">
        <f>SUM('B-c-1'!F47,'B-c-2'!F47)-F47</f>
        <v>0</v>
      </c>
      <c r="N47" s="46">
        <f>SUM('B-c-1'!G47,'B-c-2'!G47)-G47</f>
        <v>0</v>
      </c>
      <c r="O47" s="46">
        <f>SUM('B-c-1'!H47,'B-c-2'!H47)-H47</f>
        <v>0</v>
      </c>
      <c r="P47" s="46">
        <f>SUM('B-c-1'!I47,'B-c-2'!I47)-I47</f>
        <v>0</v>
      </c>
    </row>
    <row r="48" spans="2:16" s="8" customFormat="1" ht="11.1" customHeight="1" x14ac:dyDescent="0.15">
      <c r="B48" s="29" t="s">
        <v>26</v>
      </c>
      <c r="C48" s="78">
        <v>74</v>
      </c>
      <c r="D48" s="79"/>
      <c r="E48" s="150">
        <v>76</v>
      </c>
      <c r="F48" s="137">
        <v>83</v>
      </c>
      <c r="G48" s="137">
        <v>3</v>
      </c>
      <c r="H48" s="137">
        <v>5</v>
      </c>
      <c r="I48" s="146">
        <v>0</v>
      </c>
      <c r="J48" s="46">
        <f>SUM('B-c-1'!C48,'B-c-2'!C48)-C48</f>
        <v>0</v>
      </c>
      <c r="L48" s="46">
        <f>SUM('B-c-1'!E48,'B-c-2'!E48)-E48</f>
        <v>0</v>
      </c>
      <c r="M48" s="46">
        <f>SUM('B-c-1'!F48,'B-c-2'!F48)-F48</f>
        <v>0</v>
      </c>
      <c r="N48" s="46">
        <f>SUM('B-c-1'!G48,'B-c-2'!G48)-G48</f>
        <v>0</v>
      </c>
      <c r="O48" s="46">
        <f>SUM('B-c-1'!H48,'B-c-2'!H48)-H48</f>
        <v>0</v>
      </c>
      <c r="P48" s="46">
        <f>SUM('B-c-1'!I48,'B-c-2'!I48)-I48</f>
        <v>0</v>
      </c>
    </row>
    <row r="49" spans="2:16" s="8" customFormat="1" ht="11.1" customHeight="1" x14ac:dyDescent="0.15">
      <c r="B49" s="29" t="s">
        <v>27</v>
      </c>
      <c r="C49" s="78">
        <v>202</v>
      </c>
      <c r="D49" s="79"/>
      <c r="E49" s="150">
        <v>182</v>
      </c>
      <c r="F49" s="137">
        <v>193</v>
      </c>
      <c r="G49" s="137">
        <v>17</v>
      </c>
      <c r="H49" s="137">
        <v>19</v>
      </c>
      <c r="I49" s="146">
        <v>0</v>
      </c>
      <c r="J49" s="46">
        <f>SUM('B-c-1'!C49,'B-c-2'!C49)-C49</f>
        <v>0</v>
      </c>
      <c r="L49" s="46">
        <f>SUM('B-c-1'!E49,'B-c-2'!E49)-E49</f>
        <v>0</v>
      </c>
      <c r="M49" s="46">
        <f>SUM('B-c-1'!F49,'B-c-2'!F49)-F49</f>
        <v>0</v>
      </c>
      <c r="N49" s="46">
        <f>SUM('B-c-1'!G49,'B-c-2'!G49)-G49</f>
        <v>0</v>
      </c>
      <c r="O49" s="46">
        <f>SUM('B-c-1'!H49,'B-c-2'!H49)-H49</f>
        <v>0</v>
      </c>
      <c r="P49" s="46">
        <f>SUM('B-c-1'!I49,'B-c-2'!I49)-I49</f>
        <v>0</v>
      </c>
    </row>
    <row r="50" spans="2:16" s="8" customFormat="1" ht="11.1" customHeight="1" x14ac:dyDescent="0.15">
      <c r="B50" s="29" t="s">
        <v>28</v>
      </c>
      <c r="C50" s="78">
        <v>1230</v>
      </c>
      <c r="D50" s="79"/>
      <c r="E50" s="150">
        <v>1030</v>
      </c>
      <c r="F50" s="137">
        <v>1180</v>
      </c>
      <c r="G50" s="137">
        <v>122</v>
      </c>
      <c r="H50" s="137">
        <v>87</v>
      </c>
      <c r="I50" s="146">
        <v>4</v>
      </c>
      <c r="J50" s="46">
        <f>SUM('B-c-1'!C50,'B-c-2'!C50)-C50</f>
        <v>0</v>
      </c>
      <c r="L50" s="46">
        <f>SUM('B-c-1'!E50,'B-c-2'!E50)-E50</f>
        <v>0</v>
      </c>
      <c r="M50" s="46">
        <f>SUM('B-c-1'!F50,'B-c-2'!F50)-F50</f>
        <v>0</v>
      </c>
      <c r="N50" s="46">
        <f>SUM('B-c-1'!G50,'B-c-2'!G50)-G50</f>
        <v>0</v>
      </c>
      <c r="O50" s="46">
        <f>SUM('B-c-1'!H50,'B-c-2'!H50)-H50</f>
        <v>0</v>
      </c>
      <c r="P50" s="46">
        <f>SUM('B-c-1'!I50,'B-c-2'!I50)-I50</f>
        <v>0</v>
      </c>
    </row>
    <row r="51" spans="2:16" s="8" customFormat="1" ht="11.1" customHeight="1" x14ac:dyDescent="0.15">
      <c r="B51" s="29" t="s">
        <v>29</v>
      </c>
      <c r="C51" s="78">
        <v>200</v>
      </c>
      <c r="D51" s="79"/>
      <c r="E51" s="150">
        <v>162</v>
      </c>
      <c r="F51" s="137">
        <v>168</v>
      </c>
      <c r="G51" s="137">
        <v>12</v>
      </c>
      <c r="H51" s="137">
        <v>19</v>
      </c>
      <c r="I51" s="146">
        <v>0</v>
      </c>
      <c r="J51" s="46">
        <f>SUM('B-c-1'!C51,'B-c-2'!C51)-C51</f>
        <v>0</v>
      </c>
      <c r="L51" s="46">
        <f>SUM('B-c-1'!E51,'B-c-2'!E51)-E51</f>
        <v>0</v>
      </c>
      <c r="M51" s="46">
        <f>SUM('B-c-1'!F51,'B-c-2'!F51)-F51</f>
        <v>0</v>
      </c>
      <c r="N51" s="46">
        <f>SUM('B-c-1'!G51,'B-c-2'!G51)-G51</f>
        <v>0</v>
      </c>
      <c r="O51" s="46">
        <f>SUM('B-c-1'!H51,'B-c-2'!H51)-H51</f>
        <v>0</v>
      </c>
      <c r="P51" s="46">
        <f>SUM('B-c-1'!I51,'B-c-2'!I51)-I51</f>
        <v>0</v>
      </c>
    </row>
    <row r="52" spans="2:16" s="22" customFormat="1" ht="11.1" customHeight="1" x14ac:dyDescent="0.15">
      <c r="B52" s="32" t="s">
        <v>287</v>
      </c>
      <c r="C52" s="57">
        <v>4098</v>
      </c>
      <c r="D52" s="53"/>
      <c r="E52" s="23">
        <v>3315</v>
      </c>
      <c r="F52" s="122">
        <v>3808</v>
      </c>
      <c r="G52" s="122">
        <v>377</v>
      </c>
      <c r="H52" s="122">
        <v>342</v>
      </c>
      <c r="I52" s="121">
        <v>24</v>
      </c>
      <c r="J52" s="46">
        <f>SUM('B-c-1'!C52,'B-c-2'!C52)-C52</f>
        <v>0</v>
      </c>
      <c r="L52" s="46">
        <f>SUM('B-c-1'!E52,'B-c-2'!E52)-E52</f>
        <v>0</v>
      </c>
      <c r="M52" s="46">
        <f>SUM('B-c-1'!F52,'B-c-2'!F52)-F52</f>
        <v>0</v>
      </c>
      <c r="N52" s="46">
        <f>SUM('B-c-1'!G52,'B-c-2'!G52)-G52</f>
        <v>0</v>
      </c>
      <c r="O52" s="46">
        <f>SUM('B-c-1'!H52,'B-c-2'!H52)-H52</f>
        <v>0</v>
      </c>
      <c r="P52" s="46">
        <f>SUM('B-c-1'!I52,'B-c-2'!I52)-I52</f>
        <v>0</v>
      </c>
    </row>
    <row r="53" spans="2:16" s="8" customFormat="1" ht="11.1" customHeight="1" x14ac:dyDescent="0.15">
      <c r="B53" s="29" t="s">
        <v>30</v>
      </c>
      <c r="C53" s="78">
        <v>196</v>
      </c>
      <c r="D53" s="79"/>
      <c r="E53" s="150">
        <v>165</v>
      </c>
      <c r="F53" s="137">
        <v>176</v>
      </c>
      <c r="G53" s="137">
        <v>10</v>
      </c>
      <c r="H53" s="137">
        <v>35</v>
      </c>
      <c r="I53" s="146">
        <v>2</v>
      </c>
      <c r="J53" s="46">
        <f>SUM('B-c-1'!C53,'B-c-2'!C53)-C53</f>
        <v>0</v>
      </c>
      <c r="L53" s="46">
        <f>SUM('B-c-1'!E53,'B-c-2'!E53)-E53</f>
        <v>0</v>
      </c>
      <c r="M53" s="46">
        <f>SUM('B-c-1'!F53,'B-c-2'!F53)-F53</f>
        <v>0</v>
      </c>
      <c r="N53" s="46">
        <f>SUM('B-c-1'!G53,'B-c-2'!G53)-G53</f>
        <v>0</v>
      </c>
      <c r="O53" s="46">
        <f>SUM('B-c-1'!H53,'B-c-2'!H53)-H53</f>
        <v>0</v>
      </c>
      <c r="P53" s="46">
        <f>SUM('B-c-1'!I53,'B-c-2'!I53)-I53</f>
        <v>0</v>
      </c>
    </row>
    <row r="54" spans="2:16" s="8" customFormat="1" ht="11.1" customHeight="1" x14ac:dyDescent="0.15">
      <c r="B54" s="29" t="s">
        <v>31</v>
      </c>
      <c r="C54" s="78">
        <v>323</v>
      </c>
      <c r="D54" s="79"/>
      <c r="E54" s="150">
        <v>270</v>
      </c>
      <c r="F54" s="137">
        <v>302</v>
      </c>
      <c r="G54" s="137">
        <v>45</v>
      </c>
      <c r="H54" s="137">
        <v>25</v>
      </c>
      <c r="I54" s="146">
        <v>4</v>
      </c>
      <c r="J54" s="46">
        <f>SUM('B-c-1'!C54,'B-c-2'!C54)-C54</f>
        <v>0</v>
      </c>
      <c r="L54" s="46">
        <f>SUM('B-c-1'!E54,'B-c-2'!E54)-E54</f>
        <v>0</v>
      </c>
      <c r="M54" s="46">
        <f>SUM('B-c-1'!F54,'B-c-2'!F54)-F54</f>
        <v>0</v>
      </c>
      <c r="N54" s="46">
        <f>SUM('B-c-1'!G54,'B-c-2'!G54)-G54</f>
        <v>0</v>
      </c>
      <c r="O54" s="46">
        <f>SUM('B-c-1'!H54,'B-c-2'!H54)-H54</f>
        <v>0</v>
      </c>
      <c r="P54" s="46">
        <f>SUM('B-c-1'!I54,'B-c-2'!I54)-I54</f>
        <v>0</v>
      </c>
    </row>
    <row r="55" spans="2:16" s="8" customFormat="1" ht="11.1" customHeight="1" x14ac:dyDescent="0.15">
      <c r="B55" s="29" t="s">
        <v>32</v>
      </c>
      <c r="C55" s="78">
        <v>2121</v>
      </c>
      <c r="D55" s="79"/>
      <c r="E55" s="150">
        <v>1562</v>
      </c>
      <c r="F55" s="137">
        <v>1823</v>
      </c>
      <c r="G55" s="137">
        <v>178</v>
      </c>
      <c r="H55" s="137">
        <v>138</v>
      </c>
      <c r="I55" s="146">
        <v>11</v>
      </c>
      <c r="J55" s="46">
        <f>SUM('B-c-1'!C55,'B-c-2'!C55)-C55</f>
        <v>0</v>
      </c>
      <c r="L55" s="46">
        <f>SUM('B-c-1'!E55,'B-c-2'!E55)-E55</f>
        <v>0</v>
      </c>
      <c r="M55" s="46">
        <f>SUM('B-c-1'!F55,'B-c-2'!F55)-F55</f>
        <v>0</v>
      </c>
      <c r="N55" s="46">
        <f>SUM('B-c-1'!G55,'B-c-2'!G55)-G55</f>
        <v>0</v>
      </c>
      <c r="O55" s="46">
        <f>SUM('B-c-1'!H55,'B-c-2'!H55)-H55</f>
        <v>0</v>
      </c>
      <c r="P55" s="46">
        <f>SUM('B-c-1'!I55,'B-c-2'!I55)-I55</f>
        <v>0</v>
      </c>
    </row>
    <row r="56" spans="2:16" s="8" customFormat="1" ht="11.1" customHeight="1" x14ac:dyDescent="0.15">
      <c r="B56" s="29" t="s">
        <v>33</v>
      </c>
      <c r="C56" s="78">
        <v>1145</v>
      </c>
      <c r="D56" s="79"/>
      <c r="E56" s="150">
        <v>1030</v>
      </c>
      <c r="F56" s="137">
        <v>1203</v>
      </c>
      <c r="G56" s="137">
        <v>121</v>
      </c>
      <c r="H56" s="137">
        <v>118</v>
      </c>
      <c r="I56" s="146">
        <v>4</v>
      </c>
      <c r="J56" s="46">
        <f>SUM('B-c-1'!C56,'B-c-2'!C56)-C56</f>
        <v>0</v>
      </c>
      <c r="L56" s="46">
        <f>SUM('B-c-1'!E56,'B-c-2'!E56)-E56</f>
        <v>0</v>
      </c>
      <c r="M56" s="46">
        <f>SUM('B-c-1'!F56,'B-c-2'!F56)-F56</f>
        <v>0</v>
      </c>
      <c r="N56" s="46">
        <f>SUM('B-c-1'!G56,'B-c-2'!G56)-G56</f>
        <v>0</v>
      </c>
      <c r="O56" s="46">
        <f>SUM('B-c-1'!H56,'B-c-2'!H56)-H56</f>
        <v>0</v>
      </c>
      <c r="P56" s="46">
        <f>SUM('B-c-1'!I56,'B-c-2'!I56)-I56</f>
        <v>0</v>
      </c>
    </row>
    <row r="57" spans="2:16" s="8" customFormat="1" ht="11.1" customHeight="1" x14ac:dyDescent="0.15">
      <c r="B57" s="29" t="s">
        <v>34</v>
      </c>
      <c r="C57" s="78">
        <v>201</v>
      </c>
      <c r="D57" s="79"/>
      <c r="E57" s="150">
        <v>195</v>
      </c>
      <c r="F57" s="137">
        <v>205</v>
      </c>
      <c r="G57" s="137">
        <v>15</v>
      </c>
      <c r="H57" s="137">
        <v>17</v>
      </c>
      <c r="I57" s="146">
        <v>1</v>
      </c>
      <c r="J57" s="46">
        <f>SUM('B-c-1'!C57,'B-c-2'!C57)-C57</f>
        <v>0</v>
      </c>
      <c r="L57" s="46">
        <f>SUM('B-c-1'!E57,'B-c-2'!E57)-E57</f>
        <v>0</v>
      </c>
      <c r="M57" s="46">
        <f>SUM('B-c-1'!F57,'B-c-2'!F57)-F57</f>
        <v>0</v>
      </c>
      <c r="N57" s="46">
        <f>SUM('B-c-1'!G57,'B-c-2'!G57)-G57</f>
        <v>0</v>
      </c>
      <c r="O57" s="46">
        <f>SUM('B-c-1'!H57,'B-c-2'!H57)-H57</f>
        <v>0</v>
      </c>
      <c r="P57" s="46">
        <f>SUM('B-c-1'!I57,'B-c-2'!I57)-I57</f>
        <v>0</v>
      </c>
    </row>
    <row r="58" spans="2:16" s="8" customFormat="1" ht="11.1" customHeight="1" x14ac:dyDescent="0.15">
      <c r="B58" s="29" t="s">
        <v>35</v>
      </c>
      <c r="C58" s="78">
        <v>112</v>
      </c>
      <c r="D58" s="79"/>
      <c r="E58" s="150">
        <v>93</v>
      </c>
      <c r="F58" s="137">
        <v>99</v>
      </c>
      <c r="G58" s="137">
        <v>8</v>
      </c>
      <c r="H58" s="137">
        <v>9</v>
      </c>
      <c r="I58" s="146">
        <v>2</v>
      </c>
      <c r="J58" s="46">
        <f>SUM('B-c-1'!C58,'B-c-2'!C58)-C58</f>
        <v>0</v>
      </c>
      <c r="L58" s="46">
        <f>SUM('B-c-1'!E58,'B-c-2'!E58)-E58</f>
        <v>0</v>
      </c>
      <c r="M58" s="46">
        <f>SUM('B-c-1'!F58,'B-c-2'!F58)-F58</f>
        <v>0</v>
      </c>
      <c r="N58" s="46">
        <f>SUM('B-c-1'!G58,'B-c-2'!G58)-G58</f>
        <v>0</v>
      </c>
      <c r="O58" s="46">
        <f>SUM('B-c-1'!H58,'B-c-2'!H58)-H58</f>
        <v>0</v>
      </c>
      <c r="P58" s="46">
        <f>SUM('B-c-1'!I58,'B-c-2'!I58)-I58</f>
        <v>0</v>
      </c>
    </row>
    <row r="59" spans="2:16" s="22" customFormat="1" ht="11.1" customHeight="1" x14ac:dyDescent="0.15">
      <c r="B59" s="32" t="s">
        <v>288</v>
      </c>
      <c r="C59" s="57">
        <v>916</v>
      </c>
      <c r="D59" s="53"/>
      <c r="E59" s="23">
        <v>813</v>
      </c>
      <c r="F59" s="122">
        <v>885</v>
      </c>
      <c r="G59" s="122">
        <v>96</v>
      </c>
      <c r="H59" s="122">
        <v>101</v>
      </c>
      <c r="I59" s="121">
        <v>15</v>
      </c>
      <c r="J59" s="46">
        <f>SUM('B-c-1'!C59,'B-c-2'!C59)-C59</f>
        <v>0</v>
      </c>
      <c r="L59" s="46">
        <f>SUM('B-c-1'!E59,'B-c-2'!E59)-E59</f>
        <v>0</v>
      </c>
      <c r="M59" s="46">
        <f>SUM('B-c-1'!F59,'B-c-2'!F59)-F59</f>
        <v>0</v>
      </c>
      <c r="N59" s="46">
        <f>SUM('B-c-1'!G59,'B-c-2'!G59)-G59</f>
        <v>0</v>
      </c>
      <c r="O59" s="46">
        <f>SUM('B-c-1'!H59,'B-c-2'!H59)-H59</f>
        <v>0</v>
      </c>
      <c r="P59" s="46">
        <f>SUM('B-c-1'!I59,'B-c-2'!I59)-I59</f>
        <v>0</v>
      </c>
    </row>
    <row r="60" spans="2:16" s="8" customFormat="1" ht="11.1" customHeight="1" x14ac:dyDescent="0.15">
      <c r="B60" s="29" t="s">
        <v>36</v>
      </c>
      <c r="C60" s="78">
        <v>72</v>
      </c>
      <c r="D60" s="79"/>
      <c r="E60" s="150">
        <v>73</v>
      </c>
      <c r="F60" s="137">
        <v>72</v>
      </c>
      <c r="G60" s="137">
        <v>8</v>
      </c>
      <c r="H60" s="137">
        <v>8</v>
      </c>
      <c r="I60" s="146">
        <v>1</v>
      </c>
      <c r="J60" s="46">
        <f>SUM('B-c-1'!C60,'B-c-2'!C60)-C60</f>
        <v>0</v>
      </c>
      <c r="L60" s="46">
        <f>SUM('B-c-1'!E60,'B-c-2'!E60)-E60</f>
        <v>0</v>
      </c>
      <c r="M60" s="46">
        <f>SUM('B-c-1'!F60,'B-c-2'!F60)-F60</f>
        <v>0</v>
      </c>
      <c r="N60" s="46">
        <f>SUM('B-c-1'!G60,'B-c-2'!G60)-G60</f>
        <v>0</v>
      </c>
      <c r="O60" s="46">
        <f>SUM('B-c-1'!H60,'B-c-2'!H60)-H60</f>
        <v>0</v>
      </c>
      <c r="P60" s="46">
        <f>SUM('B-c-1'!I60,'B-c-2'!I60)-I60</f>
        <v>0</v>
      </c>
    </row>
    <row r="61" spans="2:16" s="8" customFormat="1" ht="11.1" customHeight="1" x14ac:dyDescent="0.15">
      <c r="B61" s="29" t="s">
        <v>37</v>
      </c>
      <c r="C61" s="78">
        <v>37</v>
      </c>
      <c r="D61" s="79"/>
      <c r="E61" s="150">
        <v>39</v>
      </c>
      <c r="F61" s="137">
        <v>40</v>
      </c>
      <c r="G61" s="137">
        <v>2</v>
      </c>
      <c r="H61" s="137">
        <v>2</v>
      </c>
      <c r="I61" s="146">
        <v>0</v>
      </c>
      <c r="J61" s="46">
        <f>SUM('B-c-1'!C61,'B-c-2'!C61)-C61</f>
        <v>0</v>
      </c>
      <c r="L61" s="46">
        <f>SUM('B-c-1'!E61,'B-c-2'!E61)-E61</f>
        <v>0</v>
      </c>
      <c r="M61" s="46">
        <f>SUM('B-c-1'!F61,'B-c-2'!F61)-F61</f>
        <v>0</v>
      </c>
      <c r="N61" s="46">
        <f>SUM('B-c-1'!G61,'B-c-2'!G61)-G61</f>
        <v>0</v>
      </c>
      <c r="O61" s="46">
        <f>SUM('B-c-1'!H61,'B-c-2'!H61)-H61</f>
        <v>0</v>
      </c>
      <c r="P61" s="46">
        <f>SUM('B-c-1'!I61,'B-c-2'!I61)-I61</f>
        <v>0</v>
      </c>
    </row>
    <row r="62" spans="2:16" s="8" customFormat="1" ht="11.1" customHeight="1" x14ac:dyDescent="0.15">
      <c r="B62" s="29" t="s">
        <v>38</v>
      </c>
      <c r="C62" s="78">
        <v>328</v>
      </c>
      <c r="D62" s="79"/>
      <c r="E62" s="150">
        <v>293</v>
      </c>
      <c r="F62" s="137">
        <v>302</v>
      </c>
      <c r="G62" s="137">
        <v>32</v>
      </c>
      <c r="H62" s="137">
        <v>37</v>
      </c>
      <c r="I62" s="146">
        <v>8</v>
      </c>
      <c r="J62" s="46">
        <f>SUM('B-c-1'!C62,'B-c-2'!C62)-C62</f>
        <v>0</v>
      </c>
      <c r="L62" s="46">
        <f>SUM('B-c-1'!E62,'B-c-2'!E62)-E62</f>
        <v>0</v>
      </c>
      <c r="M62" s="46">
        <f>SUM('B-c-1'!F62,'B-c-2'!F62)-F62</f>
        <v>0</v>
      </c>
      <c r="N62" s="46">
        <f>SUM('B-c-1'!G62,'B-c-2'!G62)-G62</f>
        <v>0</v>
      </c>
      <c r="O62" s="46">
        <f>SUM('B-c-1'!H62,'B-c-2'!H62)-H62</f>
        <v>0</v>
      </c>
      <c r="P62" s="46">
        <f>SUM('B-c-1'!I62,'B-c-2'!I62)-I62</f>
        <v>0</v>
      </c>
    </row>
    <row r="63" spans="2:16" s="8" customFormat="1" ht="11.1" customHeight="1" x14ac:dyDescent="0.15">
      <c r="B63" s="29" t="s">
        <v>39</v>
      </c>
      <c r="C63" s="78">
        <v>352</v>
      </c>
      <c r="D63" s="79"/>
      <c r="E63" s="150">
        <v>298</v>
      </c>
      <c r="F63" s="137">
        <v>345</v>
      </c>
      <c r="G63" s="137">
        <v>43</v>
      </c>
      <c r="H63" s="137">
        <v>32</v>
      </c>
      <c r="I63" s="146">
        <v>3</v>
      </c>
      <c r="J63" s="46">
        <f>SUM('B-c-1'!C63,'B-c-2'!C63)-C63</f>
        <v>0</v>
      </c>
      <c r="L63" s="46">
        <f>SUM('B-c-1'!E63,'B-c-2'!E63)-E63</f>
        <v>0</v>
      </c>
      <c r="M63" s="46">
        <f>SUM('B-c-1'!F63,'B-c-2'!F63)-F63</f>
        <v>0</v>
      </c>
      <c r="N63" s="46">
        <f>SUM('B-c-1'!G63,'B-c-2'!G63)-G63</f>
        <v>0</v>
      </c>
      <c r="O63" s="46">
        <f>SUM('B-c-1'!H63,'B-c-2'!H63)-H63</f>
        <v>0</v>
      </c>
      <c r="P63" s="46">
        <f>SUM('B-c-1'!I63,'B-c-2'!I63)-I63</f>
        <v>0</v>
      </c>
    </row>
    <row r="64" spans="2:16" s="8" customFormat="1" ht="11.1" customHeight="1" x14ac:dyDescent="0.15">
      <c r="B64" s="29" t="s">
        <v>40</v>
      </c>
      <c r="C64" s="78">
        <v>127</v>
      </c>
      <c r="D64" s="79"/>
      <c r="E64" s="150">
        <v>110</v>
      </c>
      <c r="F64" s="137">
        <v>126</v>
      </c>
      <c r="G64" s="137">
        <v>11</v>
      </c>
      <c r="H64" s="137">
        <v>22</v>
      </c>
      <c r="I64" s="146">
        <v>3</v>
      </c>
      <c r="J64" s="46">
        <f>SUM('B-c-1'!C64,'B-c-2'!C64)-C64</f>
        <v>0</v>
      </c>
      <c r="L64" s="46">
        <f>SUM('B-c-1'!E64,'B-c-2'!E64)-E64</f>
        <v>0</v>
      </c>
      <c r="M64" s="46">
        <f>SUM('B-c-1'!F64,'B-c-2'!F64)-F64</f>
        <v>0</v>
      </c>
      <c r="N64" s="46">
        <f>SUM('B-c-1'!G64,'B-c-2'!G64)-G64</f>
        <v>0</v>
      </c>
      <c r="O64" s="46">
        <f>SUM('B-c-1'!H64,'B-c-2'!H64)-H64</f>
        <v>0</v>
      </c>
      <c r="P64" s="46">
        <f>SUM('B-c-1'!I64,'B-c-2'!I64)-I64</f>
        <v>0</v>
      </c>
    </row>
    <row r="65" spans="2:16" s="22" customFormat="1" ht="11.1" customHeight="1" x14ac:dyDescent="0.15">
      <c r="B65" s="32" t="s">
        <v>289</v>
      </c>
      <c r="C65" s="57">
        <v>502</v>
      </c>
      <c r="D65" s="53"/>
      <c r="E65" s="23">
        <v>456</v>
      </c>
      <c r="F65" s="122">
        <v>490</v>
      </c>
      <c r="G65" s="122">
        <v>55</v>
      </c>
      <c r="H65" s="122">
        <v>62</v>
      </c>
      <c r="I65" s="121">
        <v>4</v>
      </c>
      <c r="J65" s="46">
        <f>SUM('B-c-1'!C65,'B-c-2'!C65)-C65</f>
        <v>0</v>
      </c>
      <c r="L65" s="46">
        <f>SUM('B-c-1'!E65,'B-c-2'!E65)-E65</f>
        <v>0</v>
      </c>
      <c r="M65" s="46">
        <f>SUM('B-c-1'!F65,'B-c-2'!F65)-F65</f>
        <v>0</v>
      </c>
      <c r="N65" s="46">
        <f>SUM('B-c-1'!G65,'B-c-2'!G65)-G65</f>
        <v>0</v>
      </c>
      <c r="O65" s="46">
        <f>SUM('B-c-1'!H65,'B-c-2'!H65)-H65</f>
        <v>0</v>
      </c>
      <c r="P65" s="46">
        <f>SUM('B-c-1'!I65,'B-c-2'!I65)-I65</f>
        <v>0</v>
      </c>
    </row>
    <row r="66" spans="2:16" s="8" customFormat="1" ht="11.1" customHeight="1" x14ac:dyDescent="0.15">
      <c r="B66" s="29" t="s">
        <v>41</v>
      </c>
      <c r="C66" s="78">
        <v>69</v>
      </c>
      <c r="D66" s="79"/>
      <c r="E66" s="150">
        <v>57</v>
      </c>
      <c r="F66" s="137">
        <v>58</v>
      </c>
      <c r="G66" s="137">
        <v>2</v>
      </c>
      <c r="H66" s="137">
        <v>5</v>
      </c>
      <c r="I66" s="146">
        <v>0</v>
      </c>
      <c r="J66" s="46">
        <f>SUM('B-c-1'!C66,'B-c-2'!C66)-C66</f>
        <v>0</v>
      </c>
      <c r="L66" s="46">
        <f>SUM('B-c-1'!E66,'B-c-2'!E66)-E66</f>
        <v>0</v>
      </c>
      <c r="M66" s="46">
        <f>SUM('B-c-1'!F66,'B-c-2'!F66)-F66</f>
        <v>0</v>
      </c>
      <c r="N66" s="46">
        <f>SUM('B-c-1'!G66,'B-c-2'!G66)-G66</f>
        <v>0</v>
      </c>
      <c r="O66" s="46">
        <f>SUM('B-c-1'!H66,'B-c-2'!H66)-H66</f>
        <v>0</v>
      </c>
      <c r="P66" s="46">
        <f>SUM('B-c-1'!I66,'B-c-2'!I66)-I66</f>
        <v>0</v>
      </c>
    </row>
    <row r="67" spans="2:16" s="8" customFormat="1" ht="11.1" customHeight="1" x14ac:dyDescent="0.15">
      <c r="B67" s="29" t="s">
        <v>42</v>
      </c>
      <c r="C67" s="78">
        <v>198</v>
      </c>
      <c r="D67" s="79"/>
      <c r="E67" s="150">
        <v>173</v>
      </c>
      <c r="F67" s="137">
        <v>196</v>
      </c>
      <c r="G67" s="137">
        <v>33</v>
      </c>
      <c r="H67" s="137">
        <v>18</v>
      </c>
      <c r="I67" s="146">
        <v>0</v>
      </c>
      <c r="J67" s="46">
        <f>SUM('B-c-1'!C67,'B-c-2'!C67)-C67</f>
        <v>0</v>
      </c>
      <c r="L67" s="46">
        <f>SUM('B-c-1'!E67,'B-c-2'!E67)-E67</f>
        <v>0</v>
      </c>
      <c r="M67" s="46">
        <f>SUM('B-c-1'!F67,'B-c-2'!F67)-F67</f>
        <v>0</v>
      </c>
      <c r="N67" s="46">
        <f>SUM('B-c-1'!G67,'B-c-2'!G67)-G67</f>
        <v>0</v>
      </c>
      <c r="O67" s="46">
        <f>SUM('B-c-1'!H67,'B-c-2'!H67)-H67</f>
        <v>0</v>
      </c>
      <c r="P67" s="46">
        <f>SUM('B-c-1'!I67,'B-c-2'!I67)-I67</f>
        <v>0</v>
      </c>
    </row>
    <row r="68" spans="2:16" s="8" customFormat="1" ht="11.1" customHeight="1" x14ac:dyDescent="0.15">
      <c r="B68" s="29" t="s">
        <v>43</v>
      </c>
      <c r="C68" s="78">
        <v>129</v>
      </c>
      <c r="D68" s="79"/>
      <c r="E68" s="150">
        <v>126</v>
      </c>
      <c r="F68" s="137">
        <v>139</v>
      </c>
      <c r="G68" s="137">
        <v>16</v>
      </c>
      <c r="H68" s="137">
        <v>22</v>
      </c>
      <c r="I68" s="146">
        <v>4</v>
      </c>
      <c r="J68" s="46">
        <f>SUM('B-c-1'!C68,'B-c-2'!C68)-C68</f>
        <v>0</v>
      </c>
      <c r="L68" s="46">
        <f>SUM('B-c-1'!E68,'B-c-2'!E68)-E68</f>
        <v>0</v>
      </c>
      <c r="M68" s="46">
        <f>SUM('B-c-1'!F68,'B-c-2'!F68)-F68</f>
        <v>0</v>
      </c>
      <c r="N68" s="46">
        <f>SUM('B-c-1'!G68,'B-c-2'!G68)-G68</f>
        <v>0</v>
      </c>
      <c r="O68" s="46">
        <f>SUM('B-c-1'!H68,'B-c-2'!H68)-H68</f>
        <v>0</v>
      </c>
      <c r="P68" s="46">
        <f>SUM('B-c-1'!I68,'B-c-2'!I68)-I68</f>
        <v>0</v>
      </c>
    </row>
    <row r="69" spans="2:16" s="8" customFormat="1" ht="11.1" customHeight="1" x14ac:dyDescent="0.15">
      <c r="B69" s="29" t="s">
        <v>44</v>
      </c>
      <c r="C69" s="78">
        <v>106</v>
      </c>
      <c r="D69" s="79"/>
      <c r="E69" s="150">
        <v>100</v>
      </c>
      <c r="F69" s="137">
        <v>97</v>
      </c>
      <c r="G69" s="137">
        <v>4</v>
      </c>
      <c r="H69" s="137">
        <v>17</v>
      </c>
      <c r="I69" s="146">
        <v>0</v>
      </c>
      <c r="J69" s="46">
        <f>SUM('B-c-1'!C69,'B-c-2'!C69)-C69</f>
        <v>0</v>
      </c>
      <c r="L69" s="46">
        <f>SUM('B-c-1'!E69,'B-c-2'!E69)-E69</f>
        <v>0</v>
      </c>
      <c r="M69" s="46">
        <f>SUM('B-c-1'!F69,'B-c-2'!F69)-F69</f>
        <v>0</v>
      </c>
      <c r="N69" s="46">
        <f>SUM('B-c-1'!G69,'B-c-2'!G69)-G69</f>
        <v>0</v>
      </c>
      <c r="O69" s="46">
        <f>SUM('B-c-1'!H69,'B-c-2'!H69)-H69</f>
        <v>0</v>
      </c>
      <c r="P69" s="46">
        <f>SUM('B-c-1'!I69,'B-c-2'!I69)-I69</f>
        <v>0</v>
      </c>
    </row>
    <row r="70" spans="2:16" s="22" customFormat="1" ht="11.1" customHeight="1" x14ac:dyDescent="0.15">
      <c r="B70" s="32" t="s">
        <v>290</v>
      </c>
      <c r="C70" s="57">
        <v>1892</v>
      </c>
      <c r="D70" s="53"/>
      <c r="E70" s="23">
        <v>1644</v>
      </c>
      <c r="F70" s="122">
        <v>1790</v>
      </c>
      <c r="G70" s="122">
        <v>134</v>
      </c>
      <c r="H70" s="122">
        <v>186</v>
      </c>
      <c r="I70" s="121">
        <v>19</v>
      </c>
      <c r="J70" s="46">
        <f>SUM('B-c-1'!C70,'B-c-2'!C70)-C70</f>
        <v>0</v>
      </c>
      <c r="L70" s="46">
        <f>SUM('B-c-1'!E70,'B-c-2'!E70)-E70</f>
        <v>0</v>
      </c>
      <c r="M70" s="46">
        <f>SUM('B-c-1'!F70,'B-c-2'!F70)-F70</f>
        <v>0</v>
      </c>
      <c r="N70" s="46">
        <f>SUM('B-c-1'!G70,'B-c-2'!G70)-G70</f>
        <v>0</v>
      </c>
      <c r="O70" s="46">
        <f>SUM('B-c-1'!H70,'B-c-2'!H70)-H70</f>
        <v>0</v>
      </c>
      <c r="P70" s="46">
        <f>SUM('B-c-1'!I70,'B-c-2'!I70)-I70</f>
        <v>0</v>
      </c>
    </row>
    <row r="71" spans="2:16" s="8" customFormat="1" ht="11.1" customHeight="1" x14ac:dyDescent="0.15">
      <c r="B71" s="29" t="s">
        <v>45</v>
      </c>
      <c r="C71" s="78">
        <v>671</v>
      </c>
      <c r="D71" s="79"/>
      <c r="E71" s="150">
        <v>557</v>
      </c>
      <c r="F71" s="137">
        <v>646</v>
      </c>
      <c r="G71" s="137">
        <v>53</v>
      </c>
      <c r="H71" s="137">
        <v>96</v>
      </c>
      <c r="I71" s="146">
        <v>8</v>
      </c>
      <c r="J71" s="46">
        <f>SUM('B-c-1'!C71,'B-c-2'!C71)-C71</f>
        <v>0</v>
      </c>
      <c r="L71" s="46">
        <f>SUM('B-c-1'!E71,'B-c-2'!E71)-E71</f>
        <v>0</v>
      </c>
      <c r="M71" s="46">
        <f>SUM('B-c-1'!F71,'B-c-2'!F71)-F71</f>
        <v>0</v>
      </c>
      <c r="N71" s="46">
        <f>SUM('B-c-1'!G71,'B-c-2'!G71)-G71</f>
        <v>0</v>
      </c>
      <c r="O71" s="46">
        <f>SUM('B-c-1'!H71,'B-c-2'!H71)-H71</f>
        <v>0</v>
      </c>
      <c r="P71" s="46">
        <f>SUM('B-c-1'!I71,'B-c-2'!I71)-I71</f>
        <v>0</v>
      </c>
    </row>
    <row r="72" spans="2:16" s="8" customFormat="1" ht="11.1" customHeight="1" x14ac:dyDescent="0.15">
      <c r="B72" s="29" t="s">
        <v>46</v>
      </c>
      <c r="C72" s="78">
        <v>109</v>
      </c>
      <c r="D72" s="79"/>
      <c r="E72" s="150">
        <v>89</v>
      </c>
      <c r="F72" s="137">
        <v>96</v>
      </c>
      <c r="G72" s="137">
        <v>5</v>
      </c>
      <c r="H72" s="137">
        <v>5</v>
      </c>
      <c r="I72" s="146">
        <v>2</v>
      </c>
      <c r="J72" s="46">
        <f>SUM('B-c-1'!C72,'B-c-2'!C72)-C72</f>
        <v>0</v>
      </c>
      <c r="L72" s="46">
        <f>SUM('B-c-1'!E72,'B-c-2'!E72)-E72</f>
        <v>0</v>
      </c>
      <c r="M72" s="46">
        <f>SUM('B-c-1'!F72,'B-c-2'!F72)-F72</f>
        <v>0</v>
      </c>
      <c r="N72" s="46">
        <f>SUM('B-c-1'!G72,'B-c-2'!G72)-G72</f>
        <v>0</v>
      </c>
      <c r="O72" s="46">
        <f>SUM('B-c-1'!H72,'B-c-2'!H72)-H72</f>
        <v>0</v>
      </c>
      <c r="P72" s="46">
        <f>SUM('B-c-1'!I72,'B-c-2'!I72)-I72</f>
        <v>0</v>
      </c>
    </row>
    <row r="73" spans="2:16" s="8" customFormat="1" ht="11.1" customHeight="1" x14ac:dyDescent="0.15">
      <c r="B73" s="29" t="s">
        <v>47</v>
      </c>
      <c r="C73" s="78">
        <v>125</v>
      </c>
      <c r="D73" s="79"/>
      <c r="E73" s="150">
        <v>133</v>
      </c>
      <c r="F73" s="137">
        <v>143</v>
      </c>
      <c r="G73" s="137">
        <v>12</v>
      </c>
      <c r="H73" s="137">
        <v>11</v>
      </c>
      <c r="I73" s="146">
        <v>1</v>
      </c>
      <c r="J73" s="46">
        <f>SUM('B-c-1'!C73,'B-c-2'!C73)-C73</f>
        <v>0</v>
      </c>
      <c r="L73" s="46">
        <f>SUM('B-c-1'!E73,'B-c-2'!E73)-E73</f>
        <v>0</v>
      </c>
      <c r="M73" s="46">
        <f>SUM('B-c-1'!F73,'B-c-2'!F73)-F73</f>
        <v>0</v>
      </c>
      <c r="N73" s="46">
        <f>SUM('B-c-1'!G73,'B-c-2'!G73)-G73</f>
        <v>0</v>
      </c>
      <c r="O73" s="46">
        <f>SUM('B-c-1'!H73,'B-c-2'!H73)-H73</f>
        <v>0</v>
      </c>
      <c r="P73" s="46">
        <f>SUM('B-c-1'!I73,'B-c-2'!I73)-I73</f>
        <v>0</v>
      </c>
    </row>
    <row r="74" spans="2:16" s="8" customFormat="1" ht="11.1" customHeight="1" x14ac:dyDescent="0.15">
      <c r="B74" s="29" t="s">
        <v>48</v>
      </c>
      <c r="C74" s="78">
        <v>202</v>
      </c>
      <c r="D74" s="79"/>
      <c r="E74" s="150">
        <v>183</v>
      </c>
      <c r="F74" s="137">
        <v>189</v>
      </c>
      <c r="G74" s="137">
        <v>17</v>
      </c>
      <c r="H74" s="137">
        <v>9</v>
      </c>
      <c r="I74" s="146">
        <v>2</v>
      </c>
      <c r="J74" s="46">
        <f>SUM('B-c-1'!C74,'B-c-2'!C74)-C74</f>
        <v>0</v>
      </c>
      <c r="L74" s="46">
        <f>SUM('B-c-1'!E74,'B-c-2'!E74)-E74</f>
        <v>0</v>
      </c>
      <c r="M74" s="46">
        <f>SUM('B-c-1'!F74,'B-c-2'!F74)-F74</f>
        <v>0</v>
      </c>
      <c r="N74" s="46">
        <f>SUM('B-c-1'!G74,'B-c-2'!G74)-G74</f>
        <v>0</v>
      </c>
      <c r="O74" s="46">
        <f>SUM('B-c-1'!H74,'B-c-2'!H74)-H74</f>
        <v>0</v>
      </c>
      <c r="P74" s="46">
        <f>SUM('B-c-1'!I74,'B-c-2'!I74)-I74</f>
        <v>0</v>
      </c>
    </row>
    <row r="75" spans="2:16" s="8" customFormat="1" ht="11.1" customHeight="1" x14ac:dyDescent="0.15">
      <c r="B75" s="29" t="s">
        <v>49</v>
      </c>
      <c r="C75" s="78">
        <v>125</v>
      </c>
      <c r="D75" s="79"/>
      <c r="E75" s="150">
        <v>101</v>
      </c>
      <c r="F75" s="137">
        <v>105</v>
      </c>
      <c r="G75" s="137">
        <v>10</v>
      </c>
      <c r="H75" s="137">
        <v>7</v>
      </c>
      <c r="I75" s="146">
        <v>1</v>
      </c>
      <c r="J75" s="46">
        <f>SUM('B-c-1'!C75,'B-c-2'!C75)-C75</f>
        <v>0</v>
      </c>
      <c r="L75" s="46">
        <f>SUM('B-c-1'!E75,'B-c-2'!E75)-E75</f>
        <v>0</v>
      </c>
      <c r="M75" s="46">
        <f>SUM('B-c-1'!F75,'B-c-2'!F75)-F75</f>
        <v>0</v>
      </c>
      <c r="N75" s="46">
        <f>SUM('B-c-1'!G75,'B-c-2'!G75)-G75</f>
        <v>0</v>
      </c>
      <c r="O75" s="46">
        <f>SUM('B-c-1'!H75,'B-c-2'!H75)-H75</f>
        <v>0</v>
      </c>
      <c r="P75" s="46">
        <f>SUM('B-c-1'!I75,'B-c-2'!I75)-I75</f>
        <v>0</v>
      </c>
    </row>
    <row r="76" spans="2:16" s="8" customFormat="1" ht="11.1" customHeight="1" x14ac:dyDescent="0.15">
      <c r="B76" s="29" t="s">
        <v>50</v>
      </c>
      <c r="C76" s="78">
        <v>154</v>
      </c>
      <c r="D76" s="79"/>
      <c r="E76" s="150">
        <v>129</v>
      </c>
      <c r="F76" s="137">
        <v>134</v>
      </c>
      <c r="G76" s="137">
        <v>8</v>
      </c>
      <c r="H76" s="137">
        <v>10</v>
      </c>
      <c r="I76" s="146">
        <v>0</v>
      </c>
      <c r="J76" s="46">
        <f>SUM('B-c-1'!C76,'B-c-2'!C76)-C76</f>
        <v>0</v>
      </c>
      <c r="L76" s="46">
        <f>SUM('B-c-1'!E76,'B-c-2'!E76)-E76</f>
        <v>0</v>
      </c>
      <c r="M76" s="46">
        <f>SUM('B-c-1'!F76,'B-c-2'!F76)-F76</f>
        <v>0</v>
      </c>
      <c r="N76" s="46">
        <f>SUM('B-c-1'!G76,'B-c-2'!G76)-G76</f>
        <v>0</v>
      </c>
      <c r="O76" s="46">
        <f>SUM('B-c-1'!H76,'B-c-2'!H76)-H76</f>
        <v>0</v>
      </c>
      <c r="P76" s="46">
        <f>SUM('B-c-1'!I76,'B-c-2'!I76)-I76</f>
        <v>0</v>
      </c>
    </row>
    <row r="77" spans="2:16" s="8" customFormat="1" ht="11.1" customHeight="1" x14ac:dyDescent="0.15">
      <c r="B77" s="29" t="s">
        <v>51</v>
      </c>
      <c r="C77" s="78">
        <v>123</v>
      </c>
      <c r="D77" s="79"/>
      <c r="E77" s="150">
        <v>119</v>
      </c>
      <c r="F77" s="137">
        <v>126</v>
      </c>
      <c r="G77" s="137">
        <v>8</v>
      </c>
      <c r="H77" s="137">
        <v>9</v>
      </c>
      <c r="I77" s="146">
        <v>1</v>
      </c>
      <c r="J77" s="46">
        <f>SUM('B-c-1'!C77,'B-c-2'!C77)-C77</f>
        <v>0</v>
      </c>
      <c r="L77" s="46">
        <f>SUM('B-c-1'!E77,'B-c-2'!E77)-E77</f>
        <v>0</v>
      </c>
      <c r="M77" s="46">
        <f>SUM('B-c-1'!F77,'B-c-2'!F77)-F77</f>
        <v>0</v>
      </c>
      <c r="N77" s="46">
        <f>SUM('B-c-1'!G77,'B-c-2'!G77)-G77</f>
        <v>0</v>
      </c>
      <c r="O77" s="46">
        <f>SUM('B-c-1'!H77,'B-c-2'!H77)-H77</f>
        <v>0</v>
      </c>
      <c r="P77" s="46">
        <f>SUM('B-c-1'!I77,'B-c-2'!I77)-I77</f>
        <v>0</v>
      </c>
    </row>
    <row r="78" spans="2:16" s="8" customFormat="1" ht="11.1" customHeight="1" thickBot="1" x14ac:dyDescent="0.2">
      <c r="B78" s="33" t="s">
        <v>52</v>
      </c>
      <c r="C78" s="81">
        <v>383</v>
      </c>
      <c r="D78" s="82"/>
      <c r="E78" s="139">
        <v>333</v>
      </c>
      <c r="F78" s="140">
        <v>351</v>
      </c>
      <c r="G78" s="140">
        <v>21</v>
      </c>
      <c r="H78" s="140">
        <v>39</v>
      </c>
      <c r="I78" s="140">
        <v>4</v>
      </c>
      <c r="J78" s="46">
        <f>SUM('B-c-1'!C78,'B-c-2'!C78)-C78</f>
        <v>0</v>
      </c>
      <c r="L78" s="46">
        <f>SUM('B-c-1'!E78,'B-c-2'!E78)-E78</f>
        <v>0</v>
      </c>
      <c r="M78" s="46">
        <f>SUM('B-c-1'!F78,'B-c-2'!F78)-F78</f>
        <v>0</v>
      </c>
      <c r="N78" s="46">
        <f>SUM('B-c-1'!G78,'B-c-2'!G78)-G78</f>
        <v>0</v>
      </c>
      <c r="O78" s="46">
        <f>SUM('B-c-1'!H78,'B-c-2'!H78)-H78</f>
        <v>0</v>
      </c>
      <c r="P78" s="46">
        <f>SUM('B-c-1'!I78,'B-c-2'!I78)-I78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codeName="Sheet52">
    <tabColor indexed="56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9" x14ac:dyDescent="0.15">
      <c r="B1" s="1" t="s">
        <v>158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74</v>
      </c>
      <c r="D4" s="211"/>
      <c r="E4" s="211"/>
      <c r="F4" s="211"/>
      <c r="G4" s="211"/>
      <c r="H4" s="211"/>
      <c r="I4" s="211"/>
    </row>
    <row r="5" spans="2:9" s="8" customFormat="1" x14ac:dyDescent="0.15">
      <c r="B5" s="216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217"/>
      <c r="C6" s="199"/>
      <c r="D6" s="203"/>
      <c r="E6" s="204"/>
      <c r="F6" s="207" t="s">
        <v>61</v>
      </c>
      <c r="G6" s="41"/>
      <c r="H6" s="209" t="s">
        <v>119</v>
      </c>
      <c r="I6" s="85"/>
    </row>
    <row r="7" spans="2:9" s="8" customFormat="1" x14ac:dyDescent="0.15">
      <c r="B7" s="218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86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87">
        <v>27949</v>
      </c>
      <c r="D9" s="44">
        <v>74.174389065798422</v>
      </c>
      <c r="E9" s="45">
        <v>20731</v>
      </c>
      <c r="F9" s="43">
        <v>23593</v>
      </c>
      <c r="G9" s="43">
        <v>1714</v>
      </c>
      <c r="H9" s="43">
        <v>4924</v>
      </c>
      <c r="I9" s="43">
        <v>556</v>
      </c>
    </row>
    <row r="10" spans="2:9" s="8" customFormat="1" x14ac:dyDescent="0.15">
      <c r="B10" s="14" t="str">
        <f>重要犯罪!B10</f>
        <v>2013     25</v>
      </c>
      <c r="C10" s="87">
        <v>27753</v>
      </c>
      <c r="D10" s="44">
        <v>74.11090692898064</v>
      </c>
      <c r="E10" s="45">
        <v>20568</v>
      </c>
      <c r="F10" s="43">
        <v>23400</v>
      </c>
      <c r="G10" s="43">
        <v>1850</v>
      </c>
      <c r="H10" s="43">
        <v>4619</v>
      </c>
      <c r="I10" s="43">
        <v>572</v>
      </c>
    </row>
    <row r="11" spans="2:9" s="8" customFormat="1" x14ac:dyDescent="0.15">
      <c r="B11" s="14" t="str">
        <f>重要犯罪!B11</f>
        <v>2014     26</v>
      </c>
      <c r="C11" s="87">
        <v>26561</v>
      </c>
      <c r="D11" s="44">
        <v>76.40149090772185</v>
      </c>
      <c r="E11" s="45">
        <v>20293</v>
      </c>
      <c r="F11" s="43">
        <v>22858</v>
      </c>
      <c r="G11" s="43">
        <v>1695</v>
      </c>
      <c r="H11" s="43">
        <v>3934</v>
      </c>
      <c r="I11" s="43">
        <v>407</v>
      </c>
    </row>
    <row r="12" spans="2:9" s="8" customFormat="1" x14ac:dyDescent="0.15">
      <c r="B12" s="14" t="str">
        <f>重要犯罪!B12</f>
        <v>2015     27</v>
      </c>
      <c r="C12" s="78">
        <v>25103</v>
      </c>
      <c r="D12" s="115">
        <v>78.201808548779027</v>
      </c>
      <c r="E12" s="45">
        <v>19631</v>
      </c>
      <c r="F12" s="43">
        <v>21985</v>
      </c>
      <c r="G12" s="43">
        <v>1567</v>
      </c>
      <c r="H12" s="43">
        <v>3054</v>
      </c>
      <c r="I12" s="43">
        <v>264</v>
      </c>
    </row>
    <row r="13" spans="2:9" s="8" customFormat="1" x14ac:dyDescent="0.15">
      <c r="B13" s="18" t="str">
        <f>重要犯罪!B13</f>
        <v>2016     28</v>
      </c>
      <c r="C13" s="78">
        <v>24286</v>
      </c>
      <c r="D13" s="115">
        <v>80.383760191056581</v>
      </c>
      <c r="E13" s="72">
        <v>19522</v>
      </c>
      <c r="F13" s="50">
        <v>21848</v>
      </c>
      <c r="G13" s="50">
        <v>1664</v>
      </c>
      <c r="H13" s="50">
        <v>2487</v>
      </c>
      <c r="I13" s="50">
        <v>216</v>
      </c>
    </row>
    <row r="14" spans="2:9" s="8" customFormat="1" x14ac:dyDescent="0.15">
      <c r="B14" s="18" t="str">
        <f>重要犯罪!B14</f>
        <v>2017     29</v>
      </c>
      <c r="C14" s="114">
        <v>23204</v>
      </c>
      <c r="D14" s="115">
        <v>81.761765212894332</v>
      </c>
      <c r="E14" s="49">
        <v>18972</v>
      </c>
      <c r="F14" s="50">
        <v>20889</v>
      </c>
      <c r="G14" s="50">
        <v>1572</v>
      </c>
      <c r="H14" s="50">
        <v>2129</v>
      </c>
      <c r="I14" s="50">
        <v>157</v>
      </c>
    </row>
    <row r="15" spans="2:9" s="8" customFormat="1" x14ac:dyDescent="0.15">
      <c r="B15" s="18" t="str">
        <f>重要犯罪!B15</f>
        <v>2018     30</v>
      </c>
      <c r="C15" s="114">
        <v>22456</v>
      </c>
      <c r="D15" s="115">
        <v>83.158175988599922</v>
      </c>
      <c r="E15" s="49">
        <v>18674</v>
      </c>
      <c r="F15" s="50">
        <v>20683</v>
      </c>
      <c r="G15" s="50">
        <v>1626</v>
      </c>
      <c r="H15" s="50">
        <v>2085</v>
      </c>
      <c r="I15" s="50">
        <v>183</v>
      </c>
    </row>
    <row r="16" spans="2:9" s="8" customFormat="1" x14ac:dyDescent="0.15">
      <c r="B16" s="18" t="str">
        <f>重要犯罪!B16</f>
        <v>2019 令和元年</v>
      </c>
      <c r="C16" s="78">
        <v>21121</v>
      </c>
      <c r="D16" s="115">
        <v>84.872875337341981</v>
      </c>
      <c r="E16" s="51">
        <v>17926</v>
      </c>
      <c r="F16" s="50">
        <v>20026</v>
      </c>
      <c r="G16" s="50">
        <v>1811</v>
      </c>
      <c r="H16" s="50">
        <v>2041</v>
      </c>
      <c r="I16" s="50">
        <v>177</v>
      </c>
    </row>
    <row r="17" spans="2:9" s="22" customFormat="1" x14ac:dyDescent="0.15">
      <c r="B17" s="18" t="str">
        <f>重要犯罪!B17</f>
        <v>2020 　　２</v>
      </c>
      <c r="C17" s="78">
        <v>18892</v>
      </c>
      <c r="D17" s="115">
        <v>89.048274401863225</v>
      </c>
      <c r="E17" s="52">
        <v>16823</v>
      </c>
      <c r="F17" s="52">
        <v>18735</v>
      </c>
      <c r="G17" s="52">
        <v>1708</v>
      </c>
      <c r="H17" s="52">
        <v>1744</v>
      </c>
      <c r="I17" s="51">
        <v>143</v>
      </c>
    </row>
    <row r="18" spans="2:9" s="22" customFormat="1" x14ac:dyDescent="0.15">
      <c r="B18" s="23" t="str">
        <f>重要犯罪!B18</f>
        <v>2021 　　３</v>
      </c>
      <c r="C18" s="57">
        <f>SUM(C20,C26,C33,C34,C45,C52,C59,C65,C70)</f>
        <v>18082</v>
      </c>
      <c r="D18" s="54">
        <f>E18/C18*100</f>
        <v>85.831213361353832</v>
      </c>
      <c r="E18" s="55">
        <f>SUM(E20,E26,E33,E34,E45,E52,E59,E65,E70)</f>
        <v>15520</v>
      </c>
      <c r="F18" s="53">
        <f>SUM(F20,F26,F33,F34,F45,F52,F59,F65,F70)</f>
        <v>17440</v>
      </c>
      <c r="G18" s="53">
        <f>SUM(G20,G26,G33,G34,G45,G52,G59,G65,G70)</f>
        <v>1652</v>
      </c>
      <c r="H18" s="53">
        <f>SUM(H20,H26,H33,H34,H45,H52,H59,H65,H70)</f>
        <v>1602</v>
      </c>
      <c r="I18" s="53">
        <f>SUM(I20,I26,I33,I34,I45,I52,I59,I65,I70)</f>
        <v>149</v>
      </c>
    </row>
    <row r="19" spans="2:9" s="8" customFormat="1" x14ac:dyDescent="0.15">
      <c r="B19" s="2"/>
      <c r="C19" s="7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7">
        <f>'B-c'!C20-'B-c-2'!C20</f>
        <v>725</v>
      </c>
      <c r="D20" s="53"/>
      <c r="E20" s="127">
        <f>'B-c'!E20-'B-c-2'!E20</f>
        <v>635</v>
      </c>
      <c r="F20" s="127">
        <f>'B-c'!F20-'B-c-2'!F20</f>
        <v>668</v>
      </c>
      <c r="G20" s="127">
        <f>'B-c'!G20-'B-c-2'!G20</f>
        <v>63</v>
      </c>
      <c r="H20" s="127">
        <f>'B-c'!H20-'B-c-2'!H20</f>
        <v>59</v>
      </c>
      <c r="I20" s="23">
        <f>'B-c'!I20-'B-c-2'!I20</f>
        <v>5</v>
      </c>
    </row>
    <row r="21" spans="2:9" s="8" customFormat="1" ht="11.1" customHeight="1" x14ac:dyDescent="0.15">
      <c r="B21" s="29" t="s">
        <v>2</v>
      </c>
      <c r="C21" s="78">
        <f>'B-c'!C21-'B-c-2'!C21</f>
        <v>448</v>
      </c>
      <c r="D21" s="79"/>
      <c r="E21" s="164">
        <f>'B-c'!E21-'B-c-2'!E21</f>
        <v>394</v>
      </c>
      <c r="F21" s="164">
        <f>'B-c'!F21-'B-c-2'!F21</f>
        <v>423</v>
      </c>
      <c r="G21" s="164">
        <f>'B-c'!G21-'B-c-2'!G21</f>
        <v>40</v>
      </c>
      <c r="H21" s="164">
        <f>'B-c'!H21-'B-c-2'!H21</f>
        <v>45</v>
      </c>
      <c r="I21" s="150">
        <f>'B-c'!I21-'B-c-2'!I21</f>
        <v>5</v>
      </c>
    </row>
    <row r="22" spans="2:9" s="8" customFormat="1" ht="11.1" customHeight="1" x14ac:dyDescent="0.15">
      <c r="B22" s="29" t="s">
        <v>3</v>
      </c>
      <c r="C22" s="78">
        <f>'B-c'!C22-'B-c-2'!C22</f>
        <v>60</v>
      </c>
      <c r="D22" s="79"/>
      <c r="E22" s="164">
        <f>'B-c'!E22-'B-c-2'!E22</f>
        <v>53</v>
      </c>
      <c r="F22" s="164">
        <f>'B-c'!F22-'B-c-2'!F22</f>
        <v>57</v>
      </c>
      <c r="G22" s="164">
        <f>'B-c'!G22-'B-c-2'!G22</f>
        <v>5</v>
      </c>
      <c r="H22" s="164">
        <f>'B-c'!H22-'B-c-2'!H22</f>
        <v>4</v>
      </c>
      <c r="I22" s="150">
        <f>'B-c'!I22-'B-c-2'!I22</f>
        <v>0</v>
      </c>
    </row>
    <row r="23" spans="2:9" s="8" customFormat="1" ht="11.1" customHeight="1" x14ac:dyDescent="0.15">
      <c r="B23" s="29" t="s">
        <v>4</v>
      </c>
      <c r="C23" s="78">
        <f>'B-c'!C23-'B-c-2'!C23</f>
        <v>89</v>
      </c>
      <c r="D23" s="79"/>
      <c r="E23" s="164">
        <f>'B-c'!E23-'B-c-2'!E23</f>
        <v>70</v>
      </c>
      <c r="F23" s="164">
        <f>'B-c'!F23-'B-c-2'!F23</f>
        <v>69</v>
      </c>
      <c r="G23" s="164">
        <f>'B-c'!G23-'B-c-2'!G23</f>
        <v>7</v>
      </c>
      <c r="H23" s="164">
        <f>'B-c'!H23-'B-c-2'!H23</f>
        <v>3</v>
      </c>
      <c r="I23" s="150">
        <f>'B-c'!I23-'B-c-2'!I23</f>
        <v>0</v>
      </c>
    </row>
    <row r="24" spans="2:9" s="8" customFormat="1" ht="11.1" customHeight="1" x14ac:dyDescent="0.15">
      <c r="B24" s="29" t="s">
        <v>5</v>
      </c>
      <c r="C24" s="78">
        <f>'B-c'!C24-'B-c-2'!C24</f>
        <v>82</v>
      </c>
      <c r="D24" s="79"/>
      <c r="E24" s="164">
        <f>'B-c'!E24-'B-c-2'!E24</f>
        <v>78</v>
      </c>
      <c r="F24" s="164">
        <f>'B-c'!F24-'B-c-2'!F24</f>
        <v>80</v>
      </c>
      <c r="G24" s="164">
        <f>'B-c'!G24-'B-c-2'!G24</f>
        <v>8</v>
      </c>
      <c r="H24" s="164">
        <f>'B-c'!H24-'B-c-2'!H24</f>
        <v>3</v>
      </c>
      <c r="I24" s="150">
        <f>'B-c'!I24-'B-c-2'!I24</f>
        <v>0</v>
      </c>
    </row>
    <row r="25" spans="2:9" s="8" customFormat="1" ht="11.1" customHeight="1" x14ac:dyDescent="0.15">
      <c r="B25" s="29" t="s">
        <v>6</v>
      </c>
      <c r="C25" s="78">
        <f>'B-c'!C25-'B-c-2'!C25</f>
        <v>46</v>
      </c>
      <c r="D25" s="79"/>
      <c r="E25" s="164">
        <f>'B-c'!E25-'B-c-2'!E25</f>
        <v>40</v>
      </c>
      <c r="F25" s="164">
        <f>'B-c'!F25-'B-c-2'!F25</f>
        <v>39</v>
      </c>
      <c r="G25" s="164">
        <f>'B-c'!G25-'B-c-2'!G25</f>
        <v>3</v>
      </c>
      <c r="H25" s="164">
        <f>'B-c'!H25-'B-c-2'!H25</f>
        <v>4</v>
      </c>
      <c r="I25" s="150">
        <f>'B-c'!I25-'B-c-2'!I25</f>
        <v>0</v>
      </c>
    </row>
    <row r="26" spans="2:9" s="22" customFormat="1" ht="11.1" customHeight="1" x14ac:dyDescent="0.15">
      <c r="B26" s="32" t="s">
        <v>284</v>
      </c>
      <c r="C26" s="78">
        <f>'B-c'!C26-'B-c-2'!C26</f>
        <v>807</v>
      </c>
      <c r="D26" s="79"/>
      <c r="E26" s="164">
        <f>'B-c'!E26-'B-c-2'!E26</f>
        <v>693</v>
      </c>
      <c r="F26" s="164">
        <f>'B-c'!F26-'B-c-2'!F26</f>
        <v>741</v>
      </c>
      <c r="G26" s="164">
        <f>'B-c'!G26-'B-c-2'!G26</f>
        <v>63</v>
      </c>
      <c r="H26" s="164">
        <f>'B-c'!H26-'B-c-2'!H26</f>
        <v>62</v>
      </c>
      <c r="I26" s="150">
        <f>'B-c'!I26-'B-c-2'!I26</f>
        <v>7</v>
      </c>
    </row>
    <row r="27" spans="2:9" s="8" customFormat="1" ht="11.1" customHeight="1" x14ac:dyDescent="0.15">
      <c r="B27" s="29" t="s">
        <v>7</v>
      </c>
      <c r="C27" s="78">
        <f>'B-c'!C27-'B-c-2'!C27</f>
        <v>108</v>
      </c>
      <c r="D27" s="79"/>
      <c r="E27" s="164">
        <f>'B-c'!E27-'B-c-2'!E27</f>
        <v>99</v>
      </c>
      <c r="F27" s="164">
        <f>'B-c'!F27-'B-c-2'!F27</f>
        <v>98</v>
      </c>
      <c r="G27" s="164">
        <f>'B-c'!G27-'B-c-2'!G27</f>
        <v>8</v>
      </c>
      <c r="H27" s="164">
        <f>'B-c'!H27-'B-c-2'!H27</f>
        <v>6</v>
      </c>
      <c r="I27" s="150">
        <f>'B-c'!I27-'B-c-2'!I27</f>
        <v>1</v>
      </c>
    </row>
    <row r="28" spans="2:9" s="8" customFormat="1" ht="11.1" customHeight="1" x14ac:dyDescent="0.15">
      <c r="B28" s="29" t="s">
        <v>8</v>
      </c>
      <c r="C28" s="78">
        <f>'B-c'!C28-'B-c-2'!C28</f>
        <v>71</v>
      </c>
      <c r="D28" s="79"/>
      <c r="E28" s="164">
        <f>'B-c'!E28-'B-c-2'!E28</f>
        <v>69</v>
      </c>
      <c r="F28" s="164">
        <f>'B-c'!F28-'B-c-2'!F28</f>
        <v>72</v>
      </c>
      <c r="G28" s="164">
        <f>'B-c'!G28-'B-c-2'!G28</f>
        <v>3</v>
      </c>
      <c r="H28" s="164">
        <f>'B-c'!H28-'B-c-2'!H28</f>
        <v>3</v>
      </c>
      <c r="I28" s="150">
        <f>'B-c'!I28-'B-c-2'!I28</f>
        <v>0</v>
      </c>
    </row>
    <row r="29" spans="2:9" s="8" customFormat="1" ht="11.1" customHeight="1" x14ac:dyDescent="0.15">
      <c r="B29" s="29" t="s">
        <v>9</v>
      </c>
      <c r="C29" s="78">
        <f>'B-c'!C29-'B-c-2'!C29</f>
        <v>279</v>
      </c>
      <c r="D29" s="79"/>
      <c r="E29" s="164">
        <f>'B-c'!E29-'B-c-2'!E29</f>
        <v>217</v>
      </c>
      <c r="F29" s="164">
        <f>'B-c'!F29-'B-c-2'!F29</f>
        <v>243</v>
      </c>
      <c r="G29" s="164">
        <f>'B-c'!G29-'B-c-2'!G29</f>
        <v>27</v>
      </c>
      <c r="H29" s="164">
        <f>'B-c'!H29-'B-c-2'!H29</f>
        <v>20</v>
      </c>
      <c r="I29" s="150">
        <f>'B-c'!I29-'B-c-2'!I29</f>
        <v>4</v>
      </c>
    </row>
    <row r="30" spans="2:9" s="8" customFormat="1" ht="11.1" customHeight="1" x14ac:dyDescent="0.15">
      <c r="B30" s="29" t="s">
        <v>10</v>
      </c>
      <c r="C30" s="78">
        <f>'B-c'!C30-'B-c-2'!C30</f>
        <v>67</v>
      </c>
      <c r="D30" s="79"/>
      <c r="E30" s="164">
        <f>'B-c'!E30-'B-c-2'!E30</f>
        <v>60</v>
      </c>
      <c r="F30" s="164">
        <f>'B-c'!F30-'B-c-2'!F30</f>
        <v>70</v>
      </c>
      <c r="G30" s="164">
        <f>'B-c'!G30-'B-c-2'!G30</f>
        <v>1</v>
      </c>
      <c r="H30" s="164">
        <f>'B-c'!H30-'B-c-2'!H30</f>
        <v>8</v>
      </c>
      <c r="I30" s="150">
        <f>'B-c'!I30-'B-c-2'!I30</f>
        <v>1</v>
      </c>
    </row>
    <row r="31" spans="2:9" s="8" customFormat="1" ht="11.1" customHeight="1" x14ac:dyDescent="0.15">
      <c r="B31" s="29" t="s">
        <v>11</v>
      </c>
      <c r="C31" s="78">
        <f>'B-c'!C31-'B-c-2'!C31</f>
        <v>98</v>
      </c>
      <c r="D31" s="79"/>
      <c r="E31" s="164">
        <f>'B-c'!E31-'B-c-2'!E31</f>
        <v>98</v>
      </c>
      <c r="F31" s="164">
        <f>'B-c'!F31-'B-c-2'!F31</f>
        <v>107</v>
      </c>
      <c r="G31" s="164">
        <f>'B-c'!G31-'B-c-2'!G31</f>
        <v>13</v>
      </c>
      <c r="H31" s="164">
        <f>'B-c'!H31-'B-c-2'!H31</f>
        <v>9</v>
      </c>
      <c r="I31" s="150">
        <f>'B-c'!I31-'B-c-2'!I31</f>
        <v>0</v>
      </c>
    </row>
    <row r="32" spans="2:9" s="8" customFormat="1" ht="11.1" customHeight="1" x14ac:dyDescent="0.15">
      <c r="B32" s="29" t="s">
        <v>12</v>
      </c>
      <c r="C32" s="78">
        <f>'B-c'!C32-'B-c-2'!C32</f>
        <v>184</v>
      </c>
      <c r="D32" s="79"/>
      <c r="E32" s="164">
        <f>'B-c'!E32-'B-c-2'!E32</f>
        <v>150</v>
      </c>
      <c r="F32" s="164">
        <f>'B-c'!F32-'B-c-2'!F32</f>
        <v>151</v>
      </c>
      <c r="G32" s="164">
        <f>'B-c'!G32-'B-c-2'!G32</f>
        <v>11</v>
      </c>
      <c r="H32" s="164">
        <f>'B-c'!H32-'B-c-2'!H32</f>
        <v>16</v>
      </c>
      <c r="I32" s="150">
        <f>'B-c'!I32-'B-c-2'!I32</f>
        <v>1</v>
      </c>
    </row>
    <row r="33" spans="2:9" s="22" customFormat="1" ht="11.1" customHeight="1" x14ac:dyDescent="0.15">
      <c r="B33" s="32" t="s">
        <v>13</v>
      </c>
      <c r="C33" s="78">
        <f>'B-c'!C33-'B-c-2'!C33</f>
        <v>2209</v>
      </c>
      <c r="D33" s="79"/>
      <c r="E33" s="164">
        <f>'B-c'!E33-'B-c-2'!E33</f>
        <v>1965</v>
      </c>
      <c r="F33" s="164">
        <f>'B-c'!F33-'B-c-2'!F33</f>
        <v>2417</v>
      </c>
      <c r="G33" s="164">
        <f>'B-c'!G33-'B-c-2'!G33</f>
        <v>230</v>
      </c>
      <c r="H33" s="164">
        <f>'B-c'!H33-'B-c-2'!H33</f>
        <v>165</v>
      </c>
      <c r="I33" s="150">
        <f>'B-c'!I33-'B-c-2'!I33</f>
        <v>20</v>
      </c>
    </row>
    <row r="34" spans="2:9" s="22" customFormat="1" ht="11.1" customHeight="1" x14ac:dyDescent="0.15">
      <c r="B34" s="32" t="s">
        <v>285</v>
      </c>
      <c r="C34" s="78">
        <f>'B-c'!C34-'B-c-2'!C34</f>
        <v>5019</v>
      </c>
      <c r="D34" s="79"/>
      <c r="E34" s="164">
        <f>'B-c'!E34-'B-c-2'!E34</f>
        <v>4368</v>
      </c>
      <c r="F34" s="164">
        <f>'B-c'!F34-'B-c-2'!F34</f>
        <v>4820</v>
      </c>
      <c r="G34" s="164">
        <f>'B-c'!G34-'B-c-2'!G34</f>
        <v>460</v>
      </c>
      <c r="H34" s="164">
        <f>'B-c'!H34-'B-c-2'!H34</f>
        <v>489</v>
      </c>
      <c r="I34" s="150">
        <f>'B-c'!I34-'B-c-2'!I34</f>
        <v>51</v>
      </c>
    </row>
    <row r="35" spans="2:9" s="8" customFormat="1" ht="11.1" customHeight="1" x14ac:dyDescent="0.15">
      <c r="B35" s="29" t="s">
        <v>14</v>
      </c>
      <c r="C35" s="78">
        <f>'B-c'!C35-'B-c-2'!C35</f>
        <v>353</v>
      </c>
      <c r="D35" s="79"/>
      <c r="E35" s="164">
        <f>'B-c'!E35-'B-c-2'!E35</f>
        <v>338</v>
      </c>
      <c r="F35" s="164">
        <f>'B-c'!F35-'B-c-2'!F35</f>
        <v>358</v>
      </c>
      <c r="G35" s="164">
        <f>'B-c'!G35-'B-c-2'!G35</f>
        <v>30</v>
      </c>
      <c r="H35" s="164">
        <f>'B-c'!H35-'B-c-2'!H35</f>
        <v>18</v>
      </c>
      <c r="I35" s="150">
        <f>'B-c'!I35-'B-c-2'!I35</f>
        <v>0</v>
      </c>
    </row>
    <row r="36" spans="2:9" s="8" customFormat="1" ht="11.1" customHeight="1" x14ac:dyDescent="0.15">
      <c r="B36" s="29" t="s">
        <v>15</v>
      </c>
      <c r="C36" s="78">
        <f>'B-c'!C36-'B-c-2'!C36</f>
        <v>219</v>
      </c>
      <c r="D36" s="79"/>
      <c r="E36" s="164">
        <f>'B-c'!E36-'B-c-2'!E36</f>
        <v>180</v>
      </c>
      <c r="F36" s="164">
        <f>'B-c'!F36-'B-c-2'!F36</f>
        <v>198</v>
      </c>
      <c r="G36" s="164">
        <f>'B-c'!G36-'B-c-2'!G36</f>
        <v>18</v>
      </c>
      <c r="H36" s="164">
        <f>'B-c'!H36-'B-c-2'!H36</f>
        <v>17</v>
      </c>
      <c r="I36" s="150">
        <f>'B-c'!I36-'B-c-2'!I36</f>
        <v>0</v>
      </c>
    </row>
    <row r="37" spans="2:9" s="8" customFormat="1" ht="11.1" customHeight="1" x14ac:dyDescent="0.15">
      <c r="B37" s="29" t="s">
        <v>16</v>
      </c>
      <c r="C37" s="78">
        <f>'B-c'!C37-'B-c-2'!C37</f>
        <v>293</v>
      </c>
      <c r="D37" s="79"/>
      <c r="E37" s="164">
        <f>'B-c'!E37-'B-c-2'!E37</f>
        <v>279</v>
      </c>
      <c r="F37" s="164">
        <f>'B-c'!F37-'B-c-2'!F37</f>
        <v>295</v>
      </c>
      <c r="G37" s="164">
        <f>'B-c'!G37-'B-c-2'!G37</f>
        <v>24</v>
      </c>
      <c r="H37" s="164">
        <f>'B-c'!H37-'B-c-2'!H37</f>
        <v>25</v>
      </c>
      <c r="I37" s="150">
        <f>'B-c'!I37-'B-c-2'!I37</f>
        <v>3</v>
      </c>
    </row>
    <row r="38" spans="2:9" s="8" customFormat="1" ht="11.1" customHeight="1" x14ac:dyDescent="0.15">
      <c r="B38" s="29" t="s">
        <v>17</v>
      </c>
      <c r="C38" s="78">
        <f>'B-c'!C38-'B-c-2'!C38</f>
        <v>1125</v>
      </c>
      <c r="D38" s="79"/>
      <c r="E38" s="164">
        <f>'B-c'!E38-'B-c-2'!E38</f>
        <v>1017</v>
      </c>
      <c r="F38" s="164">
        <f>'B-c'!F38-'B-c-2'!F38</f>
        <v>1157</v>
      </c>
      <c r="G38" s="164">
        <f>'B-c'!G38-'B-c-2'!G38</f>
        <v>124</v>
      </c>
      <c r="H38" s="164">
        <f>'B-c'!H38-'B-c-2'!H38</f>
        <v>116</v>
      </c>
      <c r="I38" s="150">
        <f>'B-c'!I38-'B-c-2'!I38</f>
        <v>5</v>
      </c>
    </row>
    <row r="39" spans="2:9" s="8" customFormat="1" ht="11.1" customHeight="1" x14ac:dyDescent="0.15">
      <c r="B39" s="29" t="s">
        <v>18</v>
      </c>
      <c r="C39" s="78">
        <f>'B-c'!C39-'B-c-2'!C39</f>
        <v>970</v>
      </c>
      <c r="D39" s="79"/>
      <c r="E39" s="164">
        <f>'B-c'!E39-'B-c-2'!E39</f>
        <v>802</v>
      </c>
      <c r="F39" s="164">
        <f>'B-c'!F39-'B-c-2'!F39</f>
        <v>899</v>
      </c>
      <c r="G39" s="164">
        <f>'B-c'!G39-'B-c-2'!G39</f>
        <v>75</v>
      </c>
      <c r="H39" s="164">
        <f>'B-c'!H39-'B-c-2'!H39</f>
        <v>105</v>
      </c>
      <c r="I39" s="150">
        <f>'B-c'!I39-'B-c-2'!I39</f>
        <v>16</v>
      </c>
    </row>
    <row r="40" spans="2:9" s="8" customFormat="1" ht="11.1" customHeight="1" x14ac:dyDescent="0.15">
      <c r="B40" s="29" t="s">
        <v>19</v>
      </c>
      <c r="C40" s="78">
        <f>'B-c'!C40-'B-c-2'!C40</f>
        <v>1023</v>
      </c>
      <c r="D40" s="79"/>
      <c r="E40" s="164">
        <f>'B-c'!E40-'B-c-2'!E40</f>
        <v>854</v>
      </c>
      <c r="F40" s="164">
        <f>'B-c'!F40-'B-c-2'!F40</f>
        <v>993</v>
      </c>
      <c r="G40" s="164">
        <f>'B-c'!G40-'B-c-2'!G40</f>
        <v>98</v>
      </c>
      <c r="H40" s="164">
        <f>'B-c'!H40-'B-c-2'!H40</f>
        <v>116</v>
      </c>
      <c r="I40" s="150">
        <f>'B-c'!I40-'B-c-2'!I40</f>
        <v>16</v>
      </c>
    </row>
    <row r="41" spans="2:9" s="8" customFormat="1" ht="11.1" customHeight="1" x14ac:dyDescent="0.15">
      <c r="B41" s="29" t="s">
        <v>20</v>
      </c>
      <c r="C41" s="78">
        <f>'B-c'!C41-'B-c-2'!C41</f>
        <v>196</v>
      </c>
      <c r="D41" s="79"/>
      <c r="E41" s="164">
        <f>'B-c'!E41-'B-c-2'!E41</f>
        <v>178</v>
      </c>
      <c r="F41" s="164">
        <f>'B-c'!F41-'B-c-2'!F41</f>
        <v>184</v>
      </c>
      <c r="G41" s="164">
        <f>'B-c'!G41-'B-c-2'!G41</f>
        <v>20</v>
      </c>
      <c r="H41" s="164">
        <f>'B-c'!H41-'B-c-2'!H41</f>
        <v>11</v>
      </c>
      <c r="I41" s="150">
        <f>'B-c'!I41-'B-c-2'!I41</f>
        <v>3</v>
      </c>
    </row>
    <row r="42" spans="2:9" s="8" customFormat="1" ht="11.1" customHeight="1" x14ac:dyDescent="0.15">
      <c r="B42" s="29" t="s">
        <v>21</v>
      </c>
      <c r="C42" s="78">
        <f>'B-c'!C42-'B-c-2'!C42</f>
        <v>90</v>
      </c>
      <c r="D42" s="79"/>
      <c r="E42" s="164">
        <f>'B-c'!E42-'B-c-2'!E42</f>
        <v>79</v>
      </c>
      <c r="F42" s="164">
        <f>'B-c'!F42-'B-c-2'!F42</f>
        <v>68</v>
      </c>
      <c r="G42" s="164">
        <f>'B-c'!G42-'B-c-2'!G42</f>
        <v>5</v>
      </c>
      <c r="H42" s="164">
        <f>'B-c'!H42-'B-c-2'!H42</f>
        <v>10</v>
      </c>
      <c r="I42" s="150">
        <f>'B-c'!I42-'B-c-2'!I42</f>
        <v>2</v>
      </c>
    </row>
    <row r="43" spans="2:9" s="8" customFormat="1" ht="11.1" customHeight="1" x14ac:dyDescent="0.15">
      <c r="B43" s="29" t="s">
        <v>22</v>
      </c>
      <c r="C43" s="78">
        <f>'B-c'!C43-'B-c-2'!C43</f>
        <v>188</v>
      </c>
      <c r="D43" s="79"/>
      <c r="E43" s="164">
        <f>'B-c'!E43-'B-c-2'!E43</f>
        <v>150</v>
      </c>
      <c r="F43" s="164">
        <f>'B-c'!F43-'B-c-2'!F43</f>
        <v>155</v>
      </c>
      <c r="G43" s="164">
        <f>'B-c'!G43-'B-c-2'!G43</f>
        <v>11</v>
      </c>
      <c r="H43" s="164">
        <f>'B-c'!H43-'B-c-2'!H43</f>
        <v>17</v>
      </c>
      <c r="I43" s="150">
        <f>'B-c'!I43-'B-c-2'!I43</f>
        <v>2</v>
      </c>
    </row>
    <row r="44" spans="2:9" s="8" customFormat="1" ht="11.1" customHeight="1" x14ac:dyDescent="0.15">
      <c r="B44" s="29" t="s">
        <v>23</v>
      </c>
      <c r="C44" s="78">
        <f>'B-c'!C44-'B-c-2'!C44</f>
        <v>562</v>
      </c>
      <c r="D44" s="79"/>
      <c r="E44" s="164">
        <f>'B-c'!E44-'B-c-2'!E44</f>
        <v>491</v>
      </c>
      <c r="F44" s="164">
        <f>'B-c'!F44-'B-c-2'!F44</f>
        <v>513</v>
      </c>
      <c r="G44" s="164">
        <f>'B-c'!G44-'B-c-2'!G44</f>
        <v>55</v>
      </c>
      <c r="H44" s="164">
        <f>'B-c'!H44-'B-c-2'!H44</f>
        <v>54</v>
      </c>
      <c r="I44" s="150">
        <f>'B-c'!I44-'B-c-2'!I44</f>
        <v>4</v>
      </c>
    </row>
    <row r="45" spans="2:9" s="22" customFormat="1" ht="11.1" customHeight="1" x14ac:dyDescent="0.15">
      <c r="B45" s="32" t="s">
        <v>286</v>
      </c>
      <c r="C45" s="78">
        <f>'B-c'!C45-'B-c-2'!C45</f>
        <v>1942</v>
      </c>
      <c r="D45" s="79"/>
      <c r="E45" s="164">
        <f>'B-c'!E45-'B-c-2'!E45</f>
        <v>1661</v>
      </c>
      <c r="F45" s="164">
        <f>'B-c'!F45-'B-c-2'!F45</f>
        <v>1854</v>
      </c>
      <c r="G45" s="164">
        <f>'B-c'!G45-'B-c-2'!G45</f>
        <v>181</v>
      </c>
      <c r="H45" s="164">
        <f>'B-c'!H45-'B-c-2'!H45</f>
        <v>138</v>
      </c>
      <c r="I45" s="150">
        <f>'B-c'!I45-'B-c-2'!I45</f>
        <v>4</v>
      </c>
    </row>
    <row r="46" spans="2:9" s="8" customFormat="1" ht="11.1" customHeight="1" x14ac:dyDescent="0.15">
      <c r="B46" s="29" t="s">
        <v>24</v>
      </c>
      <c r="C46" s="78">
        <f>'B-c'!C46-'B-c-2'!C46</f>
        <v>129</v>
      </c>
      <c r="D46" s="79"/>
      <c r="E46" s="164">
        <f>'B-c'!E46-'B-c-2'!E46</f>
        <v>126</v>
      </c>
      <c r="F46" s="164">
        <f>'B-c'!F46-'B-c-2'!F46</f>
        <v>139</v>
      </c>
      <c r="G46" s="164">
        <f>'B-c'!G46-'B-c-2'!G46</f>
        <v>16</v>
      </c>
      <c r="H46" s="164">
        <f>'B-c'!H46-'B-c-2'!H46</f>
        <v>4</v>
      </c>
      <c r="I46" s="150">
        <f>'B-c'!I46-'B-c-2'!I46</f>
        <v>0</v>
      </c>
    </row>
    <row r="47" spans="2:9" s="8" customFormat="1" ht="11.1" customHeight="1" x14ac:dyDescent="0.15">
      <c r="B47" s="29" t="s">
        <v>25</v>
      </c>
      <c r="C47" s="78">
        <f>'B-c'!C47-'B-c-2'!C47</f>
        <v>111</v>
      </c>
      <c r="D47" s="79"/>
      <c r="E47" s="164">
        <f>'B-c'!E47-'B-c-2'!E47</f>
        <v>91</v>
      </c>
      <c r="F47" s="164">
        <f>'B-c'!F47-'B-c-2'!F47</f>
        <v>97</v>
      </c>
      <c r="G47" s="164">
        <f>'B-c'!G47-'B-c-2'!G47</f>
        <v>13</v>
      </c>
      <c r="H47" s="164">
        <f>'B-c'!H47-'B-c-2'!H47</f>
        <v>4</v>
      </c>
      <c r="I47" s="150">
        <f>'B-c'!I47-'B-c-2'!I47</f>
        <v>0</v>
      </c>
    </row>
    <row r="48" spans="2:9" s="8" customFormat="1" ht="11.1" customHeight="1" x14ac:dyDescent="0.15">
      <c r="B48" s="29" t="s">
        <v>26</v>
      </c>
      <c r="C48" s="78">
        <f>'B-c'!C48-'B-c-2'!C48</f>
        <v>74</v>
      </c>
      <c r="D48" s="79"/>
      <c r="E48" s="164">
        <f>'B-c'!E48-'B-c-2'!E48</f>
        <v>76</v>
      </c>
      <c r="F48" s="164">
        <f>'B-c'!F48-'B-c-2'!F48</f>
        <v>83</v>
      </c>
      <c r="G48" s="164">
        <f>'B-c'!G48-'B-c-2'!G48</f>
        <v>3</v>
      </c>
      <c r="H48" s="164">
        <f>'B-c'!H48-'B-c-2'!H48</f>
        <v>5</v>
      </c>
      <c r="I48" s="150">
        <f>'B-c'!I48-'B-c-2'!I48</f>
        <v>0</v>
      </c>
    </row>
    <row r="49" spans="2:9" s="8" customFormat="1" ht="11.1" customHeight="1" x14ac:dyDescent="0.15">
      <c r="B49" s="29" t="s">
        <v>27</v>
      </c>
      <c r="C49" s="78">
        <f>'B-c'!C49-'B-c-2'!C49</f>
        <v>202</v>
      </c>
      <c r="D49" s="79"/>
      <c r="E49" s="164">
        <f>'B-c'!E49-'B-c-2'!E49</f>
        <v>182</v>
      </c>
      <c r="F49" s="164">
        <f>'B-c'!F49-'B-c-2'!F49</f>
        <v>193</v>
      </c>
      <c r="G49" s="164">
        <f>'B-c'!G49-'B-c-2'!G49</f>
        <v>17</v>
      </c>
      <c r="H49" s="164">
        <f>'B-c'!H49-'B-c-2'!H49</f>
        <v>19</v>
      </c>
      <c r="I49" s="150">
        <f>'B-c'!I49-'B-c-2'!I49</f>
        <v>0</v>
      </c>
    </row>
    <row r="50" spans="2:9" s="8" customFormat="1" ht="11.1" customHeight="1" x14ac:dyDescent="0.15">
      <c r="B50" s="29" t="s">
        <v>28</v>
      </c>
      <c r="C50" s="78">
        <f>'B-c'!C50-'B-c-2'!C50</f>
        <v>1228</v>
      </c>
      <c r="D50" s="79"/>
      <c r="E50" s="164">
        <f>'B-c'!E50-'B-c-2'!E50</f>
        <v>1026</v>
      </c>
      <c r="F50" s="164">
        <f>'B-c'!F50-'B-c-2'!F50</f>
        <v>1176</v>
      </c>
      <c r="G50" s="164">
        <f>'B-c'!G50-'B-c-2'!G50</f>
        <v>121</v>
      </c>
      <c r="H50" s="164">
        <f>'B-c'!H50-'B-c-2'!H50</f>
        <v>87</v>
      </c>
      <c r="I50" s="150">
        <f>'B-c'!I50-'B-c-2'!I50</f>
        <v>4</v>
      </c>
    </row>
    <row r="51" spans="2:9" s="8" customFormat="1" ht="11.1" customHeight="1" x14ac:dyDescent="0.15">
      <c r="B51" s="29" t="s">
        <v>29</v>
      </c>
      <c r="C51" s="78">
        <f>'B-c'!C51-'B-c-2'!C51</f>
        <v>198</v>
      </c>
      <c r="D51" s="79"/>
      <c r="E51" s="164">
        <f>'B-c'!E51-'B-c-2'!E51</f>
        <v>160</v>
      </c>
      <c r="F51" s="164">
        <f>'B-c'!F51-'B-c-2'!F51</f>
        <v>166</v>
      </c>
      <c r="G51" s="164">
        <f>'B-c'!G51-'B-c-2'!G51</f>
        <v>11</v>
      </c>
      <c r="H51" s="164">
        <f>'B-c'!H51-'B-c-2'!H51</f>
        <v>19</v>
      </c>
      <c r="I51" s="150">
        <f>'B-c'!I51-'B-c-2'!I51</f>
        <v>0</v>
      </c>
    </row>
    <row r="52" spans="2:9" s="22" customFormat="1" ht="11.1" customHeight="1" x14ac:dyDescent="0.15">
      <c r="B52" s="32" t="s">
        <v>287</v>
      </c>
      <c r="C52" s="78">
        <f>'B-c'!C52-'B-c-2'!C52</f>
        <v>4090</v>
      </c>
      <c r="D52" s="79"/>
      <c r="E52" s="164">
        <f>'B-c'!E52-'B-c-2'!E52</f>
        <v>3304</v>
      </c>
      <c r="F52" s="164">
        <f>'B-c'!F52-'B-c-2'!F52</f>
        <v>3793</v>
      </c>
      <c r="G52" s="164">
        <f>'B-c'!G52-'B-c-2'!G52</f>
        <v>373</v>
      </c>
      <c r="H52" s="164">
        <f>'B-c'!H52-'B-c-2'!H52</f>
        <v>341</v>
      </c>
      <c r="I52" s="150">
        <f>'B-c'!I52-'B-c-2'!I52</f>
        <v>24</v>
      </c>
    </row>
    <row r="53" spans="2:9" s="8" customFormat="1" ht="11.1" customHeight="1" x14ac:dyDescent="0.15">
      <c r="B53" s="29" t="s">
        <v>30</v>
      </c>
      <c r="C53" s="78">
        <f>'B-c'!C53-'B-c-2'!C53</f>
        <v>195</v>
      </c>
      <c r="D53" s="79"/>
      <c r="E53" s="164">
        <f>'B-c'!E53-'B-c-2'!E53</f>
        <v>163</v>
      </c>
      <c r="F53" s="164">
        <f>'B-c'!F53-'B-c-2'!F53</f>
        <v>174</v>
      </c>
      <c r="G53" s="164">
        <f>'B-c'!G53-'B-c-2'!G53</f>
        <v>9</v>
      </c>
      <c r="H53" s="164">
        <f>'B-c'!H53-'B-c-2'!H53</f>
        <v>34</v>
      </c>
      <c r="I53" s="150">
        <f>'B-c'!I53-'B-c-2'!I53</f>
        <v>2</v>
      </c>
    </row>
    <row r="54" spans="2:9" s="8" customFormat="1" ht="11.1" customHeight="1" x14ac:dyDescent="0.15">
      <c r="B54" s="29" t="s">
        <v>31</v>
      </c>
      <c r="C54" s="78">
        <f>'B-c'!C54-'B-c-2'!C54</f>
        <v>323</v>
      </c>
      <c r="D54" s="79"/>
      <c r="E54" s="164">
        <f>'B-c'!E54-'B-c-2'!E54</f>
        <v>270</v>
      </c>
      <c r="F54" s="164">
        <f>'B-c'!F54-'B-c-2'!F54</f>
        <v>302</v>
      </c>
      <c r="G54" s="164">
        <f>'B-c'!G54-'B-c-2'!G54</f>
        <v>45</v>
      </c>
      <c r="H54" s="164">
        <f>'B-c'!H54-'B-c-2'!H54</f>
        <v>25</v>
      </c>
      <c r="I54" s="150">
        <f>'B-c'!I54-'B-c-2'!I54</f>
        <v>4</v>
      </c>
    </row>
    <row r="55" spans="2:9" s="8" customFormat="1" ht="11.1" customHeight="1" x14ac:dyDescent="0.15">
      <c r="B55" s="29" t="s">
        <v>32</v>
      </c>
      <c r="C55" s="78">
        <f>'B-c'!C55-'B-c-2'!C55</f>
        <v>2118</v>
      </c>
      <c r="D55" s="79"/>
      <c r="E55" s="164">
        <f>'B-c'!E55-'B-c-2'!E55</f>
        <v>1557</v>
      </c>
      <c r="F55" s="164">
        <f>'B-c'!F55-'B-c-2'!F55</f>
        <v>1813</v>
      </c>
      <c r="G55" s="164">
        <f>'B-c'!G55-'B-c-2'!G55</f>
        <v>176</v>
      </c>
      <c r="H55" s="164">
        <f>'B-c'!H55-'B-c-2'!H55</f>
        <v>138</v>
      </c>
      <c r="I55" s="150">
        <f>'B-c'!I55-'B-c-2'!I55</f>
        <v>11</v>
      </c>
    </row>
    <row r="56" spans="2:9" s="8" customFormat="1" ht="11.1" customHeight="1" x14ac:dyDescent="0.15">
      <c r="B56" s="29" t="s">
        <v>33</v>
      </c>
      <c r="C56" s="78">
        <f>'B-c'!C56-'B-c-2'!C56</f>
        <v>1143</v>
      </c>
      <c r="D56" s="79"/>
      <c r="E56" s="164">
        <f>'B-c'!E56-'B-c-2'!E56</f>
        <v>1028</v>
      </c>
      <c r="F56" s="164">
        <f>'B-c'!F56-'B-c-2'!F56</f>
        <v>1201</v>
      </c>
      <c r="G56" s="164">
        <f>'B-c'!G56-'B-c-2'!G56</f>
        <v>120</v>
      </c>
      <c r="H56" s="164">
        <f>'B-c'!H56-'B-c-2'!H56</f>
        <v>118</v>
      </c>
      <c r="I56" s="150">
        <f>'B-c'!I56-'B-c-2'!I56</f>
        <v>4</v>
      </c>
    </row>
    <row r="57" spans="2:9" s="8" customFormat="1" ht="11.1" customHeight="1" x14ac:dyDescent="0.15">
      <c r="B57" s="29" t="s">
        <v>34</v>
      </c>
      <c r="C57" s="78">
        <f>'B-c'!C57-'B-c-2'!C57</f>
        <v>200</v>
      </c>
      <c r="D57" s="79"/>
      <c r="E57" s="164">
        <f>'B-c'!E57-'B-c-2'!E57</f>
        <v>194</v>
      </c>
      <c r="F57" s="164">
        <f>'B-c'!F57-'B-c-2'!F57</f>
        <v>204</v>
      </c>
      <c r="G57" s="164">
        <f>'B-c'!G57-'B-c-2'!G57</f>
        <v>15</v>
      </c>
      <c r="H57" s="164">
        <f>'B-c'!H57-'B-c-2'!H57</f>
        <v>17</v>
      </c>
      <c r="I57" s="150">
        <f>'B-c'!I57-'B-c-2'!I57</f>
        <v>1</v>
      </c>
    </row>
    <row r="58" spans="2:9" s="8" customFormat="1" ht="11.1" customHeight="1" x14ac:dyDescent="0.15">
      <c r="B58" s="29" t="s">
        <v>35</v>
      </c>
      <c r="C58" s="78">
        <f>'B-c'!C58-'B-c-2'!C58</f>
        <v>111</v>
      </c>
      <c r="D58" s="79"/>
      <c r="E58" s="164">
        <f>'B-c'!E58-'B-c-2'!E58</f>
        <v>92</v>
      </c>
      <c r="F58" s="164">
        <f>'B-c'!F58-'B-c-2'!F58</f>
        <v>99</v>
      </c>
      <c r="G58" s="164">
        <f>'B-c'!G58-'B-c-2'!G58</f>
        <v>8</v>
      </c>
      <c r="H58" s="164">
        <f>'B-c'!H58-'B-c-2'!H58</f>
        <v>9</v>
      </c>
      <c r="I58" s="150">
        <f>'B-c'!I58-'B-c-2'!I58</f>
        <v>2</v>
      </c>
    </row>
    <row r="59" spans="2:9" s="22" customFormat="1" ht="11.1" customHeight="1" x14ac:dyDescent="0.15">
      <c r="B59" s="32" t="s">
        <v>288</v>
      </c>
      <c r="C59" s="78">
        <f>'B-c'!C59-'B-c-2'!C59</f>
        <v>913</v>
      </c>
      <c r="D59" s="79"/>
      <c r="E59" s="164">
        <f>'B-c'!E59-'B-c-2'!E59</f>
        <v>810</v>
      </c>
      <c r="F59" s="164">
        <f>'B-c'!F59-'B-c-2'!F59</f>
        <v>880</v>
      </c>
      <c r="G59" s="164">
        <f>'B-c'!G59-'B-c-2'!G59</f>
        <v>95</v>
      </c>
      <c r="H59" s="164">
        <f>'B-c'!H59-'B-c-2'!H59</f>
        <v>101</v>
      </c>
      <c r="I59" s="150">
        <f>'B-c'!I59-'B-c-2'!I59</f>
        <v>15</v>
      </c>
    </row>
    <row r="60" spans="2:9" s="8" customFormat="1" ht="11.1" customHeight="1" x14ac:dyDescent="0.15">
      <c r="B60" s="29" t="s">
        <v>36</v>
      </c>
      <c r="C60" s="78">
        <f>'B-c'!C60-'B-c-2'!C60</f>
        <v>72</v>
      </c>
      <c r="D60" s="79"/>
      <c r="E60" s="164">
        <f>'B-c'!E60-'B-c-2'!E60</f>
        <v>73</v>
      </c>
      <c r="F60" s="164">
        <f>'B-c'!F60-'B-c-2'!F60</f>
        <v>72</v>
      </c>
      <c r="G60" s="164">
        <f>'B-c'!G60-'B-c-2'!G60</f>
        <v>8</v>
      </c>
      <c r="H60" s="164">
        <f>'B-c'!H60-'B-c-2'!H60</f>
        <v>8</v>
      </c>
      <c r="I60" s="150">
        <f>'B-c'!I60-'B-c-2'!I60</f>
        <v>1</v>
      </c>
    </row>
    <row r="61" spans="2:9" s="8" customFormat="1" ht="11.1" customHeight="1" x14ac:dyDescent="0.15">
      <c r="B61" s="29" t="s">
        <v>37</v>
      </c>
      <c r="C61" s="78">
        <f>'B-c'!C61-'B-c-2'!C61</f>
        <v>36</v>
      </c>
      <c r="D61" s="79"/>
      <c r="E61" s="164">
        <f>'B-c'!E61-'B-c-2'!E61</f>
        <v>38</v>
      </c>
      <c r="F61" s="164">
        <f>'B-c'!F61-'B-c-2'!F61</f>
        <v>39</v>
      </c>
      <c r="G61" s="164">
        <f>'B-c'!G61-'B-c-2'!G61</f>
        <v>2</v>
      </c>
      <c r="H61" s="164">
        <f>'B-c'!H61-'B-c-2'!H61</f>
        <v>2</v>
      </c>
      <c r="I61" s="150">
        <f>'B-c'!I61-'B-c-2'!I61</f>
        <v>0</v>
      </c>
    </row>
    <row r="62" spans="2:9" s="8" customFormat="1" ht="11.1" customHeight="1" x14ac:dyDescent="0.15">
      <c r="B62" s="29" t="s">
        <v>38</v>
      </c>
      <c r="C62" s="78">
        <f>'B-c'!C62-'B-c-2'!C62</f>
        <v>327</v>
      </c>
      <c r="D62" s="79"/>
      <c r="E62" s="164">
        <f>'B-c'!E62-'B-c-2'!E62</f>
        <v>292</v>
      </c>
      <c r="F62" s="164">
        <f>'B-c'!F62-'B-c-2'!F62</f>
        <v>300</v>
      </c>
      <c r="G62" s="164">
        <f>'B-c'!G62-'B-c-2'!G62</f>
        <v>32</v>
      </c>
      <c r="H62" s="164">
        <f>'B-c'!H62-'B-c-2'!H62</f>
        <v>37</v>
      </c>
      <c r="I62" s="150">
        <f>'B-c'!I62-'B-c-2'!I62</f>
        <v>8</v>
      </c>
    </row>
    <row r="63" spans="2:9" s="8" customFormat="1" ht="11.1" customHeight="1" x14ac:dyDescent="0.15">
      <c r="B63" s="29" t="s">
        <v>39</v>
      </c>
      <c r="C63" s="78">
        <f>'B-c'!C63-'B-c-2'!C63</f>
        <v>352</v>
      </c>
      <c r="D63" s="79"/>
      <c r="E63" s="164">
        <f>'B-c'!E63-'B-c-2'!E63</f>
        <v>298</v>
      </c>
      <c r="F63" s="164">
        <f>'B-c'!F63-'B-c-2'!F63</f>
        <v>345</v>
      </c>
      <c r="G63" s="164">
        <f>'B-c'!G63-'B-c-2'!G63</f>
        <v>43</v>
      </c>
      <c r="H63" s="164">
        <f>'B-c'!H63-'B-c-2'!H63</f>
        <v>32</v>
      </c>
      <c r="I63" s="150">
        <f>'B-c'!I63-'B-c-2'!I63</f>
        <v>3</v>
      </c>
    </row>
    <row r="64" spans="2:9" s="8" customFormat="1" ht="11.1" customHeight="1" x14ac:dyDescent="0.15">
      <c r="B64" s="29" t="s">
        <v>40</v>
      </c>
      <c r="C64" s="78">
        <f>'B-c'!C64-'B-c-2'!C64</f>
        <v>126</v>
      </c>
      <c r="D64" s="79"/>
      <c r="E64" s="164">
        <f>'B-c'!E64-'B-c-2'!E64</f>
        <v>109</v>
      </c>
      <c r="F64" s="164">
        <f>'B-c'!F64-'B-c-2'!F64</f>
        <v>124</v>
      </c>
      <c r="G64" s="164">
        <f>'B-c'!G64-'B-c-2'!G64</f>
        <v>10</v>
      </c>
      <c r="H64" s="164">
        <f>'B-c'!H64-'B-c-2'!H64</f>
        <v>22</v>
      </c>
      <c r="I64" s="150">
        <f>'B-c'!I64-'B-c-2'!I64</f>
        <v>3</v>
      </c>
    </row>
    <row r="65" spans="2:9" s="22" customFormat="1" ht="11.1" customHeight="1" x14ac:dyDescent="0.15">
      <c r="B65" s="32" t="s">
        <v>289</v>
      </c>
      <c r="C65" s="78">
        <f>'B-c'!C65-'B-c-2'!C65</f>
        <v>497</v>
      </c>
      <c r="D65" s="79"/>
      <c r="E65" s="164">
        <f>'B-c'!E65-'B-c-2'!E65</f>
        <v>451</v>
      </c>
      <c r="F65" s="164">
        <f>'B-c'!F65-'B-c-2'!F65</f>
        <v>486</v>
      </c>
      <c r="G65" s="164">
        <f>'B-c'!G65-'B-c-2'!G65</f>
        <v>54</v>
      </c>
      <c r="H65" s="164">
        <f>'B-c'!H65-'B-c-2'!H65</f>
        <v>62</v>
      </c>
      <c r="I65" s="150">
        <f>'B-c'!I65-'B-c-2'!I65</f>
        <v>4</v>
      </c>
    </row>
    <row r="66" spans="2:9" s="8" customFormat="1" ht="11.1" customHeight="1" x14ac:dyDescent="0.15">
      <c r="B66" s="29" t="s">
        <v>41</v>
      </c>
      <c r="C66" s="78">
        <f>'B-c'!C66-'B-c-2'!C66</f>
        <v>67</v>
      </c>
      <c r="D66" s="79"/>
      <c r="E66" s="164">
        <f>'B-c'!E66-'B-c-2'!E66</f>
        <v>55</v>
      </c>
      <c r="F66" s="164">
        <f>'B-c'!F66-'B-c-2'!F66</f>
        <v>57</v>
      </c>
      <c r="G66" s="164">
        <f>'B-c'!G66-'B-c-2'!G66</f>
        <v>2</v>
      </c>
      <c r="H66" s="164">
        <f>'B-c'!H66-'B-c-2'!H66</f>
        <v>5</v>
      </c>
      <c r="I66" s="150">
        <f>'B-c'!I66-'B-c-2'!I66</f>
        <v>0</v>
      </c>
    </row>
    <row r="67" spans="2:9" s="8" customFormat="1" ht="11.1" customHeight="1" x14ac:dyDescent="0.15">
      <c r="B67" s="29" t="s">
        <v>42</v>
      </c>
      <c r="C67" s="78">
        <f>'B-c'!C67-'B-c-2'!C67</f>
        <v>197</v>
      </c>
      <c r="D67" s="79"/>
      <c r="E67" s="164">
        <f>'B-c'!E67-'B-c-2'!E67</f>
        <v>172</v>
      </c>
      <c r="F67" s="164">
        <f>'B-c'!F67-'B-c-2'!F67</f>
        <v>195</v>
      </c>
      <c r="G67" s="164">
        <f>'B-c'!G67-'B-c-2'!G67</f>
        <v>32</v>
      </c>
      <c r="H67" s="164">
        <f>'B-c'!H67-'B-c-2'!H67</f>
        <v>18</v>
      </c>
      <c r="I67" s="150">
        <f>'B-c'!I67-'B-c-2'!I67</f>
        <v>0</v>
      </c>
    </row>
    <row r="68" spans="2:9" s="8" customFormat="1" ht="11.1" customHeight="1" x14ac:dyDescent="0.15">
      <c r="B68" s="29" t="s">
        <v>43</v>
      </c>
      <c r="C68" s="78">
        <f>'B-c'!C68-'B-c-2'!C68</f>
        <v>128</v>
      </c>
      <c r="D68" s="79"/>
      <c r="E68" s="164">
        <f>'B-c'!E68-'B-c-2'!E68</f>
        <v>125</v>
      </c>
      <c r="F68" s="164">
        <f>'B-c'!F68-'B-c-2'!F68</f>
        <v>138</v>
      </c>
      <c r="G68" s="164">
        <f>'B-c'!G68-'B-c-2'!G68</f>
        <v>16</v>
      </c>
      <c r="H68" s="164">
        <f>'B-c'!H68-'B-c-2'!H68</f>
        <v>22</v>
      </c>
      <c r="I68" s="150">
        <f>'B-c'!I68-'B-c-2'!I68</f>
        <v>4</v>
      </c>
    </row>
    <row r="69" spans="2:9" s="8" customFormat="1" ht="11.1" customHeight="1" x14ac:dyDescent="0.15">
      <c r="B69" s="29" t="s">
        <v>44</v>
      </c>
      <c r="C69" s="78">
        <f>'B-c'!C69-'B-c-2'!C69</f>
        <v>105</v>
      </c>
      <c r="D69" s="79"/>
      <c r="E69" s="164">
        <f>'B-c'!E69-'B-c-2'!E69</f>
        <v>99</v>
      </c>
      <c r="F69" s="164">
        <f>'B-c'!F69-'B-c-2'!F69</f>
        <v>96</v>
      </c>
      <c r="G69" s="164">
        <f>'B-c'!G69-'B-c-2'!G69</f>
        <v>4</v>
      </c>
      <c r="H69" s="164">
        <f>'B-c'!H69-'B-c-2'!H69</f>
        <v>17</v>
      </c>
      <c r="I69" s="150">
        <f>'B-c'!I69-'B-c-2'!I69</f>
        <v>0</v>
      </c>
    </row>
    <row r="70" spans="2:9" s="22" customFormat="1" ht="11.1" customHeight="1" x14ac:dyDescent="0.15">
      <c r="B70" s="32" t="s">
        <v>290</v>
      </c>
      <c r="C70" s="78">
        <f>'B-c'!C70-'B-c-2'!C70</f>
        <v>1880</v>
      </c>
      <c r="D70" s="79"/>
      <c r="E70" s="164">
        <f>'B-c'!E70-'B-c-2'!E70</f>
        <v>1633</v>
      </c>
      <c r="F70" s="164">
        <f>'B-c'!F70-'B-c-2'!F70</f>
        <v>1781</v>
      </c>
      <c r="G70" s="164">
        <f>'B-c'!G70-'B-c-2'!G70</f>
        <v>133</v>
      </c>
      <c r="H70" s="164">
        <f>'B-c'!H70-'B-c-2'!H70</f>
        <v>185</v>
      </c>
      <c r="I70" s="150">
        <f>'B-c'!I70-'B-c-2'!I70</f>
        <v>19</v>
      </c>
    </row>
    <row r="71" spans="2:9" s="8" customFormat="1" ht="11.1" customHeight="1" x14ac:dyDescent="0.15">
      <c r="B71" s="29" t="s">
        <v>45</v>
      </c>
      <c r="C71" s="78">
        <f>'B-c'!C71-'B-c-2'!C71</f>
        <v>668</v>
      </c>
      <c r="D71" s="79"/>
      <c r="E71" s="164">
        <f>'B-c'!E71-'B-c-2'!E71</f>
        <v>553</v>
      </c>
      <c r="F71" s="164">
        <f>'B-c'!F71-'B-c-2'!F71</f>
        <v>643</v>
      </c>
      <c r="G71" s="164">
        <f>'B-c'!G71-'B-c-2'!G71</f>
        <v>53</v>
      </c>
      <c r="H71" s="164">
        <f>'B-c'!H71-'B-c-2'!H71</f>
        <v>95</v>
      </c>
      <c r="I71" s="150">
        <f>'B-c'!I71-'B-c-2'!I71</f>
        <v>8</v>
      </c>
    </row>
    <row r="72" spans="2:9" s="8" customFormat="1" ht="11.1" customHeight="1" x14ac:dyDescent="0.15">
      <c r="B72" s="29" t="s">
        <v>46</v>
      </c>
      <c r="C72" s="78">
        <f>'B-c'!C72-'B-c-2'!C72</f>
        <v>108</v>
      </c>
      <c r="D72" s="79"/>
      <c r="E72" s="164">
        <f>'B-c'!E72-'B-c-2'!E72</f>
        <v>88</v>
      </c>
      <c r="F72" s="164">
        <f>'B-c'!F72-'B-c-2'!F72</f>
        <v>96</v>
      </c>
      <c r="G72" s="164">
        <f>'B-c'!G72-'B-c-2'!G72</f>
        <v>5</v>
      </c>
      <c r="H72" s="164">
        <f>'B-c'!H72-'B-c-2'!H72</f>
        <v>5</v>
      </c>
      <c r="I72" s="150">
        <f>'B-c'!I72-'B-c-2'!I72</f>
        <v>2</v>
      </c>
    </row>
    <row r="73" spans="2:9" s="8" customFormat="1" ht="11.1" customHeight="1" x14ac:dyDescent="0.15">
      <c r="B73" s="29" t="s">
        <v>47</v>
      </c>
      <c r="C73" s="78">
        <f>'B-c'!C73-'B-c-2'!C73</f>
        <v>124</v>
      </c>
      <c r="D73" s="79"/>
      <c r="E73" s="164">
        <f>'B-c'!E73-'B-c-2'!E73</f>
        <v>133</v>
      </c>
      <c r="F73" s="164">
        <f>'B-c'!F73-'B-c-2'!F73</f>
        <v>143</v>
      </c>
      <c r="G73" s="164">
        <f>'B-c'!G73-'B-c-2'!G73</f>
        <v>12</v>
      </c>
      <c r="H73" s="164">
        <f>'B-c'!H73-'B-c-2'!H73</f>
        <v>11</v>
      </c>
      <c r="I73" s="150">
        <f>'B-c'!I73-'B-c-2'!I73</f>
        <v>1</v>
      </c>
    </row>
    <row r="74" spans="2:9" s="8" customFormat="1" ht="11.1" customHeight="1" x14ac:dyDescent="0.15">
      <c r="B74" s="29" t="s">
        <v>48</v>
      </c>
      <c r="C74" s="78">
        <f>'B-c'!C74-'B-c-2'!C74</f>
        <v>200</v>
      </c>
      <c r="D74" s="79"/>
      <c r="E74" s="164">
        <f>'B-c'!E74-'B-c-2'!E74</f>
        <v>181</v>
      </c>
      <c r="F74" s="164">
        <f>'B-c'!F74-'B-c-2'!F74</f>
        <v>187</v>
      </c>
      <c r="G74" s="164">
        <f>'B-c'!G74-'B-c-2'!G74</f>
        <v>16</v>
      </c>
      <c r="H74" s="164">
        <f>'B-c'!H74-'B-c-2'!H74</f>
        <v>9</v>
      </c>
      <c r="I74" s="150">
        <f>'B-c'!I74-'B-c-2'!I74</f>
        <v>2</v>
      </c>
    </row>
    <row r="75" spans="2:9" s="8" customFormat="1" ht="11.1" customHeight="1" x14ac:dyDescent="0.15">
      <c r="B75" s="29" t="s">
        <v>49</v>
      </c>
      <c r="C75" s="78">
        <f>'B-c'!C75-'B-c-2'!C75</f>
        <v>125</v>
      </c>
      <c r="D75" s="79"/>
      <c r="E75" s="164">
        <f>'B-c'!E75-'B-c-2'!E75</f>
        <v>101</v>
      </c>
      <c r="F75" s="164">
        <f>'B-c'!F75-'B-c-2'!F75</f>
        <v>105</v>
      </c>
      <c r="G75" s="164">
        <f>'B-c'!G75-'B-c-2'!G75</f>
        <v>10</v>
      </c>
      <c r="H75" s="164">
        <f>'B-c'!H75-'B-c-2'!H75</f>
        <v>7</v>
      </c>
      <c r="I75" s="150">
        <f>'B-c'!I75-'B-c-2'!I75</f>
        <v>1</v>
      </c>
    </row>
    <row r="76" spans="2:9" s="8" customFormat="1" ht="11.1" customHeight="1" x14ac:dyDescent="0.15">
      <c r="B76" s="29" t="s">
        <v>50</v>
      </c>
      <c r="C76" s="78">
        <f>'B-c'!C76-'B-c-2'!C76</f>
        <v>153</v>
      </c>
      <c r="D76" s="79"/>
      <c r="E76" s="164">
        <f>'B-c'!E76-'B-c-2'!E76</f>
        <v>128</v>
      </c>
      <c r="F76" s="164">
        <f>'B-c'!F76-'B-c-2'!F76</f>
        <v>133</v>
      </c>
      <c r="G76" s="164">
        <f>'B-c'!G76-'B-c-2'!G76</f>
        <v>8</v>
      </c>
      <c r="H76" s="164">
        <f>'B-c'!H76-'B-c-2'!H76</f>
        <v>10</v>
      </c>
      <c r="I76" s="150">
        <f>'B-c'!I76-'B-c-2'!I76</f>
        <v>0</v>
      </c>
    </row>
    <row r="77" spans="2:9" s="8" customFormat="1" ht="11.1" customHeight="1" x14ac:dyDescent="0.15">
      <c r="B77" s="29" t="s">
        <v>51</v>
      </c>
      <c r="C77" s="78">
        <f>'B-c'!C77-'B-c-2'!C77</f>
        <v>120</v>
      </c>
      <c r="D77" s="79"/>
      <c r="E77" s="164">
        <f>'B-c'!E77-'B-c-2'!E77</f>
        <v>117</v>
      </c>
      <c r="F77" s="164">
        <f>'B-c'!F77-'B-c-2'!F77</f>
        <v>124</v>
      </c>
      <c r="G77" s="164">
        <f>'B-c'!G77-'B-c-2'!G77</f>
        <v>8</v>
      </c>
      <c r="H77" s="164">
        <f>'B-c'!H77-'B-c-2'!H77</f>
        <v>9</v>
      </c>
      <c r="I77" s="150">
        <f>'B-c'!I77-'B-c-2'!I77</f>
        <v>1</v>
      </c>
    </row>
    <row r="78" spans="2:9" s="8" customFormat="1" ht="11.1" customHeight="1" thickBot="1" x14ac:dyDescent="0.2">
      <c r="B78" s="33" t="s">
        <v>52</v>
      </c>
      <c r="C78" s="81">
        <f>'B-c'!C78-'B-c-2'!C78</f>
        <v>382</v>
      </c>
      <c r="D78" s="82"/>
      <c r="E78" s="189">
        <f>'B-c'!E78-'B-c-2'!E78</f>
        <v>332</v>
      </c>
      <c r="F78" s="189">
        <f>'B-c'!F78-'B-c-2'!F78</f>
        <v>350</v>
      </c>
      <c r="G78" s="189">
        <f>'B-c'!G78-'B-c-2'!G78</f>
        <v>21</v>
      </c>
      <c r="H78" s="189">
        <f>'B-c'!H78-'B-c-2'!H78</f>
        <v>39</v>
      </c>
      <c r="I78" s="190">
        <f>'B-c'!I78-'B-c-2'!I78</f>
        <v>4</v>
      </c>
    </row>
    <row r="79" spans="2:9" s="8" customFormat="1" x14ac:dyDescent="0.15">
      <c r="B79" s="8" t="s">
        <v>232</v>
      </c>
      <c r="C79" s="57">
        <f>'B-c'!C79-'B-c-2'!C79</f>
        <v>0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transitionEvaluation="1" codeName="Sheet53">
    <tabColor indexed="56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159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75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104</v>
      </c>
      <c r="D9" s="44">
        <v>98.076923076923066</v>
      </c>
      <c r="E9" s="14">
        <v>102</v>
      </c>
      <c r="F9" s="124">
        <v>159</v>
      </c>
      <c r="G9" s="124">
        <v>24</v>
      </c>
      <c r="H9" s="124">
        <v>21</v>
      </c>
      <c r="I9" s="124">
        <v>4</v>
      </c>
    </row>
    <row r="10" spans="2:9" s="8" customFormat="1" x14ac:dyDescent="0.15">
      <c r="B10" s="14" t="str">
        <f>重要犯罪!B10</f>
        <v>2013     25</v>
      </c>
      <c r="C10" s="43">
        <v>111</v>
      </c>
      <c r="D10" s="44">
        <v>89.189189189189193</v>
      </c>
      <c r="E10" s="14">
        <v>99</v>
      </c>
      <c r="F10" s="124">
        <v>127</v>
      </c>
      <c r="G10" s="124">
        <v>15</v>
      </c>
      <c r="H10" s="124">
        <v>8</v>
      </c>
      <c r="I10" s="124">
        <v>0</v>
      </c>
    </row>
    <row r="11" spans="2:9" s="8" customFormat="1" x14ac:dyDescent="0.15">
      <c r="B11" s="14" t="str">
        <f>重要犯罪!B11</f>
        <v>2014     26</v>
      </c>
      <c r="C11" s="43">
        <v>92</v>
      </c>
      <c r="D11" s="44">
        <v>104.34782608695652</v>
      </c>
      <c r="E11" s="14">
        <v>96</v>
      </c>
      <c r="F11" s="124">
        <v>127</v>
      </c>
      <c r="G11" s="124">
        <v>20</v>
      </c>
      <c r="H11" s="124">
        <v>13</v>
      </c>
      <c r="I11" s="124">
        <v>3</v>
      </c>
    </row>
    <row r="12" spans="2:9" s="8" customFormat="1" x14ac:dyDescent="0.15">
      <c r="B12" s="14" t="str">
        <f>重要犯罪!B12</f>
        <v>2015     27</v>
      </c>
      <c r="C12" s="43">
        <v>80</v>
      </c>
      <c r="D12" s="115">
        <v>107.5</v>
      </c>
      <c r="E12" s="14">
        <v>86</v>
      </c>
      <c r="F12" s="124">
        <v>110</v>
      </c>
      <c r="G12" s="124">
        <v>12</v>
      </c>
      <c r="H12" s="124">
        <v>11</v>
      </c>
      <c r="I12" s="124">
        <v>1</v>
      </c>
    </row>
    <row r="13" spans="2:9" s="8" customFormat="1" x14ac:dyDescent="0.15">
      <c r="B13" s="14" t="str">
        <f>重要犯罪!B13</f>
        <v>2016     28</v>
      </c>
      <c r="C13" s="43">
        <v>79</v>
      </c>
      <c r="D13" s="115">
        <v>97.468354430379748</v>
      </c>
      <c r="E13" s="14">
        <v>77</v>
      </c>
      <c r="F13" s="124">
        <v>118</v>
      </c>
      <c r="G13" s="124">
        <v>7</v>
      </c>
      <c r="H13" s="124">
        <v>9</v>
      </c>
      <c r="I13" s="124">
        <v>1</v>
      </c>
    </row>
    <row r="14" spans="2:9" s="8" customFormat="1" x14ac:dyDescent="0.15">
      <c r="B14" s="14" t="str">
        <f>重要犯罪!B14</f>
        <v>2017     29</v>
      </c>
      <c r="C14" s="24">
        <v>82</v>
      </c>
      <c r="D14" s="115">
        <v>96.341463414634148</v>
      </c>
      <c r="E14" s="2">
        <v>79</v>
      </c>
      <c r="F14" s="124">
        <v>90</v>
      </c>
      <c r="G14" s="124">
        <v>17</v>
      </c>
      <c r="H14" s="124">
        <v>6</v>
      </c>
      <c r="I14" s="124">
        <v>1</v>
      </c>
    </row>
    <row r="15" spans="2:9" s="8" customFormat="1" x14ac:dyDescent="0.15">
      <c r="B15" s="18" t="str">
        <f>重要犯罪!B15</f>
        <v>2018     30</v>
      </c>
      <c r="C15" s="47">
        <v>67</v>
      </c>
      <c r="D15" s="115">
        <v>108.95522388059702</v>
      </c>
      <c r="E15" s="77">
        <v>73</v>
      </c>
      <c r="F15" s="142">
        <v>91</v>
      </c>
      <c r="G15" s="142">
        <v>11</v>
      </c>
      <c r="H15" s="142">
        <v>5</v>
      </c>
      <c r="I15" s="142">
        <v>2</v>
      </c>
    </row>
    <row r="16" spans="2:9" s="8" customFormat="1" x14ac:dyDescent="0.15">
      <c r="B16" s="18" t="str">
        <f>重要犯罪!B16</f>
        <v>2019 令和元年</v>
      </c>
      <c r="C16" s="50">
        <v>67</v>
      </c>
      <c r="D16" s="115">
        <v>91.044776119402982</v>
      </c>
      <c r="E16" s="148">
        <v>61</v>
      </c>
      <c r="F16" s="142">
        <v>79</v>
      </c>
      <c r="G16" s="142">
        <v>13</v>
      </c>
      <c r="H16" s="142">
        <v>3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71</v>
      </c>
      <c r="D17" s="48">
        <v>94.366197183098592</v>
      </c>
      <c r="E17" s="149">
        <v>67</v>
      </c>
      <c r="F17" s="149">
        <v>91</v>
      </c>
      <c r="G17" s="149">
        <v>10</v>
      </c>
      <c r="H17" s="149">
        <v>4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63</v>
      </c>
      <c r="D18" s="54">
        <f>E18/C18*100</f>
        <v>103.17460317460319</v>
      </c>
      <c r="E18" s="131">
        <f>SUM(E20,E26,E33,E34,E45,E52,E59,E65,E70)</f>
        <v>65</v>
      </c>
      <c r="F18" s="121">
        <f>SUM(F20,F26,F33,F34,F45,F52,F59,F65,F70)</f>
        <v>85</v>
      </c>
      <c r="G18" s="121">
        <f>SUM(G20,G26,G33,G34,G45,G52,G59,G65,G70)</f>
        <v>13</v>
      </c>
      <c r="H18" s="121">
        <f>SUM(H20,H26,H33,H34,H45,H52,H59,H65,H70)</f>
        <v>12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2</v>
      </c>
      <c r="D26" s="53"/>
      <c r="E26" s="127">
        <v>2</v>
      </c>
      <c r="F26" s="121">
        <v>2</v>
      </c>
      <c r="G26" s="121">
        <v>1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</v>
      </c>
      <c r="D29" s="43"/>
      <c r="E29" s="125">
        <v>1</v>
      </c>
      <c r="F29" s="123">
        <v>1</v>
      </c>
      <c r="G29" s="123">
        <v>1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1</v>
      </c>
      <c r="D30" s="43"/>
      <c r="E30" s="125">
        <v>1</v>
      </c>
      <c r="F30" s="123">
        <v>1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7</v>
      </c>
      <c r="D33" s="53"/>
      <c r="E33" s="129">
        <v>6</v>
      </c>
      <c r="F33" s="128">
        <v>7</v>
      </c>
      <c r="G33" s="128">
        <v>1</v>
      </c>
      <c r="H33" s="128">
        <v>2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19</v>
      </c>
      <c r="D34" s="53"/>
      <c r="E34" s="127">
        <v>18</v>
      </c>
      <c r="F34" s="121">
        <v>34</v>
      </c>
      <c r="G34" s="121">
        <v>2</v>
      </c>
      <c r="H34" s="121">
        <v>8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4</v>
      </c>
      <c r="D35" s="43"/>
      <c r="E35" s="125">
        <v>4</v>
      </c>
      <c r="F35" s="123">
        <v>4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2</v>
      </c>
      <c r="D36" s="43"/>
      <c r="E36" s="125">
        <v>2</v>
      </c>
      <c r="F36" s="123">
        <v>3</v>
      </c>
      <c r="G36" s="123">
        <v>1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</v>
      </c>
      <c r="D38" s="43"/>
      <c r="E38" s="125">
        <v>1</v>
      </c>
      <c r="F38" s="123">
        <v>1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2</v>
      </c>
      <c r="D39" s="43"/>
      <c r="E39" s="125">
        <v>2</v>
      </c>
      <c r="F39" s="123">
        <v>1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5</v>
      </c>
      <c r="D40" s="43"/>
      <c r="E40" s="125">
        <v>5</v>
      </c>
      <c r="F40" s="123">
        <v>12</v>
      </c>
      <c r="G40" s="123">
        <v>1</v>
      </c>
      <c r="H40" s="123">
        <v>8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2</v>
      </c>
      <c r="D41" s="43"/>
      <c r="E41" s="125">
        <v>1</v>
      </c>
      <c r="F41" s="123">
        <v>1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3</v>
      </c>
      <c r="D43" s="43"/>
      <c r="E43" s="125">
        <v>3</v>
      </c>
      <c r="F43" s="123">
        <v>10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2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6</v>
      </c>
      <c r="D45" s="53"/>
      <c r="E45" s="131">
        <v>9</v>
      </c>
      <c r="F45" s="121">
        <v>9</v>
      </c>
      <c r="G45" s="121">
        <v>2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1</v>
      </c>
      <c r="D46" s="43"/>
      <c r="E46" s="125">
        <v>2</v>
      </c>
      <c r="F46" s="123">
        <v>2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</v>
      </c>
      <c r="D47" s="43"/>
      <c r="E47" s="125">
        <v>1</v>
      </c>
      <c r="F47" s="123">
        <v>1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2</v>
      </c>
      <c r="D50" s="43"/>
      <c r="E50" s="125">
        <v>4</v>
      </c>
      <c r="F50" s="123">
        <v>4</v>
      </c>
      <c r="G50" s="123">
        <v>1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2</v>
      </c>
      <c r="D51" s="43"/>
      <c r="E51" s="125">
        <v>2</v>
      </c>
      <c r="F51" s="123">
        <v>2</v>
      </c>
      <c r="G51" s="123">
        <v>1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8</v>
      </c>
      <c r="D52" s="53"/>
      <c r="E52" s="127">
        <v>11</v>
      </c>
      <c r="F52" s="121">
        <v>15</v>
      </c>
      <c r="G52" s="121">
        <v>4</v>
      </c>
      <c r="H52" s="121">
        <v>1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1</v>
      </c>
      <c r="D53" s="43"/>
      <c r="E53" s="125">
        <v>2</v>
      </c>
      <c r="F53" s="123">
        <v>2</v>
      </c>
      <c r="G53" s="123">
        <v>1</v>
      </c>
      <c r="H53" s="123">
        <v>1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3</v>
      </c>
      <c r="D55" s="43"/>
      <c r="E55" s="125">
        <v>5</v>
      </c>
      <c r="F55" s="123">
        <v>10</v>
      </c>
      <c r="G55" s="123">
        <v>2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2</v>
      </c>
      <c r="D56" s="43"/>
      <c r="E56" s="125">
        <v>2</v>
      </c>
      <c r="F56" s="123">
        <v>2</v>
      </c>
      <c r="G56" s="123">
        <v>1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1</v>
      </c>
      <c r="D57" s="43"/>
      <c r="E57" s="125">
        <v>1</v>
      </c>
      <c r="F57" s="123">
        <v>1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1</v>
      </c>
      <c r="D58" s="43"/>
      <c r="E58" s="125">
        <v>1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3</v>
      </c>
      <c r="D59" s="53"/>
      <c r="E59" s="127">
        <v>3</v>
      </c>
      <c r="F59" s="121">
        <v>5</v>
      </c>
      <c r="G59" s="121">
        <v>1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1</v>
      </c>
      <c r="D61" s="43"/>
      <c r="E61" s="125">
        <v>1</v>
      </c>
      <c r="F61" s="123">
        <v>1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1</v>
      </c>
      <c r="D62" s="43"/>
      <c r="E62" s="125">
        <v>1</v>
      </c>
      <c r="F62" s="123">
        <v>2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1</v>
      </c>
      <c r="D64" s="43"/>
      <c r="E64" s="125">
        <v>1</v>
      </c>
      <c r="F64" s="123">
        <v>2</v>
      </c>
      <c r="G64" s="123">
        <v>1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5</v>
      </c>
      <c r="D65" s="53"/>
      <c r="E65" s="127">
        <v>5</v>
      </c>
      <c r="F65" s="121">
        <v>4</v>
      </c>
      <c r="G65" s="121">
        <v>1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2</v>
      </c>
      <c r="D66" s="43"/>
      <c r="E66" s="125">
        <v>2</v>
      </c>
      <c r="F66" s="123">
        <v>1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1</v>
      </c>
      <c r="D67" s="43"/>
      <c r="E67" s="125">
        <v>1</v>
      </c>
      <c r="F67" s="123">
        <v>1</v>
      </c>
      <c r="G67" s="123">
        <v>1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1</v>
      </c>
      <c r="D68" s="43"/>
      <c r="E68" s="125">
        <v>1</v>
      </c>
      <c r="F68" s="123">
        <v>1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1</v>
      </c>
      <c r="D69" s="43"/>
      <c r="E69" s="125">
        <v>1</v>
      </c>
      <c r="F69" s="123">
        <v>1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12</v>
      </c>
      <c r="D70" s="53"/>
      <c r="E70" s="127">
        <v>11</v>
      </c>
      <c r="F70" s="121">
        <v>9</v>
      </c>
      <c r="G70" s="121">
        <v>1</v>
      </c>
      <c r="H70" s="121">
        <v>1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3</v>
      </c>
      <c r="D71" s="43"/>
      <c r="E71" s="125">
        <v>4</v>
      </c>
      <c r="F71" s="123">
        <v>3</v>
      </c>
      <c r="G71" s="123">
        <v>0</v>
      </c>
      <c r="H71" s="123">
        <v>1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1</v>
      </c>
      <c r="D72" s="43"/>
      <c r="E72" s="125">
        <v>1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1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2</v>
      </c>
      <c r="D74" s="43"/>
      <c r="E74" s="125">
        <v>2</v>
      </c>
      <c r="F74" s="123">
        <v>2</v>
      </c>
      <c r="G74" s="123">
        <v>1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1</v>
      </c>
      <c r="D76" s="43"/>
      <c r="E76" s="125">
        <v>1</v>
      </c>
      <c r="F76" s="123">
        <v>1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3</v>
      </c>
      <c r="D77" s="43"/>
      <c r="E77" s="125">
        <v>2</v>
      </c>
      <c r="F77" s="123">
        <v>2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1</v>
      </c>
      <c r="D78" s="67"/>
      <c r="E78" s="134">
        <v>1</v>
      </c>
      <c r="F78" s="132">
        <v>1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codeName="Sheet54">
    <tabColor indexed="56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160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76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3253</v>
      </c>
      <c r="D9" s="44">
        <v>75.376575468798038</v>
      </c>
      <c r="E9" s="45">
        <v>2452</v>
      </c>
      <c r="F9" s="43">
        <v>2145</v>
      </c>
      <c r="G9" s="43">
        <v>129</v>
      </c>
      <c r="H9" s="43">
        <v>138</v>
      </c>
      <c r="I9" s="43">
        <v>13</v>
      </c>
    </row>
    <row r="10" spans="2:9" s="8" customFormat="1" x14ac:dyDescent="0.15">
      <c r="B10" s="14" t="str">
        <f>重要犯罪!B10</f>
        <v>2013     25</v>
      </c>
      <c r="C10" s="43">
        <v>3452</v>
      </c>
      <c r="D10" s="44">
        <v>76.100811123986091</v>
      </c>
      <c r="E10" s="45">
        <v>2627</v>
      </c>
      <c r="F10" s="43">
        <v>2377</v>
      </c>
      <c r="G10" s="43">
        <v>152</v>
      </c>
      <c r="H10" s="43">
        <v>174</v>
      </c>
      <c r="I10" s="43">
        <v>16</v>
      </c>
    </row>
    <row r="11" spans="2:9" s="8" customFormat="1" x14ac:dyDescent="0.15">
      <c r="B11" s="14" t="str">
        <f>重要犯罪!B11</f>
        <v>2014     26</v>
      </c>
      <c r="C11" s="43">
        <v>3738</v>
      </c>
      <c r="D11" s="44">
        <v>81.835205992509358</v>
      </c>
      <c r="E11" s="45">
        <v>3059</v>
      </c>
      <c r="F11" s="43">
        <v>2726</v>
      </c>
      <c r="G11" s="43">
        <v>200</v>
      </c>
      <c r="H11" s="43">
        <v>219</v>
      </c>
      <c r="I11" s="43">
        <v>24</v>
      </c>
    </row>
    <row r="12" spans="2:9" s="8" customFormat="1" x14ac:dyDescent="0.15">
      <c r="B12" s="14" t="str">
        <f>重要犯罪!B12</f>
        <v>2015     27</v>
      </c>
      <c r="C12" s="43">
        <v>3700</v>
      </c>
      <c r="D12" s="44">
        <v>84.513513513513516</v>
      </c>
      <c r="E12" s="45">
        <v>3127</v>
      </c>
      <c r="F12" s="43">
        <v>2720</v>
      </c>
      <c r="G12" s="43">
        <v>206</v>
      </c>
      <c r="H12" s="43">
        <v>175</v>
      </c>
      <c r="I12" s="43">
        <v>11</v>
      </c>
    </row>
    <row r="13" spans="2:9" s="8" customFormat="1" x14ac:dyDescent="0.15">
      <c r="B13" s="14" t="str">
        <f>重要犯罪!B13</f>
        <v>2016     28</v>
      </c>
      <c r="C13" s="43">
        <v>3700</v>
      </c>
      <c r="D13" s="44">
        <v>85</v>
      </c>
      <c r="E13" s="45">
        <v>3145</v>
      </c>
      <c r="F13" s="43">
        <v>2778</v>
      </c>
      <c r="G13" s="43">
        <v>233</v>
      </c>
      <c r="H13" s="43">
        <v>180</v>
      </c>
      <c r="I13" s="43">
        <v>18</v>
      </c>
    </row>
    <row r="14" spans="2:9" s="8" customFormat="1" x14ac:dyDescent="0.15">
      <c r="B14" s="18" t="str">
        <f>重要犯罪!B14</f>
        <v>2017     29</v>
      </c>
      <c r="C14" s="47">
        <v>3851</v>
      </c>
      <c r="D14" s="48">
        <v>83.79641651519087</v>
      </c>
      <c r="E14" s="49">
        <v>3227</v>
      </c>
      <c r="F14" s="50">
        <v>2808</v>
      </c>
      <c r="G14" s="50">
        <v>250</v>
      </c>
      <c r="H14" s="50">
        <v>141</v>
      </c>
      <c r="I14" s="50">
        <v>9</v>
      </c>
    </row>
    <row r="15" spans="2:9" s="8" customFormat="1" x14ac:dyDescent="0.15">
      <c r="B15" s="18" t="str">
        <f>重要犯罪!B15</f>
        <v>2018     30</v>
      </c>
      <c r="C15" s="47">
        <v>3498</v>
      </c>
      <c r="D15" s="48">
        <v>86.163522012578625</v>
      </c>
      <c r="E15" s="49">
        <v>3014</v>
      </c>
      <c r="F15" s="50">
        <v>2714</v>
      </c>
      <c r="G15" s="50">
        <v>273</v>
      </c>
      <c r="H15" s="50">
        <v>150</v>
      </c>
      <c r="I15" s="50">
        <v>14</v>
      </c>
    </row>
    <row r="16" spans="2:9" s="8" customFormat="1" x14ac:dyDescent="0.15">
      <c r="B16" s="18" t="str">
        <f>重要犯罪!B16</f>
        <v>2019 令和元年</v>
      </c>
      <c r="C16" s="50">
        <v>3657</v>
      </c>
      <c r="D16" s="48">
        <v>86.272901285206444</v>
      </c>
      <c r="E16" s="51">
        <v>3155</v>
      </c>
      <c r="F16" s="50">
        <v>2764</v>
      </c>
      <c r="G16" s="50">
        <v>307</v>
      </c>
      <c r="H16" s="50">
        <v>182</v>
      </c>
      <c r="I16" s="50">
        <v>19</v>
      </c>
    </row>
    <row r="17" spans="2:9" s="22" customFormat="1" x14ac:dyDescent="0.15">
      <c r="B17" s="18" t="str">
        <f>重要犯罪!B17</f>
        <v>2020 　　２</v>
      </c>
      <c r="C17" s="50">
        <v>3778</v>
      </c>
      <c r="D17" s="48">
        <v>87.321334039174175</v>
      </c>
      <c r="E17" s="52">
        <v>3299</v>
      </c>
      <c r="F17" s="52">
        <v>2862</v>
      </c>
      <c r="G17" s="52">
        <v>338</v>
      </c>
      <c r="H17" s="52">
        <v>168</v>
      </c>
      <c r="I17" s="51">
        <v>14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3893</v>
      </c>
      <c r="D18" s="54">
        <f>E18/C18*100</f>
        <v>86.64269201130233</v>
      </c>
      <c r="E18" s="55">
        <f>SUM(E20,E26,E33,E34,E45,E52,E59,E65,E70)</f>
        <v>3373</v>
      </c>
      <c r="F18" s="53">
        <f>SUM(F20,F26,F33,F34,F45,F52,F59,F65,F70)</f>
        <v>2964</v>
      </c>
      <c r="G18" s="53">
        <f>SUM(G20,G26,G33,G34,G45,G52,G59,G65,G70)</f>
        <v>402</v>
      </c>
      <c r="H18" s="53">
        <f>SUM(H20,H26,H33,H34,H45,H52,H59,H65,H70)</f>
        <v>166</v>
      </c>
      <c r="I18" s="53">
        <f>SUM(I20,I26,I33,I34,I45,I52,I59,I65,I70)</f>
        <v>17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174</v>
      </c>
      <c r="D20" s="53"/>
      <c r="E20" s="23">
        <v>151</v>
      </c>
      <c r="F20" s="122">
        <v>130</v>
      </c>
      <c r="G20" s="122">
        <v>23</v>
      </c>
      <c r="H20" s="122">
        <v>8</v>
      </c>
      <c r="I20" s="121">
        <v>0</v>
      </c>
    </row>
    <row r="21" spans="2:9" s="8" customFormat="1" ht="11.1" customHeight="1" x14ac:dyDescent="0.15">
      <c r="B21" s="29" t="s">
        <v>2</v>
      </c>
      <c r="C21" s="30">
        <v>98</v>
      </c>
      <c r="D21" s="43"/>
      <c r="E21" s="125">
        <v>86</v>
      </c>
      <c r="F21" s="123">
        <v>75</v>
      </c>
      <c r="G21" s="123">
        <v>10</v>
      </c>
      <c r="H21" s="126">
        <v>6</v>
      </c>
      <c r="I21" s="123">
        <v>0</v>
      </c>
    </row>
    <row r="22" spans="2:9" s="8" customFormat="1" ht="11.1" customHeight="1" x14ac:dyDescent="0.15">
      <c r="B22" s="29" t="s">
        <v>3</v>
      </c>
      <c r="C22" s="30">
        <v>15</v>
      </c>
      <c r="D22" s="43"/>
      <c r="E22" s="125">
        <v>12</v>
      </c>
      <c r="F22" s="123">
        <v>11</v>
      </c>
      <c r="G22" s="123">
        <v>1</v>
      </c>
      <c r="H22" s="123">
        <v>1</v>
      </c>
      <c r="I22" s="123">
        <v>0</v>
      </c>
    </row>
    <row r="23" spans="2:9" s="8" customFormat="1" ht="11.1" customHeight="1" x14ac:dyDescent="0.15">
      <c r="B23" s="29" t="s">
        <v>4</v>
      </c>
      <c r="C23" s="30">
        <v>21</v>
      </c>
      <c r="D23" s="43"/>
      <c r="E23" s="125">
        <v>18</v>
      </c>
      <c r="F23" s="123">
        <v>14</v>
      </c>
      <c r="G23" s="123">
        <v>5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30">
        <v>26</v>
      </c>
      <c r="D24" s="43"/>
      <c r="E24" s="125">
        <v>22</v>
      </c>
      <c r="F24" s="123">
        <v>18</v>
      </c>
      <c r="G24" s="123">
        <v>5</v>
      </c>
      <c r="H24" s="123">
        <v>1</v>
      </c>
      <c r="I24" s="123">
        <v>0</v>
      </c>
    </row>
    <row r="25" spans="2:9" s="8" customFormat="1" ht="11.1" customHeight="1" x14ac:dyDescent="0.15">
      <c r="B25" s="29" t="s">
        <v>6</v>
      </c>
      <c r="C25" s="30">
        <v>14</v>
      </c>
      <c r="D25" s="43"/>
      <c r="E25" s="125">
        <v>13</v>
      </c>
      <c r="F25" s="123">
        <v>12</v>
      </c>
      <c r="G25" s="123">
        <v>2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53">
        <v>130</v>
      </c>
      <c r="D26" s="53"/>
      <c r="E26" s="127">
        <v>121</v>
      </c>
      <c r="F26" s="121">
        <v>99</v>
      </c>
      <c r="G26" s="121">
        <v>3</v>
      </c>
      <c r="H26" s="121">
        <v>6</v>
      </c>
      <c r="I26" s="121">
        <v>0</v>
      </c>
    </row>
    <row r="27" spans="2:9" s="8" customFormat="1" ht="11.1" customHeight="1" x14ac:dyDescent="0.15">
      <c r="B27" s="29" t="s">
        <v>7</v>
      </c>
      <c r="C27" s="30">
        <v>17</v>
      </c>
      <c r="D27" s="43"/>
      <c r="E27" s="125">
        <v>18</v>
      </c>
      <c r="F27" s="123">
        <v>16</v>
      </c>
      <c r="G27" s="123">
        <v>0</v>
      </c>
      <c r="H27" s="123">
        <v>2</v>
      </c>
      <c r="I27" s="123">
        <v>0</v>
      </c>
    </row>
    <row r="28" spans="2:9" s="8" customFormat="1" ht="11.1" customHeight="1" x14ac:dyDescent="0.15">
      <c r="B28" s="29" t="s">
        <v>8</v>
      </c>
      <c r="C28" s="30">
        <v>10</v>
      </c>
      <c r="D28" s="43"/>
      <c r="E28" s="125">
        <v>13</v>
      </c>
      <c r="F28" s="123">
        <v>10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30">
        <v>40</v>
      </c>
      <c r="D29" s="43"/>
      <c r="E29" s="125">
        <v>36</v>
      </c>
      <c r="F29" s="123">
        <v>27</v>
      </c>
      <c r="G29" s="123">
        <v>1</v>
      </c>
      <c r="H29" s="123">
        <v>3</v>
      </c>
      <c r="I29" s="123">
        <v>0</v>
      </c>
    </row>
    <row r="30" spans="2:9" s="8" customFormat="1" ht="11.1" customHeight="1" x14ac:dyDescent="0.15">
      <c r="B30" s="29" t="s">
        <v>10</v>
      </c>
      <c r="C30" s="30">
        <v>13</v>
      </c>
      <c r="D30" s="43"/>
      <c r="E30" s="125">
        <v>10</v>
      </c>
      <c r="F30" s="123">
        <v>7</v>
      </c>
      <c r="G30" s="123">
        <v>0</v>
      </c>
      <c r="H30" s="123">
        <v>1</v>
      </c>
      <c r="I30" s="123">
        <v>0</v>
      </c>
    </row>
    <row r="31" spans="2:9" s="8" customFormat="1" ht="11.1" customHeight="1" x14ac:dyDescent="0.15">
      <c r="B31" s="29" t="s">
        <v>11</v>
      </c>
      <c r="C31" s="30">
        <v>27</v>
      </c>
      <c r="D31" s="43"/>
      <c r="E31" s="125">
        <v>22</v>
      </c>
      <c r="F31" s="123">
        <v>20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30">
        <v>23</v>
      </c>
      <c r="D32" s="43"/>
      <c r="E32" s="125">
        <v>22</v>
      </c>
      <c r="F32" s="123">
        <v>19</v>
      </c>
      <c r="G32" s="123">
        <v>2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63">
        <v>472</v>
      </c>
      <c r="D33" s="53"/>
      <c r="E33" s="129">
        <v>436</v>
      </c>
      <c r="F33" s="128">
        <v>373</v>
      </c>
      <c r="G33" s="128">
        <v>68</v>
      </c>
      <c r="H33" s="128">
        <v>15</v>
      </c>
      <c r="I33" s="128">
        <v>3</v>
      </c>
    </row>
    <row r="34" spans="2:9" s="22" customFormat="1" ht="11.1" customHeight="1" x14ac:dyDescent="0.15">
      <c r="B34" s="32" t="s">
        <v>285</v>
      </c>
      <c r="C34" s="53">
        <v>937</v>
      </c>
      <c r="D34" s="53"/>
      <c r="E34" s="127">
        <v>816</v>
      </c>
      <c r="F34" s="121">
        <v>724</v>
      </c>
      <c r="G34" s="121">
        <v>108</v>
      </c>
      <c r="H34" s="121">
        <v>35</v>
      </c>
      <c r="I34" s="121">
        <v>3</v>
      </c>
    </row>
    <row r="35" spans="2:9" s="8" customFormat="1" ht="11.1" customHeight="1" x14ac:dyDescent="0.15">
      <c r="B35" s="29" t="s">
        <v>14</v>
      </c>
      <c r="C35" s="30">
        <v>67</v>
      </c>
      <c r="D35" s="43"/>
      <c r="E35" s="125">
        <v>56</v>
      </c>
      <c r="F35" s="123">
        <v>50</v>
      </c>
      <c r="G35" s="123">
        <v>4</v>
      </c>
      <c r="H35" s="123">
        <v>4</v>
      </c>
      <c r="I35" s="123">
        <v>0</v>
      </c>
    </row>
    <row r="36" spans="2:9" s="8" customFormat="1" ht="11.1" customHeight="1" x14ac:dyDescent="0.15">
      <c r="B36" s="29" t="s">
        <v>15</v>
      </c>
      <c r="C36" s="30">
        <v>61</v>
      </c>
      <c r="D36" s="43"/>
      <c r="E36" s="125">
        <v>50</v>
      </c>
      <c r="F36" s="123">
        <v>47</v>
      </c>
      <c r="G36" s="123">
        <v>2</v>
      </c>
      <c r="H36" s="123">
        <v>5</v>
      </c>
      <c r="I36" s="123">
        <v>0</v>
      </c>
    </row>
    <row r="37" spans="2:9" s="8" customFormat="1" ht="11.1" customHeight="1" x14ac:dyDescent="0.15">
      <c r="B37" s="29" t="s">
        <v>16</v>
      </c>
      <c r="C37" s="30">
        <v>74</v>
      </c>
      <c r="D37" s="43"/>
      <c r="E37" s="125">
        <v>69</v>
      </c>
      <c r="F37" s="123">
        <v>54</v>
      </c>
      <c r="G37" s="123">
        <v>9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30">
        <v>334</v>
      </c>
      <c r="D38" s="43"/>
      <c r="E38" s="125">
        <v>298</v>
      </c>
      <c r="F38" s="123">
        <v>274</v>
      </c>
      <c r="G38" s="123">
        <v>57</v>
      </c>
      <c r="H38" s="123">
        <v>15</v>
      </c>
      <c r="I38" s="123">
        <v>3</v>
      </c>
    </row>
    <row r="39" spans="2:9" s="8" customFormat="1" ht="11.1" customHeight="1" x14ac:dyDescent="0.15">
      <c r="B39" s="29" t="s">
        <v>18</v>
      </c>
      <c r="C39" s="30">
        <v>98</v>
      </c>
      <c r="D39" s="43"/>
      <c r="E39" s="125">
        <v>88</v>
      </c>
      <c r="F39" s="123">
        <v>77</v>
      </c>
      <c r="G39" s="123">
        <v>9</v>
      </c>
      <c r="H39" s="123">
        <v>2</v>
      </c>
      <c r="I39" s="123">
        <v>0</v>
      </c>
    </row>
    <row r="40" spans="2:9" s="8" customFormat="1" ht="11.1" customHeight="1" x14ac:dyDescent="0.15">
      <c r="B40" s="29" t="s">
        <v>19</v>
      </c>
      <c r="C40" s="30">
        <v>123</v>
      </c>
      <c r="D40" s="43"/>
      <c r="E40" s="125">
        <v>100</v>
      </c>
      <c r="F40" s="123">
        <v>88</v>
      </c>
      <c r="G40" s="123">
        <v>10</v>
      </c>
      <c r="H40" s="123">
        <v>5</v>
      </c>
      <c r="I40" s="123">
        <v>0</v>
      </c>
    </row>
    <row r="41" spans="2:9" s="8" customFormat="1" ht="11.1" customHeight="1" x14ac:dyDescent="0.15">
      <c r="B41" s="29" t="s">
        <v>20</v>
      </c>
      <c r="C41" s="30">
        <v>42</v>
      </c>
      <c r="D41" s="43"/>
      <c r="E41" s="125">
        <v>41</v>
      </c>
      <c r="F41" s="123">
        <v>36</v>
      </c>
      <c r="G41" s="123">
        <v>5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66">
        <v>11</v>
      </c>
      <c r="D42" s="43"/>
      <c r="E42" s="125">
        <v>12</v>
      </c>
      <c r="F42" s="123">
        <v>10</v>
      </c>
      <c r="G42" s="123">
        <v>0</v>
      </c>
      <c r="H42" s="123">
        <v>1</v>
      </c>
      <c r="I42" s="123">
        <v>0</v>
      </c>
    </row>
    <row r="43" spans="2:9" s="8" customFormat="1" ht="11.1" customHeight="1" x14ac:dyDescent="0.15">
      <c r="B43" s="29" t="s">
        <v>22</v>
      </c>
      <c r="C43" s="30">
        <v>18</v>
      </c>
      <c r="D43" s="43"/>
      <c r="E43" s="125">
        <v>13</v>
      </c>
      <c r="F43" s="123">
        <v>11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30">
        <v>109</v>
      </c>
      <c r="D44" s="43"/>
      <c r="E44" s="125">
        <v>89</v>
      </c>
      <c r="F44" s="123">
        <v>77</v>
      </c>
      <c r="G44" s="123">
        <v>12</v>
      </c>
      <c r="H44" s="123">
        <v>3</v>
      </c>
      <c r="I44" s="123">
        <v>0</v>
      </c>
    </row>
    <row r="45" spans="2:9" s="22" customFormat="1" ht="11.1" customHeight="1" x14ac:dyDescent="0.15">
      <c r="B45" s="32" t="s">
        <v>286</v>
      </c>
      <c r="C45" s="53">
        <v>546</v>
      </c>
      <c r="D45" s="53"/>
      <c r="E45" s="131">
        <v>468</v>
      </c>
      <c r="F45" s="121">
        <v>405</v>
      </c>
      <c r="G45" s="121">
        <v>47</v>
      </c>
      <c r="H45" s="121">
        <v>27</v>
      </c>
      <c r="I45" s="121">
        <v>5</v>
      </c>
    </row>
    <row r="46" spans="2:9" s="8" customFormat="1" ht="11.1" customHeight="1" x14ac:dyDescent="0.15">
      <c r="B46" s="29" t="s">
        <v>24</v>
      </c>
      <c r="C46" s="30">
        <v>40</v>
      </c>
      <c r="D46" s="43"/>
      <c r="E46" s="125">
        <v>32</v>
      </c>
      <c r="F46" s="123">
        <v>28</v>
      </c>
      <c r="G46" s="123">
        <v>2</v>
      </c>
      <c r="H46" s="123">
        <v>1</v>
      </c>
      <c r="I46" s="123">
        <v>1</v>
      </c>
    </row>
    <row r="47" spans="2:9" s="8" customFormat="1" ht="11.1" customHeight="1" x14ac:dyDescent="0.15">
      <c r="B47" s="29" t="s">
        <v>25</v>
      </c>
      <c r="C47" s="30">
        <v>23</v>
      </c>
      <c r="D47" s="43"/>
      <c r="E47" s="125">
        <v>22</v>
      </c>
      <c r="F47" s="123">
        <v>20</v>
      </c>
      <c r="G47" s="123">
        <v>1</v>
      </c>
      <c r="H47" s="123">
        <v>2</v>
      </c>
      <c r="I47" s="123">
        <v>0</v>
      </c>
    </row>
    <row r="48" spans="2:9" s="8" customFormat="1" ht="11.1" customHeight="1" x14ac:dyDescent="0.15">
      <c r="B48" s="29" t="s">
        <v>26</v>
      </c>
      <c r="C48" s="30">
        <v>17</v>
      </c>
      <c r="D48" s="43"/>
      <c r="E48" s="125">
        <v>16</v>
      </c>
      <c r="F48" s="123">
        <v>13</v>
      </c>
      <c r="G48" s="123">
        <v>1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30">
        <v>71</v>
      </c>
      <c r="D49" s="43"/>
      <c r="E49" s="125">
        <v>66</v>
      </c>
      <c r="F49" s="123">
        <v>40</v>
      </c>
      <c r="G49" s="123">
        <v>8</v>
      </c>
      <c r="H49" s="123">
        <v>4</v>
      </c>
      <c r="I49" s="123">
        <v>0</v>
      </c>
    </row>
    <row r="50" spans="2:9" s="8" customFormat="1" ht="11.1" customHeight="1" x14ac:dyDescent="0.15">
      <c r="B50" s="29" t="s">
        <v>28</v>
      </c>
      <c r="C50" s="30">
        <v>363</v>
      </c>
      <c r="D50" s="43"/>
      <c r="E50" s="125">
        <v>305</v>
      </c>
      <c r="F50" s="123">
        <v>279</v>
      </c>
      <c r="G50" s="123">
        <v>33</v>
      </c>
      <c r="H50" s="123">
        <v>18</v>
      </c>
      <c r="I50" s="123">
        <v>2</v>
      </c>
    </row>
    <row r="51" spans="2:9" s="8" customFormat="1" ht="11.1" customHeight="1" x14ac:dyDescent="0.15">
      <c r="B51" s="29" t="s">
        <v>29</v>
      </c>
      <c r="C51" s="30">
        <v>32</v>
      </c>
      <c r="D51" s="43"/>
      <c r="E51" s="125">
        <v>27</v>
      </c>
      <c r="F51" s="123">
        <v>25</v>
      </c>
      <c r="G51" s="123">
        <v>2</v>
      </c>
      <c r="H51" s="123">
        <v>2</v>
      </c>
      <c r="I51" s="123">
        <v>2</v>
      </c>
    </row>
    <row r="52" spans="2:9" s="22" customFormat="1" ht="11.1" customHeight="1" x14ac:dyDescent="0.15">
      <c r="B52" s="32" t="s">
        <v>287</v>
      </c>
      <c r="C52" s="53">
        <v>806</v>
      </c>
      <c r="D52" s="53"/>
      <c r="E52" s="127">
        <v>654</v>
      </c>
      <c r="F52" s="121">
        <v>582</v>
      </c>
      <c r="G52" s="121">
        <v>81</v>
      </c>
      <c r="H52" s="121">
        <v>43</v>
      </c>
      <c r="I52" s="121">
        <v>4</v>
      </c>
    </row>
    <row r="53" spans="2:9" s="8" customFormat="1" ht="11.1" customHeight="1" x14ac:dyDescent="0.15">
      <c r="B53" s="29" t="s">
        <v>30</v>
      </c>
      <c r="C53" s="30">
        <v>49</v>
      </c>
      <c r="D53" s="43"/>
      <c r="E53" s="125">
        <v>39</v>
      </c>
      <c r="F53" s="123">
        <v>31</v>
      </c>
      <c r="G53" s="123">
        <v>8</v>
      </c>
      <c r="H53" s="123">
        <v>3</v>
      </c>
      <c r="I53" s="123">
        <v>1</v>
      </c>
    </row>
    <row r="54" spans="2:9" s="8" customFormat="1" ht="11.1" customHeight="1" x14ac:dyDescent="0.15">
      <c r="B54" s="29" t="s">
        <v>31</v>
      </c>
      <c r="C54" s="30">
        <v>56</v>
      </c>
      <c r="D54" s="43"/>
      <c r="E54" s="125">
        <v>47</v>
      </c>
      <c r="F54" s="123">
        <v>52</v>
      </c>
      <c r="G54" s="123">
        <v>1</v>
      </c>
      <c r="H54" s="123">
        <v>3</v>
      </c>
      <c r="I54" s="123">
        <v>0</v>
      </c>
    </row>
    <row r="55" spans="2:9" s="8" customFormat="1" ht="11.1" customHeight="1" x14ac:dyDescent="0.15">
      <c r="B55" s="29" t="s">
        <v>32</v>
      </c>
      <c r="C55" s="30">
        <v>261</v>
      </c>
      <c r="D55" s="43"/>
      <c r="E55" s="125">
        <v>178</v>
      </c>
      <c r="F55" s="123">
        <v>154</v>
      </c>
      <c r="G55" s="123">
        <v>19</v>
      </c>
      <c r="H55" s="123">
        <v>9</v>
      </c>
      <c r="I55" s="123">
        <v>0</v>
      </c>
    </row>
    <row r="56" spans="2:9" s="8" customFormat="1" ht="11.1" customHeight="1" x14ac:dyDescent="0.15">
      <c r="B56" s="29" t="s">
        <v>33</v>
      </c>
      <c r="C56" s="30">
        <v>375</v>
      </c>
      <c r="D56" s="43"/>
      <c r="E56" s="125">
        <v>333</v>
      </c>
      <c r="F56" s="123">
        <v>292</v>
      </c>
      <c r="G56" s="123">
        <v>44</v>
      </c>
      <c r="H56" s="123">
        <v>22</v>
      </c>
      <c r="I56" s="123">
        <v>3</v>
      </c>
    </row>
    <row r="57" spans="2:9" s="8" customFormat="1" ht="11.1" customHeight="1" x14ac:dyDescent="0.15">
      <c r="B57" s="29" t="s">
        <v>34</v>
      </c>
      <c r="C57" s="30">
        <v>33</v>
      </c>
      <c r="D57" s="43"/>
      <c r="E57" s="125">
        <v>32</v>
      </c>
      <c r="F57" s="123">
        <v>29</v>
      </c>
      <c r="G57" s="123">
        <v>4</v>
      </c>
      <c r="H57" s="123">
        <v>2</v>
      </c>
      <c r="I57" s="123">
        <v>0</v>
      </c>
    </row>
    <row r="58" spans="2:9" s="8" customFormat="1" ht="11.1" customHeight="1" x14ac:dyDescent="0.15">
      <c r="B58" s="29" t="s">
        <v>35</v>
      </c>
      <c r="C58" s="30">
        <v>32</v>
      </c>
      <c r="D58" s="43"/>
      <c r="E58" s="125">
        <v>25</v>
      </c>
      <c r="F58" s="123">
        <v>24</v>
      </c>
      <c r="G58" s="123">
        <v>5</v>
      </c>
      <c r="H58" s="123">
        <v>4</v>
      </c>
      <c r="I58" s="123">
        <v>0</v>
      </c>
    </row>
    <row r="59" spans="2:9" s="22" customFormat="1" ht="11.1" customHeight="1" x14ac:dyDescent="0.15">
      <c r="B59" s="32" t="s">
        <v>288</v>
      </c>
      <c r="C59" s="53">
        <v>248</v>
      </c>
      <c r="D59" s="53"/>
      <c r="E59" s="127">
        <v>220</v>
      </c>
      <c r="F59" s="121">
        <v>192</v>
      </c>
      <c r="G59" s="121">
        <v>34</v>
      </c>
      <c r="H59" s="121">
        <v>12</v>
      </c>
      <c r="I59" s="121">
        <v>1</v>
      </c>
    </row>
    <row r="60" spans="2:9" s="8" customFormat="1" ht="11.1" customHeight="1" x14ac:dyDescent="0.15">
      <c r="B60" s="29" t="s">
        <v>36</v>
      </c>
      <c r="C60" s="30">
        <v>21</v>
      </c>
      <c r="D60" s="43"/>
      <c r="E60" s="125">
        <v>20</v>
      </c>
      <c r="F60" s="123">
        <v>19</v>
      </c>
      <c r="G60" s="123">
        <v>4</v>
      </c>
      <c r="H60" s="123">
        <v>1</v>
      </c>
      <c r="I60" s="123">
        <v>0</v>
      </c>
    </row>
    <row r="61" spans="2:9" s="8" customFormat="1" ht="11.1" customHeight="1" x14ac:dyDescent="0.15">
      <c r="B61" s="29" t="s">
        <v>37</v>
      </c>
      <c r="C61" s="30">
        <v>18</v>
      </c>
      <c r="D61" s="43"/>
      <c r="E61" s="125">
        <v>15</v>
      </c>
      <c r="F61" s="123">
        <v>13</v>
      </c>
      <c r="G61" s="123">
        <v>1</v>
      </c>
      <c r="H61" s="123">
        <v>1</v>
      </c>
      <c r="I61" s="123">
        <v>1</v>
      </c>
    </row>
    <row r="62" spans="2:9" s="8" customFormat="1" ht="11.1" customHeight="1" x14ac:dyDescent="0.15">
      <c r="B62" s="29" t="s">
        <v>38</v>
      </c>
      <c r="C62" s="30">
        <v>77</v>
      </c>
      <c r="D62" s="43"/>
      <c r="E62" s="125">
        <v>66</v>
      </c>
      <c r="F62" s="123">
        <v>57</v>
      </c>
      <c r="G62" s="123">
        <v>9</v>
      </c>
      <c r="H62" s="123">
        <v>3</v>
      </c>
      <c r="I62" s="123">
        <v>0</v>
      </c>
    </row>
    <row r="63" spans="2:9" s="8" customFormat="1" ht="11.1" customHeight="1" x14ac:dyDescent="0.15">
      <c r="B63" s="29" t="s">
        <v>39</v>
      </c>
      <c r="C63" s="30">
        <v>110</v>
      </c>
      <c r="D63" s="43"/>
      <c r="E63" s="125">
        <v>95</v>
      </c>
      <c r="F63" s="123">
        <v>82</v>
      </c>
      <c r="G63" s="123">
        <v>18</v>
      </c>
      <c r="H63" s="123">
        <v>4</v>
      </c>
      <c r="I63" s="123">
        <v>0</v>
      </c>
    </row>
    <row r="64" spans="2:9" s="8" customFormat="1" ht="11.1" customHeight="1" x14ac:dyDescent="0.15">
      <c r="B64" s="29" t="s">
        <v>40</v>
      </c>
      <c r="C64" s="30">
        <v>22</v>
      </c>
      <c r="D64" s="43"/>
      <c r="E64" s="125">
        <v>24</v>
      </c>
      <c r="F64" s="123">
        <v>21</v>
      </c>
      <c r="G64" s="123">
        <v>2</v>
      </c>
      <c r="H64" s="123">
        <v>3</v>
      </c>
      <c r="I64" s="123">
        <v>0</v>
      </c>
    </row>
    <row r="65" spans="2:9" s="22" customFormat="1" ht="11.1" customHeight="1" x14ac:dyDescent="0.15">
      <c r="B65" s="32" t="s">
        <v>289</v>
      </c>
      <c r="C65" s="53">
        <v>101</v>
      </c>
      <c r="D65" s="53"/>
      <c r="E65" s="127">
        <v>95</v>
      </c>
      <c r="F65" s="121">
        <v>86</v>
      </c>
      <c r="G65" s="121">
        <v>5</v>
      </c>
      <c r="H65" s="121">
        <v>4</v>
      </c>
      <c r="I65" s="121">
        <v>1</v>
      </c>
    </row>
    <row r="66" spans="2:9" s="8" customFormat="1" ht="11.1" customHeight="1" x14ac:dyDescent="0.15">
      <c r="B66" s="29" t="s">
        <v>41</v>
      </c>
      <c r="C66" s="30">
        <v>4</v>
      </c>
      <c r="D66" s="43"/>
      <c r="E66" s="125">
        <v>5</v>
      </c>
      <c r="F66" s="123">
        <v>2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30">
        <v>37</v>
      </c>
      <c r="D67" s="43"/>
      <c r="E67" s="125">
        <v>36</v>
      </c>
      <c r="F67" s="123">
        <v>32</v>
      </c>
      <c r="G67" s="123">
        <v>3</v>
      </c>
      <c r="H67" s="123">
        <v>3</v>
      </c>
      <c r="I67" s="123">
        <v>0</v>
      </c>
    </row>
    <row r="68" spans="2:9" s="8" customFormat="1" ht="11.1" customHeight="1" x14ac:dyDescent="0.15">
      <c r="B68" s="29" t="s">
        <v>43</v>
      </c>
      <c r="C68" s="30">
        <v>27</v>
      </c>
      <c r="D68" s="43"/>
      <c r="E68" s="125">
        <v>26</v>
      </c>
      <c r="F68" s="123">
        <v>28</v>
      </c>
      <c r="G68" s="123">
        <v>1</v>
      </c>
      <c r="H68" s="123">
        <v>1</v>
      </c>
      <c r="I68" s="123">
        <v>1</v>
      </c>
    </row>
    <row r="69" spans="2:9" s="8" customFormat="1" ht="11.1" customHeight="1" x14ac:dyDescent="0.15">
      <c r="B69" s="29" t="s">
        <v>44</v>
      </c>
      <c r="C69" s="30">
        <v>33</v>
      </c>
      <c r="D69" s="43"/>
      <c r="E69" s="125">
        <v>28</v>
      </c>
      <c r="F69" s="123">
        <v>24</v>
      </c>
      <c r="G69" s="123">
        <v>1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53">
        <v>479</v>
      </c>
      <c r="D70" s="53"/>
      <c r="E70" s="127">
        <v>412</v>
      </c>
      <c r="F70" s="121">
        <v>373</v>
      </c>
      <c r="G70" s="121">
        <v>33</v>
      </c>
      <c r="H70" s="121">
        <v>16</v>
      </c>
      <c r="I70" s="121">
        <v>0</v>
      </c>
    </row>
    <row r="71" spans="2:9" s="8" customFormat="1" ht="11.1" customHeight="1" x14ac:dyDescent="0.15">
      <c r="B71" s="29" t="s">
        <v>45</v>
      </c>
      <c r="C71" s="30">
        <v>191</v>
      </c>
      <c r="D71" s="43"/>
      <c r="E71" s="125">
        <v>158</v>
      </c>
      <c r="F71" s="123">
        <v>147</v>
      </c>
      <c r="G71" s="123">
        <v>18</v>
      </c>
      <c r="H71" s="123">
        <v>11</v>
      </c>
      <c r="I71" s="123">
        <v>0</v>
      </c>
    </row>
    <row r="72" spans="2:9" s="8" customFormat="1" ht="11.1" customHeight="1" x14ac:dyDescent="0.15">
      <c r="B72" s="29" t="s">
        <v>46</v>
      </c>
      <c r="C72" s="30">
        <v>22</v>
      </c>
      <c r="D72" s="43"/>
      <c r="E72" s="125">
        <v>22</v>
      </c>
      <c r="F72" s="123">
        <v>21</v>
      </c>
      <c r="G72" s="123">
        <v>1</v>
      </c>
      <c r="H72" s="123">
        <v>2</v>
      </c>
      <c r="I72" s="123">
        <v>0</v>
      </c>
    </row>
    <row r="73" spans="2:9" s="8" customFormat="1" ht="11.1" customHeight="1" x14ac:dyDescent="0.15">
      <c r="B73" s="29" t="s">
        <v>47</v>
      </c>
      <c r="C73" s="30">
        <v>36</v>
      </c>
      <c r="D73" s="43"/>
      <c r="E73" s="125">
        <v>33</v>
      </c>
      <c r="F73" s="123">
        <v>30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30">
        <v>67</v>
      </c>
      <c r="D74" s="43"/>
      <c r="E74" s="125">
        <v>59</v>
      </c>
      <c r="F74" s="123">
        <v>48</v>
      </c>
      <c r="G74" s="123">
        <v>5</v>
      </c>
      <c r="H74" s="123">
        <v>2</v>
      </c>
      <c r="I74" s="123">
        <v>0</v>
      </c>
    </row>
    <row r="75" spans="2:9" s="8" customFormat="1" ht="11.1" customHeight="1" x14ac:dyDescent="0.15">
      <c r="B75" s="29" t="s">
        <v>49</v>
      </c>
      <c r="C75" s="30">
        <v>23</v>
      </c>
      <c r="D75" s="43"/>
      <c r="E75" s="125">
        <v>19</v>
      </c>
      <c r="F75" s="123">
        <v>18</v>
      </c>
      <c r="G75" s="123">
        <v>2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30">
        <v>17</v>
      </c>
      <c r="D76" s="43"/>
      <c r="E76" s="125">
        <v>17</v>
      </c>
      <c r="F76" s="123">
        <v>14</v>
      </c>
      <c r="G76" s="123">
        <v>1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30">
        <v>21</v>
      </c>
      <c r="D77" s="43"/>
      <c r="E77" s="125">
        <v>22</v>
      </c>
      <c r="F77" s="123">
        <v>18</v>
      </c>
      <c r="G77" s="123">
        <v>2</v>
      </c>
      <c r="H77" s="123">
        <v>1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102</v>
      </c>
      <c r="D78" s="67"/>
      <c r="E78" s="134">
        <v>82</v>
      </c>
      <c r="F78" s="132">
        <v>77</v>
      </c>
      <c r="G78" s="132">
        <v>4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codeName="Sheet55">
    <tabColor indexed="56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9" x14ac:dyDescent="0.15">
      <c r="B1" s="1" t="s">
        <v>161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77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4181</v>
      </c>
      <c r="D9" s="44">
        <v>62.449174838555365</v>
      </c>
      <c r="E9" s="45">
        <v>2611</v>
      </c>
      <c r="F9" s="43">
        <v>3050</v>
      </c>
      <c r="G9" s="43">
        <v>196</v>
      </c>
      <c r="H9" s="43">
        <v>1105</v>
      </c>
      <c r="I9" s="43">
        <v>99</v>
      </c>
    </row>
    <row r="10" spans="2:9" s="8" customFormat="1" x14ac:dyDescent="0.15">
      <c r="B10" s="14" t="str">
        <f>重要犯罪!B10</f>
        <v>2013     25</v>
      </c>
      <c r="C10" s="43">
        <v>3621</v>
      </c>
      <c r="D10" s="44">
        <v>64.788732394366207</v>
      </c>
      <c r="E10" s="45">
        <v>2346</v>
      </c>
      <c r="F10" s="43">
        <v>2561</v>
      </c>
      <c r="G10" s="43">
        <v>189</v>
      </c>
      <c r="H10" s="43">
        <v>881</v>
      </c>
      <c r="I10" s="43">
        <v>96</v>
      </c>
    </row>
    <row r="11" spans="2:9" s="8" customFormat="1" x14ac:dyDescent="0.15">
      <c r="B11" s="14" t="str">
        <f>重要犯罪!B11</f>
        <v>2014     26</v>
      </c>
      <c r="C11" s="43">
        <v>3041</v>
      </c>
      <c r="D11" s="44">
        <v>69.187767181848088</v>
      </c>
      <c r="E11" s="45">
        <v>2104</v>
      </c>
      <c r="F11" s="43">
        <v>2458</v>
      </c>
      <c r="G11" s="43">
        <v>194</v>
      </c>
      <c r="H11" s="43">
        <v>702</v>
      </c>
      <c r="I11" s="43">
        <v>76</v>
      </c>
    </row>
    <row r="12" spans="2:9" s="8" customFormat="1" x14ac:dyDescent="0.15">
      <c r="B12" s="14" t="str">
        <f>重要犯罪!B12</f>
        <v>2015     27</v>
      </c>
      <c r="C12" s="43">
        <v>2614</v>
      </c>
      <c r="D12" s="44">
        <v>72.991583779648053</v>
      </c>
      <c r="E12" s="45">
        <v>1908</v>
      </c>
      <c r="F12" s="43">
        <v>2187</v>
      </c>
      <c r="G12" s="43">
        <v>145</v>
      </c>
      <c r="H12" s="43">
        <v>589</v>
      </c>
      <c r="I12" s="43">
        <v>52</v>
      </c>
    </row>
    <row r="13" spans="2:9" s="8" customFormat="1" x14ac:dyDescent="0.15">
      <c r="B13" s="14" t="str">
        <f>重要犯罪!B13</f>
        <v>2016     28</v>
      </c>
      <c r="C13" s="43">
        <v>2162</v>
      </c>
      <c r="D13" s="44">
        <v>77.705827937095279</v>
      </c>
      <c r="E13" s="45">
        <v>1680</v>
      </c>
      <c r="F13" s="43">
        <v>1794</v>
      </c>
      <c r="G13" s="43">
        <v>119</v>
      </c>
      <c r="H13" s="43">
        <v>408</v>
      </c>
      <c r="I13" s="43">
        <v>42</v>
      </c>
    </row>
    <row r="14" spans="2:9" s="8" customFormat="1" x14ac:dyDescent="0.15">
      <c r="B14" s="14" t="str">
        <f>重要犯罪!B14</f>
        <v>2017     29</v>
      </c>
      <c r="C14" s="24">
        <v>1946</v>
      </c>
      <c r="D14" s="44">
        <v>76.156217882836586</v>
      </c>
      <c r="E14" s="46">
        <v>1482</v>
      </c>
      <c r="F14" s="43">
        <v>1764</v>
      </c>
      <c r="G14" s="43">
        <v>157</v>
      </c>
      <c r="H14" s="43">
        <v>375</v>
      </c>
      <c r="I14" s="43">
        <v>47</v>
      </c>
    </row>
    <row r="15" spans="2:9" s="8" customFormat="1" x14ac:dyDescent="0.15">
      <c r="B15" s="18" t="str">
        <f>重要犯罪!B15</f>
        <v>2018     30</v>
      </c>
      <c r="C15" s="47">
        <v>1753</v>
      </c>
      <c r="D15" s="48">
        <v>78.322875071306328</v>
      </c>
      <c r="E15" s="49">
        <v>1373</v>
      </c>
      <c r="F15" s="50">
        <v>1671</v>
      </c>
      <c r="G15" s="50">
        <v>139</v>
      </c>
      <c r="H15" s="50">
        <v>379</v>
      </c>
      <c r="I15" s="50">
        <v>48</v>
      </c>
    </row>
    <row r="16" spans="2:9" s="8" customFormat="1" x14ac:dyDescent="0.15">
      <c r="B16" s="18" t="str">
        <f>重要犯罪!B16</f>
        <v>2019 令和元年</v>
      </c>
      <c r="C16" s="50">
        <v>1629</v>
      </c>
      <c r="D16" s="48">
        <v>79.06691221608348</v>
      </c>
      <c r="E16" s="51">
        <v>1288</v>
      </c>
      <c r="F16" s="50">
        <v>1538</v>
      </c>
      <c r="G16" s="50">
        <v>156</v>
      </c>
      <c r="H16" s="50">
        <v>356</v>
      </c>
      <c r="I16" s="50">
        <v>59</v>
      </c>
    </row>
    <row r="17" spans="2:9" s="22" customFormat="1" x14ac:dyDescent="0.15">
      <c r="B17" s="18" t="str">
        <f>重要犯罪!B17</f>
        <v>2020 　　２</v>
      </c>
      <c r="C17" s="50">
        <v>1446</v>
      </c>
      <c r="D17" s="48">
        <v>86.860304287690184</v>
      </c>
      <c r="E17" s="52">
        <v>1256</v>
      </c>
      <c r="F17" s="52">
        <v>1515</v>
      </c>
      <c r="G17" s="52">
        <v>140</v>
      </c>
      <c r="H17" s="52">
        <v>360</v>
      </c>
      <c r="I17" s="51">
        <v>43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1237</v>
      </c>
      <c r="D18" s="54">
        <f>E18/C18*100</f>
        <v>86.661277283751019</v>
      </c>
      <c r="E18" s="55">
        <f>SUM(E20,E26,E33,E34,E45,E52,E59,E65,E70)</f>
        <v>1072</v>
      </c>
      <c r="F18" s="53">
        <f>SUM(F20,F26,F33,F34,F45,F52,F59,F65,F70)</f>
        <v>1230</v>
      </c>
      <c r="G18" s="53">
        <f>SUM(G20,G26,G33,G34,G45,G52,G59,G65,G70)</f>
        <v>128</v>
      </c>
      <c r="H18" s="53">
        <f>SUM(H20,H26,H33,H34,H45,H52,H59,H65,H70)</f>
        <v>286</v>
      </c>
      <c r="I18" s="53">
        <f>SUM(I20,I26,I33,I34,I45,I52,I59,I65,I70)</f>
        <v>39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42</v>
      </c>
      <c r="D20" s="53"/>
      <c r="E20" s="23">
        <v>31</v>
      </c>
      <c r="F20" s="122">
        <v>27</v>
      </c>
      <c r="G20" s="122">
        <v>4</v>
      </c>
      <c r="H20" s="122">
        <v>2</v>
      </c>
      <c r="I20" s="121">
        <v>0</v>
      </c>
    </row>
    <row r="21" spans="2:9" s="8" customFormat="1" ht="11.1" customHeight="1" x14ac:dyDescent="0.15">
      <c r="B21" s="29" t="s">
        <v>2</v>
      </c>
      <c r="C21" s="30">
        <v>22</v>
      </c>
      <c r="D21" s="43"/>
      <c r="E21" s="125">
        <v>15</v>
      </c>
      <c r="F21" s="123">
        <v>16</v>
      </c>
      <c r="G21" s="123">
        <v>2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30">
        <v>2</v>
      </c>
      <c r="D22" s="43"/>
      <c r="E22" s="125">
        <v>1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30">
        <v>5</v>
      </c>
      <c r="D23" s="43"/>
      <c r="E23" s="125">
        <v>4</v>
      </c>
      <c r="F23" s="123">
        <v>4</v>
      </c>
      <c r="G23" s="123">
        <v>1</v>
      </c>
      <c r="H23" s="123">
        <v>1</v>
      </c>
      <c r="I23" s="123">
        <v>0</v>
      </c>
    </row>
    <row r="24" spans="2:9" s="8" customFormat="1" ht="11.1" customHeight="1" x14ac:dyDescent="0.15">
      <c r="B24" s="29" t="s">
        <v>5</v>
      </c>
      <c r="C24" s="30">
        <v>8</v>
      </c>
      <c r="D24" s="43"/>
      <c r="E24" s="125">
        <v>5</v>
      </c>
      <c r="F24" s="123">
        <v>4</v>
      </c>
      <c r="G24" s="123">
        <v>0</v>
      </c>
      <c r="H24" s="123">
        <v>1</v>
      </c>
      <c r="I24" s="123">
        <v>0</v>
      </c>
    </row>
    <row r="25" spans="2:9" s="8" customFormat="1" ht="11.1" customHeight="1" x14ac:dyDescent="0.15">
      <c r="B25" s="29" t="s">
        <v>6</v>
      </c>
      <c r="C25" s="30">
        <v>5</v>
      </c>
      <c r="D25" s="43"/>
      <c r="E25" s="125">
        <v>6</v>
      </c>
      <c r="F25" s="123">
        <v>3</v>
      </c>
      <c r="G25" s="123">
        <v>1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53">
        <v>58</v>
      </c>
      <c r="D26" s="53"/>
      <c r="E26" s="127">
        <v>51</v>
      </c>
      <c r="F26" s="121">
        <v>62</v>
      </c>
      <c r="G26" s="121">
        <v>4</v>
      </c>
      <c r="H26" s="121">
        <v>9</v>
      </c>
      <c r="I26" s="121">
        <v>0</v>
      </c>
    </row>
    <row r="27" spans="2:9" s="8" customFormat="1" ht="11.1" customHeight="1" x14ac:dyDescent="0.15">
      <c r="B27" s="29" t="s">
        <v>7</v>
      </c>
      <c r="C27" s="30">
        <v>6</v>
      </c>
      <c r="D27" s="43"/>
      <c r="E27" s="125">
        <v>6</v>
      </c>
      <c r="F27" s="123">
        <v>7</v>
      </c>
      <c r="G27" s="123">
        <v>0</v>
      </c>
      <c r="H27" s="123">
        <v>1</v>
      </c>
      <c r="I27" s="123">
        <v>0</v>
      </c>
    </row>
    <row r="28" spans="2:9" s="8" customFormat="1" ht="11.1" customHeight="1" x14ac:dyDescent="0.15">
      <c r="B28" s="29" t="s">
        <v>8</v>
      </c>
      <c r="C28" s="30">
        <v>4</v>
      </c>
      <c r="D28" s="43"/>
      <c r="E28" s="125">
        <v>3</v>
      </c>
      <c r="F28" s="123">
        <v>6</v>
      </c>
      <c r="G28" s="123">
        <v>1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30">
        <v>18</v>
      </c>
      <c r="D29" s="43"/>
      <c r="E29" s="125">
        <v>15</v>
      </c>
      <c r="F29" s="123">
        <v>15</v>
      </c>
      <c r="G29" s="123">
        <v>2</v>
      </c>
      <c r="H29" s="123">
        <v>1</v>
      </c>
      <c r="I29" s="123">
        <v>0</v>
      </c>
    </row>
    <row r="30" spans="2:9" s="8" customFormat="1" ht="11.1" customHeight="1" x14ac:dyDescent="0.15">
      <c r="B30" s="29" t="s">
        <v>10</v>
      </c>
      <c r="C30" s="30">
        <v>5</v>
      </c>
      <c r="D30" s="43"/>
      <c r="E30" s="125">
        <v>4</v>
      </c>
      <c r="F30" s="123">
        <v>2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30">
        <v>10</v>
      </c>
      <c r="D31" s="43"/>
      <c r="E31" s="125">
        <v>12</v>
      </c>
      <c r="F31" s="123">
        <v>11</v>
      </c>
      <c r="G31" s="123">
        <v>0</v>
      </c>
      <c r="H31" s="123">
        <v>4</v>
      </c>
      <c r="I31" s="123">
        <v>0</v>
      </c>
    </row>
    <row r="32" spans="2:9" s="8" customFormat="1" ht="11.1" customHeight="1" x14ac:dyDescent="0.15">
      <c r="B32" s="29" t="s">
        <v>12</v>
      </c>
      <c r="C32" s="30">
        <v>15</v>
      </c>
      <c r="D32" s="43"/>
      <c r="E32" s="125">
        <v>11</v>
      </c>
      <c r="F32" s="123">
        <v>21</v>
      </c>
      <c r="G32" s="123">
        <v>1</v>
      </c>
      <c r="H32" s="123">
        <v>3</v>
      </c>
      <c r="I32" s="123">
        <v>0</v>
      </c>
    </row>
    <row r="33" spans="2:9" s="22" customFormat="1" ht="11.1" customHeight="1" x14ac:dyDescent="0.15">
      <c r="B33" s="32" t="s">
        <v>13</v>
      </c>
      <c r="C33" s="63">
        <v>164</v>
      </c>
      <c r="D33" s="53"/>
      <c r="E33" s="129">
        <v>133</v>
      </c>
      <c r="F33" s="128">
        <v>164</v>
      </c>
      <c r="G33" s="128">
        <v>28</v>
      </c>
      <c r="H33" s="128">
        <v>18</v>
      </c>
      <c r="I33" s="128">
        <v>2</v>
      </c>
    </row>
    <row r="34" spans="2:9" s="22" customFormat="1" ht="11.1" customHeight="1" x14ac:dyDescent="0.15">
      <c r="B34" s="32" t="s">
        <v>285</v>
      </c>
      <c r="C34" s="53">
        <v>294</v>
      </c>
      <c r="D34" s="53"/>
      <c r="E34" s="127">
        <v>253</v>
      </c>
      <c r="F34" s="121">
        <v>310</v>
      </c>
      <c r="G34" s="121">
        <v>28</v>
      </c>
      <c r="H34" s="121">
        <v>74</v>
      </c>
      <c r="I34" s="121">
        <v>11</v>
      </c>
    </row>
    <row r="35" spans="2:9" s="8" customFormat="1" ht="11.1" customHeight="1" x14ac:dyDescent="0.15">
      <c r="B35" s="29" t="s">
        <v>14</v>
      </c>
      <c r="C35" s="30">
        <v>20</v>
      </c>
      <c r="D35" s="43"/>
      <c r="E35" s="125">
        <v>16</v>
      </c>
      <c r="F35" s="123">
        <v>20</v>
      </c>
      <c r="G35" s="123">
        <v>3</v>
      </c>
      <c r="H35" s="123">
        <v>6</v>
      </c>
      <c r="I35" s="123">
        <v>1</v>
      </c>
    </row>
    <row r="36" spans="2:9" s="8" customFormat="1" ht="11.1" customHeight="1" x14ac:dyDescent="0.15">
      <c r="B36" s="29" t="s">
        <v>15</v>
      </c>
      <c r="C36" s="30">
        <v>16</v>
      </c>
      <c r="D36" s="43"/>
      <c r="E36" s="125">
        <v>14</v>
      </c>
      <c r="F36" s="123">
        <v>18</v>
      </c>
      <c r="G36" s="123">
        <v>3</v>
      </c>
      <c r="H36" s="123">
        <v>5</v>
      </c>
      <c r="I36" s="123">
        <v>0</v>
      </c>
    </row>
    <row r="37" spans="2:9" s="8" customFormat="1" ht="11.1" customHeight="1" x14ac:dyDescent="0.15">
      <c r="B37" s="29" t="s">
        <v>16</v>
      </c>
      <c r="C37" s="30">
        <v>25</v>
      </c>
      <c r="D37" s="43"/>
      <c r="E37" s="125">
        <v>20</v>
      </c>
      <c r="F37" s="123">
        <v>23</v>
      </c>
      <c r="G37" s="123">
        <v>1</v>
      </c>
      <c r="H37" s="123">
        <v>4</v>
      </c>
      <c r="I37" s="123">
        <v>0</v>
      </c>
    </row>
    <row r="38" spans="2:9" s="8" customFormat="1" ht="11.1" customHeight="1" x14ac:dyDescent="0.15">
      <c r="B38" s="29" t="s">
        <v>17</v>
      </c>
      <c r="C38" s="30">
        <v>61</v>
      </c>
      <c r="D38" s="43"/>
      <c r="E38" s="125">
        <v>55</v>
      </c>
      <c r="F38" s="123">
        <v>64</v>
      </c>
      <c r="G38" s="123">
        <v>8</v>
      </c>
      <c r="H38" s="123">
        <v>17</v>
      </c>
      <c r="I38" s="123">
        <v>5</v>
      </c>
    </row>
    <row r="39" spans="2:9" s="8" customFormat="1" ht="11.1" customHeight="1" x14ac:dyDescent="0.15">
      <c r="B39" s="29" t="s">
        <v>18</v>
      </c>
      <c r="C39" s="30">
        <v>48</v>
      </c>
      <c r="D39" s="43"/>
      <c r="E39" s="125">
        <v>41</v>
      </c>
      <c r="F39" s="123">
        <v>53</v>
      </c>
      <c r="G39" s="123">
        <v>4</v>
      </c>
      <c r="H39" s="123">
        <v>14</v>
      </c>
      <c r="I39" s="123">
        <v>3</v>
      </c>
    </row>
    <row r="40" spans="2:9" s="8" customFormat="1" ht="11.1" customHeight="1" x14ac:dyDescent="0.15">
      <c r="B40" s="29" t="s">
        <v>19</v>
      </c>
      <c r="C40" s="30">
        <v>61</v>
      </c>
      <c r="D40" s="43"/>
      <c r="E40" s="125">
        <v>53</v>
      </c>
      <c r="F40" s="123">
        <v>77</v>
      </c>
      <c r="G40" s="123">
        <v>5</v>
      </c>
      <c r="H40" s="123">
        <v>24</v>
      </c>
      <c r="I40" s="123">
        <v>2</v>
      </c>
    </row>
    <row r="41" spans="2:9" s="8" customFormat="1" ht="11.1" customHeight="1" x14ac:dyDescent="0.15">
      <c r="B41" s="29" t="s">
        <v>20</v>
      </c>
      <c r="C41" s="30">
        <v>19</v>
      </c>
      <c r="D41" s="43"/>
      <c r="E41" s="125">
        <v>17</v>
      </c>
      <c r="F41" s="123">
        <v>15</v>
      </c>
      <c r="G41" s="123">
        <v>1</v>
      </c>
      <c r="H41" s="123">
        <v>1</v>
      </c>
      <c r="I41" s="123">
        <v>0</v>
      </c>
    </row>
    <row r="42" spans="2:9" s="8" customFormat="1" ht="11.1" customHeight="1" x14ac:dyDescent="0.15">
      <c r="B42" s="29" t="s">
        <v>21</v>
      </c>
      <c r="C42" s="66">
        <v>13</v>
      </c>
      <c r="D42" s="43"/>
      <c r="E42" s="125">
        <v>10</v>
      </c>
      <c r="F42" s="123">
        <v>4</v>
      </c>
      <c r="G42" s="123">
        <v>0</v>
      </c>
      <c r="H42" s="123">
        <v>1</v>
      </c>
      <c r="I42" s="123">
        <v>0</v>
      </c>
    </row>
    <row r="43" spans="2:9" s="8" customFormat="1" ht="11.1" customHeight="1" x14ac:dyDescent="0.15">
      <c r="B43" s="29" t="s">
        <v>22</v>
      </c>
      <c r="C43" s="30">
        <v>8</v>
      </c>
      <c r="D43" s="43"/>
      <c r="E43" s="125">
        <v>6</v>
      </c>
      <c r="F43" s="123">
        <v>8</v>
      </c>
      <c r="G43" s="123">
        <v>1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30">
        <v>23</v>
      </c>
      <c r="D44" s="43"/>
      <c r="E44" s="125">
        <v>21</v>
      </c>
      <c r="F44" s="123">
        <v>28</v>
      </c>
      <c r="G44" s="123">
        <v>2</v>
      </c>
      <c r="H44" s="123">
        <v>2</v>
      </c>
      <c r="I44" s="123">
        <v>0</v>
      </c>
    </row>
    <row r="45" spans="2:9" s="22" customFormat="1" ht="11.1" customHeight="1" x14ac:dyDescent="0.15">
      <c r="B45" s="32" t="s">
        <v>286</v>
      </c>
      <c r="C45" s="53">
        <v>167</v>
      </c>
      <c r="D45" s="53"/>
      <c r="E45" s="131">
        <v>146</v>
      </c>
      <c r="F45" s="121">
        <v>145</v>
      </c>
      <c r="G45" s="121">
        <v>17</v>
      </c>
      <c r="H45" s="121">
        <v>39</v>
      </c>
      <c r="I45" s="121">
        <v>7</v>
      </c>
    </row>
    <row r="46" spans="2:9" s="8" customFormat="1" ht="11.1" customHeight="1" x14ac:dyDescent="0.15">
      <c r="B46" s="29" t="s">
        <v>24</v>
      </c>
      <c r="C46" s="30">
        <v>12</v>
      </c>
      <c r="D46" s="43"/>
      <c r="E46" s="125">
        <v>10</v>
      </c>
      <c r="F46" s="123">
        <v>9</v>
      </c>
      <c r="G46" s="123">
        <v>1</v>
      </c>
      <c r="H46" s="123">
        <v>4</v>
      </c>
      <c r="I46" s="123">
        <v>0</v>
      </c>
    </row>
    <row r="47" spans="2:9" s="8" customFormat="1" ht="11.1" customHeight="1" x14ac:dyDescent="0.15">
      <c r="B47" s="29" t="s">
        <v>25</v>
      </c>
      <c r="C47" s="30">
        <v>4</v>
      </c>
      <c r="D47" s="43"/>
      <c r="E47" s="125">
        <v>3</v>
      </c>
      <c r="F47" s="123">
        <v>3</v>
      </c>
      <c r="G47" s="123">
        <v>1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30">
        <v>3</v>
      </c>
      <c r="D48" s="43"/>
      <c r="E48" s="125">
        <v>5</v>
      </c>
      <c r="F48" s="123">
        <v>5</v>
      </c>
      <c r="G48" s="123">
        <v>1</v>
      </c>
      <c r="H48" s="123">
        <v>1</v>
      </c>
      <c r="I48" s="123">
        <v>0</v>
      </c>
    </row>
    <row r="49" spans="2:9" s="8" customFormat="1" ht="11.1" customHeight="1" x14ac:dyDescent="0.15">
      <c r="B49" s="29" t="s">
        <v>27</v>
      </c>
      <c r="C49" s="30">
        <v>10</v>
      </c>
      <c r="D49" s="43"/>
      <c r="E49" s="125">
        <v>8</v>
      </c>
      <c r="F49" s="123">
        <v>7</v>
      </c>
      <c r="G49" s="123">
        <v>0</v>
      </c>
      <c r="H49" s="123">
        <v>3</v>
      </c>
      <c r="I49" s="123">
        <v>0</v>
      </c>
    </row>
    <row r="50" spans="2:9" s="8" customFormat="1" ht="11.1" customHeight="1" x14ac:dyDescent="0.15">
      <c r="B50" s="29" t="s">
        <v>28</v>
      </c>
      <c r="C50" s="30">
        <v>113</v>
      </c>
      <c r="D50" s="43"/>
      <c r="E50" s="125">
        <v>97</v>
      </c>
      <c r="F50" s="123">
        <v>95</v>
      </c>
      <c r="G50" s="123">
        <v>10</v>
      </c>
      <c r="H50" s="123">
        <v>26</v>
      </c>
      <c r="I50" s="123">
        <v>6</v>
      </c>
    </row>
    <row r="51" spans="2:9" s="8" customFormat="1" ht="11.1" customHeight="1" x14ac:dyDescent="0.15">
      <c r="B51" s="29" t="s">
        <v>29</v>
      </c>
      <c r="C51" s="30">
        <v>25</v>
      </c>
      <c r="D51" s="43"/>
      <c r="E51" s="125">
        <v>23</v>
      </c>
      <c r="F51" s="123">
        <v>26</v>
      </c>
      <c r="G51" s="123">
        <v>4</v>
      </c>
      <c r="H51" s="123">
        <v>5</v>
      </c>
      <c r="I51" s="123">
        <v>1</v>
      </c>
    </row>
    <row r="52" spans="2:9" s="22" customFormat="1" ht="11.1" customHeight="1" x14ac:dyDescent="0.15">
      <c r="B52" s="32" t="s">
        <v>287</v>
      </c>
      <c r="C52" s="53">
        <v>250</v>
      </c>
      <c r="D52" s="53"/>
      <c r="E52" s="127">
        <v>232</v>
      </c>
      <c r="F52" s="121">
        <v>252</v>
      </c>
      <c r="G52" s="121">
        <v>22</v>
      </c>
      <c r="H52" s="121">
        <v>80</v>
      </c>
      <c r="I52" s="121">
        <v>8</v>
      </c>
    </row>
    <row r="53" spans="2:9" s="8" customFormat="1" ht="11.1" customHeight="1" x14ac:dyDescent="0.15">
      <c r="B53" s="29" t="s">
        <v>30</v>
      </c>
      <c r="C53" s="30">
        <v>16</v>
      </c>
      <c r="D53" s="43"/>
      <c r="E53" s="125">
        <v>18</v>
      </c>
      <c r="F53" s="123">
        <v>11</v>
      </c>
      <c r="G53" s="123">
        <v>1</v>
      </c>
      <c r="H53" s="123">
        <v>4</v>
      </c>
      <c r="I53" s="123">
        <v>1</v>
      </c>
    </row>
    <row r="54" spans="2:9" s="8" customFormat="1" ht="11.1" customHeight="1" x14ac:dyDescent="0.15">
      <c r="B54" s="29" t="s">
        <v>31</v>
      </c>
      <c r="C54" s="30">
        <v>22</v>
      </c>
      <c r="D54" s="43"/>
      <c r="E54" s="125">
        <v>23</v>
      </c>
      <c r="F54" s="123">
        <v>32</v>
      </c>
      <c r="G54" s="123">
        <v>0</v>
      </c>
      <c r="H54" s="123">
        <v>10</v>
      </c>
      <c r="I54" s="123">
        <v>0</v>
      </c>
    </row>
    <row r="55" spans="2:9" s="8" customFormat="1" ht="11.1" customHeight="1" x14ac:dyDescent="0.15">
      <c r="B55" s="29" t="s">
        <v>32</v>
      </c>
      <c r="C55" s="30">
        <v>107</v>
      </c>
      <c r="D55" s="43"/>
      <c r="E55" s="125">
        <v>100</v>
      </c>
      <c r="F55" s="123">
        <v>103</v>
      </c>
      <c r="G55" s="123">
        <v>12</v>
      </c>
      <c r="H55" s="123">
        <v>33</v>
      </c>
      <c r="I55" s="123">
        <v>5</v>
      </c>
    </row>
    <row r="56" spans="2:9" s="8" customFormat="1" ht="11.1" customHeight="1" x14ac:dyDescent="0.15">
      <c r="B56" s="29" t="s">
        <v>33</v>
      </c>
      <c r="C56" s="30">
        <v>87</v>
      </c>
      <c r="D56" s="43"/>
      <c r="E56" s="125">
        <v>73</v>
      </c>
      <c r="F56" s="123">
        <v>88</v>
      </c>
      <c r="G56" s="123">
        <v>8</v>
      </c>
      <c r="H56" s="123">
        <v>31</v>
      </c>
      <c r="I56" s="123">
        <v>2</v>
      </c>
    </row>
    <row r="57" spans="2:9" s="8" customFormat="1" ht="11.1" customHeight="1" x14ac:dyDescent="0.15">
      <c r="B57" s="29" t="s">
        <v>34</v>
      </c>
      <c r="C57" s="30">
        <v>9</v>
      </c>
      <c r="D57" s="43"/>
      <c r="E57" s="125">
        <v>9</v>
      </c>
      <c r="F57" s="123">
        <v>9</v>
      </c>
      <c r="G57" s="123">
        <v>1</v>
      </c>
      <c r="H57" s="123">
        <v>1</v>
      </c>
      <c r="I57" s="123">
        <v>0</v>
      </c>
    </row>
    <row r="58" spans="2:9" s="8" customFormat="1" ht="11.1" customHeight="1" x14ac:dyDescent="0.15">
      <c r="B58" s="29" t="s">
        <v>35</v>
      </c>
      <c r="C58" s="30">
        <v>9</v>
      </c>
      <c r="D58" s="43"/>
      <c r="E58" s="125">
        <v>9</v>
      </c>
      <c r="F58" s="123">
        <v>9</v>
      </c>
      <c r="G58" s="123">
        <v>0</v>
      </c>
      <c r="H58" s="123">
        <v>1</v>
      </c>
      <c r="I58" s="123">
        <v>0</v>
      </c>
    </row>
    <row r="59" spans="2:9" s="22" customFormat="1" ht="11.1" customHeight="1" x14ac:dyDescent="0.15">
      <c r="B59" s="32" t="s">
        <v>288</v>
      </c>
      <c r="C59" s="53">
        <v>78</v>
      </c>
      <c r="D59" s="53"/>
      <c r="E59" s="127">
        <v>72</v>
      </c>
      <c r="F59" s="121">
        <v>92</v>
      </c>
      <c r="G59" s="121">
        <v>7</v>
      </c>
      <c r="H59" s="121">
        <v>21</v>
      </c>
      <c r="I59" s="121">
        <v>1</v>
      </c>
    </row>
    <row r="60" spans="2:9" s="8" customFormat="1" ht="11.1" customHeight="1" x14ac:dyDescent="0.15">
      <c r="B60" s="29" t="s">
        <v>36</v>
      </c>
      <c r="C60" s="30">
        <v>6</v>
      </c>
      <c r="D60" s="43"/>
      <c r="E60" s="125">
        <v>8</v>
      </c>
      <c r="F60" s="123">
        <v>11</v>
      </c>
      <c r="G60" s="123">
        <v>2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30">
        <v>3</v>
      </c>
      <c r="D61" s="43"/>
      <c r="E61" s="125">
        <v>3</v>
      </c>
      <c r="F61" s="123">
        <v>5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30">
        <v>32</v>
      </c>
      <c r="D62" s="43"/>
      <c r="E62" s="125">
        <v>27</v>
      </c>
      <c r="F62" s="123">
        <v>33</v>
      </c>
      <c r="G62" s="123">
        <v>3</v>
      </c>
      <c r="H62" s="123">
        <v>3</v>
      </c>
      <c r="I62" s="123">
        <v>0</v>
      </c>
    </row>
    <row r="63" spans="2:9" s="8" customFormat="1" ht="11.1" customHeight="1" x14ac:dyDescent="0.15">
      <c r="B63" s="29" t="s">
        <v>39</v>
      </c>
      <c r="C63" s="30">
        <v>32</v>
      </c>
      <c r="D63" s="43"/>
      <c r="E63" s="125">
        <v>28</v>
      </c>
      <c r="F63" s="123">
        <v>34</v>
      </c>
      <c r="G63" s="123">
        <v>2</v>
      </c>
      <c r="H63" s="123">
        <v>13</v>
      </c>
      <c r="I63" s="123">
        <v>1</v>
      </c>
    </row>
    <row r="64" spans="2:9" s="8" customFormat="1" ht="11.1" customHeight="1" x14ac:dyDescent="0.15">
      <c r="B64" s="29" t="s">
        <v>40</v>
      </c>
      <c r="C64" s="30">
        <v>5</v>
      </c>
      <c r="D64" s="43"/>
      <c r="E64" s="125">
        <v>6</v>
      </c>
      <c r="F64" s="123">
        <v>9</v>
      </c>
      <c r="G64" s="123">
        <v>0</v>
      </c>
      <c r="H64" s="123">
        <v>5</v>
      </c>
      <c r="I64" s="123">
        <v>0</v>
      </c>
    </row>
    <row r="65" spans="2:9" s="22" customFormat="1" ht="11.1" customHeight="1" x14ac:dyDescent="0.15">
      <c r="B65" s="32" t="s">
        <v>289</v>
      </c>
      <c r="C65" s="53">
        <v>35</v>
      </c>
      <c r="D65" s="53"/>
      <c r="E65" s="127">
        <v>35</v>
      </c>
      <c r="F65" s="121">
        <v>35</v>
      </c>
      <c r="G65" s="121">
        <v>5</v>
      </c>
      <c r="H65" s="121">
        <v>7</v>
      </c>
      <c r="I65" s="121">
        <v>2</v>
      </c>
    </row>
    <row r="66" spans="2:9" s="8" customFormat="1" ht="11.1" customHeight="1" x14ac:dyDescent="0.15">
      <c r="B66" s="29" t="s">
        <v>41</v>
      </c>
      <c r="C66" s="30">
        <v>5</v>
      </c>
      <c r="D66" s="43"/>
      <c r="E66" s="125">
        <v>6</v>
      </c>
      <c r="F66" s="123">
        <v>5</v>
      </c>
      <c r="G66" s="123">
        <v>0</v>
      </c>
      <c r="H66" s="123">
        <v>2</v>
      </c>
      <c r="I66" s="123">
        <v>0</v>
      </c>
    </row>
    <row r="67" spans="2:9" s="8" customFormat="1" ht="11.1" customHeight="1" x14ac:dyDescent="0.15">
      <c r="B67" s="29" t="s">
        <v>42</v>
      </c>
      <c r="C67" s="30">
        <v>14</v>
      </c>
      <c r="D67" s="43"/>
      <c r="E67" s="125">
        <v>13</v>
      </c>
      <c r="F67" s="123">
        <v>14</v>
      </c>
      <c r="G67" s="123">
        <v>2</v>
      </c>
      <c r="H67" s="123">
        <v>3</v>
      </c>
      <c r="I67" s="123">
        <v>0</v>
      </c>
    </row>
    <row r="68" spans="2:9" s="8" customFormat="1" ht="11.1" customHeight="1" x14ac:dyDescent="0.15">
      <c r="B68" s="29" t="s">
        <v>43</v>
      </c>
      <c r="C68" s="30">
        <v>9</v>
      </c>
      <c r="D68" s="43"/>
      <c r="E68" s="125">
        <v>9</v>
      </c>
      <c r="F68" s="123">
        <v>8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30">
        <v>7</v>
      </c>
      <c r="D69" s="43"/>
      <c r="E69" s="125">
        <v>7</v>
      </c>
      <c r="F69" s="123">
        <v>8</v>
      </c>
      <c r="G69" s="123">
        <v>3</v>
      </c>
      <c r="H69" s="123">
        <v>2</v>
      </c>
      <c r="I69" s="123">
        <v>2</v>
      </c>
    </row>
    <row r="70" spans="2:9" s="22" customFormat="1" ht="11.1" customHeight="1" x14ac:dyDescent="0.15">
      <c r="B70" s="32" t="s">
        <v>290</v>
      </c>
      <c r="C70" s="53">
        <v>149</v>
      </c>
      <c r="D70" s="53"/>
      <c r="E70" s="127">
        <v>119</v>
      </c>
      <c r="F70" s="121">
        <v>143</v>
      </c>
      <c r="G70" s="121">
        <v>13</v>
      </c>
      <c r="H70" s="121">
        <v>36</v>
      </c>
      <c r="I70" s="121">
        <v>8</v>
      </c>
    </row>
    <row r="71" spans="2:9" s="8" customFormat="1" ht="11.1" customHeight="1" x14ac:dyDescent="0.15">
      <c r="B71" s="29" t="s">
        <v>45</v>
      </c>
      <c r="C71" s="30">
        <v>58</v>
      </c>
      <c r="D71" s="43"/>
      <c r="E71" s="125">
        <v>44</v>
      </c>
      <c r="F71" s="123">
        <v>48</v>
      </c>
      <c r="G71" s="123">
        <v>2</v>
      </c>
      <c r="H71" s="123">
        <v>8</v>
      </c>
      <c r="I71" s="123">
        <v>1</v>
      </c>
    </row>
    <row r="72" spans="2:9" s="8" customFormat="1" ht="11.1" customHeight="1" x14ac:dyDescent="0.15">
      <c r="B72" s="29" t="s">
        <v>46</v>
      </c>
      <c r="C72" s="30">
        <v>9</v>
      </c>
      <c r="D72" s="43"/>
      <c r="E72" s="125">
        <v>8</v>
      </c>
      <c r="F72" s="123">
        <v>7</v>
      </c>
      <c r="G72" s="123">
        <v>0</v>
      </c>
      <c r="H72" s="123">
        <v>1</v>
      </c>
      <c r="I72" s="123">
        <v>0</v>
      </c>
    </row>
    <row r="73" spans="2:9" s="8" customFormat="1" ht="11.1" customHeight="1" x14ac:dyDescent="0.15">
      <c r="B73" s="29" t="s">
        <v>47</v>
      </c>
      <c r="C73" s="30">
        <v>9</v>
      </c>
      <c r="D73" s="43"/>
      <c r="E73" s="125">
        <v>6</v>
      </c>
      <c r="F73" s="123">
        <v>7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30">
        <v>25</v>
      </c>
      <c r="D74" s="43"/>
      <c r="E74" s="125">
        <v>20</v>
      </c>
      <c r="F74" s="123">
        <v>30</v>
      </c>
      <c r="G74" s="123">
        <v>6</v>
      </c>
      <c r="H74" s="123">
        <v>12</v>
      </c>
      <c r="I74" s="123">
        <v>3</v>
      </c>
    </row>
    <row r="75" spans="2:9" s="8" customFormat="1" ht="11.1" customHeight="1" x14ac:dyDescent="0.15">
      <c r="B75" s="29" t="s">
        <v>49</v>
      </c>
      <c r="C75" s="30">
        <v>9</v>
      </c>
      <c r="D75" s="43"/>
      <c r="E75" s="125">
        <v>10</v>
      </c>
      <c r="F75" s="123">
        <v>10</v>
      </c>
      <c r="G75" s="123">
        <v>1</v>
      </c>
      <c r="H75" s="123">
        <v>1</v>
      </c>
      <c r="I75" s="123">
        <v>1</v>
      </c>
    </row>
    <row r="76" spans="2:9" s="8" customFormat="1" ht="11.1" customHeight="1" x14ac:dyDescent="0.15">
      <c r="B76" s="29" t="s">
        <v>50</v>
      </c>
      <c r="C76" s="30">
        <v>8</v>
      </c>
      <c r="D76" s="43"/>
      <c r="E76" s="125">
        <v>5</v>
      </c>
      <c r="F76" s="123">
        <v>9</v>
      </c>
      <c r="G76" s="123">
        <v>1</v>
      </c>
      <c r="H76" s="123">
        <v>5</v>
      </c>
      <c r="I76" s="123">
        <v>1</v>
      </c>
    </row>
    <row r="77" spans="2:9" s="8" customFormat="1" ht="11.1" customHeight="1" x14ac:dyDescent="0.15">
      <c r="B77" s="29" t="s">
        <v>51</v>
      </c>
      <c r="C77" s="30">
        <v>11</v>
      </c>
      <c r="D77" s="43"/>
      <c r="E77" s="125">
        <v>8</v>
      </c>
      <c r="F77" s="123">
        <v>9</v>
      </c>
      <c r="G77" s="123">
        <v>0</v>
      </c>
      <c r="H77" s="123">
        <v>2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20</v>
      </c>
      <c r="D78" s="67"/>
      <c r="E78" s="134">
        <v>18</v>
      </c>
      <c r="F78" s="132">
        <v>23</v>
      </c>
      <c r="G78" s="132">
        <v>3</v>
      </c>
      <c r="H78" s="132">
        <v>7</v>
      </c>
      <c r="I78" s="132">
        <v>2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transitionEvaluation="1" codeName="Sheet56">
    <tabColor indexed="2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11" style="2" bestFit="1" customWidth="1"/>
    <col min="59" max="16384" width="9.28515625" style="2"/>
  </cols>
  <sheetData>
    <row r="1" spans="2:9" x14ac:dyDescent="0.15">
      <c r="B1" s="1" t="s">
        <v>162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78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1059131</v>
      </c>
      <c r="D9" s="44">
        <v>27.063318890675468</v>
      </c>
      <c r="E9" s="45">
        <v>286636</v>
      </c>
      <c r="F9" s="43">
        <v>153864</v>
      </c>
      <c r="G9" s="43">
        <v>47049</v>
      </c>
      <c r="H9" s="43">
        <v>38370</v>
      </c>
      <c r="I9" s="43">
        <v>8216</v>
      </c>
    </row>
    <row r="10" spans="2:9" s="8" customFormat="1" x14ac:dyDescent="0.15">
      <c r="B10" s="14" t="str">
        <f>重要犯罪!B10</f>
        <v>2013     25</v>
      </c>
      <c r="C10" s="43">
        <v>981233</v>
      </c>
      <c r="D10" s="44">
        <v>25.969570937789495</v>
      </c>
      <c r="E10" s="45">
        <v>254822</v>
      </c>
      <c r="F10" s="43">
        <v>138947</v>
      </c>
      <c r="G10" s="43">
        <v>42873</v>
      </c>
      <c r="H10" s="43">
        <v>33134</v>
      </c>
      <c r="I10" s="43">
        <v>6712</v>
      </c>
    </row>
    <row r="11" spans="2:9" s="8" customFormat="1" x14ac:dyDescent="0.15">
      <c r="B11" s="14" t="str">
        <f>重要犯罪!B11</f>
        <v>2014     26</v>
      </c>
      <c r="C11" s="43">
        <v>897259</v>
      </c>
      <c r="D11" s="44">
        <v>26.248719711922647</v>
      </c>
      <c r="E11" s="45">
        <v>235519</v>
      </c>
      <c r="F11" s="43">
        <v>131490</v>
      </c>
      <c r="G11" s="43">
        <v>40124</v>
      </c>
      <c r="H11" s="43">
        <v>28246</v>
      </c>
      <c r="I11" s="43">
        <v>4951</v>
      </c>
    </row>
    <row r="12" spans="2:9" s="8" customFormat="1" x14ac:dyDescent="0.15">
      <c r="B12" s="14" t="str">
        <f>重要犯罪!B12</f>
        <v>2015     27</v>
      </c>
      <c r="C12" s="43">
        <v>807560</v>
      </c>
      <c r="D12" s="44">
        <v>27.985660508197537</v>
      </c>
      <c r="E12" s="45">
        <v>226001</v>
      </c>
      <c r="F12" s="43">
        <v>123847</v>
      </c>
      <c r="G12" s="43">
        <v>38238</v>
      </c>
      <c r="H12" s="43">
        <v>23015</v>
      </c>
      <c r="I12" s="43">
        <v>3645</v>
      </c>
    </row>
    <row r="13" spans="2:9" s="8" customFormat="1" x14ac:dyDescent="0.15">
      <c r="B13" s="14" t="str">
        <f>重要犯罪!B13</f>
        <v>2016     28</v>
      </c>
      <c r="C13" s="43">
        <v>723148</v>
      </c>
      <c r="D13" s="44">
        <v>28.852461736739919</v>
      </c>
      <c r="E13" s="45">
        <v>208646</v>
      </c>
      <c r="F13" s="43">
        <v>115462</v>
      </c>
      <c r="G13" s="43">
        <v>35525</v>
      </c>
      <c r="H13" s="43">
        <v>18298</v>
      </c>
      <c r="I13" s="43">
        <v>2750</v>
      </c>
    </row>
    <row r="14" spans="2:9" s="8" customFormat="1" x14ac:dyDescent="0.15">
      <c r="B14" s="18" t="str">
        <f>重要犯罪!B14</f>
        <v>2017     29</v>
      </c>
      <c r="C14" s="47">
        <v>655498</v>
      </c>
      <c r="D14" s="48">
        <v>31.166532926111142</v>
      </c>
      <c r="E14" s="49">
        <v>204296</v>
      </c>
      <c r="F14" s="50">
        <v>109238</v>
      </c>
      <c r="G14" s="50">
        <v>33835</v>
      </c>
      <c r="H14" s="50">
        <v>15575</v>
      </c>
      <c r="I14" s="50">
        <v>2541</v>
      </c>
    </row>
    <row r="15" spans="2:9" s="8" customFormat="1" x14ac:dyDescent="0.15">
      <c r="B15" s="18" t="str">
        <f>重要犯罪!B15</f>
        <v>2018     30</v>
      </c>
      <c r="C15" s="47">
        <v>582141</v>
      </c>
      <c r="D15" s="48">
        <v>32.731589082370078</v>
      </c>
      <c r="E15" s="49">
        <v>190544</v>
      </c>
      <c r="F15" s="50">
        <v>102369</v>
      </c>
      <c r="G15" s="50">
        <v>32156</v>
      </c>
      <c r="H15" s="50">
        <v>13163</v>
      </c>
      <c r="I15" s="50">
        <v>2377</v>
      </c>
    </row>
    <row r="16" spans="2:9" s="8" customFormat="1" x14ac:dyDescent="0.15">
      <c r="B16" s="18" t="str">
        <f>重要犯罪!B16</f>
        <v>2019 令和元年</v>
      </c>
      <c r="C16" s="50">
        <v>532565</v>
      </c>
      <c r="D16" s="48">
        <v>33.967121384244173</v>
      </c>
      <c r="E16" s="51">
        <v>180897</v>
      </c>
      <c r="F16" s="50">
        <v>94144</v>
      </c>
      <c r="G16" s="50">
        <v>29263</v>
      </c>
      <c r="H16" s="50">
        <v>10813</v>
      </c>
      <c r="I16" s="50">
        <v>1971</v>
      </c>
    </row>
    <row r="17" spans="2:9" s="22" customFormat="1" x14ac:dyDescent="0.15">
      <c r="B17" s="18" t="str">
        <f>重要犯罪!B17</f>
        <v>2020 　　２</v>
      </c>
      <c r="C17" s="50">
        <v>417291</v>
      </c>
      <c r="D17" s="48">
        <v>40.903590060653116</v>
      </c>
      <c r="E17" s="52">
        <v>170687</v>
      </c>
      <c r="F17" s="52">
        <v>88464</v>
      </c>
      <c r="G17" s="52">
        <v>27789</v>
      </c>
      <c r="H17" s="52">
        <v>9222</v>
      </c>
      <c r="I17" s="51">
        <v>1702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381769</v>
      </c>
      <c r="D18" s="54">
        <f>E18/C18*100</f>
        <v>42.176289850668859</v>
      </c>
      <c r="E18" s="55">
        <f>SUM(E20,E26,E33,E34,E45,E52,E59,E65,E70)</f>
        <v>161016</v>
      </c>
      <c r="F18" s="53">
        <f>SUM(F20,F26,F33,F34,F45,F52,F59,F65,F70)</f>
        <v>84360</v>
      </c>
      <c r="G18" s="53">
        <f>SUM(G20,G26,G33,G34,G45,G52,G59,G65,G70)</f>
        <v>27721</v>
      </c>
      <c r="H18" s="53">
        <f>SUM(H20,H26,H33,H34,H45,H52,H59,H65,H70)</f>
        <v>7421</v>
      </c>
      <c r="I18" s="53">
        <f>SUM(I20,I26,I33,I34,I45,I52,I59,I65,I70)</f>
        <v>1609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11115</v>
      </c>
      <c r="D20" s="121"/>
      <c r="E20" s="23">
        <v>5731</v>
      </c>
      <c r="F20" s="122">
        <v>3213</v>
      </c>
      <c r="G20" s="122">
        <v>1182</v>
      </c>
      <c r="H20" s="122">
        <v>269</v>
      </c>
      <c r="I20" s="121">
        <v>62</v>
      </c>
    </row>
    <row r="21" spans="2:9" s="8" customFormat="1" ht="11.1" customHeight="1" x14ac:dyDescent="0.15">
      <c r="B21" s="29" t="s">
        <v>2</v>
      </c>
      <c r="C21" s="123">
        <v>8036</v>
      </c>
      <c r="D21" s="124"/>
      <c r="E21" s="125">
        <v>3985</v>
      </c>
      <c r="F21" s="123">
        <v>2126</v>
      </c>
      <c r="G21" s="123">
        <v>793</v>
      </c>
      <c r="H21" s="126">
        <v>183</v>
      </c>
      <c r="I21" s="123">
        <v>39</v>
      </c>
    </row>
    <row r="22" spans="2:9" s="8" customFormat="1" ht="11.1" customHeight="1" x14ac:dyDescent="0.15">
      <c r="B22" s="29" t="s">
        <v>3</v>
      </c>
      <c r="C22" s="123">
        <v>867</v>
      </c>
      <c r="D22" s="124"/>
      <c r="E22" s="125">
        <v>430</v>
      </c>
      <c r="F22" s="123">
        <v>298</v>
      </c>
      <c r="G22" s="123">
        <v>112</v>
      </c>
      <c r="H22" s="123">
        <v>25</v>
      </c>
      <c r="I22" s="123">
        <v>8</v>
      </c>
    </row>
    <row r="23" spans="2:9" s="8" customFormat="1" ht="11.1" customHeight="1" x14ac:dyDescent="0.15">
      <c r="B23" s="29" t="s">
        <v>4</v>
      </c>
      <c r="C23" s="123">
        <v>936</v>
      </c>
      <c r="D23" s="124"/>
      <c r="E23" s="125">
        <v>466</v>
      </c>
      <c r="F23" s="123">
        <v>328</v>
      </c>
      <c r="G23" s="123">
        <v>117</v>
      </c>
      <c r="H23" s="123">
        <v>21</v>
      </c>
      <c r="I23" s="123">
        <v>6</v>
      </c>
    </row>
    <row r="24" spans="2:9" s="8" customFormat="1" ht="11.1" customHeight="1" x14ac:dyDescent="0.15">
      <c r="B24" s="29" t="s">
        <v>5</v>
      </c>
      <c r="C24" s="123">
        <v>945</v>
      </c>
      <c r="D24" s="124"/>
      <c r="E24" s="125">
        <v>645</v>
      </c>
      <c r="F24" s="123">
        <v>341</v>
      </c>
      <c r="G24" s="123">
        <v>126</v>
      </c>
      <c r="H24" s="123">
        <v>31</v>
      </c>
      <c r="I24" s="123">
        <v>8</v>
      </c>
    </row>
    <row r="25" spans="2:9" s="8" customFormat="1" ht="11.1" customHeight="1" x14ac:dyDescent="0.15">
      <c r="B25" s="29" t="s">
        <v>6</v>
      </c>
      <c r="C25" s="123">
        <v>331</v>
      </c>
      <c r="D25" s="124"/>
      <c r="E25" s="125">
        <v>205</v>
      </c>
      <c r="F25" s="123">
        <v>120</v>
      </c>
      <c r="G25" s="123">
        <v>34</v>
      </c>
      <c r="H25" s="123">
        <v>9</v>
      </c>
      <c r="I25" s="123">
        <v>1</v>
      </c>
    </row>
    <row r="26" spans="2:9" s="22" customFormat="1" ht="11.1" customHeight="1" x14ac:dyDescent="0.15">
      <c r="B26" s="32" t="s">
        <v>284</v>
      </c>
      <c r="C26" s="121">
        <v>17524</v>
      </c>
      <c r="D26" s="121"/>
      <c r="E26" s="127">
        <v>9826</v>
      </c>
      <c r="F26" s="121">
        <v>5073</v>
      </c>
      <c r="G26" s="121">
        <v>1737</v>
      </c>
      <c r="H26" s="121">
        <v>236</v>
      </c>
      <c r="I26" s="121">
        <v>59</v>
      </c>
    </row>
    <row r="27" spans="2:9" s="8" customFormat="1" ht="11.1" customHeight="1" x14ac:dyDescent="0.15">
      <c r="B27" s="29" t="s">
        <v>7</v>
      </c>
      <c r="C27" s="123">
        <v>1913</v>
      </c>
      <c r="D27" s="124"/>
      <c r="E27" s="125">
        <v>1214</v>
      </c>
      <c r="F27" s="123">
        <v>726</v>
      </c>
      <c r="G27" s="123">
        <v>250</v>
      </c>
      <c r="H27" s="123">
        <v>23</v>
      </c>
      <c r="I27" s="123">
        <v>5</v>
      </c>
    </row>
    <row r="28" spans="2:9" s="8" customFormat="1" ht="11.1" customHeight="1" x14ac:dyDescent="0.15">
      <c r="B28" s="29" t="s">
        <v>8</v>
      </c>
      <c r="C28" s="123">
        <v>1738</v>
      </c>
      <c r="D28" s="124"/>
      <c r="E28" s="125">
        <v>1101</v>
      </c>
      <c r="F28" s="123">
        <v>636</v>
      </c>
      <c r="G28" s="123">
        <v>215</v>
      </c>
      <c r="H28" s="123">
        <v>31</v>
      </c>
      <c r="I28" s="123">
        <v>8</v>
      </c>
    </row>
    <row r="29" spans="2:9" s="8" customFormat="1" ht="11.1" customHeight="1" x14ac:dyDescent="0.15">
      <c r="B29" s="29" t="s">
        <v>9</v>
      </c>
      <c r="C29" s="123">
        <v>6002</v>
      </c>
      <c r="D29" s="124"/>
      <c r="E29" s="125">
        <v>2727</v>
      </c>
      <c r="F29" s="123">
        <v>1297</v>
      </c>
      <c r="G29" s="123">
        <v>438</v>
      </c>
      <c r="H29" s="123">
        <v>73</v>
      </c>
      <c r="I29" s="123">
        <v>21</v>
      </c>
    </row>
    <row r="30" spans="2:9" s="8" customFormat="1" ht="11.1" customHeight="1" x14ac:dyDescent="0.15">
      <c r="B30" s="29" t="s">
        <v>10</v>
      </c>
      <c r="C30" s="123">
        <v>1351</v>
      </c>
      <c r="D30" s="124"/>
      <c r="E30" s="125">
        <v>1027</v>
      </c>
      <c r="F30" s="123">
        <v>640</v>
      </c>
      <c r="G30" s="123">
        <v>242</v>
      </c>
      <c r="H30" s="123">
        <v>31</v>
      </c>
      <c r="I30" s="123">
        <v>9</v>
      </c>
    </row>
    <row r="31" spans="2:9" s="8" customFormat="1" ht="11.1" customHeight="1" x14ac:dyDescent="0.15">
      <c r="B31" s="29" t="s">
        <v>11</v>
      </c>
      <c r="C31" s="123">
        <v>1946</v>
      </c>
      <c r="D31" s="124"/>
      <c r="E31" s="125">
        <v>1543</v>
      </c>
      <c r="F31" s="123">
        <v>616</v>
      </c>
      <c r="G31" s="123">
        <v>211</v>
      </c>
      <c r="H31" s="123">
        <v>27</v>
      </c>
      <c r="I31" s="123">
        <v>5</v>
      </c>
    </row>
    <row r="32" spans="2:9" s="8" customFormat="1" ht="11.1" customHeight="1" x14ac:dyDescent="0.15">
      <c r="B32" s="29" t="s">
        <v>12</v>
      </c>
      <c r="C32" s="123">
        <v>4574</v>
      </c>
      <c r="D32" s="124"/>
      <c r="E32" s="125">
        <v>2214</v>
      </c>
      <c r="F32" s="123">
        <v>1158</v>
      </c>
      <c r="G32" s="123">
        <v>381</v>
      </c>
      <c r="H32" s="123">
        <v>51</v>
      </c>
      <c r="I32" s="123">
        <v>11</v>
      </c>
    </row>
    <row r="33" spans="2:9" s="22" customFormat="1" ht="11.1" customHeight="1" x14ac:dyDescent="0.15">
      <c r="B33" s="32" t="s">
        <v>13</v>
      </c>
      <c r="C33" s="128">
        <v>48220</v>
      </c>
      <c r="D33" s="121"/>
      <c r="E33" s="129">
        <v>16687</v>
      </c>
      <c r="F33" s="128">
        <v>8718</v>
      </c>
      <c r="G33" s="128">
        <v>2927</v>
      </c>
      <c r="H33" s="128">
        <v>926</v>
      </c>
      <c r="I33" s="128">
        <v>254</v>
      </c>
    </row>
    <row r="34" spans="2:9" s="22" customFormat="1" ht="11.1" customHeight="1" x14ac:dyDescent="0.15">
      <c r="B34" s="32" t="s">
        <v>285</v>
      </c>
      <c r="C34" s="121">
        <v>119598</v>
      </c>
      <c r="D34" s="121"/>
      <c r="E34" s="127">
        <v>50428</v>
      </c>
      <c r="F34" s="121">
        <v>23792</v>
      </c>
      <c r="G34" s="121">
        <v>7641</v>
      </c>
      <c r="H34" s="121">
        <v>1807</v>
      </c>
      <c r="I34" s="121">
        <v>397</v>
      </c>
    </row>
    <row r="35" spans="2:9" s="8" customFormat="1" ht="11.1" customHeight="1" x14ac:dyDescent="0.15">
      <c r="B35" s="29" t="s">
        <v>14</v>
      </c>
      <c r="C35" s="123">
        <v>10613</v>
      </c>
      <c r="D35" s="124"/>
      <c r="E35" s="125">
        <v>3967</v>
      </c>
      <c r="F35" s="123">
        <v>1470</v>
      </c>
      <c r="G35" s="123">
        <v>452</v>
      </c>
      <c r="H35" s="123">
        <v>62</v>
      </c>
      <c r="I35" s="123">
        <v>11</v>
      </c>
    </row>
    <row r="36" spans="2:9" s="8" customFormat="1" ht="11.1" customHeight="1" x14ac:dyDescent="0.15">
      <c r="B36" s="29" t="s">
        <v>15</v>
      </c>
      <c r="C36" s="123">
        <v>6689</v>
      </c>
      <c r="D36" s="124"/>
      <c r="E36" s="125">
        <v>2690</v>
      </c>
      <c r="F36" s="123">
        <v>1055</v>
      </c>
      <c r="G36" s="123">
        <v>327</v>
      </c>
      <c r="H36" s="123">
        <v>77</v>
      </c>
      <c r="I36" s="123">
        <v>13</v>
      </c>
    </row>
    <row r="37" spans="2:9" s="8" customFormat="1" ht="11.1" customHeight="1" x14ac:dyDescent="0.15">
      <c r="B37" s="29" t="s">
        <v>16</v>
      </c>
      <c r="C37" s="123">
        <v>6192</v>
      </c>
      <c r="D37" s="124"/>
      <c r="E37" s="125">
        <v>3114</v>
      </c>
      <c r="F37" s="123">
        <v>1300</v>
      </c>
      <c r="G37" s="123">
        <v>423</v>
      </c>
      <c r="H37" s="123">
        <v>72</v>
      </c>
      <c r="I37" s="123">
        <v>12</v>
      </c>
    </row>
    <row r="38" spans="2:9" s="8" customFormat="1" ht="11.1" customHeight="1" x14ac:dyDescent="0.15">
      <c r="B38" s="29" t="s">
        <v>17</v>
      </c>
      <c r="C38" s="123">
        <v>27979</v>
      </c>
      <c r="D38" s="124"/>
      <c r="E38" s="125">
        <v>9339</v>
      </c>
      <c r="F38" s="123">
        <v>4630</v>
      </c>
      <c r="G38" s="123">
        <v>1404</v>
      </c>
      <c r="H38" s="123">
        <v>324</v>
      </c>
      <c r="I38" s="123">
        <v>65</v>
      </c>
    </row>
    <row r="39" spans="2:9" s="8" customFormat="1" ht="11.1" customHeight="1" x14ac:dyDescent="0.15">
      <c r="B39" s="29" t="s">
        <v>18</v>
      </c>
      <c r="C39" s="123">
        <v>23715</v>
      </c>
      <c r="D39" s="124"/>
      <c r="E39" s="125">
        <v>8108</v>
      </c>
      <c r="F39" s="123">
        <v>4085</v>
      </c>
      <c r="G39" s="123">
        <v>1354</v>
      </c>
      <c r="H39" s="123">
        <v>370</v>
      </c>
      <c r="I39" s="123">
        <v>81</v>
      </c>
    </row>
    <row r="40" spans="2:9" s="8" customFormat="1" ht="11.1" customHeight="1" x14ac:dyDescent="0.15">
      <c r="B40" s="29" t="s">
        <v>19</v>
      </c>
      <c r="C40" s="123">
        <v>23970</v>
      </c>
      <c r="D40" s="124"/>
      <c r="E40" s="125">
        <v>11761</v>
      </c>
      <c r="F40" s="123">
        <v>5878</v>
      </c>
      <c r="G40" s="123">
        <v>1905</v>
      </c>
      <c r="H40" s="123">
        <v>443</v>
      </c>
      <c r="I40" s="123">
        <v>90</v>
      </c>
    </row>
    <row r="41" spans="2:9" s="8" customFormat="1" ht="11.1" customHeight="1" x14ac:dyDescent="0.15">
      <c r="B41" s="29" t="s">
        <v>20</v>
      </c>
      <c r="C41" s="123">
        <v>5136</v>
      </c>
      <c r="D41" s="124"/>
      <c r="E41" s="125">
        <v>3119</v>
      </c>
      <c r="F41" s="123">
        <v>1377</v>
      </c>
      <c r="G41" s="123">
        <v>465</v>
      </c>
      <c r="H41" s="123">
        <v>87</v>
      </c>
      <c r="I41" s="123">
        <v>23</v>
      </c>
    </row>
    <row r="42" spans="2:9" s="8" customFormat="1" ht="11.1" customHeight="1" x14ac:dyDescent="0.15">
      <c r="B42" s="29" t="s">
        <v>21</v>
      </c>
      <c r="C42" s="130">
        <v>1935</v>
      </c>
      <c r="D42" s="124"/>
      <c r="E42" s="125">
        <v>1049</v>
      </c>
      <c r="F42" s="123">
        <v>504</v>
      </c>
      <c r="G42" s="123">
        <v>180</v>
      </c>
      <c r="H42" s="123">
        <v>38</v>
      </c>
      <c r="I42" s="123">
        <v>12</v>
      </c>
    </row>
    <row r="43" spans="2:9" s="8" customFormat="1" ht="11.1" customHeight="1" x14ac:dyDescent="0.15">
      <c r="B43" s="29" t="s">
        <v>22</v>
      </c>
      <c r="C43" s="123">
        <v>4188</v>
      </c>
      <c r="D43" s="124"/>
      <c r="E43" s="125">
        <v>2479</v>
      </c>
      <c r="F43" s="123">
        <v>1066</v>
      </c>
      <c r="G43" s="123">
        <v>367</v>
      </c>
      <c r="H43" s="123">
        <v>83</v>
      </c>
      <c r="I43" s="123">
        <v>22</v>
      </c>
    </row>
    <row r="44" spans="2:9" s="8" customFormat="1" ht="11.1" customHeight="1" x14ac:dyDescent="0.15">
      <c r="B44" s="29" t="s">
        <v>23</v>
      </c>
      <c r="C44" s="123">
        <v>9181</v>
      </c>
      <c r="D44" s="124"/>
      <c r="E44" s="125">
        <v>4802</v>
      </c>
      <c r="F44" s="123">
        <v>2427</v>
      </c>
      <c r="G44" s="123">
        <v>764</v>
      </c>
      <c r="H44" s="123">
        <v>251</v>
      </c>
      <c r="I44" s="123">
        <v>68</v>
      </c>
    </row>
    <row r="45" spans="2:9" s="22" customFormat="1" ht="11.1" customHeight="1" x14ac:dyDescent="0.15">
      <c r="B45" s="32" t="s">
        <v>286</v>
      </c>
      <c r="C45" s="121">
        <v>43218</v>
      </c>
      <c r="D45" s="121"/>
      <c r="E45" s="131">
        <v>19342</v>
      </c>
      <c r="F45" s="121">
        <v>10238</v>
      </c>
      <c r="G45" s="121">
        <v>3099</v>
      </c>
      <c r="H45" s="121">
        <v>987</v>
      </c>
      <c r="I45" s="121">
        <v>193</v>
      </c>
    </row>
    <row r="46" spans="2:9" s="8" customFormat="1" ht="11.1" customHeight="1" x14ac:dyDescent="0.15">
      <c r="B46" s="29" t="s">
        <v>24</v>
      </c>
      <c r="C46" s="123">
        <v>3014</v>
      </c>
      <c r="D46" s="124"/>
      <c r="E46" s="125">
        <v>2050</v>
      </c>
      <c r="F46" s="123">
        <v>723</v>
      </c>
      <c r="G46" s="123">
        <v>257</v>
      </c>
      <c r="H46" s="123">
        <v>53</v>
      </c>
      <c r="I46" s="123">
        <v>11</v>
      </c>
    </row>
    <row r="47" spans="2:9" s="8" customFormat="1" ht="11.1" customHeight="1" x14ac:dyDescent="0.15">
      <c r="B47" s="29" t="s">
        <v>25</v>
      </c>
      <c r="C47" s="123">
        <v>2491</v>
      </c>
      <c r="D47" s="124"/>
      <c r="E47" s="125">
        <v>1738</v>
      </c>
      <c r="F47" s="123">
        <v>768</v>
      </c>
      <c r="G47" s="123">
        <v>226</v>
      </c>
      <c r="H47" s="123">
        <v>78</v>
      </c>
      <c r="I47" s="123">
        <v>16</v>
      </c>
    </row>
    <row r="48" spans="2:9" s="8" customFormat="1" ht="11.1" customHeight="1" x14ac:dyDescent="0.15">
      <c r="B48" s="29" t="s">
        <v>26</v>
      </c>
      <c r="C48" s="123">
        <v>1849</v>
      </c>
      <c r="D48" s="124"/>
      <c r="E48" s="125">
        <v>1489</v>
      </c>
      <c r="F48" s="123">
        <v>500</v>
      </c>
      <c r="G48" s="123">
        <v>146</v>
      </c>
      <c r="H48" s="123">
        <v>33</v>
      </c>
      <c r="I48" s="123">
        <v>9</v>
      </c>
    </row>
    <row r="49" spans="2:9" s="8" customFormat="1" ht="11.1" customHeight="1" x14ac:dyDescent="0.15">
      <c r="B49" s="29" t="s">
        <v>27</v>
      </c>
      <c r="C49" s="123">
        <v>6075</v>
      </c>
      <c r="D49" s="124"/>
      <c r="E49" s="125">
        <v>3620</v>
      </c>
      <c r="F49" s="123">
        <v>1438</v>
      </c>
      <c r="G49" s="123">
        <v>500</v>
      </c>
      <c r="H49" s="123">
        <v>84</v>
      </c>
      <c r="I49" s="123">
        <v>17</v>
      </c>
    </row>
    <row r="50" spans="2:9" s="8" customFormat="1" ht="11.1" customHeight="1" x14ac:dyDescent="0.15">
      <c r="B50" s="29" t="s">
        <v>28</v>
      </c>
      <c r="C50" s="123">
        <v>24649</v>
      </c>
      <c r="D50" s="124"/>
      <c r="E50" s="125">
        <v>8186</v>
      </c>
      <c r="F50" s="123">
        <v>5799</v>
      </c>
      <c r="G50" s="123">
        <v>1664</v>
      </c>
      <c r="H50" s="123">
        <v>638</v>
      </c>
      <c r="I50" s="123">
        <v>120</v>
      </c>
    </row>
    <row r="51" spans="2:9" s="8" customFormat="1" ht="11.1" customHeight="1" x14ac:dyDescent="0.15">
      <c r="B51" s="29" t="s">
        <v>29</v>
      </c>
      <c r="C51" s="123">
        <v>5140</v>
      </c>
      <c r="D51" s="124"/>
      <c r="E51" s="125">
        <v>2259</v>
      </c>
      <c r="F51" s="123">
        <v>1010</v>
      </c>
      <c r="G51" s="123">
        <v>306</v>
      </c>
      <c r="H51" s="123">
        <v>101</v>
      </c>
      <c r="I51" s="123">
        <v>20</v>
      </c>
    </row>
    <row r="52" spans="2:9" s="22" customFormat="1" ht="11.1" customHeight="1" x14ac:dyDescent="0.15">
      <c r="B52" s="32" t="s">
        <v>287</v>
      </c>
      <c r="C52" s="121">
        <v>79693</v>
      </c>
      <c r="D52" s="121"/>
      <c r="E52" s="127">
        <v>26276</v>
      </c>
      <c r="F52" s="121">
        <v>15288</v>
      </c>
      <c r="G52" s="121">
        <v>5052</v>
      </c>
      <c r="H52" s="121">
        <v>1683</v>
      </c>
      <c r="I52" s="121">
        <v>327</v>
      </c>
    </row>
    <row r="53" spans="2:9" s="8" customFormat="1" ht="11.1" customHeight="1" x14ac:dyDescent="0.15">
      <c r="B53" s="29" t="s">
        <v>30</v>
      </c>
      <c r="C53" s="123">
        <v>3696</v>
      </c>
      <c r="D53" s="124"/>
      <c r="E53" s="125">
        <v>1872</v>
      </c>
      <c r="F53" s="123">
        <v>1006</v>
      </c>
      <c r="G53" s="123">
        <v>295</v>
      </c>
      <c r="H53" s="123">
        <v>115</v>
      </c>
      <c r="I53" s="123">
        <v>29</v>
      </c>
    </row>
    <row r="54" spans="2:9" s="8" customFormat="1" ht="11.1" customHeight="1" x14ac:dyDescent="0.15">
      <c r="B54" s="29" t="s">
        <v>31</v>
      </c>
      <c r="C54" s="123">
        <v>7153</v>
      </c>
      <c r="D54" s="124"/>
      <c r="E54" s="125">
        <v>2958</v>
      </c>
      <c r="F54" s="123">
        <v>1806</v>
      </c>
      <c r="G54" s="123">
        <v>644</v>
      </c>
      <c r="H54" s="123">
        <v>185</v>
      </c>
      <c r="I54" s="123">
        <v>36</v>
      </c>
    </row>
    <row r="55" spans="2:9" s="8" customFormat="1" ht="11.1" customHeight="1" x14ac:dyDescent="0.15">
      <c r="B55" s="29" t="s">
        <v>32</v>
      </c>
      <c r="C55" s="123">
        <v>45105</v>
      </c>
      <c r="D55" s="124"/>
      <c r="E55" s="125">
        <v>10234</v>
      </c>
      <c r="F55" s="123">
        <v>6158</v>
      </c>
      <c r="G55" s="123">
        <v>1918</v>
      </c>
      <c r="H55" s="123">
        <v>801</v>
      </c>
      <c r="I55" s="123">
        <v>133</v>
      </c>
    </row>
    <row r="56" spans="2:9" s="8" customFormat="1" ht="11.1" customHeight="1" x14ac:dyDescent="0.15">
      <c r="B56" s="29" t="s">
        <v>33</v>
      </c>
      <c r="C56" s="123">
        <v>18313</v>
      </c>
      <c r="D56" s="124"/>
      <c r="E56" s="125">
        <v>7376</v>
      </c>
      <c r="F56" s="123">
        <v>4390</v>
      </c>
      <c r="G56" s="123">
        <v>1516</v>
      </c>
      <c r="H56" s="123">
        <v>412</v>
      </c>
      <c r="I56" s="123">
        <v>93</v>
      </c>
    </row>
    <row r="57" spans="2:9" s="8" customFormat="1" ht="11.1" customHeight="1" x14ac:dyDescent="0.15">
      <c r="B57" s="29" t="s">
        <v>34</v>
      </c>
      <c r="C57" s="123">
        <v>3393</v>
      </c>
      <c r="D57" s="124"/>
      <c r="E57" s="125">
        <v>2436</v>
      </c>
      <c r="F57" s="123">
        <v>1194</v>
      </c>
      <c r="G57" s="123">
        <v>425</v>
      </c>
      <c r="H57" s="123">
        <v>90</v>
      </c>
      <c r="I57" s="123">
        <v>23</v>
      </c>
    </row>
    <row r="58" spans="2:9" s="8" customFormat="1" ht="11.1" customHeight="1" x14ac:dyDescent="0.15">
      <c r="B58" s="29" t="s">
        <v>35</v>
      </c>
      <c r="C58" s="123">
        <v>2033</v>
      </c>
      <c r="D58" s="124"/>
      <c r="E58" s="125">
        <v>1400</v>
      </c>
      <c r="F58" s="123">
        <v>734</v>
      </c>
      <c r="G58" s="123">
        <v>254</v>
      </c>
      <c r="H58" s="123">
        <v>80</v>
      </c>
      <c r="I58" s="123">
        <v>13</v>
      </c>
    </row>
    <row r="59" spans="2:9" s="22" customFormat="1" ht="11.1" customHeight="1" x14ac:dyDescent="0.15">
      <c r="B59" s="32" t="s">
        <v>288</v>
      </c>
      <c r="C59" s="121">
        <v>16981</v>
      </c>
      <c r="D59" s="121"/>
      <c r="E59" s="127">
        <v>9064</v>
      </c>
      <c r="F59" s="121">
        <v>5156</v>
      </c>
      <c r="G59" s="121">
        <v>1809</v>
      </c>
      <c r="H59" s="121">
        <v>433</v>
      </c>
      <c r="I59" s="121">
        <v>111</v>
      </c>
    </row>
    <row r="60" spans="2:9" s="8" customFormat="1" ht="11.1" customHeight="1" x14ac:dyDescent="0.15">
      <c r="B60" s="29" t="s">
        <v>36</v>
      </c>
      <c r="C60" s="123">
        <v>1323</v>
      </c>
      <c r="D60" s="124"/>
      <c r="E60" s="125">
        <v>958</v>
      </c>
      <c r="F60" s="123">
        <v>524</v>
      </c>
      <c r="G60" s="123">
        <v>179</v>
      </c>
      <c r="H60" s="123">
        <v>31</v>
      </c>
      <c r="I60" s="123">
        <v>7</v>
      </c>
    </row>
    <row r="61" spans="2:9" s="8" customFormat="1" ht="11.1" customHeight="1" x14ac:dyDescent="0.15">
      <c r="B61" s="29" t="s">
        <v>37</v>
      </c>
      <c r="C61" s="123">
        <v>1218</v>
      </c>
      <c r="D61" s="124"/>
      <c r="E61" s="125">
        <v>906</v>
      </c>
      <c r="F61" s="123">
        <v>381</v>
      </c>
      <c r="G61" s="123">
        <v>123</v>
      </c>
      <c r="H61" s="123">
        <v>29</v>
      </c>
      <c r="I61" s="123">
        <v>7</v>
      </c>
    </row>
    <row r="62" spans="2:9" s="8" customFormat="1" ht="11.1" customHeight="1" x14ac:dyDescent="0.15">
      <c r="B62" s="29" t="s">
        <v>38</v>
      </c>
      <c r="C62" s="123">
        <v>4998</v>
      </c>
      <c r="D62" s="124"/>
      <c r="E62" s="125">
        <v>2157</v>
      </c>
      <c r="F62" s="123">
        <v>1242</v>
      </c>
      <c r="G62" s="123">
        <v>434</v>
      </c>
      <c r="H62" s="123">
        <v>145</v>
      </c>
      <c r="I62" s="123">
        <v>27</v>
      </c>
    </row>
    <row r="63" spans="2:9" s="8" customFormat="1" ht="11.1" customHeight="1" x14ac:dyDescent="0.15">
      <c r="B63" s="29" t="s">
        <v>39</v>
      </c>
      <c r="C63" s="123">
        <v>6997</v>
      </c>
      <c r="D63" s="124"/>
      <c r="E63" s="125">
        <v>3567</v>
      </c>
      <c r="F63" s="123">
        <v>2074</v>
      </c>
      <c r="G63" s="123">
        <v>761</v>
      </c>
      <c r="H63" s="123">
        <v>164</v>
      </c>
      <c r="I63" s="123">
        <v>51</v>
      </c>
    </row>
    <row r="64" spans="2:9" s="8" customFormat="1" ht="11.1" customHeight="1" x14ac:dyDescent="0.15">
      <c r="B64" s="29" t="s">
        <v>40</v>
      </c>
      <c r="C64" s="123">
        <v>2445</v>
      </c>
      <c r="D64" s="124"/>
      <c r="E64" s="125">
        <v>1476</v>
      </c>
      <c r="F64" s="123">
        <v>935</v>
      </c>
      <c r="G64" s="123">
        <v>312</v>
      </c>
      <c r="H64" s="123">
        <v>64</v>
      </c>
      <c r="I64" s="123">
        <v>19</v>
      </c>
    </row>
    <row r="65" spans="2:9" s="22" customFormat="1" ht="11.1" customHeight="1" x14ac:dyDescent="0.15">
      <c r="B65" s="32" t="s">
        <v>289</v>
      </c>
      <c r="C65" s="121">
        <v>9883</v>
      </c>
      <c r="D65" s="121"/>
      <c r="E65" s="127">
        <v>5334</v>
      </c>
      <c r="F65" s="121">
        <v>2772</v>
      </c>
      <c r="G65" s="121">
        <v>1035</v>
      </c>
      <c r="H65" s="121">
        <v>206</v>
      </c>
      <c r="I65" s="121">
        <v>45</v>
      </c>
    </row>
    <row r="66" spans="2:9" s="8" customFormat="1" ht="11.1" customHeight="1" x14ac:dyDescent="0.15">
      <c r="B66" s="29" t="s">
        <v>41</v>
      </c>
      <c r="C66" s="123">
        <v>1656</v>
      </c>
      <c r="D66" s="124"/>
      <c r="E66" s="125">
        <v>773</v>
      </c>
      <c r="F66" s="123">
        <v>476</v>
      </c>
      <c r="G66" s="123">
        <v>186</v>
      </c>
      <c r="H66" s="123">
        <v>36</v>
      </c>
      <c r="I66" s="123">
        <v>7</v>
      </c>
    </row>
    <row r="67" spans="2:9" s="8" customFormat="1" ht="11.1" customHeight="1" x14ac:dyDescent="0.15">
      <c r="B67" s="29" t="s">
        <v>42</v>
      </c>
      <c r="C67" s="123">
        <v>2267</v>
      </c>
      <c r="D67" s="124"/>
      <c r="E67" s="125">
        <v>1320</v>
      </c>
      <c r="F67" s="123">
        <v>707</v>
      </c>
      <c r="G67" s="123">
        <v>233</v>
      </c>
      <c r="H67" s="123">
        <v>47</v>
      </c>
      <c r="I67" s="123">
        <v>7</v>
      </c>
    </row>
    <row r="68" spans="2:9" s="8" customFormat="1" ht="11.1" customHeight="1" x14ac:dyDescent="0.15">
      <c r="B68" s="29" t="s">
        <v>43</v>
      </c>
      <c r="C68" s="123">
        <v>3944</v>
      </c>
      <c r="D68" s="124"/>
      <c r="E68" s="125">
        <v>2239</v>
      </c>
      <c r="F68" s="123">
        <v>1057</v>
      </c>
      <c r="G68" s="123">
        <v>392</v>
      </c>
      <c r="H68" s="123">
        <v>90</v>
      </c>
      <c r="I68" s="123">
        <v>20</v>
      </c>
    </row>
    <row r="69" spans="2:9" s="8" customFormat="1" ht="11.1" customHeight="1" x14ac:dyDescent="0.15">
      <c r="B69" s="29" t="s">
        <v>44</v>
      </c>
      <c r="C69" s="123">
        <v>2016</v>
      </c>
      <c r="D69" s="124"/>
      <c r="E69" s="125">
        <v>1002</v>
      </c>
      <c r="F69" s="123">
        <v>532</v>
      </c>
      <c r="G69" s="123">
        <v>224</v>
      </c>
      <c r="H69" s="123">
        <v>33</v>
      </c>
      <c r="I69" s="123">
        <v>11</v>
      </c>
    </row>
    <row r="70" spans="2:9" s="22" customFormat="1" ht="11.1" customHeight="1" x14ac:dyDescent="0.15">
      <c r="B70" s="32" t="s">
        <v>290</v>
      </c>
      <c r="C70" s="121">
        <v>35537</v>
      </c>
      <c r="D70" s="121"/>
      <c r="E70" s="127">
        <v>18328</v>
      </c>
      <c r="F70" s="121">
        <v>10110</v>
      </c>
      <c r="G70" s="121">
        <v>3239</v>
      </c>
      <c r="H70" s="121">
        <v>874</v>
      </c>
      <c r="I70" s="121">
        <v>161</v>
      </c>
    </row>
    <row r="71" spans="2:9" s="8" customFormat="1" ht="11.1" customHeight="1" x14ac:dyDescent="0.15">
      <c r="B71" s="29" t="s">
        <v>45</v>
      </c>
      <c r="C71" s="123">
        <v>17484</v>
      </c>
      <c r="D71" s="124"/>
      <c r="E71" s="125">
        <v>7836</v>
      </c>
      <c r="F71" s="123">
        <v>3962</v>
      </c>
      <c r="G71" s="123">
        <v>1297</v>
      </c>
      <c r="H71" s="123">
        <v>347</v>
      </c>
      <c r="I71" s="123">
        <v>57</v>
      </c>
    </row>
    <row r="72" spans="2:9" s="8" customFormat="1" ht="11.1" customHeight="1" x14ac:dyDescent="0.15">
      <c r="B72" s="29" t="s">
        <v>46</v>
      </c>
      <c r="C72" s="123">
        <v>1911</v>
      </c>
      <c r="D72" s="124"/>
      <c r="E72" s="125">
        <v>1394</v>
      </c>
      <c r="F72" s="123">
        <v>644</v>
      </c>
      <c r="G72" s="123">
        <v>214</v>
      </c>
      <c r="H72" s="123">
        <v>34</v>
      </c>
      <c r="I72" s="123">
        <v>8</v>
      </c>
    </row>
    <row r="73" spans="2:9" s="8" customFormat="1" ht="11.1" customHeight="1" x14ac:dyDescent="0.15">
      <c r="B73" s="29" t="s">
        <v>47</v>
      </c>
      <c r="C73" s="123">
        <v>1786</v>
      </c>
      <c r="D73" s="124"/>
      <c r="E73" s="125">
        <v>1200</v>
      </c>
      <c r="F73" s="123">
        <v>859</v>
      </c>
      <c r="G73" s="123">
        <v>326</v>
      </c>
      <c r="H73" s="123">
        <v>53</v>
      </c>
      <c r="I73" s="123">
        <v>15</v>
      </c>
    </row>
    <row r="74" spans="2:9" s="8" customFormat="1" ht="11.1" customHeight="1" x14ac:dyDescent="0.15">
      <c r="B74" s="29" t="s">
        <v>48</v>
      </c>
      <c r="C74" s="123">
        <v>3403</v>
      </c>
      <c r="D74" s="124"/>
      <c r="E74" s="125">
        <v>2047</v>
      </c>
      <c r="F74" s="123">
        <v>1200</v>
      </c>
      <c r="G74" s="123">
        <v>352</v>
      </c>
      <c r="H74" s="123">
        <v>80</v>
      </c>
      <c r="I74" s="123">
        <v>18</v>
      </c>
    </row>
    <row r="75" spans="2:9" s="8" customFormat="1" ht="11.1" customHeight="1" x14ac:dyDescent="0.15">
      <c r="B75" s="29" t="s">
        <v>49</v>
      </c>
      <c r="C75" s="123">
        <v>1762</v>
      </c>
      <c r="D75" s="124"/>
      <c r="E75" s="125">
        <v>1042</v>
      </c>
      <c r="F75" s="123">
        <v>603</v>
      </c>
      <c r="G75" s="123">
        <v>178</v>
      </c>
      <c r="H75" s="123">
        <v>30</v>
      </c>
      <c r="I75" s="123">
        <v>5</v>
      </c>
    </row>
    <row r="76" spans="2:9" s="8" customFormat="1" ht="11.1" customHeight="1" x14ac:dyDescent="0.15">
      <c r="B76" s="29" t="s">
        <v>50</v>
      </c>
      <c r="C76" s="123">
        <v>2409</v>
      </c>
      <c r="D76" s="124"/>
      <c r="E76" s="125">
        <v>1108</v>
      </c>
      <c r="F76" s="123">
        <v>597</v>
      </c>
      <c r="G76" s="123">
        <v>213</v>
      </c>
      <c r="H76" s="123">
        <v>64</v>
      </c>
      <c r="I76" s="123">
        <v>19</v>
      </c>
    </row>
    <row r="77" spans="2:9" s="8" customFormat="1" ht="11.1" customHeight="1" x14ac:dyDescent="0.15">
      <c r="B77" s="29" t="s">
        <v>51</v>
      </c>
      <c r="C77" s="123">
        <v>3201</v>
      </c>
      <c r="D77" s="124"/>
      <c r="E77" s="125">
        <v>1730</v>
      </c>
      <c r="F77" s="123">
        <v>967</v>
      </c>
      <c r="G77" s="123">
        <v>302</v>
      </c>
      <c r="H77" s="123">
        <v>102</v>
      </c>
      <c r="I77" s="123">
        <v>25</v>
      </c>
    </row>
    <row r="78" spans="2:9" s="8" customFormat="1" ht="11.1" customHeight="1" thickBot="1" x14ac:dyDescent="0.2">
      <c r="B78" s="33" t="s">
        <v>52</v>
      </c>
      <c r="C78" s="132">
        <v>3581</v>
      </c>
      <c r="D78" s="133"/>
      <c r="E78" s="134">
        <v>1971</v>
      </c>
      <c r="F78" s="132">
        <v>1278</v>
      </c>
      <c r="G78" s="132">
        <v>357</v>
      </c>
      <c r="H78" s="132">
        <v>164</v>
      </c>
      <c r="I78" s="132">
        <v>14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transitionEvaluation="1" codeName="Sheet57">
    <tabColor indexed="13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F70" sqref="F70"/>
      <selection pane="topRight" activeCell="F70" sqref="F70"/>
      <selection pane="bottomLeft" activeCell="F70" sqref="F70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163</v>
      </c>
    </row>
    <row r="2" spans="2:16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1" t="s">
        <v>79</v>
      </c>
      <c r="D4" s="211"/>
      <c r="E4" s="211"/>
      <c r="F4" s="211"/>
      <c r="G4" s="211"/>
      <c r="H4" s="211"/>
      <c r="I4" s="211"/>
    </row>
    <row r="5" spans="2:16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16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16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2012 平成24年</v>
      </c>
      <c r="C9" s="43">
        <v>40235</v>
      </c>
      <c r="D9" s="44">
        <v>59.910525661737289</v>
      </c>
      <c r="E9" s="45">
        <v>24105</v>
      </c>
      <c r="F9" s="43">
        <v>13665</v>
      </c>
      <c r="G9" s="43">
        <v>2351</v>
      </c>
      <c r="H9" s="43">
        <v>962</v>
      </c>
      <c r="I9" s="43">
        <v>276</v>
      </c>
      <c r="J9" s="46">
        <f>SUM('D-a'!C9,'D-b'!C9,'D-c'!C9,'D-d'!C9,'D-e'!C9,'D-f'!C9)-C9</f>
        <v>0</v>
      </c>
      <c r="L9" s="46">
        <f>SUM('D-a'!E9,'D-b'!E9,'D-c'!E9,'D-d'!E9,'D-e'!E9,'D-f'!E9)-E9</f>
        <v>0</v>
      </c>
      <c r="M9" s="46">
        <f>SUM('D-a'!F9,'D-b'!F9,'D-c'!F9,'D-d'!F9,'D-e'!F9,'D-f'!F9)-F9</f>
        <v>0</v>
      </c>
      <c r="N9" s="46">
        <f>SUM('D-a'!G9,'D-b'!G9,'D-c'!G9,'D-d'!G9,'D-e'!G9,'D-f'!G9)-G9</f>
        <v>0</v>
      </c>
      <c r="O9" s="46">
        <f>SUM('D-a'!H9,'D-b'!H9,'D-c'!H9,'D-d'!H9,'D-e'!H9,'D-f'!H9)-H9</f>
        <v>0</v>
      </c>
      <c r="P9" s="46">
        <f>SUM('D-a'!I9,'D-b'!I9,'D-c'!I9,'D-d'!I9,'D-e'!I9,'D-f'!I9)-I9</f>
        <v>0</v>
      </c>
    </row>
    <row r="10" spans="2:16" s="8" customFormat="1" x14ac:dyDescent="0.15">
      <c r="B10" s="14" t="str">
        <f>重要犯罪!B10</f>
        <v>2013     25</v>
      </c>
      <c r="C10" s="43">
        <v>43141</v>
      </c>
      <c r="D10" s="44">
        <v>51.134651491620495</v>
      </c>
      <c r="E10" s="45">
        <v>22060</v>
      </c>
      <c r="F10" s="43">
        <v>13523</v>
      </c>
      <c r="G10" s="43">
        <v>2265</v>
      </c>
      <c r="H10" s="43">
        <v>878</v>
      </c>
      <c r="I10" s="43">
        <v>176</v>
      </c>
      <c r="J10" s="46">
        <f>SUM('D-a'!C10,'D-b'!C10,'D-c'!C10,'D-d'!C10,'D-e'!C10,'D-f'!C10)-C10</f>
        <v>0</v>
      </c>
      <c r="L10" s="46">
        <f>SUM('D-a'!E10,'D-b'!E10,'D-c'!E10,'D-d'!E10,'D-e'!E10,'D-f'!E10)-E10</f>
        <v>0</v>
      </c>
      <c r="M10" s="46">
        <f>SUM('D-a'!F10,'D-b'!F10,'D-c'!F10,'D-d'!F10,'D-e'!F10,'D-f'!F10)-F10</f>
        <v>0</v>
      </c>
      <c r="N10" s="46">
        <f>SUM('D-a'!G10,'D-b'!G10,'D-c'!G10,'D-d'!G10,'D-e'!G10,'D-f'!G10)-G10</f>
        <v>0</v>
      </c>
      <c r="O10" s="46">
        <f>SUM('D-a'!H10,'D-b'!H10,'D-c'!H10,'D-d'!H10,'D-e'!H10,'D-f'!H10)-H10</f>
        <v>0</v>
      </c>
      <c r="P10" s="46">
        <f>SUM('D-a'!I10,'D-b'!I10,'D-c'!I10,'D-d'!I10,'D-e'!I10,'D-f'!I10)-I10</f>
        <v>0</v>
      </c>
    </row>
    <row r="11" spans="2:16" s="8" customFormat="1" x14ac:dyDescent="0.15">
      <c r="B11" s="14" t="str">
        <f>重要犯罪!B11</f>
        <v>2014     26</v>
      </c>
      <c r="C11" s="43">
        <v>46027</v>
      </c>
      <c r="D11" s="44">
        <v>44.224042409889847</v>
      </c>
      <c r="E11" s="45">
        <v>20355</v>
      </c>
      <c r="F11" s="43">
        <v>13125</v>
      </c>
      <c r="G11" s="43">
        <v>2178</v>
      </c>
      <c r="H11" s="43">
        <v>987</v>
      </c>
      <c r="I11" s="43">
        <v>184</v>
      </c>
      <c r="J11" s="46">
        <f>SUM('D-a'!C11,'D-b'!C11,'D-c'!C11,'D-d'!C11,'D-e'!C11,'D-f'!C11)-C11</f>
        <v>0</v>
      </c>
      <c r="L11" s="46">
        <f>SUM('D-a'!E11,'D-b'!E11,'D-c'!E11,'D-d'!E11,'D-e'!E11,'D-f'!E11)-E11</f>
        <v>0</v>
      </c>
      <c r="M11" s="46">
        <f>SUM('D-a'!F11,'D-b'!F11,'D-c'!F11,'D-d'!F11,'D-e'!F11,'D-f'!F11)-F11</f>
        <v>0</v>
      </c>
      <c r="N11" s="46">
        <f>SUM('D-a'!G11,'D-b'!G11,'D-c'!G11,'D-d'!G11,'D-e'!G11,'D-f'!G11)-G11</f>
        <v>0</v>
      </c>
      <c r="O11" s="46">
        <f>SUM('D-a'!H11,'D-b'!H11,'D-c'!H11,'D-d'!H11,'D-e'!H11,'D-f'!H11)-H11</f>
        <v>0</v>
      </c>
      <c r="P11" s="46">
        <f>SUM('D-a'!I11,'D-b'!I11,'D-c'!I11,'D-d'!I11,'D-e'!I11,'D-f'!I11)-I11</f>
        <v>0</v>
      </c>
    </row>
    <row r="12" spans="2:16" s="8" customFormat="1" x14ac:dyDescent="0.15">
      <c r="B12" s="14" t="str">
        <f>重要犯罪!B12</f>
        <v>2015     27</v>
      </c>
      <c r="C12" s="43">
        <v>43622</v>
      </c>
      <c r="D12" s="44">
        <v>47.549401678052362</v>
      </c>
      <c r="E12" s="45">
        <v>20742</v>
      </c>
      <c r="F12" s="43">
        <v>13016</v>
      </c>
      <c r="G12" s="43">
        <v>2103</v>
      </c>
      <c r="H12" s="43">
        <v>936</v>
      </c>
      <c r="I12" s="43">
        <v>133</v>
      </c>
      <c r="J12" s="46">
        <f>SUM('D-a'!C12,'D-b'!C12,'D-c'!C12,'D-d'!C12,'D-e'!C12,'D-f'!C12)-C12</f>
        <v>0</v>
      </c>
      <c r="L12" s="46">
        <f>SUM('D-a'!E12,'D-b'!E12,'D-c'!E12,'D-d'!E12,'D-e'!E12,'D-f'!E12)-E12</f>
        <v>0</v>
      </c>
      <c r="M12" s="46">
        <f>SUM('D-a'!F12,'D-b'!F12,'D-c'!F12,'D-d'!F12,'D-e'!F12,'D-f'!F12)-F12</f>
        <v>0</v>
      </c>
      <c r="N12" s="46">
        <f>SUM('D-a'!G12,'D-b'!G12,'D-c'!G12,'D-d'!G12,'D-e'!G12,'D-f'!G12)-G12</f>
        <v>0</v>
      </c>
      <c r="O12" s="46">
        <f>SUM('D-a'!H12,'D-b'!H12,'D-c'!H12,'D-d'!H12,'D-e'!H12,'D-f'!H12)-H12</f>
        <v>0</v>
      </c>
      <c r="P12" s="46">
        <f>SUM('D-a'!I12,'D-b'!I12,'D-c'!I12,'D-d'!I12,'D-e'!I12,'D-f'!I12)-I12</f>
        <v>0</v>
      </c>
    </row>
    <row r="13" spans="2:16" s="8" customFormat="1" x14ac:dyDescent="0.15">
      <c r="B13" s="14" t="str">
        <f>重要犯罪!B13</f>
        <v>2016     28</v>
      </c>
      <c r="C13" s="43">
        <v>45778</v>
      </c>
      <c r="D13" s="44">
        <v>48.660928830442565</v>
      </c>
      <c r="E13" s="45">
        <v>22276</v>
      </c>
      <c r="F13" s="43">
        <v>12876</v>
      </c>
      <c r="G13" s="43">
        <v>2034</v>
      </c>
      <c r="H13" s="43">
        <v>833</v>
      </c>
      <c r="I13" s="43">
        <v>118</v>
      </c>
      <c r="J13" s="46">
        <f>SUM('D-a'!C13,'D-b'!C13,'D-c'!C13,'D-d'!C13,'D-e'!C13,'D-f'!C13)-C13</f>
        <v>0</v>
      </c>
      <c r="L13" s="46">
        <f>SUM('D-a'!E13,'D-b'!E13,'D-c'!E13,'D-d'!E13,'D-e'!E13,'D-f'!E13)-E13</f>
        <v>0</v>
      </c>
      <c r="M13" s="46">
        <f>SUM('D-a'!F13,'D-b'!F13,'D-c'!F13,'D-d'!F13,'D-e'!F13,'D-f'!F13)-F13</f>
        <v>0</v>
      </c>
      <c r="N13" s="46">
        <f>SUM('D-a'!G13,'D-b'!G13,'D-c'!G13,'D-d'!G13,'D-e'!G13,'D-f'!G13)-G13</f>
        <v>0</v>
      </c>
      <c r="O13" s="46">
        <f>SUM('D-a'!H13,'D-b'!H13,'D-c'!H13,'D-d'!H13,'D-e'!H13,'D-f'!H13)-H13</f>
        <v>0</v>
      </c>
      <c r="P13" s="46">
        <f>SUM('D-a'!I13,'D-b'!I13,'D-c'!I13,'D-d'!I13,'D-e'!I13,'D-f'!I13)-I13</f>
        <v>0</v>
      </c>
    </row>
    <row r="14" spans="2:16" s="8" customFormat="1" x14ac:dyDescent="0.15">
      <c r="B14" s="14" t="str">
        <f>重要犯罪!B14</f>
        <v>2017     29</v>
      </c>
      <c r="C14" s="24">
        <v>47009</v>
      </c>
      <c r="D14" s="44">
        <v>44.597842966240506</v>
      </c>
      <c r="E14" s="46">
        <v>20965</v>
      </c>
      <c r="F14" s="43">
        <v>12422</v>
      </c>
      <c r="G14" s="43">
        <v>1970</v>
      </c>
      <c r="H14" s="43">
        <v>899</v>
      </c>
      <c r="I14" s="43">
        <v>134</v>
      </c>
      <c r="J14" s="46">
        <f>SUM('D-a'!C14,'D-b'!C14,'D-c'!C14,'D-d'!C14,'D-e'!C14,'D-f'!C14)-C14</f>
        <v>0</v>
      </c>
      <c r="L14" s="46">
        <f>SUM('D-a'!E14,'D-b'!E14,'D-c'!E14,'D-d'!E14,'D-e'!E14,'D-f'!E14)-E14</f>
        <v>0</v>
      </c>
      <c r="M14" s="46">
        <f>SUM('D-a'!F14,'D-b'!F14,'D-c'!F14,'D-d'!F14,'D-e'!F14,'D-f'!F14)-F14</f>
        <v>0</v>
      </c>
      <c r="N14" s="46">
        <f>SUM('D-a'!G14,'D-b'!G14,'D-c'!G14,'D-d'!G14,'D-e'!G14,'D-f'!G14)-G14</f>
        <v>0</v>
      </c>
      <c r="O14" s="46">
        <f>SUM('D-a'!H14,'D-b'!H14,'D-c'!H14,'D-d'!H14,'D-e'!H14,'D-f'!H14)-H14</f>
        <v>0</v>
      </c>
      <c r="P14" s="46">
        <f>SUM('D-a'!I14,'D-b'!I14,'D-c'!I14,'D-d'!I14,'D-e'!I14,'D-f'!I14)-I14</f>
        <v>0</v>
      </c>
    </row>
    <row r="15" spans="2:16" s="8" customFormat="1" x14ac:dyDescent="0.15">
      <c r="B15" s="18" t="str">
        <f>重要犯罪!B15</f>
        <v>2018     30</v>
      </c>
      <c r="C15" s="47">
        <v>42594</v>
      </c>
      <c r="D15" s="48">
        <v>46.229515894257403</v>
      </c>
      <c r="E15" s="49">
        <v>19691</v>
      </c>
      <c r="F15" s="50">
        <v>12280</v>
      </c>
      <c r="G15" s="50">
        <v>2030</v>
      </c>
      <c r="H15" s="50">
        <v>1155</v>
      </c>
      <c r="I15" s="50">
        <v>149</v>
      </c>
      <c r="J15" s="46">
        <f>SUM('D-a'!C15,'D-b'!C15,'D-c'!C15,'D-d'!C15,'D-e'!C15,'D-f'!C15)-C15</f>
        <v>0</v>
      </c>
      <c r="L15" s="46">
        <f>SUM('D-a'!E15,'D-b'!E15,'D-c'!E15,'D-d'!E15,'D-e'!E15,'D-f'!E15)-E15</f>
        <v>0</v>
      </c>
      <c r="M15" s="46">
        <f>SUM('D-a'!F15,'D-b'!F15,'D-c'!F15,'D-d'!F15,'D-e'!F15,'D-f'!F15)-F15</f>
        <v>0</v>
      </c>
      <c r="N15" s="88">
        <f>SUM('D-a'!G15,'D-b'!G15,'D-c'!G15,'D-d'!G15,'D-e'!G15,'D-f'!G15)-G15</f>
        <v>0</v>
      </c>
      <c r="O15" s="46">
        <f>SUM('D-a'!H15,'D-b'!H15,'D-c'!H15,'D-d'!H15,'D-e'!H15,'D-f'!H15)-H15</f>
        <v>0</v>
      </c>
      <c r="P15" s="46">
        <f>SUM('D-a'!I15,'D-b'!I15,'D-c'!I15,'D-d'!I15,'D-e'!I15,'D-f'!I15)-I15</f>
        <v>0</v>
      </c>
    </row>
    <row r="16" spans="2:16" s="8" customFormat="1" x14ac:dyDescent="0.15">
      <c r="B16" s="18" t="str">
        <f>重要犯罪!B16</f>
        <v>2019 令和元年</v>
      </c>
      <c r="C16" s="50">
        <v>36031</v>
      </c>
      <c r="D16" s="48">
        <v>52.998806583220002</v>
      </c>
      <c r="E16" s="51">
        <v>19096</v>
      </c>
      <c r="F16" s="50">
        <v>10965</v>
      </c>
      <c r="G16" s="50">
        <v>1831</v>
      </c>
      <c r="H16" s="50">
        <v>901</v>
      </c>
      <c r="I16" s="50">
        <v>160</v>
      </c>
      <c r="J16" s="46">
        <f>SUM('D-a'!C16,'D-b'!C16,'D-c'!C16,'D-d'!C16,'D-e'!C16,'D-f'!C16)-C16</f>
        <v>0</v>
      </c>
      <c r="L16" s="46">
        <f>SUM('D-a'!E16,'D-b'!E16,'D-c'!E16,'D-d'!E16,'D-e'!E16,'D-f'!E16)-E16</f>
        <v>0</v>
      </c>
      <c r="M16" s="46">
        <f>SUM('D-a'!F16,'D-b'!F16,'D-c'!F16,'D-d'!F16,'D-e'!F16,'D-f'!F16)-F16</f>
        <v>0</v>
      </c>
      <c r="N16" s="46">
        <f>SUM('D-a'!G16,'D-b'!G16,'D-c'!G16,'D-d'!G16,'D-e'!G16,'D-f'!G16)-G16</f>
        <v>0</v>
      </c>
      <c r="O16" s="46">
        <f>SUM('D-a'!H16,'D-b'!H16,'D-c'!H16,'D-d'!H16,'D-e'!H16,'D-f'!H16)-H16</f>
        <v>0</v>
      </c>
      <c r="P16" s="46">
        <f>SUM('D-a'!I16,'D-b'!I16,'D-c'!I16,'D-d'!I16,'D-e'!I16,'D-f'!I16)-I16</f>
        <v>0</v>
      </c>
    </row>
    <row r="17" spans="2:16" s="22" customFormat="1" x14ac:dyDescent="0.15">
      <c r="B17" s="18" t="str">
        <f>重要犯罪!B17</f>
        <v>2020 　　２</v>
      </c>
      <c r="C17" s="50">
        <v>34065</v>
      </c>
      <c r="D17" s="48">
        <v>53.289299867899608</v>
      </c>
      <c r="E17" s="52">
        <v>18153</v>
      </c>
      <c r="F17" s="52">
        <v>10547</v>
      </c>
      <c r="G17" s="52">
        <v>1889</v>
      </c>
      <c r="H17" s="52">
        <v>731</v>
      </c>
      <c r="I17" s="51">
        <v>125</v>
      </c>
      <c r="J17" s="46">
        <f>SUM('D-a'!C17,'D-b'!C17,'D-c'!C17,'D-d'!C17,'D-e'!C17,'D-f'!C17)-C17</f>
        <v>0</v>
      </c>
      <c r="L17" s="46">
        <f>SUM('D-a'!E17,'D-b'!E17,'D-c'!E17,'D-d'!E17,'D-e'!E17,'D-f'!E17)-E17</f>
        <v>0</v>
      </c>
      <c r="M17" s="46">
        <f>SUM('D-a'!F17,'D-b'!F17,'D-c'!F17,'D-d'!F17,'D-e'!F17,'D-f'!F17)-F17</f>
        <v>0</v>
      </c>
      <c r="N17" s="46">
        <f>SUM('D-a'!G17,'D-b'!G17,'D-c'!G17,'D-d'!G17,'D-e'!G17,'D-f'!G17)-G17</f>
        <v>0</v>
      </c>
      <c r="O17" s="46">
        <f>SUM('D-a'!H17,'D-b'!H17,'D-c'!H17,'D-d'!H17,'D-e'!H17,'D-f'!H17)-H17</f>
        <v>0</v>
      </c>
      <c r="P17" s="46">
        <f>SUM('D-a'!I17,'D-b'!I17,'D-c'!I17,'D-d'!I17,'D-e'!I17,'D-f'!I17)-I17</f>
        <v>0</v>
      </c>
    </row>
    <row r="18" spans="2:16" s="22" customFormat="1" x14ac:dyDescent="0.15">
      <c r="B18" s="23" t="str">
        <f>重要犯罪!B18</f>
        <v>2021 　　３</v>
      </c>
      <c r="C18" s="53">
        <f>SUM(C20,C26,C33,C34,C45,C52,C59,C65,C70)</f>
        <v>36663</v>
      </c>
      <c r="D18" s="54">
        <f>E18/C18*100</f>
        <v>52.243406158797697</v>
      </c>
      <c r="E18" s="55">
        <f>SUM(E20,E26,E33,E34,E45,E52,E59,E65,E70)</f>
        <v>19154</v>
      </c>
      <c r="F18" s="53">
        <f>SUM(F20,F26,F33,F34,F45,F52,F59,F65,F70)</f>
        <v>12483</v>
      </c>
      <c r="G18" s="53">
        <f>SUM(G20,G26,G33,G34,G45,G52,G59,G65,G70)</f>
        <v>2448</v>
      </c>
      <c r="H18" s="53">
        <f>SUM(H20,H26,H33,H34,H45,H52,H59,H65,H70)</f>
        <v>923</v>
      </c>
      <c r="I18" s="53">
        <f>SUM(I20,I26,I33,I34,I45,I52,I59,I65,I70)</f>
        <v>145</v>
      </c>
      <c r="J18" s="46">
        <f>SUM('D-a'!C18,'D-b'!C18,'D-c'!C18,'D-d'!C18,'D-e'!C18,'D-f'!C18)-C18</f>
        <v>0</v>
      </c>
      <c r="L18" s="46">
        <f>SUM('D-a'!E18,'D-b'!E18,'D-c'!E18,'D-d'!E18,'D-e'!E18,'D-f'!E18)-E18</f>
        <v>0</v>
      </c>
      <c r="M18" s="46">
        <f>SUM('D-a'!F18,'D-b'!F18,'D-c'!F18,'D-d'!F18,'D-e'!F18,'D-f'!F18)-F18</f>
        <v>0</v>
      </c>
      <c r="N18" s="46">
        <f>SUM('D-a'!G18,'D-b'!G18,'D-c'!G18,'D-d'!G18,'D-e'!G18,'D-f'!G18)-G18</f>
        <v>0</v>
      </c>
      <c r="O18" s="46">
        <f>SUM('D-a'!H18,'D-b'!H18,'D-c'!H18,'D-d'!H18,'D-e'!H18,'D-f'!H18)-H18</f>
        <v>0</v>
      </c>
      <c r="P18" s="46">
        <f>SUM('D-a'!I18,'D-b'!I18,'D-c'!I18,'D-d'!I18,'D-e'!I18,'D-f'!I18)-I18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SUM('D-a'!C19,'D-b'!C19,'D-c'!C19,'D-d'!C19,'D-e'!C19,'D-f'!C19)-C19</f>
        <v>0</v>
      </c>
      <c r="L19" s="46">
        <f>SUM('D-a'!E19,'D-b'!E19,'D-c'!E19,'D-d'!E19,'D-e'!E19,'D-f'!E19)-E19</f>
        <v>0</v>
      </c>
      <c r="M19" s="46">
        <f>SUM('D-a'!F19,'D-b'!F19,'D-c'!F19,'D-d'!F19,'D-e'!F19,'D-f'!F19)-F19</f>
        <v>0</v>
      </c>
      <c r="N19" s="46">
        <f>SUM('D-a'!G19,'D-b'!G19,'D-c'!G19,'D-d'!G19,'D-e'!G19,'D-f'!G19)-G19</f>
        <v>0</v>
      </c>
      <c r="O19" s="46">
        <f>SUM('D-a'!H19,'D-b'!H19,'D-c'!H19,'D-d'!H19,'D-e'!H19,'D-f'!H19)-H19</f>
        <v>0</v>
      </c>
      <c r="P19" s="46">
        <f>SUM('D-a'!I19,'D-b'!I19,'D-c'!I19,'D-d'!I19,'D-e'!I19,'D-f'!I19)-I19</f>
        <v>0</v>
      </c>
    </row>
    <row r="20" spans="2:16" s="22" customFormat="1" ht="11.1" customHeight="1" x14ac:dyDescent="0.15">
      <c r="B20" s="26" t="s">
        <v>1</v>
      </c>
      <c r="C20" s="23">
        <v>810</v>
      </c>
      <c r="D20" s="121"/>
      <c r="E20" s="23">
        <v>591</v>
      </c>
      <c r="F20" s="122">
        <v>455</v>
      </c>
      <c r="G20" s="122">
        <v>90</v>
      </c>
      <c r="H20" s="122">
        <v>19</v>
      </c>
      <c r="I20" s="121">
        <v>4</v>
      </c>
      <c r="J20" s="46">
        <f>SUM('D-a'!C20,'D-b'!C20,'D-c'!C20,'D-d'!C20,'D-e'!C20,'D-f'!C20)-C20</f>
        <v>0</v>
      </c>
      <c r="L20" s="46">
        <f>SUM('D-a'!E20,'D-b'!E20,'D-c'!E20,'D-d'!E20,'D-e'!E20,'D-f'!E20)-E20</f>
        <v>0</v>
      </c>
      <c r="M20" s="46">
        <f>SUM('D-a'!F20,'D-b'!F20,'D-c'!F20,'D-d'!F20,'D-e'!F20,'D-f'!F20)-F20</f>
        <v>0</v>
      </c>
      <c r="N20" s="46">
        <f>SUM('D-a'!G20,'D-b'!G20,'D-c'!G20,'D-d'!G20,'D-e'!G20,'D-f'!G20)-G20</f>
        <v>0</v>
      </c>
      <c r="O20" s="46">
        <f>SUM('D-a'!H20,'D-b'!H20,'D-c'!H20,'D-d'!H20,'D-e'!H20,'D-f'!H20)-H20</f>
        <v>0</v>
      </c>
      <c r="P20" s="46">
        <f>SUM('D-a'!I20,'D-b'!I20,'D-c'!I20,'D-d'!I20,'D-e'!I20,'D-f'!I20)-I20</f>
        <v>0</v>
      </c>
    </row>
    <row r="21" spans="2:16" s="8" customFormat="1" ht="11.1" customHeight="1" x14ac:dyDescent="0.15">
      <c r="B21" s="29" t="s">
        <v>2</v>
      </c>
      <c r="C21" s="123">
        <v>585</v>
      </c>
      <c r="D21" s="124"/>
      <c r="E21" s="125">
        <v>414</v>
      </c>
      <c r="F21" s="123">
        <v>310</v>
      </c>
      <c r="G21" s="123">
        <v>70</v>
      </c>
      <c r="H21" s="126">
        <v>14</v>
      </c>
      <c r="I21" s="123">
        <v>4</v>
      </c>
      <c r="J21" s="46">
        <f>SUM('D-a'!C21,'D-b'!C21,'D-c'!C21,'D-d'!C21,'D-e'!C21,'D-f'!C21)-C21</f>
        <v>0</v>
      </c>
      <c r="L21" s="46">
        <f>SUM('D-a'!E21,'D-b'!E21,'D-c'!E21,'D-d'!E21,'D-e'!E21,'D-f'!E21)-E21</f>
        <v>0</v>
      </c>
      <c r="M21" s="46">
        <f>SUM('D-a'!F21,'D-b'!F21,'D-c'!F21,'D-d'!F21,'D-e'!F21,'D-f'!F21)-F21</f>
        <v>0</v>
      </c>
      <c r="N21" s="46">
        <f>SUM('D-a'!G21,'D-b'!G21,'D-c'!G21,'D-d'!G21,'D-e'!G21,'D-f'!G21)-G21</f>
        <v>0</v>
      </c>
      <c r="O21" s="46">
        <f>SUM('D-a'!H21,'D-b'!H21,'D-c'!H21,'D-d'!H21,'D-e'!H21,'D-f'!H21)-H21</f>
        <v>0</v>
      </c>
      <c r="P21" s="46">
        <f>SUM('D-a'!I21,'D-b'!I21,'D-c'!I21,'D-d'!I21,'D-e'!I21,'D-f'!I21)-I21</f>
        <v>0</v>
      </c>
    </row>
    <row r="22" spans="2:16" s="8" customFormat="1" ht="11.1" customHeight="1" x14ac:dyDescent="0.15">
      <c r="B22" s="29" t="s">
        <v>3</v>
      </c>
      <c r="C22" s="123">
        <v>52</v>
      </c>
      <c r="D22" s="124"/>
      <c r="E22" s="125">
        <v>31</v>
      </c>
      <c r="F22" s="123">
        <v>27</v>
      </c>
      <c r="G22" s="123">
        <v>3</v>
      </c>
      <c r="H22" s="123">
        <v>0</v>
      </c>
      <c r="I22" s="123">
        <v>0</v>
      </c>
      <c r="J22" s="46">
        <f>SUM('D-a'!C22,'D-b'!C22,'D-c'!C22,'D-d'!C22,'D-e'!C22,'D-f'!C22)-C22</f>
        <v>0</v>
      </c>
      <c r="L22" s="46">
        <f>SUM('D-a'!E22,'D-b'!E22,'D-c'!E22,'D-d'!E22,'D-e'!E22,'D-f'!E22)-E22</f>
        <v>0</v>
      </c>
      <c r="M22" s="46">
        <f>SUM('D-a'!F22,'D-b'!F22,'D-c'!F22,'D-d'!F22,'D-e'!F22,'D-f'!F22)-F22</f>
        <v>0</v>
      </c>
      <c r="N22" s="46">
        <f>SUM('D-a'!G22,'D-b'!G22,'D-c'!G22,'D-d'!G22,'D-e'!G22,'D-f'!G22)-G22</f>
        <v>0</v>
      </c>
      <c r="O22" s="46">
        <f>SUM('D-a'!H22,'D-b'!H22,'D-c'!H22,'D-d'!H22,'D-e'!H22,'D-f'!H22)-H22</f>
        <v>0</v>
      </c>
      <c r="P22" s="46">
        <f>SUM('D-a'!I22,'D-b'!I22,'D-c'!I22,'D-d'!I22,'D-e'!I22,'D-f'!I22)-I22</f>
        <v>0</v>
      </c>
    </row>
    <row r="23" spans="2:16" s="8" customFormat="1" ht="11.1" customHeight="1" x14ac:dyDescent="0.15">
      <c r="B23" s="29" t="s">
        <v>4</v>
      </c>
      <c r="C23" s="123">
        <v>71</v>
      </c>
      <c r="D23" s="124"/>
      <c r="E23" s="125">
        <v>53</v>
      </c>
      <c r="F23" s="123">
        <v>57</v>
      </c>
      <c r="G23" s="123">
        <v>11</v>
      </c>
      <c r="H23" s="123">
        <v>2</v>
      </c>
      <c r="I23" s="123">
        <v>0</v>
      </c>
      <c r="J23" s="46">
        <f>SUM('D-a'!C23,'D-b'!C23,'D-c'!C23,'D-d'!C23,'D-e'!C23,'D-f'!C23)-C23</f>
        <v>0</v>
      </c>
      <c r="L23" s="46">
        <f>SUM('D-a'!E23,'D-b'!E23,'D-c'!E23,'D-d'!E23,'D-e'!E23,'D-f'!E23)-E23</f>
        <v>0</v>
      </c>
      <c r="M23" s="46">
        <f>SUM('D-a'!F23,'D-b'!F23,'D-c'!F23,'D-d'!F23,'D-e'!F23,'D-f'!F23)-F23</f>
        <v>0</v>
      </c>
      <c r="N23" s="46">
        <f>SUM('D-a'!G23,'D-b'!G23,'D-c'!G23,'D-d'!G23,'D-e'!G23,'D-f'!G23)-G23</f>
        <v>0</v>
      </c>
      <c r="O23" s="46">
        <f>SUM('D-a'!H23,'D-b'!H23,'D-c'!H23,'D-d'!H23,'D-e'!H23,'D-f'!H23)-H23</f>
        <v>0</v>
      </c>
      <c r="P23" s="46">
        <f>SUM('D-a'!I23,'D-b'!I23,'D-c'!I23,'D-d'!I23,'D-e'!I23,'D-f'!I23)-I23</f>
        <v>0</v>
      </c>
    </row>
    <row r="24" spans="2:16" s="8" customFormat="1" ht="11.1" customHeight="1" x14ac:dyDescent="0.15">
      <c r="B24" s="29" t="s">
        <v>5</v>
      </c>
      <c r="C24" s="123">
        <v>53</v>
      </c>
      <c r="D24" s="124"/>
      <c r="E24" s="125">
        <v>37</v>
      </c>
      <c r="F24" s="123">
        <v>33</v>
      </c>
      <c r="G24" s="123">
        <v>3</v>
      </c>
      <c r="H24" s="123">
        <v>1</v>
      </c>
      <c r="I24" s="123">
        <v>0</v>
      </c>
      <c r="J24" s="46">
        <f>SUM('D-a'!C24,'D-b'!C24,'D-c'!C24,'D-d'!C24,'D-e'!C24,'D-f'!C24)-C24</f>
        <v>0</v>
      </c>
      <c r="L24" s="46">
        <f>SUM('D-a'!E24,'D-b'!E24,'D-c'!E24,'D-d'!E24,'D-e'!E24,'D-f'!E24)-E24</f>
        <v>0</v>
      </c>
      <c r="M24" s="46">
        <f>SUM('D-a'!F24,'D-b'!F24,'D-c'!F24,'D-d'!F24,'D-e'!F24,'D-f'!F24)-F24</f>
        <v>0</v>
      </c>
      <c r="N24" s="46">
        <f>SUM('D-a'!G24,'D-b'!G24,'D-c'!G24,'D-d'!G24,'D-e'!G24,'D-f'!G24)-G24</f>
        <v>0</v>
      </c>
      <c r="O24" s="46">
        <f>SUM('D-a'!H24,'D-b'!H24,'D-c'!H24,'D-d'!H24,'D-e'!H24,'D-f'!H24)-H24</f>
        <v>0</v>
      </c>
      <c r="P24" s="46">
        <f>SUM('D-a'!I24,'D-b'!I24,'D-c'!I24,'D-d'!I24,'D-e'!I24,'D-f'!I24)-I24</f>
        <v>0</v>
      </c>
    </row>
    <row r="25" spans="2:16" s="8" customFormat="1" ht="11.1" customHeight="1" x14ac:dyDescent="0.15">
      <c r="B25" s="29" t="s">
        <v>6</v>
      </c>
      <c r="C25" s="123">
        <v>49</v>
      </c>
      <c r="D25" s="124"/>
      <c r="E25" s="125">
        <v>56</v>
      </c>
      <c r="F25" s="123">
        <v>28</v>
      </c>
      <c r="G25" s="123">
        <v>3</v>
      </c>
      <c r="H25" s="123">
        <v>2</v>
      </c>
      <c r="I25" s="123">
        <v>0</v>
      </c>
      <c r="J25" s="46">
        <f>SUM('D-a'!C25,'D-b'!C25,'D-c'!C25,'D-d'!C25,'D-e'!C25,'D-f'!C25)-C25</f>
        <v>0</v>
      </c>
      <c r="L25" s="46">
        <f>SUM('D-a'!E25,'D-b'!E25,'D-c'!E25,'D-d'!E25,'D-e'!E25,'D-f'!E25)-E25</f>
        <v>0</v>
      </c>
      <c r="M25" s="46">
        <f>SUM('D-a'!F25,'D-b'!F25,'D-c'!F25,'D-d'!F25,'D-e'!F25,'D-f'!F25)-F25</f>
        <v>0</v>
      </c>
      <c r="N25" s="46">
        <f>SUM('D-a'!G25,'D-b'!G25,'D-c'!G25,'D-d'!G25,'D-e'!G25,'D-f'!G25)-G25</f>
        <v>0</v>
      </c>
      <c r="O25" s="46">
        <f>SUM('D-a'!H25,'D-b'!H25,'D-c'!H25,'D-d'!H25,'D-e'!H25,'D-f'!H25)-H25</f>
        <v>0</v>
      </c>
      <c r="P25" s="46">
        <f>SUM('D-a'!I25,'D-b'!I25,'D-c'!I25,'D-d'!I25,'D-e'!I25,'D-f'!I25)-I25</f>
        <v>0</v>
      </c>
    </row>
    <row r="26" spans="2:16" s="22" customFormat="1" ht="11.1" customHeight="1" x14ac:dyDescent="0.15">
      <c r="B26" s="32" t="s">
        <v>284</v>
      </c>
      <c r="C26" s="121">
        <v>1949</v>
      </c>
      <c r="D26" s="121"/>
      <c r="E26" s="127">
        <v>1425</v>
      </c>
      <c r="F26" s="121">
        <v>734</v>
      </c>
      <c r="G26" s="121">
        <v>167</v>
      </c>
      <c r="H26" s="121">
        <v>23</v>
      </c>
      <c r="I26" s="121">
        <v>7</v>
      </c>
      <c r="J26" s="46">
        <f>SUM('D-a'!C26,'D-b'!C26,'D-c'!C26,'D-d'!C26,'D-e'!C26,'D-f'!C26)-C26</f>
        <v>0</v>
      </c>
      <c r="L26" s="46">
        <f>SUM('D-a'!E26,'D-b'!E26,'D-c'!E26,'D-d'!E26,'D-e'!E26,'D-f'!E26)-E26</f>
        <v>0</v>
      </c>
      <c r="M26" s="46">
        <f>SUM('D-a'!F26,'D-b'!F26,'D-c'!F26,'D-d'!F26,'D-e'!F26,'D-f'!F26)-F26</f>
        <v>0</v>
      </c>
      <c r="N26" s="46">
        <f>SUM('D-a'!G26,'D-b'!G26,'D-c'!G26,'D-d'!G26,'D-e'!G26,'D-f'!G26)-G26</f>
        <v>0</v>
      </c>
      <c r="O26" s="46">
        <f>SUM('D-a'!H26,'D-b'!H26,'D-c'!H26,'D-d'!H26,'D-e'!H26,'D-f'!H26)-H26</f>
        <v>0</v>
      </c>
      <c r="P26" s="46">
        <f>SUM('D-a'!I26,'D-b'!I26,'D-c'!I26,'D-d'!I26,'D-e'!I26,'D-f'!I26)-I26</f>
        <v>0</v>
      </c>
    </row>
    <row r="27" spans="2:16" s="8" customFormat="1" ht="11.1" customHeight="1" x14ac:dyDescent="0.15">
      <c r="B27" s="29" t="s">
        <v>7</v>
      </c>
      <c r="C27" s="123">
        <v>391</v>
      </c>
      <c r="D27" s="124"/>
      <c r="E27" s="125">
        <v>271</v>
      </c>
      <c r="F27" s="123">
        <v>121</v>
      </c>
      <c r="G27" s="123">
        <v>24</v>
      </c>
      <c r="H27" s="123">
        <v>1</v>
      </c>
      <c r="I27" s="123">
        <v>0</v>
      </c>
      <c r="J27" s="46">
        <f>SUM('D-a'!C27,'D-b'!C27,'D-c'!C27,'D-d'!C27,'D-e'!C27,'D-f'!C27)-C27</f>
        <v>0</v>
      </c>
      <c r="L27" s="46">
        <f>SUM('D-a'!E27,'D-b'!E27,'D-c'!E27,'D-d'!E27,'D-e'!E27,'D-f'!E27)-E27</f>
        <v>0</v>
      </c>
      <c r="M27" s="46">
        <f>SUM('D-a'!F27,'D-b'!F27,'D-c'!F27,'D-d'!F27,'D-e'!F27,'D-f'!F27)-F27</f>
        <v>0</v>
      </c>
      <c r="N27" s="46">
        <f>SUM('D-a'!G27,'D-b'!G27,'D-c'!G27,'D-d'!G27,'D-e'!G27,'D-f'!G27)-G27</f>
        <v>0</v>
      </c>
      <c r="O27" s="46">
        <f>SUM('D-a'!H27,'D-b'!H27,'D-c'!H27,'D-d'!H27,'D-e'!H27,'D-f'!H27)-H27</f>
        <v>0</v>
      </c>
      <c r="P27" s="46">
        <f>SUM('D-a'!I27,'D-b'!I27,'D-c'!I27,'D-d'!I27,'D-e'!I27,'D-f'!I27)-I27</f>
        <v>0</v>
      </c>
    </row>
    <row r="28" spans="2:16" s="8" customFormat="1" ht="11.1" customHeight="1" x14ac:dyDescent="0.15">
      <c r="B28" s="29" t="s">
        <v>8</v>
      </c>
      <c r="C28" s="123">
        <v>109</v>
      </c>
      <c r="D28" s="124"/>
      <c r="E28" s="125">
        <v>131</v>
      </c>
      <c r="F28" s="123">
        <v>79</v>
      </c>
      <c r="G28" s="123">
        <v>17</v>
      </c>
      <c r="H28" s="123">
        <v>6</v>
      </c>
      <c r="I28" s="123">
        <v>2</v>
      </c>
      <c r="J28" s="46">
        <f>SUM('D-a'!C28,'D-b'!C28,'D-c'!C28,'D-d'!C28,'D-e'!C28,'D-f'!C28)-C28</f>
        <v>0</v>
      </c>
      <c r="L28" s="46">
        <f>SUM('D-a'!E28,'D-b'!E28,'D-c'!E28,'D-d'!E28,'D-e'!E28,'D-f'!E28)-E28</f>
        <v>0</v>
      </c>
      <c r="M28" s="46">
        <f>SUM('D-a'!F28,'D-b'!F28,'D-c'!F28,'D-d'!F28,'D-e'!F28,'D-f'!F28)-F28</f>
        <v>0</v>
      </c>
      <c r="N28" s="46">
        <f>SUM('D-a'!G28,'D-b'!G28,'D-c'!G28,'D-d'!G28,'D-e'!G28,'D-f'!G28)-G28</f>
        <v>0</v>
      </c>
      <c r="O28" s="46">
        <f>SUM('D-a'!H28,'D-b'!H28,'D-c'!H28,'D-d'!H28,'D-e'!H28,'D-f'!H28)-H28</f>
        <v>0</v>
      </c>
      <c r="P28" s="46">
        <f>SUM('D-a'!I28,'D-b'!I28,'D-c'!I28,'D-d'!I28,'D-e'!I28,'D-f'!I28)-I28</f>
        <v>0</v>
      </c>
    </row>
    <row r="29" spans="2:16" s="8" customFormat="1" ht="11.1" customHeight="1" x14ac:dyDescent="0.15">
      <c r="B29" s="29" t="s">
        <v>9</v>
      </c>
      <c r="C29" s="123">
        <v>739</v>
      </c>
      <c r="D29" s="124"/>
      <c r="E29" s="125">
        <v>373</v>
      </c>
      <c r="F29" s="123">
        <v>202</v>
      </c>
      <c r="G29" s="123">
        <v>49</v>
      </c>
      <c r="H29" s="123">
        <v>8</v>
      </c>
      <c r="I29" s="123">
        <v>2</v>
      </c>
      <c r="J29" s="46">
        <f>SUM('D-a'!C29,'D-b'!C29,'D-c'!C29,'D-d'!C29,'D-e'!C29,'D-f'!C29)-C29</f>
        <v>0</v>
      </c>
      <c r="L29" s="46">
        <f>SUM('D-a'!E29,'D-b'!E29,'D-c'!E29,'D-d'!E29,'D-e'!E29,'D-f'!E29)-E29</f>
        <v>0</v>
      </c>
      <c r="M29" s="46">
        <f>SUM('D-a'!F29,'D-b'!F29,'D-c'!F29,'D-d'!F29,'D-e'!F29,'D-f'!F29)-F29</f>
        <v>0</v>
      </c>
      <c r="N29" s="46">
        <f>SUM('D-a'!G29,'D-b'!G29,'D-c'!G29,'D-d'!G29,'D-e'!G29,'D-f'!G29)-G29</f>
        <v>0</v>
      </c>
      <c r="O29" s="46">
        <f>SUM('D-a'!H29,'D-b'!H29,'D-c'!H29,'D-d'!H29,'D-e'!H29,'D-f'!H29)-H29</f>
        <v>0</v>
      </c>
      <c r="P29" s="46">
        <f>SUM('D-a'!I29,'D-b'!I29,'D-c'!I29,'D-d'!I29,'D-e'!I29,'D-f'!I29)-I29</f>
        <v>0</v>
      </c>
    </row>
    <row r="30" spans="2:16" s="8" customFormat="1" ht="11.1" customHeight="1" x14ac:dyDescent="0.15">
      <c r="B30" s="29" t="s">
        <v>10</v>
      </c>
      <c r="C30" s="123">
        <v>176</v>
      </c>
      <c r="D30" s="124"/>
      <c r="E30" s="125">
        <v>141</v>
      </c>
      <c r="F30" s="123">
        <v>85</v>
      </c>
      <c r="G30" s="123">
        <v>16</v>
      </c>
      <c r="H30" s="123">
        <v>2</v>
      </c>
      <c r="I30" s="123">
        <v>1</v>
      </c>
      <c r="J30" s="46">
        <f>SUM('D-a'!C30,'D-b'!C30,'D-c'!C30,'D-d'!C30,'D-e'!C30,'D-f'!C30)-C30</f>
        <v>0</v>
      </c>
      <c r="L30" s="46">
        <f>SUM('D-a'!E30,'D-b'!E30,'D-c'!E30,'D-d'!E30,'D-e'!E30,'D-f'!E30)-E30</f>
        <v>0</v>
      </c>
      <c r="M30" s="46">
        <f>SUM('D-a'!F30,'D-b'!F30,'D-c'!F30,'D-d'!F30,'D-e'!F30,'D-f'!F30)-F30</f>
        <v>0</v>
      </c>
      <c r="N30" s="46">
        <f>SUM('D-a'!G30,'D-b'!G30,'D-c'!G30,'D-d'!G30,'D-e'!G30,'D-f'!G30)-G30</f>
        <v>0</v>
      </c>
      <c r="O30" s="46">
        <f>SUM('D-a'!H30,'D-b'!H30,'D-c'!H30,'D-d'!H30,'D-e'!H30,'D-f'!H30)-H30</f>
        <v>0</v>
      </c>
      <c r="P30" s="46">
        <f>SUM('D-a'!I30,'D-b'!I30,'D-c'!I30,'D-d'!I30,'D-e'!I30,'D-f'!I30)-I30</f>
        <v>0</v>
      </c>
    </row>
    <row r="31" spans="2:16" s="8" customFormat="1" ht="11.1" customHeight="1" x14ac:dyDescent="0.15">
      <c r="B31" s="29" t="s">
        <v>11</v>
      </c>
      <c r="C31" s="123">
        <v>162</v>
      </c>
      <c r="D31" s="124"/>
      <c r="E31" s="125">
        <v>200</v>
      </c>
      <c r="F31" s="123">
        <v>88</v>
      </c>
      <c r="G31" s="123">
        <v>23</v>
      </c>
      <c r="H31" s="123">
        <v>4</v>
      </c>
      <c r="I31" s="123">
        <v>1</v>
      </c>
      <c r="J31" s="46">
        <f>SUM('D-a'!C31,'D-b'!C31,'D-c'!C31,'D-d'!C31,'D-e'!C31,'D-f'!C31)-C31</f>
        <v>0</v>
      </c>
      <c r="L31" s="46">
        <f>SUM('D-a'!E31,'D-b'!E31,'D-c'!E31,'D-d'!E31,'D-e'!E31,'D-f'!E31)-E31</f>
        <v>0</v>
      </c>
      <c r="M31" s="46">
        <f>SUM('D-a'!F31,'D-b'!F31,'D-c'!F31,'D-d'!F31,'D-e'!F31,'D-f'!F31)-F31</f>
        <v>0</v>
      </c>
      <c r="N31" s="46">
        <f>SUM('D-a'!G31,'D-b'!G31,'D-c'!G31,'D-d'!G31,'D-e'!G31,'D-f'!G31)-G31</f>
        <v>0</v>
      </c>
      <c r="O31" s="46">
        <f>SUM('D-a'!H31,'D-b'!H31,'D-c'!H31,'D-d'!H31,'D-e'!H31,'D-f'!H31)-H31</f>
        <v>0</v>
      </c>
      <c r="P31" s="46">
        <f>SUM('D-a'!I31,'D-b'!I31,'D-c'!I31,'D-d'!I31,'D-e'!I31,'D-f'!I31)-I31</f>
        <v>0</v>
      </c>
    </row>
    <row r="32" spans="2:16" s="8" customFormat="1" ht="11.1" customHeight="1" x14ac:dyDescent="0.15">
      <c r="B32" s="29" t="s">
        <v>12</v>
      </c>
      <c r="C32" s="123">
        <v>372</v>
      </c>
      <c r="D32" s="124"/>
      <c r="E32" s="125">
        <v>309</v>
      </c>
      <c r="F32" s="123">
        <v>159</v>
      </c>
      <c r="G32" s="123">
        <v>38</v>
      </c>
      <c r="H32" s="123">
        <v>2</v>
      </c>
      <c r="I32" s="123">
        <v>1</v>
      </c>
      <c r="J32" s="46">
        <f>SUM('D-a'!C32,'D-b'!C32,'D-c'!C32,'D-d'!C32,'D-e'!C32,'D-f'!C32)-C32</f>
        <v>0</v>
      </c>
      <c r="L32" s="46">
        <f>SUM('D-a'!E32,'D-b'!E32,'D-c'!E32,'D-d'!E32,'D-e'!E32,'D-f'!E32)-E32</f>
        <v>0</v>
      </c>
      <c r="M32" s="46">
        <f>SUM('D-a'!F32,'D-b'!F32,'D-c'!F32,'D-d'!F32,'D-e'!F32,'D-f'!F32)-F32</f>
        <v>0</v>
      </c>
      <c r="N32" s="46">
        <f>SUM('D-a'!G32,'D-b'!G32,'D-c'!G32,'D-d'!G32,'D-e'!G32,'D-f'!G32)-G32</f>
        <v>0</v>
      </c>
      <c r="O32" s="46">
        <f>SUM('D-a'!H32,'D-b'!H32,'D-c'!H32,'D-d'!H32,'D-e'!H32,'D-f'!H32)-H32</f>
        <v>0</v>
      </c>
      <c r="P32" s="46">
        <f>SUM('D-a'!I32,'D-b'!I32,'D-c'!I32,'D-d'!I32,'D-e'!I32,'D-f'!I32)-I32</f>
        <v>0</v>
      </c>
    </row>
    <row r="33" spans="2:16" s="22" customFormat="1" ht="11.1" customHeight="1" x14ac:dyDescent="0.15">
      <c r="B33" s="32" t="s">
        <v>13</v>
      </c>
      <c r="C33" s="128">
        <v>8179</v>
      </c>
      <c r="D33" s="121"/>
      <c r="E33" s="129">
        <v>3711</v>
      </c>
      <c r="F33" s="128">
        <v>1990</v>
      </c>
      <c r="G33" s="128">
        <v>334</v>
      </c>
      <c r="H33" s="128">
        <v>232</v>
      </c>
      <c r="I33" s="128">
        <v>34</v>
      </c>
      <c r="J33" s="46">
        <f>SUM('D-a'!C33,'D-b'!C33,'D-c'!C33,'D-d'!C33,'D-e'!C33,'D-f'!C33)-C33</f>
        <v>0</v>
      </c>
      <c r="L33" s="46">
        <f>SUM('D-a'!E33,'D-b'!E33,'D-c'!E33,'D-d'!E33,'D-e'!E33,'D-f'!E33)-E33</f>
        <v>0</v>
      </c>
      <c r="M33" s="46">
        <f>SUM('D-a'!F33,'D-b'!F33,'D-c'!F33,'D-d'!F33,'D-e'!F33,'D-f'!F33)-F33</f>
        <v>0</v>
      </c>
      <c r="N33" s="46">
        <f>SUM('D-a'!G33,'D-b'!G33,'D-c'!G33,'D-d'!G33,'D-e'!G33,'D-f'!G33)-G33</f>
        <v>0</v>
      </c>
      <c r="O33" s="46">
        <f>SUM('D-a'!H33,'D-b'!H33,'D-c'!H33,'D-d'!H33,'D-e'!H33,'D-f'!H33)-H33</f>
        <v>0</v>
      </c>
      <c r="P33" s="46">
        <f>SUM('D-a'!I33,'D-b'!I33,'D-c'!I33,'D-d'!I33,'D-e'!I33,'D-f'!I33)-I33</f>
        <v>0</v>
      </c>
    </row>
    <row r="34" spans="2:16" s="22" customFormat="1" ht="11.1" customHeight="1" x14ac:dyDescent="0.15">
      <c r="B34" s="32" t="s">
        <v>285</v>
      </c>
      <c r="C34" s="121">
        <v>8850</v>
      </c>
      <c r="D34" s="121"/>
      <c r="E34" s="127">
        <v>4651</v>
      </c>
      <c r="F34" s="121">
        <v>2865</v>
      </c>
      <c r="G34" s="121">
        <v>534</v>
      </c>
      <c r="H34" s="121">
        <v>252</v>
      </c>
      <c r="I34" s="121">
        <v>35</v>
      </c>
      <c r="J34" s="46">
        <f>SUM('D-a'!C34,'D-b'!C34,'D-c'!C34,'D-d'!C34,'D-e'!C34,'D-f'!C34)-C34</f>
        <v>0</v>
      </c>
      <c r="L34" s="46">
        <f>SUM('D-a'!E34,'D-b'!E34,'D-c'!E34,'D-d'!E34,'D-e'!E34,'D-f'!E34)-E34</f>
        <v>0</v>
      </c>
      <c r="M34" s="46">
        <f>SUM('D-a'!F34,'D-b'!F34,'D-c'!F34,'D-d'!F34,'D-e'!F34,'D-f'!F34)-F34</f>
        <v>0</v>
      </c>
      <c r="N34" s="46">
        <f>SUM('D-a'!G34,'D-b'!G34,'D-c'!G34,'D-d'!G34,'D-e'!G34,'D-f'!G34)-G34</f>
        <v>0</v>
      </c>
      <c r="O34" s="46">
        <f>SUM('D-a'!H34,'D-b'!H34,'D-c'!H34,'D-d'!H34,'D-e'!H34,'D-f'!H34)-H34</f>
        <v>0</v>
      </c>
      <c r="P34" s="46">
        <f>SUM('D-a'!I34,'D-b'!I34,'D-c'!I34,'D-d'!I34,'D-e'!I34,'D-f'!I34)-I34</f>
        <v>0</v>
      </c>
    </row>
    <row r="35" spans="2:16" s="8" customFormat="1" ht="11.1" customHeight="1" x14ac:dyDescent="0.15">
      <c r="B35" s="29" t="s">
        <v>14</v>
      </c>
      <c r="C35" s="123">
        <v>586</v>
      </c>
      <c r="D35" s="124"/>
      <c r="E35" s="125">
        <v>237</v>
      </c>
      <c r="F35" s="123">
        <v>169</v>
      </c>
      <c r="G35" s="123">
        <v>33</v>
      </c>
      <c r="H35" s="123">
        <v>12</v>
      </c>
      <c r="I35" s="123">
        <v>3</v>
      </c>
      <c r="J35" s="46">
        <f>SUM('D-a'!C35,'D-b'!C35,'D-c'!C35,'D-d'!C35,'D-e'!C35,'D-f'!C35)-C35</f>
        <v>0</v>
      </c>
      <c r="L35" s="46">
        <f>SUM('D-a'!E35,'D-b'!E35,'D-c'!E35,'D-d'!E35,'D-e'!E35,'D-f'!E35)-E35</f>
        <v>0</v>
      </c>
      <c r="M35" s="46">
        <f>SUM('D-a'!F35,'D-b'!F35,'D-c'!F35,'D-d'!F35,'D-e'!F35,'D-f'!F35)-F35</f>
        <v>0</v>
      </c>
      <c r="N35" s="46">
        <f>SUM('D-a'!G35,'D-b'!G35,'D-c'!G35,'D-d'!G35,'D-e'!G35,'D-f'!G35)-G35</f>
        <v>0</v>
      </c>
      <c r="O35" s="46">
        <f>SUM('D-a'!H35,'D-b'!H35,'D-c'!H35,'D-d'!H35,'D-e'!H35,'D-f'!H35)-H35</f>
        <v>0</v>
      </c>
      <c r="P35" s="46">
        <f>SUM('D-a'!I35,'D-b'!I35,'D-c'!I35,'D-d'!I35,'D-e'!I35,'D-f'!I35)-I35</f>
        <v>0</v>
      </c>
    </row>
    <row r="36" spans="2:16" s="8" customFormat="1" ht="11.1" customHeight="1" x14ac:dyDescent="0.15">
      <c r="B36" s="29" t="s">
        <v>15</v>
      </c>
      <c r="C36" s="123">
        <v>405</v>
      </c>
      <c r="D36" s="124"/>
      <c r="E36" s="125">
        <v>251</v>
      </c>
      <c r="F36" s="123">
        <v>135</v>
      </c>
      <c r="G36" s="123">
        <v>29</v>
      </c>
      <c r="H36" s="123">
        <v>6</v>
      </c>
      <c r="I36" s="123">
        <v>0</v>
      </c>
      <c r="J36" s="46">
        <f>SUM('D-a'!C36,'D-b'!C36,'D-c'!C36,'D-d'!C36,'D-e'!C36,'D-f'!C36)-C36</f>
        <v>0</v>
      </c>
      <c r="L36" s="46">
        <f>SUM('D-a'!E36,'D-b'!E36,'D-c'!E36,'D-d'!E36,'D-e'!E36,'D-f'!E36)-E36</f>
        <v>0</v>
      </c>
      <c r="M36" s="46">
        <f>SUM('D-a'!F36,'D-b'!F36,'D-c'!F36,'D-d'!F36,'D-e'!F36,'D-f'!F36)-F36</f>
        <v>0</v>
      </c>
      <c r="N36" s="46">
        <f>SUM('D-a'!G36,'D-b'!G36,'D-c'!G36,'D-d'!G36,'D-e'!G36,'D-f'!G36)-G36</f>
        <v>0</v>
      </c>
      <c r="O36" s="46">
        <f>SUM('D-a'!H36,'D-b'!H36,'D-c'!H36,'D-d'!H36,'D-e'!H36,'D-f'!H36)-H36</f>
        <v>0</v>
      </c>
      <c r="P36" s="46">
        <f>SUM('D-a'!I36,'D-b'!I36,'D-c'!I36,'D-d'!I36,'D-e'!I36,'D-f'!I36)-I36</f>
        <v>0</v>
      </c>
    </row>
    <row r="37" spans="2:16" s="8" customFormat="1" ht="11.1" customHeight="1" x14ac:dyDescent="0.15">
      <c r="B37" s="29" t="s">
        <v>16</v>
      </c>
      <c r="C37" s="123">
        <v>494</v>
      </c>
      <c r="D37" s="124"/>
      <c r="E37" s="125">
        <v>446</v>
      </c>
      <c r="F37" s="123">
        <v>255</v>
      </c>
      <c r="G37" s="123">
        <v>54</v>
      </c>
      <c r="H37" s="123">
        <v>14</v>
      </c>
      <c r="I37" s="123">
        <v>0</v>
      </c>
      <c r="J37" s="46">
        <f>SUM('D-a'!C37,'D-b'!C37,'D-c'!C37,'D-d'!C37,'D-e'!C37,'D-f'!C37)-C37</f>
        <v>0</v>
      </c>
      <c r="L37" s="46">
        <f>SUM('D-a'!E37,'D-b'!E37,'D-c'!E37,'D-d'!E37,'D-e'!E37,'D-f'!E37)-E37</f>
        <v>0</v>
      </c>
      <c r="M37" s="46">
        <f>SUM('D-a'!F37,'D-b'!F37,'D-c'!F37,'D-d'!F37,'D-e'!F37,'D-f'!F37)-F37</f>
        <v>0</v>
      </c>
      <c r="N37" s="46">
        <f>SUM('D-a'!G37,'D-b'!G37,'D-c'!G37,'D-d'!G37,'D-e'!G37,'D-f'!G37)-G37</f>
        <v>0</v>
      </c>
      <c r="O37" s="46">
        <f>SUM('D-a'!H37,'D-b'!H37,'D-c'!H37,'D-d'!H37,'D-e'!H37,'D-f'!H37)-H37</f>
        <v>0</v>
      </c>
      <c r="P37" s="46">
        <f>SUM('D-a'!I37,'D-b'!I37,'D-c'!I37,'D-d'!I37,'D-e'!I37,'D-f'!I37)-I37</f>
        <v>0</v>
      </c>
    </row>
    <row r="38" spans="2:16" s="8" customFormat="1" ht="11.1" customHeight="1" x14ac:dyDescent="0.15">
      <c r="B38" s="29" t="s">
        <v>17</v>
      </c>
      <c r="C38" s="123">
        <v>1762</v>
      </c>
      <c r="D38" s="124"/>
      <c r="E38" s="125">
        <v>914</v>
      </c>
      <c r="F38" s="123">
        <v>582</v>
      </c>
      <c r="G38" s="123">
        <v>112</v>
      </c>
      <c r="H38" s="123">
        <v>73</v>
      </c>
      <c r="I38" s="123">
        <v>12</v>
      </c>
      <c r="J38" s="46">
        <f>SUM('D-a'!C38,'D-b'!C38,'D-c'!C38,'D-d'!C38,'D-e'!C38,'D-f'!C38)-C38</f>
        <v>0</v>
      </c>
      <c r="L38" s="46">
        <f>SUM('D-a'!E38,'D-b'!E38,'D-c'!E38,'D-d'!E38,'D-e'!E38,'D-f'!E38)-E38</f>
        <v>0</v>
      </c>
      <c r="M38" s="46">
        <f>SUM('D-a'!F38,'D-b'!F38,'D-c'!F38,'D-d'!F38,'D-e'!F38,'D-f'!F38)-F38</f>
        <v>0</v>
      </c>
      <c r="N38" s="46">
        <f>SUM('D-a'!G38,'D-b'!G38,'D-c'!G38,'D-d'!G38,'D-e'!G38,'D-f'!G38)-G38</f>
        <v>0</v>
      </c>
      <c r="O38" s="46">
        <f>SUM('D-a'!H38,'D-b'!H38,'D-c'!H38,'D-d'!H38,'D-e'!H38,'D-f'!H38)-H38</f>
        <v>0</v>
      </c>
      <c r="P38" s="46">
        <f>SUM('D-a'!I38,'D-b'!I38,'D-c'!I38,'D-d'!I38,'D-e'!I38,'D-f'!I38)-I38</f>
        <v>0</v>
      </c>
    </row>
    <row r="39" spans="2:16" s="8" customFormat="1" ht="11.1" customHeight="1" x14ac:dyDescent="0.15">
      <c r="B39" s="29" t="s">
        <v>18</v>
      </c>
      <c r="C39" s="123">
        <v>1664</v>
      </c>
      <c r="D39" s="124"/>
      <c r="E39" s="125">
        <v>740</v>
      </c>
      <c r="F39" s="123">
        <v>463</v>
      </c>
      <c r="G39" s="123">
        <v>76</v>
      </c>
      <c r="H39" s="123">
        <v>30</v>
      </c>
      <c r="I39" s="123">
        <v>5</v>
      </c>
      <c r="J39" s="46">
        <f>SUM('D-a'!C39,'D-b'!C39,'D-c'!C39,'D-d'!C39,'D-e'!C39,'D-f'!C39)-C39</f>
        <v>0</v>
      </c>
      <c r="L39" s="46">
        <f>SUM('D-a'!E39,'D-b'!E39,'D-c'!E39,'D-d'!E39,'D-e'!E39,'D-f'!E39)-E39</f>
        <v>0</v>
      </c>
      <c r="M39" s="46">
        <f>SUM('D-a'!F39,'D-b'!F39,'D-c'!F39,'D-d'!F39,'D-e'!F39,'D-f'!F39)-F39</f>
        <v>0</v>
      </c>
      <c r="N39" s="46">
        <f>SUM('D-a'!G39,'D-b'!G39,'D-c'!G39,'D-d'!G39,'D-e'!G39,'D-f'!G39)-G39</f>
        <v>0</v>
      </c>
      <c r="O39" s="46">
        <f>SUM('D-a'!H39,'D-b'!H39,'D-c'!H39,'D-d'!H39,'D-e'!H39,'D-f'!H39)-H39</f>
        <v>0</v>
      </c>
      <c r="P39" s="46">
        <f>SUM('D-a'!I39,'D-b'!I39,'D-c'!I39,'D-d'!I39,'D-e'!I39,'D-f'!I39)-I39</f>
        <v>0</v>
      </c>
    </row>
    <row r="40" spans="2:16" s="8" customFormat="1" ht="11.1" customHeight="1" x14ac:dyDescent="0.15">
      <c r="B40" s="29" t="s">
        <v>19</v>
      </c>
      <c r="C40" s="123">
        <v>2278</v>
      </c>
      <c r="D40" s="124"/>
      <c r="E40" s="125">
        <v>1056</v>
      </c>
      <c r="F40" s="123">
        <v>535</v>
      </c>
      <c r="G40" s="123">
        <v>93</v>
      </c>
      <c r="H40" s="123">
        <v>73</v>
      </c>
      <c r="I40" s="123">
        <v>11</v>
      </c>
      <c r="J40" s="46">
        <f>SUM('D-a'!C40,'D-b'!C40,'D-c'!C40,'D-d'!C40,'D-e'!C40,'D-f'!C40)-C40</f>
        <v>0</v>
      </c>
      <c r="L40" s="46">
        <f>SUM('D-a'!E40,'D-b'!E40,'D-c'!E40,'D-d'!E40,'D-e'!E40,'D-f'!E40)-E40</f>
        <v>0</v>
      </c>
      <c r="M40" s="46">
        <f>SUM('D-a'!F40,'D-b'!F40,'D-c'!F40,'D-d'!F40,'D-e'!F40,'D-f'!F40)-F40</f>
        <v>0</v>
      </c>
      <c r="N40" s="46">
        <f>SUM('D-a'!G40,'D-b'!G40,'D-c'!G40,'D-d'!G40,'D-e'!G40,'D-f'!G40)-G40</f>
        <v>0</v>
      </c>
      <c r="O40" s="46">
        <f>SUM('D-a'!H40,'D-b'!H40,'D-c'!H40,'D-d'!H40,'D-e'!H40,'D-f'!H40)-H40</f>
        <v>0</v>
      </c>
      <c r="P40" s="46">
        <f>SUM('D-a'!I40,'D-b'!I40,'D-c'!I40,'D-d'!I40,'D-e'!I40,'D-f'!I40)-I40</f>
        <v>0</v>
      </c>
    </row>
    <row r="41" spans="2:16" s="8" customFormat="1" ht="11.1" customHeight="1" x14ac:dyDescent="0.15">
      <c r="B41" s="29" t="s">
        <v>20</v>
      </c>
      <c r="C41" s="123">
        <v>460</v>
      </c>
      <c r="D41" s="124"/>
      <c r="E41" s="125">
        <v>284</v>
      </c>
      <c r="F41" s="123">
        <v>179</v>
      </c>
      <c r="G41" s="123">
        <v>28</v>
      </c>
      <c r="H41" s="123">
        <v>12</v>
      </c>
      <c r="I41" s="123">
        <v>1</v>
      </c>
      <c r="J41" s="46">
        <f>SUM('D-a'!C41,'D-b'!C41,'D-c'!C41,'D-d'!C41,'D-e'!C41,'D-f'!C41)-C41</f>
        <v>0</v>
      </c>
      <c r="L41" s="46">
        <f>SUM('D-a'!E41,'D-b'!E41,'D-c'!E41,'D-d'!E41,'D-e'!E41,'D-f'!E41)-E41</f>
        <v>0</v>
      </c>
      <c r="M41" s="46">
        <f>SUM('D-a'!F41,'D-b'!F41,'D-c'!F41,'D-d'!F41,'D-e'!F41,'D-f'!F41)-F41</f>
        <v>0</v>
      </c>
      <c r="N41" s="46">
        <f>SUM('D-a'!G41,'D-b'!G41,'D-c'!G41,'D-d'!G41,'D-e'!G41,'D-f'!G41)-G41</f>
        <v>0</v>
      </c>
      <c r="O41" s="46">
        <f>SUM('D-a'!H41,'D-b'!H41,'D-c'!H41,'D-d'!H41,'D-e'!H41,'D-f'!H41)-H41</f>
        <v>0</v>
      </c>
      <c r="P41" s="46">
        <f>SUM('D-a'!I41,'D-b'!I41,'D-c'!I41,'D-d'!I41,'D-e'!I41,'D-f'!I41)-I41</f>
        <v>0</v>
      </c>
    </row>
    <row r="42" spans="2:16" s="8" customFormat="1" ht="11.1" customHeight="1" x14ac:dyDescent="0.15">
      <c r="B42" s="29" t="s">
        <v>21</v>
      </c>
      <c r="C42" s="130">
        <v>168</v>
      </c>
      <c r="D42" s="124"/>
      <c r="E42" s="125">
        <v>111</v>
      </c>
      <c r="F42" s="123">
        <v>81</v>
      </c>
      <c r="G42" s="123">
        <v>14</v>
      </c>
      <c r="H42" s="123">
        <v>6</v>
      </c>
      <c r="I42" s="123">
        <v>1</v>
      </c>
      <c r="J42" s="46">
        <f>SUM('D-a'!C42,'D-b'!C42,'D-c'!C42,'D-d'!C42,'D-e'!C42,'D-f'!C42)-C42</f>
        <v>0</v>
      </c>
      <c r="L42" s="46">
        <f>SUM('D-a'!E42,'D-b'!E42,'D-c'!E42,'D-d'!E42,'D-e'!E42,'D-f'!E42)-E42</f>
        <v>0</v>
      </c>
      <c r="M42" s="46">
        <f>SUM('D-a'!F42,'D-b'!F42,'D-c'!F42,'D-d'!F42,'D-e'!F42,'D-f'!F42)-F42</f>
        <v>0</v>
      </c>
      <c r="N42" s="46">
        <f>SUM('D-a'!G42,'D-b'!G42,'D-c'!G42,'D-d'!G42,'D-e'!G42,'D-f'!G42)-G42</f>
        <v>0</v>
      </c>
      <c r="O42" s="46">
        <f>SUM('D-a'!H42,'D-b'!H42,'D-c'!H42,'D-d'!H42,'D-e'!H42,'D-f'!H42)-H42</f>
        <v>0</v>
      </c>
      <c r="P42" s="46">
        <f>SUM('D-a'!I42,'D-b'!I42,'D-c'!I42,'D-d'!I42,'D-e'!I42,'D-f'!I42)-I42</f>
        <v>0</v>
      </c>
    </row>
    <row r="43" spans="2:16" s="8" customFormat="1" ht="11.1" customHeight="1" x14ac:dyDescent="0.15">
      <c r="B43" s="29" t="s">
        <v>22</v>
      </c>
      <c r="C43" s="123">
        <v>360</v>
      </c>
      <c r="D43" s="124"/>
      <c r="E43" s="125">
        <v>219</v>
      </c>
      <c r="F43" s="123">
        <v>139</v>
      </c>
      <c r="G43" s="123">
        <v>29</v>
      </c>
      <c r="H43" s="123">
        <v>9</v>
      </c>
      <c r="I43" s="123">
        <v>1</v>
      </c>
      <c r="J43" s="46">
        <f>SUM('D-a'!C43,'D-b'!C43,'D-c'!C43,'D-d'!C43,'D-e'!C43,'D-f'!C43)-C43</f>
        <v>0</v>
      </c>
      <c r="L43" s="46">
        <f>SUM('D-a'!E43,'D-b'!E43,'D-c'!E43,'D-d'!E43,'D-e'!E43,'D-f'!E43)-E43</f>
        <v>0</v>
      </c>
      <c r="M43" s="46">
        <f>SUM('D-a'!F43,'D-b'!F43,'D-c'!F43,'D-d'!F43,'D-e'!F43,'D-f'!F43)-F43</f>
        <v>0</v>
      </c>
      <c r="N43" s="46">
        <f>SUM('D-a'!G43,'D-b'!G43,'D-c'!G43,'D-d'!G43,'D-e'!G43,'D-f'!G43)-G43</f>
        <v>0</v>
      </c>
      <c r="O43" s="46">
        <f>SUM('D-a'!H43,'D-b'!H43,'D-c'!H43,'D-d'!H43,'D-e'!H43,'D-f'!H43)-H43</f>
        <v>0</v>
      </c>
      <c r="P43" s="46">
        <f>SUM('D-a'!I43,'D-b'!I43,'D-c'!I43,'D-d'!I43,'D-e'!I43,'D-f'!I43)-I43</f>
        <v>0</v>
      </c>
    </row>
    <row r="44" spans="2:16" s="8" customFormat="1" ht="11.1" customHeight="1" x14ac:dyDescent="0.15">
      <c r="B44" s="29" t="s">
        <v>23</v>
      </c>
      <c r="C44" s="123">
        <v>673</v>
      </c>
      <c r="D44" s="124"/>
      <c r="E44" s="125">
        <v>393</v>
      </c>
      <c r="F44" s="123">
        <v>327</v>
      </c>
      <c r="G44" s="123">
        <v>66</v>
      </c>
      <c r="H44" s="123">
        <v>17</v>
      </c>
      <c r="I44" s="123">
        <v>1</v>
      </c>
      <c r="J44" s="46">
        <f>SUM('D-a'!C44,'D-b'!C44,'D-c'!C44,'D-d'!C44,'D-e'!C44,'D-f'!C44)-C44</f>
        <v>0</v>
      </c>
      <c r="L44" s="46">
        <f>SUM('D-a'!E44,'D-b'!E44,'D-c'!E44,'D-d'!E44,'D-e'!E44,'D-f'!E44)-E44</f>
        <v>0</v>
      </c>
      <c r="M44" s="46">
        <f>SUM('D-a'!F44,'D-b'!F44,'D-c'!F44,'D-d'!F44,'D-e'!F44,'D-f'!F44)-F44</f>
        <v>0</v>
      </c>
      <c r="N44" s="46">
        <f>SUM('D-a'!G44,'D-b'!G44,'D-c'!G44,'D-d'!G44,'D-e'!G44,'D-f'!G44)-G44</f>
        <v>0</v>
      </c>
      <c r="O44" s="46">
        <f>SUM('D-a'!H44,'D-b'!H44,'D-c'!H44,'D-d'!H44,'D-e'!H44,'D-f'!H44)-H44</f>
        <v>0</v>
      </c>
      <c r="P44" s="46">
        <f>SUM('D-a'!I44,'D-b'!I44,'D-c'!I44,'D-d'!I44,'D-e'!I44,'D-f'!I44)-I44</f>
        <v>0</v>
      </c>
    </row>
    <row r="45" spans="2:16" s="22" customFormat="1" ht="11.1" customHeight="1" x14ac:dyDescent="0.15">
      <c r="B45" s="32" t="s">
        <v>286</v>
      </c>
      <c r="C45" s="121">
        <v>3545</v>
      </c>
      <c r="D45" s="121"/>
      <c r="E45" s="131">
        <v>2182</v>
      </c>
      <c r="F45" s="121">
        <v>1758</v>
      </c>
      <c r="G45" s="121">
        <v>352</v>
      </c>
      <c r="H45" s="121">
        <v>90</v>
      </c>
      <c r="I45" s="121">
        <v>18</v>
      </c>
      <c r="J45" s="46">
        <f>SUM('D-a'!C45,'D-b'!C45,'D-c'!C45,'D-d'!C45,'D-e'!C45,'D-f'!C45)-C45</f>
        <v>0</v>
      </c>
      <c r="L45" s="46">
        <f>SUM('D-a'!E45,'D-b'!E45,'D-c'!E45,'D-d'!E45,'D-e'!E45,'D-f'!E45)-E45</f>
        <v>0</v>
      </c>
      <c r="M45" s="46">
        <f>SUM('D-a'!F45,'D-b'!F45,'D-c'!F45,'D-d'!F45,'D-e'!F45,'D-f'!F45)-F45</f>
        <v>0</v>
      </c>
      <c r="N45" s="46">
        <f>SUM('D-a'!G45,'D-b'!G45,'D-c'!G45,'D-d'!G45,'D-e'!G45,'D-f'!G45)-G45</f>
        <v>0</v>
      </c>
      <c r="O45" s="46">
        <f>SUM('D-a'!H45,'D-b'!H45,'D-c'!H45,'D-d'!H45,'D-e'!H45,'D-f'!H45)-H45</f>
        <v>0</v>
      </c>
      <c r="P45" s="46">
        <f>SUM('D-a'!I45,'D-b'!I45,'D-c'!I45,'D-d'!I45,'D-e'!I45,'D-f'!I45)-I45</f>
        <v>0</v>
      </c>
    </row>
    <row r="46" spans="2:16" s="8" customFormat="1" ht="11.1" customHeight="1" x14ac:dyDescent="0.15">
      <c r="B46" s="29" t="s">
        <v>24</v>
      </c>
      <c r="C46" s="123">
        <v>281</v>
      </c>
      <c r="D46" s="124"/>
      <c r="E46" s="125">
        <v>179</v>
      </c>
      <c r="F46" s="123">
        <v>105</v>
      </c>
      <c r="G46" s="123">
        <v>29</v>
      </c>
      <c r="H46" s="123">
        <v>14</v>
      </c>
      <c r="I46" s="123">
        <v>6</v>
      </c>
      <c r="J46" s="46">
        <f>SUM('D-a'!C46,'D-b'!C46,'D-c'!C46,'D-d'!C46,'D-e'!C46,'D-f'!C46)-C46</f>
        <v>0</v>
      </c>
      <c r="L46" s="46">
        <f>SUM('D-a'!E46,'D-b'!E46,'D-c'!E46,'D-d'!E46,'D-e'!E46,'D-f'!E46)-E46</f>
        <v>0</v>
      </c>
      <c r="M46" s="46">
        <f>SUM('D-a'!F46,'D-b'!F46,'D-c'!F46,'D-d'!F46,'D-e'!F46,'D-f'!F46)-F46</f>
        <v>0</v>
      </c>
      <c r="N46" s="46">
        <f>SUM('D-a'!G46,'D-b'!G46,'D-c'!G46,'D-d'!G46,'D-e'!G46,'D-f'!G46)-G46</f>
        <v>0</v>
      </c>
      <c r="O46" s="46">
        <f>SUM('D-a'!H46,'D-b'!H46,'D-c'!H46,'D-d'!H46,'D-e'!H46,'D-f'!H46)-H46</f>
        <v>0</v>
      </c>
      <c r="P46" s="46">
        <f>SUM('D-a'!I46,'D-b'!I46,'D-c'!I46,'D-d'!I46,'D-e'!I46,'D-f'!I46)-I46</f>
        <v>0</v>
      </c>
    </row>
    <row r="47" spans="2:16" s="8" customFormat="1" ht="11.1" customHeight="1" x14ac:dyDescent="0.15">
      <c r="B47" s="29" t="s">
        <v>25</v>
      </c>
      <c r="C47" s="123">
        <v>149</v>
      </c>
      <c r="D47" s="124"/>
      <c r="E47" s="125">
        <v>105</v>
      </c>
      <c r="F47" s="123">
        <v>92</v>
      </c>
      <c r="G47" s="123">
        <v>23</v>
      </c>
      <c r="H47" s="123">
        <v>2</v>
      </c>
      <c r="I47" s="123">
        <v>0</v>
      </c>
      <c r="J47" s="46">
        <f>SUM('D-a'!C47,'D-b'!C47,'D-c'!C47,'D-d'!C47,'D-e'!C47,'D-f'!C47)-C47</f>
        <v>0</v>
      </c>
      <c r="L47" s="46">
        <f>SUM('D-a'!E47,'D-b'!E47,'D-c'!E47,'D-d'!E47,'D-e'!E47,'D-f'!E47)-E47</f>
        <v>0</v>
      </c>
      <c r="M47" s="46">
        <f>SUM('D-a'!F47,'D-b'!F47,'D-c'!F47,'D-d'!F47,'D-e'!F47,'D-f'!F47)-F47</f>
        <v>0</v>
      </c>
      <c r="N47" s="46">
        <f>SUM('D-a'!G47,'D-b'!G47,'D-c'!G47,'D-d'!G47,'D-e'!G47,'D-f'!G47)-G47</f>
        <v>0</v>
      </c>
      <c r="O47" s="46">
        <f>SUM('D-a'!H47,'D-b'!H47,'D-c'!H47,'D-d'!H47,'D-e'!H47,'D-f'!H47)-H47</f>
        <v>0</v>
      </c>
      <c r="P47" s="46">
        <f>SUM('D-a'!I47,'D-b'!I47,'D-c'!I47,'D-d'!I47,'D-e'!I47,'D-f'!I47)-I47</f>
        <v>0</v>
      </c>
    </row>
    <row r="48" spans="2:16" s="8" customFormat="1" ht="11.1" customHeight="1" x14ac:dyDescent="0.15">
      <c r="B48" s="29" t="s">
        <v>26</v>
      </c>
      <c r="C48" s="123">
        <v>133</v>
      </c>
      <c r="D48" s="124"/>
      <c r="E48" s="125">
        <v>106</v>
      </c>
      <c r="F48" s="123">
        <v>85</v>
      </c>
      <c r="G48" s="123">
        <v>16</v>
      </c>
      <c r="H48" s="123">
        <v>0</v>
      </c>
      <c r="I48" s="123">
        <v>0</v>
      </c>
      <c r="J48" s="46">
        <f>SUM('D-a'!C48,'D-b'!C48,'D-c'!C48,'D-d'!C48,'D-e'!C48,'D-f'!C48)-C48</f>
        <v>0</v>
      </c>
      <c r="L48" s="46">
        <f>SUM('D-a'!E48,'D-b'!E48,'D-c'!E48,'D-d'!E48,'D-e'!E48,'D-f'!E48)-E48</f>
        <v>0</v>
      </c>
      <c r="M48" s="46">
        <f>SUM('D-a'!F48,'D-b'!F48,'D-c'!F48,'D-d'!F48,'D-e'!F48,'D-f'!F48)-F48</f>
        <v>0</v>
      </c>
      <c r="N48" s="46">
        <f>SUM('D-a'!G48,'D-b'!G48,'D-c'!G48,'D-d'!G48,'D-e'!G48,'D-f'!G48)-G48</f>
        <v>0</v>
      </c>
      <c r="O48" s="46">
        <f>SUM('D-a'!H48,'D-b'!H48,'D-c'!H48,'D-d'!H48,'D-e'!H48,'D-f'!H48)-H48</f>
        <v>0</v>
      </c>
      <c r="P48" s="46">
        <f>SUM('D-a'!I48,'D-b'!I48,'D-c'!I48,'D-d'!I48,'D-e'!I48,'D-f'!I48)-I48</f>
        <v>0</v>
      </c>
    </row>
    <row r="49" spans="2:16" s="8" customFormat="1" ht="11.1" customHeight="1" x14ac:dyDescent="0.15">
      <c r="B49" s="29" t="s">
        <v>27</v>
      </c>
      <c r="C49" s="123">
        <v>573</v>
      </c>
      <c r="D49" s="124"/>
      <c r="E49" s="125">
        <v>342</v>
      </c>
      <c r="F49" s="123">
        <v>219</v>
      </c>
      <c r="G49" s="123">
        <v>55</v>
      </c>
      <c r="H49" s="123">
        <v>14</v>
      </c>
      <c r="I49" s="123">
        <v>1</v>
      </c>
      <c r="J49" s="46">
        <f>SUM('D-a'!C49,'D-b'!C49,'D-c'!C49,'D-d'!C49,'D-e'!C49,'D-f'!C49)-C49</f>
        <v>0</v>
      </c>
      <c r="L49" s="46">
        <f>SUM('D-a'!E49,'D-b'!E49,'D-c'!E49,'D-d'!E49,'D-e'!E49,'D-f'!E49)-E49</f>
        <v>0</v>
      </c>
      <c r="M49" s="46">
        <f>SUM('D-a'!F49,'D-b'!F49,'D-c'!F49,'D-d'!F49,'D-e'!F49,'D-f'!F49)-F49</f>
        <v>0</v>
      </c>
      <c r="N49" s="46">
        <f>SUM('D-a'!G49,'D-b'!G49,'D-c'!G49,'D-d'!G49,'D-e'!G49,'D-f'!G49)-G49</f>
        <v>0</v>
      </c>
      <c r="O49" s="46">
        <f>SUM('D-a'!H49,'D-b'!H49,'D-c'!H49,'D-d'!H49,'D-e'!H49,'D-f'!H49)-H49</f>
        <v>0</v>
      </c>
      <c r="P49" s="46">
        <f>SUM('D-a'!I49,'D-b'!I49,'D-c'!I49,'D-d'!I49,'D-e'!I49,'D-f'!I49)-I49</f>
        <v>0</v>
      </c>
    </row>
    <row r="50" spans="2:16" s="8" customFormat="1" ht="11.1" customHeight="1" x14ac:dyDescent="0.15">
      <c r="B50" s="29" t="s">
        <v>28</v>
      </c>
      <c r="C50" s="123">
        <v>2037</v>
      </c>
      <c r="D50" s="124"/>
      <c r="E50" s="125">
        <v>1159</v>
      </c>
      <c r="F50" s="123">
        <v>1074</v>
      </c>
      <c r="G50" s="123">
        <v>190</v>
      </c>
      <c r="H50" s="123">
        <v>55</v>
      </c>
      <c r="I50" s="123">
        <v>9</v>
      </c>
      <c r="J50" s="46">
        <f>SUM('D-a'!C50,'D-b'!C50,'D-c'!C50,'D-d'!C50,'D-e'!C50,'D-f'!C50)-C50</f>
        <v>0</v>
      </c>
      <c r="L50" s="46">
        <f>SUM('D-a'!E50,'D-b'!E50,'D-c'!E50,'D-d'!E50,'D-e'!E50,'D-f'!E50)-E50</f>
        <v>0</v>
      </c>
      <c r="M50" s="46">
        <f>SUM('D-a'!F50,'D-b'!F50,'D-c'!F50,'D-d'!F50,'D-e'!F50,'D-f'!F50)-F50</f>
        <v>0</v>
      </c>
      <c r="N50" s="46">
        <f>SUM('D-a'!G50,'D-b'!G50,'D-c'!G50,'D-d'!G50,'D-e'!G50,'D-f'!G50)-G50</f>
        <v>0</v>
      </c>
      <c r="O50" s="46">
        <f>SUM('D-a'!H50,'D-b'!H50,'D-c'!H50,'D-d'!H50,'D-e'!H50,'D-f'!H50)-H50</f>
        <v>0</v>
      </c>
      <c r="P50" s="46">
        <f>SUM('D-a'!I50,'D-b'!I50,'D-c'!I50,'D-d'!I50,'D-e'!I50,'D-f'!I50)-I50</f>
        <v>0</v>
      </c>
    </row>
    <row r="51" spans="2:16" s="8" customFormat="1" ht="11.1" customHeight="1" x14ac:dyDescent="0.15">
      <c r="B51" s="29" t="s">
        <v>29</v>
      </c>
      <c r="C51" s="123">
        <v>372</v>
      </c>
      <c r="D51" s="124"/>
      <c r="E51" s="125">
        <v>291</v>
      </c>
      <c r="F51" s="123">
        <v>183</v>
      </c>
      <c r="G51" s="123">
        <v>39</v>
      </c>
      <c r="H51" s="123">
        <v>5</v>
      </c>
      <c r="I51" s="123">
        <v>2</v>
      </c>
      <c r="J51" s="46">
        <f>SUM('D-a'!C51,'D-b'!C51,'D-c'!C51,'D-d'!C51,'D-e'!C51,'D-f'!C51)-C51</f>
        <v>0</v>
      </c>
      <c r="L51" s="46">
        <f>SUM('D-a'!E51,'D-b'!E51,'D-c'!E51,'D-d'!E51,'D-e'!E51,'D-f'!E51)-E51</f>
        <v>0</v>
      </c>
      <c r="M51" s="46">
        <f>SUM('D-a'!F51,'D-b'!F51,'D-c'!F51,'D-d'!F51,'D-e'!F51,'D-f'!F51)-F51</f>
        <v>0</v>
      </c>
      <c r="N51" s="46">
        <f>SUM('D-a'!G51,'D-b'!G51,'D-c'!G51,'D-d'!G51,'D-e'!G51,'D-f'!G51)-G51</f>
        <v>0</v>
      </c>
      <c r="O51" s="46">
        <f>SUM('D-a'!H51,'D-b'!H51,'D-c'!H51,'D-d'!H51,'D-e'!H51,'D-f'!H51)-H51</f>
        <v>0</v>
      </c>
      <c r="P51" s="46">
        <f>SUM('D-a'!I51,'D-b'!I51,'D-c'!I51,'D-d'!I51,'D-e'!I51,'D-f'!I51)-I51</f>
        <v>0</v>
      </c>
    </row>
    <row r="52" spans="2:16" s="22" customFormat="1" ht="11.1" customHeight="1" x14ac:dyDescent="0.15">
      <c r="B52" s="32" t="s">
        <v>287</v>
      </c>
      <c r="C52" s="121">
        <v>7583</v>
      </c>
      <c r="D52" s="121"/>
      <c r="E52" s="127">
        <v>3282</v>
      </c>
      <c r="F52" s="121">
        <v>2369</v>
      </c>
      <c r="G52" s="121">
        <v>478</v>
      </c>
      <c r="H52" s="121">
        <v>188</v>
      </c>
      <c r="I52" s="121">
        <v>20</v>
      </c>
      <c r="J52" s="46">
        <f>SUM('D-a'!C52,'D-b'!C52,'D-c'!C52,'D-d'!C52,'D-e'!C52,'D-f'!C52)-C52</f>
        <v>0</v>
      </c>
      <c r="L52" s="46">
        <f>SUM('D-a'!E52,'D-b'!E52,'D-c'!E52,'D-d'!E52,'D-e'!E52,'D-f'!E52)-E52</f>
        <v>0</v>
      </c>
      <c r="M52" s="46">
        <f>SUM('D-a'!F52,'D-b'!F52,'D-c'!F52,'D-d'!F52,'D-e'!F52,'D-f'!F52)-F52</f>
        <v>0</v>
      </c>
      <c r="N52" s="46">
        <f>SUM('D-a'!G52,'D-b'!G52,'D-c'!G52,'D-d'!G52,'D-e'!G52,'D-f'!G52)-G52</f>
        <v>0</v>
      </c>
      <c r="O52" s="46">
        <f>SUM('D-a'!H52,'D-b'!H52,'D-c'!H52,'D-d'!H52,'D-e'!H52,'D-f'!H52)-H52</f>
        <v>0</v>
      </c>
      <c r="P52" s="46">
        <f>SUM('D-a'!I52,'D-b'!I52,'D-c'!I52,'D-d'!I52,'D-e'!I52,'D-f'!I52)-I52</f>
        <v>0</v>
      </c>
    </row>
    <row r="53" spans="2:16" s="8" customFormat="1" ht="11.1" customHeight="1" x14ac:dyDescent="0.15">
      <c r="B53" s="29" t="s">
        <v>30</v>
      </c>
      <c r="C53" s="123">
        <v>489</v>
      </c>
      <c r="D53" s="124"/>
      <c r="E53" s="125">
        <v>257</v>
      </c>
      <c r="F53" s="123">
        <v>189</v>
      </c>
      <c r="G53" s="123">
        <v>37</v>
      </c>
      <c r="H53" s="123">
        <v>10</v>
      </c>
      <c r="I53" s="123">
        <v>2</v>
      </c>
      <c r="J53" s="46">
        <f>SUM('D-a'!C53,'D-b'!C53,'D-c'!C53,'D-d'!C53,'D-e'!C53,'D-f'!C53)-C53</f>
        <v>0</v>
      </c>
      <c r="L53" s="46">
        <f>SUM('D-a'!E53,'D-b'!E53,'D-c'!E53,'D-d'!E53,'D-e'!E53,'D-f'!E53)-E53</f>
        <v>0</v>
      </c>
      <c r="M53" s="46">
        <f>SUM('D-a'!F53,'D-b'!F53,'D-c'!F53,'D-d'!F53,'D-e'!F53,'D-f'!F53)-F53</f>
        <v>0</v>
      </c>
      <c r="N53" s="46">
        <f>SUM('D-a'!G53,'D-b'!G53,'D-c'!G53,'D-d'!G53,'D-e'!G53,'D-f'!G53)-G53</f>
        <v>0</v>
      </c>
      <c r="O53" s="46">
        <f>SUM('D-a'!H53,'D-b'!H53,'D-c'!H53,'D-d'!H53,'D-e'!H53,'D-f'!H53)-H53</f>
        <v>0</v>
      </c>
      <c r="P53" s="46">
        <f>SUM('D-a'!I53,'D-b'!I53,'D-c'!I53,'D-d'!I53,'D-e'!I53,'D-f'!I53)-I53</f>
        <v>0</v>
      </c>
    </row>
    <row r="54" spans="2:16" s="8" customFormat="1" ht="11.1" customHeight="1" x14ac:dyDescent="0.15">
      <c r="B54" s="29" t="s">
        <v>31</v>
      </c>
      <c r="C54" s="123">
        <v>596</v>
      </c>
      <c r="D54" s="124"/>
      <c r="E54" s="125">
        <v>362</v>
      </c>
      <c r="F54" s="123">
        <v>318</v>
      </c>
      <c r="G54" s="123">
        <v>74</v>
      </c>
      <c r="H54" s="123">
        <v>27</v>
      </c>
      <c r="I54" s="123">
        <v>2</v>
      </c>
      <c r="J54" s="46">
        <f>SUM('D-a'!C54,'D-b'!C54,'D-c'!C54,'D-d'!C54,'D-e'!C54,'D-f'!C54)-C54</f>
        <v>0</v>
      </c>
      <c r="L54" s="46">
        <f>SUM('D-a'!E54,'D-b'!E54,'D-c'!E54,'D-d'!E54,'D-e'!E54,'D-f'!E54)-E54</f>
        <v>0</v>
      </c>
      <c r="M54" s="46">
        <f>SUM('D-a'!F54,'D-b'!F54,'D-c'!F54,'D-d'!F54,'D-e'!F54,'D-f'!F54)-F54</f>
        <v>0</v>
      </c>
      <c r="N54" s="46">
        <f>SUM('D-a'!G54,'D-b'!G54,'D-c'!G54,'D-d'!G54,'D-e'!G54,'D-f'!G54)-G54</f>
        <v>0</v>
      </c>
      <c r="O54" s="46">
        <f>SUM('D-a'!H54,'D-b'!H54,'D-c'!H54,'D-d'!H54,'D-e'!H54,'D-f'!H54)-H54</f>
        <v>0</v>
      </c>
      <c r="P54" s="46">
        <f>SUM('D-a'!I54,'D-b'!I54,'D-c'!I54,'D-d'!I54,'D-e'!I54,'D-f'!I54)-I54</f>
        <v>0</v>
      </c>
    </row>
    <row r="55" spans="2:16" s="8" customFormat="1" ht="11.1" customHeight="1" x14ac:dyDescent="0.15">
      <c r="B55" s="29" t="s">
        <v>32</v>
      </c>
      <c r="C55" s="123">
        <v>3714</v>
      </c>
      <c r="D55" s="124"/>
      <c r="E55" s="125">
        <v>1269</v>
      </c>
      <c r="F55" s="123">
        <v>822</v>
      </c>
      <c r="G55" s="123">
        <v>149</v>
      </c>
      <c r="H55" s="123">
        <v>68</v>
      </c>
      <c r="I55" s="123">
        <v>9</v>
      </c>
      <c r="J55" s="46">
        <f>SUM('D-a'!C55,'D-b'!C55,'D-c'!C55,'D-d'!C55,'D-e'!C55,'D-f'!C55)-C55</f>
        <v>0</v>
      </c>
      <c r="L55" s="46">
        <f>SUM('D-a'!E55,'D-b'!E55,'D-c'!E55,'D-d'!E55,'D-e'!E55,'D-f'!E55)-E55</f>
        <v>0</v>
      </c>
      <c r="M55" s="46">
        <f>SUM('D-a'!F55,'D-b'!F55,'D-c'!F55,'D-d'!F55,'D-e'!F55,'D-f'!F55)-F55</f>
        <v>0</v>
      </c>
      <c r="N55" s="46">
        <f>SUM('D-a'!G55,'D-b'!G55,'D-c'!G55,'D-d'!G55,'D-e'!G55,'D-f'!G55)-G55</f>
        <v>0</v>
      </c>
      <c r="O55" s="46">
        <f>SUM('D-a'!H55,'D-b'!H55,'D-c'!H55,'D-d'!H55,'D-e'!H55,'D-f'!H55)-H55</f>
        <v>0</v>
      </c>
      <c r="P55" s="46">
        <f>SUM('D-a'!I55,'D-b'!I55,'D-c'!I55,'D-d'!I55,'D-e'!I55,'D-f'!I55)-I55</f>
        <v>0</v>
      </c>
    </row>
    <row r="56" spans="2:16" s="8" customFormat="1" ht="11.1" customHeight="1" x14ac:dyDescent="0.15">
      <c r="B56" s="29" t="s">
        <v>33</v>
      </c>
      <c r="C56" s="123">
        <v>2239</v>
      </c>
      <c r="D56" s="124"/>
      <c r="E56" s="125">
        <v>968</v>
      </c>
      <c r="F56" s="123">
        <v>734</v>
      </c>
      <c r="G56" s="123">
        <v>137</v>
      </c>
      <c r="H56" s="123">
        <v>59</v>
      </c>
      <c r="I56" s="123">
        <v>4</v>
      </c>
      <c r="J56" s="46">
        <f>SUM('D-a'!C56,'D-b'!C56,'D-c'!C56,'D-d'!C56,'D-e'!C56,'D-f'!C56)-C56</f>
        <v>0</v>
      </c>
      <c r="L56" s="46">
        <f>SUM('D-a'!E56,'D-b'!E56,'D-c'!E56,'D-d'!E56,'D-e'!E56,'D-f'!E56)-E56</f>
        <v>0</v>
      </c>
      <c r="M56" s="46">
        <f>SUM('D-a'!F56,'D-b'!F56,'D-c'!F56,'D-d'!F56,'D-e'!F56,'D-f'!F56)-F56</f>
        <v>0</v>
      </c>
      <c r="N56" s="46">
        <f>SUM('D-a'!G56,'D-b'!G56,'D-c'!G56,'D-d'!G56,'D-e'!G56,'D-f'!G56)-G56</f>
        <v>0</v>
      </c>
      <c r="O56" s="46">
        <f>SUM('D-a'!H56,'D-b'!H56,'D-c'!H56,'D-d'!H56,'D-e'!H56,'D-f'!H56)-H56</f>
        <v>0</v>
      </c>
      <c r="P56" s="46">
        <f>SUM('D-a'!I56,'D-b'!I56,'D-c'!I56,'D-d'!I56,'D-e'!I56,'D-f'!I56)-I56</f>
        <v>0</v>
      </c>
    </row>
    <row r="57" spans="2:16" s="8" customFormat="1" ht="11.1" customHeight="1" x14ac:dyDescent="0.15">
      <c r="B57" s="29" t="s">
        <v>34</v>
      </c>
      <c r="C57" s="123">
        <v>329</v>
      </c>
      <c r="D57" s="124"/>
      <c r="E57" s="125">
        <v>309</v>
      </c>
      <c r="F57" s="123">
        <v>198</v>
      </c>
      <c r="G57" s="123">
        <v>57</v>
      </c>
      <c r="H57" s="123">
        <v>12</v>
      </c>
      <c r="I57" s="123">
        <v>3</v>
      </c>
      <c r="J57" s="46">
        <f>SUM('D-a'!C57,'D-b'!C57,'D-c'!C57,'D-d'!C57,'D-e'!C57,'D-f'!C57)-C57</f>
        <v>0</v>
      </c>
      <c r="L57" s="46">
        <f>SUM('D-a'!E57,'D-b'!E57,'D-c'!E57,'D-d'!E57,'D-e'!E57,'D-f'!E57)-E57</f>
        <v>0</v>
      </c>
      <c r="M57" s="46">
        <f>SUM('D-a'!F57,'D-b'!F57,'D-c'!F57,'D-d'!F57,'D-e'!F57,'D-f'!F57)-F57</f>
        <v>0</v>
      </c>
      <c r="N57" s="46">
        <f>SUM('D-a'!G57,'D-b'!G57,'D-c'!G57,'D-d'!G57,'D-e'!G57,'D-f'!G57)-G57</f>
        <v>0</v>
      </c>
      <c r="O57" s="46">
        <f>SUM('D-a'!H57,'D-b'!H57,'D-c'!H57,'D-d'!H57,'D-e'!H57,'D-f'!H57)-H57</f>
        <v>0</v>
      </c>
      <c r="P57" s="46">
        <f>SUM('D-a'!I57,'D-b'!I57,'D-c'!I57,'D-d'!I57,'D-e'!I57,'D-f'!I57)-I57</f>
        <v>0</v>
      </c>
    </row>
    <row r="58" spans="2:16" s="8" customFormat="1" ht="11.1" customHeight="1" x14ac:dyDescent="0.15">
      <c r="B58" s="29" t="s">
        <v>35</v>
      </c>
      <c r="C58" s="123">
        <v>216</v>
      </c>
      <c r="D58" s="124"/>
      <c r="E58" s="125">
        <v>117</v>
      </c>
      <c r="F58" s="123">
        <v>108</v>
      </c>
      <c r="G58" s="123">
        <v>24</v>
      </c>
      <c r="H58" s="123">
        <v>12</v>
      </c>
      <c r="I58" s="123">
        <v>0</v>
      </c>
      <c r="J58" s="46">
        <f>SUM('D-a'!C58,'D-b'!C58,'D-c'!C58,'D-d'!C58,'D-e'!C58,'D-f'!C58)-C58</f>
        <v>0</v>
      </c>
      <c r="L58" s="46">
        <f>SUM('D-a'!E58,'D-b'!E58,'D-c'!E58,'D-d'!E58,'D-e'!E58,'D-f'!E58)-E58</f>
        <v>0</v>
      </c>
      <c r="M58" s="46">
        <f>SUM('D-a'!F58,'D-b'!F58,'D-c'!F58,'D-d'!F58,'D-e'!F58,'D-f'!F58)-F58</f>
        <v>0</v>
      </c>
      <c r="N58" s="46">
        <f>SUM('D-a'!G58,'D-b'!G58,'D-c'!G58,'D-d'!G58,'D-e'!G58,'D-f'!G58)-G58</f>
        <v>0</v>
      </c>
      <c r="O58" s="46">
        <f>SUM('D-a'!H58,'D-b'!H58,'D-c'!H58,'D-d'!H58,'D-e'!H58,'D-f'!H58)-H58</f>
        <v>0</v>
      </c>
      <c r="P58" s="46">
        <f>SUM('D-a'!I58,'D-b'!I58,'D-c'!I58,'D-d'!I58,'D-e'!I58,'D-f'!I58)-I58</f>
        <v>0</v>
      </c>
    </row>
    <row r="59" spans="2:16" s="22" customFormat="1" ht="11.1" customHeight="1" x14ac:dyDescent="0.15">
      <c r="B59" s="32" t="s">
        <v>288</v>
      </c>
      <c r="C59" s="121">
        <v>1964</v>
      </c>
      <c r="D59" s="121"/>
      <c r="E59" s="127">
        <v>1113</v>
      </c>
      <c r="F59" s="121">
        <v>774</v>
      </c>
      <c r="G59" s="121">
        <v>166</v>
      </c>
      <c r="H59" s="121">
        <v>29</v>
      </c>
      <c r="I59" s="121">
        <v>5</v>
      </c>
      <c r="J59" s="46">
        <f>SUM('D-a'!C59,'D-b'!C59,'D-c'!C59,'D-d'!C59,'D-e'!C59,'D-f'!C59)-C59</f>
        <v>0</v>
      </c>
      <c r="L59" s="46">
        <f>SUM('D-a'!E59,'D-b'!E59,'D-c'!E59,'D-d'!E59,'D-e'!E59,'D-f'!E59)-E59</f>
        <v>0</v>
      </c>
      <c r="M59" s="46">
        <f>SUM('D-a'!F59,'D-b'!F59,'D-c'!F59,'D-d'!F59,'D-e'!F59,'D-f'!F59)-F59</f>
        <v>0</v>
      </c>
      <c r="N59" s="46">
        <f>SUM('D-a'!G59,'D-b'!G59,'D-c'!G59,'D-d'!G59,'D-e'!G59,'D-f'!G59)-G59</f>
        <v>0</v>
      </c>
      <c r="O59" s="46">
        <f>SUM('D-a'!H59,'D-b'!H59,'D-c'!H59,'D-d'!H59,'D-e'!H59,'D-f'!H59)-H59</f>
        <v>0</v>
      </c>
      <c r="P59" s="46">
        <f>SUM('D-a'!I59,'D-b'!I59,'D-c'!I59,'D-d'!I59,'D-e'!I59,'D-f'!I59)-I59</f>
        <v>0</v>
      </c>
    </row>
    <row r="60" spans="2:16" s="8" customFormat="1" ht="11.1" customHeight="1" x14ac:dyDescent="0.15">
      <c r="B60" s="29" t="s">
        <v>36</v>
      </c>
      <c r="C60" s="123">
        <v>115</v>
      </c>
      <c r="D60" s="124"/>
      <c r="E60" s="125">
        <v>75</v>
      </c>
      <c r="F60" s="123">
        <v>56</v>
      </c>
      <c r="G60" s="123">
        <v>17</v>
      </c>
      <c r="H60" s="123">
        <v>2</v>
      </c>
      <c r="I60" s="123">
        <v>1</v>
      </c>
      <c r="J60" s="46">
        <f>SUM('D-a'!C60,'D-b'!C60,'D-c'!C60,'D-d'!C60,'D-e'!C60,'D-f'!C60)-C60</f>
        <v>0</v>
      </c>
      <c r="L60" s="46">
        <f>SUM('D-a'!E60,'D-b'!E60,'D-c'!E60,'D-d'!E60,'D-e'!E60,'D-f'!E60)-E60</f>
        <v>0</v>
      </c>
      <c r="M60" s="46">
        <f>SUM('D-a'!F60,'D-b'!F60,'D-c'!F60,'D-d'!F60,'D-e'!F60,'D-f'!F60)-F60</f>
        <v>0</v>
      </c>
      <c r="N60" s="46">
        <f>SUM('D-a'!G60,'D-b'!G60,'D-c'!G60,'D-d'!G60,'D-e'!G60,'D-f'!G60)-G60</f>
        <v>0</v>
      </c>
      <c r="O60" s="46">
        <f>SUM('D-a'!H60,'D-b'!H60,'D-c'!H60,'D-d'!H60,'D-e'!H60,'D-f'!H60)-H60</f>
        <v>0</v>
      </c>
      <c r="P60" s="46">
        <f>SUM('D-a'!I60,'D-b'!I60,'D-c'!I60,'D-d'!I60,'D-e'!I60,'D-f'!I60)-I60</f>
        <v>0</v>
      </c>
    </row>
    <row r="61" spans="2:16" s="8" customFormat="1" ht="11.1" customHeight="1" x14ac:dyDescent="0.15">
      <c r="B61" s="29" t="s">
        <v>37</v>
      </c>
      <c r="C61" s="123">
        <v>229</v>
      </c>
      <c r="D61" s="124"/>
      <c r="E61" s="125">
        <v>172</v>
      </c>
      <c r="F61" s="123">
        <v>119</v>
      </c>
      <c r="G61" s="123">
        <v>25</v>
      </c>
      <c r="H61" s="123">
        <v>0</v>
      </c>
      <c r="I61" s="123">
        <v>0</v>
      </c>
      <c r="J61" s="46">
        <f>SUM('D-a'!C61,'D-b'!C61,'D-c'!C61,'D-d'!C61,'D-e'!C61,'D-f'!C61)-C61</f>
        <v>0</v>
      </c>
      <c r="L61" s="46">
        <f>SUM('D-a'!E61,'D-b'!E61,'D-c'!E61,'D-d'!E61,'D-e'!E61,'D-f'!E61)-E61</f>
        <v>0</v>
      </c>
      <c r="M61" s="46">
        <f>SUM('D-a'!F61,'D-b'!F61,'D-c'!F61,'D-d'!F61,'D-e'!F61,'D-f'!F61)-F61</f>
        <v>0</v>
      </c>
      <c r="N61" s="46">
        <f>SUM('D-a'!G61,'D-b'!G61,'D-c'!G61,'D-d'!G61,'D-e'!G61,'D-f'!G61)-G61</f>
        <v>0</v>
      </c>
      <c r="O61" s="46">
        <f>SUM('D-a'!H61,'D-b'!H61,'D-c'!H61,'D-d'!H61,'D-e'!H61,'D-f'!H61)-H61</f>
        <v>0</v>
      </c>
      <c r="P61" s="46">
        <f>SUM('D-a'!I61,'D-b'!I61,'D-c'!I61,'D-d'!I61,'D-e'!I61,'D-f'!I61)-I61</f>
        <v>0</v>
      </c>
    </row>
    <row r="62" spans="2:16" s="8" customFormat="1" ht="11.1" customHeight="1" x14ac:dyDescent="0.15">
      <c r="B62" s="29" t="s">
        <v>38</v>
      </c>
      <c r="C62" s="123">
        <v>492</v>
      </c>
      <c r="D62" s="124"/>
      <c r="E62" s="125">
        <v>333</v>
      </c>
      <c r="F62" s="123">
        <v>217</v>
      </c>
      <c r="G62" s="123">
        <v>38</v>
      </c>
      <c r="H62" s="123">
        <v>8</v>
      </c>
      <c r="I62" s="123">
        <v>1</v>
      </c>
      <c r="J62" s="46">
        <f>SUM('D-a'!C62,'D-b'!C62,'D-c'!C62,'D-d'!C62,'D-e'!C62,'D-f'!C62)-C62</f>
        <v>0</v>
      </c>
      <c r="L62" s="46">
        <f>SUM('D-a'!E62,'D-b'!E62,'D-c'!E62,'D-d'!E62,'D-e'!E62,'D-f'!E62)-E62</f>
        <v>0</v>
      </c>
      <c r="M62" s="46">
        <f>SUM('D-a'!F62,'D-b'!F62,'D-c'!F62,'D-d'!F62,'D-e'!F62,'D-f'!F62)-F62</f>
        <v>0</v>
      </c>
      <c r="N62" s="46">
        <f>SUM('D-a'!G62,'D-b'!G62,'D-c'!G62,'D-d'!G62,'D-e'!G62,'D-f'!G62)-G62</f>
        <v>0</v>
      </c>
      <c r="O62" s="46">
        <f>SUM('D-a'!H62,'D-b'!H62,'D-c'!H62,'D-d'!H62,'D-e'!H62,'D-f'!H62)-H62</f>
        <v>0</v>
      </c>
      <c r="P62" s="46">
        <f>SUM('D-a'!I62,'D-b'!I62,'D-c'!I62,'D-d'!I62,'D-e'!I62,'D-f'!I62)-I62</f>
        <v>0</v>
      </c>
    </row>
    <row r="63" spans="2:16" s="8" customFormat="1" ht="11.1" customHeight="1" x14ac:dyDescent="0.15">
      <c r="B63" s="29" t="s">
        <v>39</v>
      </c>
      <c r="C63" s="123">
        <v>831</v>
      </c>
      <c r="D63" s="124"/>
      <c r="E63" s="125">
        <v>361</v>
      </c>
      <c r="F63" s="123">
        <v>267</v>
      </c>
      <c r="G63" s="123">
        <v>66</v>
      </c>
      <c r="H63" s="123">
        <v>12</v>
      </c>
      <c r="I63" s="123">
        <v>1</v>
      </c>
      <c r="J63" s="46">
        <f>SUM('D-a'!C63,'D-b'!C63,'D-c'!C63,'D-d'!C63,'D-e'!C63,'D-f'!C63)-C63</f>
        <v>0</v>
      </c>
      <c r="L63" s="46">
        <f>SUM('D-a'!E63,'D-b'!E63,'D-c'!E63,'D-d'!E63,'D-e'!E63,'D-f'!E63)-E63</f>
        <v>0</v>
      </c>
      <c r="M63" s="46">
        <f>SUM('D-a'!F63,'D-b'!F63,'D-c'!F63,'D-d'!F63,'D-e'!F63,'D-f'!F63)-F63</f>
        <v>0</v>
      </c>
      <c r="N63" s="46">
        <f>SUM('D-a'!G63,'D-b'!G63,'D-c'!G63,'D-d'!G63,'D-e'!G63,'D-f'!G63)-G63</f>
        <v>0</v>
      </c>
      <c r="O63" s="46">
        <f>SUM('D-a'!H63,'D-b'!H63,'D-c'!H63,'D-d'!H63,'D-e'!H63,'D-f'!H63)-H63</f>
        <v>0</v>
      </c>
      <c r="P63" s="46">
        <f>SUM('D-a'!I63,'D-b'!I63,'D-c'!I63,'D-d'!I63,'D-e'!I63,'D-f'!I63)-I63</f>
        <v>0</v>
      </c>
    </row>
    <row r="64" spans="2:16" s="8" customFormat="1" ht="11.1" customHeight="1" x14ac:dyDescent="0.15">
      <c r="B64" s="29" t="s">
        <v>40</v>
      </c>
      <c r="C64" s="123">
        <v>297</v>
      </c>
      <c r="D64" s="124"/>
      <c r="E64" s="125">
        <v>172</v>
      </c>
      <c r="F64" s="123">
        <v>115</v>
      </c>
      <c r="G64" s="123">
        <v>20</v>
      </c>
      <c r="H64" s="123">
        <v>7</v>
      </c>
      <c r="I64" s="123">
        <v>2</v>
      </c>
      <c r="J64" s="46">
        <f>SUM('D-a'!C64,'D-b'!C64,'D-c'!C64,'D-d'!C64,'D-e'!C64,'D-f'!C64)-C64</f>
        <v>0</v>
      </c>
      <c r="L64" s="46">
        <f>SUM('D-a'!E64,'D-b'!E64,'D-c'!E64,'D-d'!E64,'D-e'!E64,'D-f'!E64)-E64</f>
        <v>0</v>
      </c>
      <c r="M64" s="46">
        <f>SUM('D-a'!F64,'D-b'!F64,'D-c'!F64,'D-d'!F64,'D-e'!F64,'D-f'!F64)-F64</f>
        <v>0</v>
      </c>
      <c r="N64" s="46">
        <f>SUM('D-a'!G64,'D-b'!G64,'D-c'!G64,'D-d'!G64,'D-e'!G64,'D-f'!G64)-G64</f>
        <v>0</v>
      </c>
      <c r="O64" s="46">
        <f>SUM('D-a'!H64,'D-b'!H64,'D-c'!H64,'D-d'!H64,'D-e'!H64,'D-f'!H64)-H64</f>
        <v>0</v>
      </c>
      <c r="P64" s="46">
        <f>SUM('D-a'!I64,'D-b'!I64,'D-c'!I64,'D-d'!I64,'D-e'!I64,'D-f'!I64)-I64</f>
        <v>0</v>
      </c>
    </row>
    <row r="65" spans="2:16" s="22" customFormat="1" ht="11.1" customHeight="1" x14ac:dyDescent="0.15">
      <c r="B65" s="32" t="s">
        <v>289</v>
      </c>
      <c r="C65" s="121">
        <v>908</v>
      </c>
      <c r="D65" s="121"/>
      <c r="E65" s="127">
        <v>615</v>
      </c>
      <c r="F65" s="121">
        <v>329</v>
      </c>
      <c r="G65" s="121">
        <v>70</v>
      </c>
      <c r="H65" s="121">
        <v>22</v>
      </c>
      <c r="I65" s="121">
        <v>2</v>
      </c>
      <c r="J65" s="46">
        <f>SUM('D-a'!C65,'D-b'!C65,'D-c'!C65,'D-d'!C65,'D-e'!C65,'D-f'!C65)-C65</f>
        <v>0</v>
      </c>
      <c r="L65" s="46">
        <f>SUM('D-a'!E65,'D-b'!E65,'D-c'!E65,'D-d'!E65,'D-e'!E65,'D-f'!E65)-E65</f>
        <v>0</v>
      </c>
      <c r="M65" s="46">
        <f>SUM('D-a'!F65,'D-b'!F65,'D-c'!F65,'D-d'!F65,'D-e'!F65,'D-f'!F65)-F65</f>
        <v>0</v>
      </c>
      <c r="N65" s="46">
        <f>SUM('D-a'!G65,'D-b'!G65,'D-c'!G65,'D-d'!G65,'D-e'!G65,'D-f'!G65)-G65</f>
        <v>0</v>
      </c>
      <c r="O65" s="46">
        <f>SUM('D-a'!H65,'D-b'!H65,'D-c'!H65,'D-d'!H65,'D-e'!H65,'D-f'!H65)-H65</f>
        <v>0</v>
      </c>
      <c r="P65" s="46">
        <f>SUM('D-a'!I65,'D-b'!I65,'D-c'!I65,'D-d'!I65,'D-e'!I65,'D-f'!I65)-I65</f>
        <v>0</v>
      </c>
    </row>
    <row r="66" spans="2:16" s="8" customFormat="1" ht="11.1" customHeight="1" x14ac:dyDescent="0.15">
      <c r="B66" s="29" t="s">
        <v>41</v>
      </c>
      <c r="C66" s="123">
        <v>145</v>
      </c>
      <c r="D66" s="124"/>
      <c r="E66" s="125">
        <v>68</v>
      </c>
      <c r="F66" s="123">
        <v>46</v>
      </c>
      <c r="G66" s="123">
        <v>6</v>
      </c>
      <c r="H66" s="123">
        <v>4</v>
      </c>
      <c r="I66" s="123">
        <v>0</v>
      </c>
      <c r="J66" s="46">
        <f>SUM('D-a'!C66,'D-b'!C66,'D-c'!C66,'D-d'!C66,'D-e'!C66,'D-f'!C66)-C66</f>
        <v>0</v>
      </c>
      <c r="L66" s="46">
        <f>SUM('D-a'!E66,'D-b'!E66,'D-c'!E66,'D-d'!E66,'D-e'!E66,'D-f'!E66)-E66</f>
        <v>0</v>
      </c>
      <c r="M66" s="46">
        <f>SUM('D-a'!F66,'D-b'!F66,'D-c'!F66,'D-d'!F66,'D-e'!F66,'D-f'!F66)-F66</f>
        <v>0</v>
      </c>
      <c r="N66" s="46">
        <f>SUM('D-a'!G66,'D-b'!G66,'D-c'!G66,'D-d'!G66,'D-e'!G66,'D-f'!G66)-G66</f>
        <v>0</v>
      </c>
      <c r="O66" s="46">
        <f>SUM('D-a'!H66,'D-b'!H66,'D-c'!H66,'D-d'!H66,'D-e'!H66,'D-f'!H66)-H66</f>
        <v>0</v>
      </c>
      <c r="P66" s="46">
        <f>SUM('D-a'!I66,'D-b'!I66,'D-c'!I66,'D-d'!I66,'D-e'!I66,'D-f'!I66)-I66</f>
        <v>0</v>
      </c>
    </row>
    <row r="67" spans="2:16" s="8" customFormat="1" ht="11.1" customHeight="1" x14ac:dyDescent="0.15">
      <c r="B67" s="29" t="s">
        <v>42</v>
      </c>
      <c r="C67" s="123">
        <v>303</v>
      </c>
      <c r="D67" s="124"/>
      <c r="E67" s="125">
        <v>282</v>
      </c>
      <c r="F67" s="123">
        <v>105</v>
      </c>
      <c r="G67" s="123">
        <v>25</v>
      </c>
      <c r="H67" s="123">
        <v>6</v>
      </c>
      <c r="I67" s="123">
        <v>1</v>
      </c>
      <c r="J67" s="46">
        <f>SUM('D-a'!C67,'D-b'!C67,'D-c'!C67,'D-d'!C67,'D-e'!C67,'D-f'!C67)-C67</f>
        <v>0</v>
      </c>
      <c r="L67" s="46">
        <f>SUM('D-a'!E67,'D-b'!E67,'D-c'!E67,'D-d'!E67,'D-e'!E67,'D-f'!E67)-E67</f>
        <v>0</v>
      </c>
      <c r="M67" s="46">
        <f>SUM('D-a'!F67,'D-b'!F67,'D-c'!F67,'D-d'!F67,'D-e'!F67,'D-f'!F67)-F67</f>
        <v>0</v>
      </c>
      <c r="N67" s="46">
        <f>SUM('D-a'!G67,'D-b'!G67,'D-c'!G67,'D-d'!G67,'D-e'!G67,'D-f'!G67)-G67</f>
        <v>0</v>
      </c>
      <c r="O67" s="46">
        <f>SUM('D-a'!H67,'D-b'!H67,'D-c'!H67,'D-d'!H67,'D-e'!H67,'D-f'!H67)-H67</f>
        <v>0</v>
      </c>
      <c r="P67" s="46">
        <f>SUM('D-a'!I67,'D-b'!I67,'D-c'!I67,'D-d'!I67,'D-e'!I67,'D-f'!I67)-I67</f>
        <v>0</v>
      </c>
    </row>
    <row r="68" spans="2:16" s="8" customFormat="1" ht="11.1" customHeight="1" x14ac:dyDescent="0.15">
      <c r="B68" s="29" t="s">
        <v>43</v>
      </c>
      <c r="C68" s="123">
        <v>352</v>
      </c>
      <c r="D68" s="124"/>
      <c r="E68" s="125">
        <v>136</v>
      </c>
      <c r="F68" s="123">
        <v>116</v>
      </c>
      <c r="G68" s="123">
        <v>28</v>
      </c>
      <c r="H68" s="123">
        <v>7</v>
      </c>
      <c r="I68" s="123">
        <v>1</v>
      </c>
      <c r="J68" s="46">
        <f>SUM('D-a'!C68,'D-b'!C68,'D-c'!C68,'D-d'!C68,'D-e'!C68,'D-f'!C68)-C68</f>
        <v>0</v>
      </c>
      <c r="L68" s="46">
        <f>SUM('D-a'!E68,'D-b'!E68,'D-c'!E68,'D-d'!E68,'D-e'!E68,'D-f'!E68)-E68</f>
        <v>0</v>
      </c>
      <c r="M68" s="46">
        <f>SUM('D-a'!F68,'D-b'!F68,'D-c'!F68,'D-d'!F68,'D-e'!F68,'D-f'!F68)-F68</f>
        <v>0</v>
      </c>
      <c r="N68" s="46">
        <f>SUM('D-a'!G68,'D-b'!G68,'D-c'!G68,'D-d'!G68,'D-e'!G68,'D-f'!G68)-G68</f>
        <v>0</v>
      </c>
      <c r="O68" s="46">
        <f>SUM('D-a'!H68,'D-b'!H68,'D-c'!H68,'D-d'!H68,'D-e'!H68,'D-f'!H68)-H68</f>
        <v>0</v>
      </c>
      <c r="P68" s="46">
        <f>SUM('D-a'!I68,'D-b'!I68,'D-c'!I68,'D-d'!I68,'D-e'!I68,'D-f'!I68)-I68</f>
        <v>0</v>
      </c>
    </row>
    <row r="69" spans="2:16" s="8" customFormat="1" ht="11.1" customHeight="1" x14ac:dyDescent="0.15">
      <c r="B69" s="29" t="s">
        <v>44</v>
      </c>
      <c r="C69" s="123">
        <v>108</v>
      </c>
      <c r="D69" s="124"/>
      <c r="E69" s="125">
        <v>129</v>
      </c>
      <c r="F69" s="123">
        <v>62</v>
      </c>
      <c r="G69" s="123">
        <v>11</v>
      </c>
      <c r="H69" s="123">
        <v>5</v>
      </c>
      <c r="I69" s="123">
        <v>0</v>
      </c>
      <c r="J69" s="46">
        <f>SUM('D-a'!C69,'D-b'!C69,'D-c'!C69,'D-d'!C69,'D-e'!C69,'D-f'!C69)-C69</f>
        <v>0</v>
      </c>
      <c r="L69" s="46">
        <f>SUM('D-a'!E69,'D-b'!E69,'D-c'!E69,'D-d'!E69,'D-e'!E69,'D-f'!E69)-E69</f>
        <v>0</v>
      </c>
      <c r="M69" s="46">
        <f>SUM('D-a'!F69,'D-b'!F69,'D-c'!F69,'D-d'!F69,'D-e'!F69,'D-f'!F69)-F69</f>
        <v>0</v>
      </c>
      <c r="N69" s="46">
        <f>SUM('D-a'!G69,'D-b'!G69,'D-c'!G69,'D-d'!G69,'D-e'!G69,'D-f'!G69)-G69</f>
        <v>0</v>
      </c>
      <c r="O69" s="46">
        <f>SUM('D-a'!H69,'D-b'!H69,'D-c'!H69,'D-d'!H69,'D-e'!H69,'D-f'!H69)-H69</f>
        <v>0</v>
      </c>
      <c r="P69" s="46">
        <f>SUM('D-a'!I69,'D-b'!I69,'D-c'!I69,'D-d'!I69,'D-e'!I69,'D-f'!I69)-I69</f>
        <v>0</v>
      </c>
    </row>
    <row r="70" spans="2:16" s="22" customFormat="1" ht="11.1" customHeight="1" x14ac:dyDescent="0.15">
      <c r="B70" s="32" t="s">
        <v>290</v>
      </c>
      <c r="C70" s="121">
        <v>2875</v>
      </c>
      <c r="D70" s="121"/>
      <c r="E70" s="127">
        <v>1584</v>
      </c>
      <c r="F70" s="121">
        <v>1209</v>
      </c>
      <c r="G70" s="121">
        <v>257</v>
      </c>
      <c r="H70" s="121">
        <v>68</v>
      </c>
      <c r="I70" s="121">
        <v>20</v>
      </c>
      <c r="J70" s="46">
        <f>SUM('D-a'!C70,'D-b'!C70,'D-c'!C70,'D-d'!C70,'D-e'!C70,'D-f'!C70)-C70</f>
        <v>0</v>
      </c>
      <c r="L70" s="46">
        <f>SUM('D-a'!E70,'D-b'!E70,'D-c'!E70,'D-d'!E70,'D-e'!E70,'D-f'!E70)-E70</f>
        <v>0</v>
      </c>
      <c r="M70" s="46">
        <f>SUM('D-a'!F70,'D-b'!F70,'D-c'!F70,'D-d'!F70,'D-e'!F70,'D-f'!F70)-F70</f>
        <v>0</v>
      </c>
      <c r="N70" s="46">
        <f>SUM('D-a'!G70,'D-b'!G70,'D-c'!G70,'D-d'!G70,'D-e'!G70,'D-f'!G70)-G70</f>
        <v>0</v>
      </c>
      <c r="O70" s="46">
        <f>SUM('D-a'!H70,'D-b'!H70,'D-c'!H70,'D-d'!H70,'D-e'!H70,'D-f'!H70)-H70</f>
        <v>0</v>
      </c>
      <c r="P70" s="46">
        <f>SUM('D-a'!I70,'D-b'!I70,'D-c'!I70,'D-d'!I70,'D-e'!I70,'D-f'!I70)-I70</f>
        <v>0</v>
      </c>
    </row>
    <row r="71" spans="2:16" s="8" customFormat="1" ht="11.1" customHeight="1" x14ac:dyDescent="0.15">
      <c r="B71" s="29" t="s">
        <v>45</v>
      </c>
      <c r="C71" s="123">
        <v>1028</v>
      </c>
      <c r="D71" s="124"/>
      <c r="E71" s="125">
        <v>520</v>
      </c>
      <c r="F71" s="123">
        <v>415</v>
      </c>
      <c r="G71" s="123">
        <v>88</v>
      </c>
      <c r="H71" s="123">
        <v>36</v>
      </c>
      <c r="I71" s="123">
        <v>14</v>
      </c>
      <c r="J71" s="46">
        <f>SUM('D-a'!C71,'D-b'!C71,'D-c'!C71,'D-d'!C71,'D-e'!C71,'D-f'!C71)-C71</f>
        <v>0</v>
      </c>
      <c r="L71" s="46">
        <f>SUM('D-a'!E71,'D-b'!E71,'D-c'!E71,'D-d'!E71,'D-e'!E71,'D-f'!E71)-E71</f>
        <v>0</v>
      </c>
      <c r="M71" s="46">
        <f>SUM('D-a'!F71,'D-b'!F71,'D-c'!F71,'D-d'!F71,'D-e'!F71,'D-f'!F71)-F71</f>
        <v>0</v>
      </c>
      <c r="N71" s="46">
        <f>SUM('D-a'!G71,'D-b'!G71,'D-c'!G71,'D-d'!G71,'D-e'!G71,'D-f'!G71)-G71</f>
        <v>0</v>
      </c>
      <c r="O71" s="46">
        <f>SUM('D-a'!H71,'D-b'!H71,'D-c'!H71,'D-d'!H71,'D-e'!H71,'D-f'!H71)-H71</f>
        <v>0</v>
      </c>
      <c r="P71" s="46">
        <f>SUM('D-a'!I71,'D-b'!I71,'D-c'!I71,'D-d'!I71,'D-e'!I71,'D-f'!I71)-I71</f>
        <v>0</v>
      </c>
    </row>
    <row r="72" spans="2:16" s="8" customFormat="1" ht="11.1" customHeight="1" x14ac:dyDescent="0.15">
      <c r="B72" s="29" t="s">
        <v>46</v>
      </c>
      <c r="C72" s="123">
        <v>200</v>
      </c>
      <c r="D72" s="124"/>
      <c r="E72" s="125">
        <v>107</v>
      </c>
      <c r="F72" s="123">
        <v>113</v>
      </c>
      <c r="G72" s="123">
        <v>27</v>
      </c>
      <c r="H72" s="123">
        <v>5</v>
      </c>
      <c r="I72" s="123">
        <v>1</v>
      </c>
      <c r="J72" s="46">
        <f>SUM('D-a'!C72,'D-b'!C72,'D-c'!C72,'D-d'!C72,'D-e'!C72,'D-f'!C72)-C72</f>
        <v>0</v>
      </c>
      <c r="L72" s="46">
        <f>SUM('D-a'!E72,'D-b'!E72,'D-c'!E72,'D-d'!E72,'D-e'!E72,'D-f'!E72)-E72</f>
        <v>0</v>
      </c>
      <c r="M72" s="46">
        <f>SUM('D-a'!F72,'D-b'!F72,'D-c'!F72,'D-d'!F72,'D-e'!F72,'D-f'!F72)-F72</f>
        <v>0</v>
      </c>
      <c r="N72" s="46">
        <f>SUM('D-a'!G72,'D-b'!G72,'D-c'!G72,'D-d'!G72,'D-e'!G72,'D-f'!G72)-G72</f>
        <v>0</v>
      </c>
      <c r="O72" s="46">
        <f>SUM('D-a'!H72,'D-b'!H72,'D-c'!H72,'D-d'!H72,'D-e'!H72,'D-f'!H72)-H72</f>
        <v>0</v>
      </c>
      <c r="P72" s="46">
        <f>SUM('D-a'!I72,'D-b'!I72,'D-c'!I72,'D-d'!I72,'D-e'!I72,'D-f'!I72)-I72</f>
        <v>0</v>
      </c>
    </row>
    <row r="73" spans="2:16" s="8" customFormat="1" ht="11.1" customHeight="1" x14ac:dyDescent="0.15">
      <c r="B73" s="29" t="s">
        <v>47</v>
      </c>
      <c r="C73" s="123">
        <v>389</v>
      </c>
      <c r="D73" s="124"/>
      <c r="E73" s="125">
        <v>173</v>
      </c>
      <c r="F73" s="123">
        <v>105</v>
      </c>
      <c r="G73" s="123">
        <v>22</v>
      </c>
      <c r="H73" s="123">
        <v>5</v>
      </c>
      <c r="I73" s="123">
        <v>1</v>
      </c>
      <c r="J73" s="46">
        <f>SUM('D-a'!C73,'D-b'!C73,'D-c'!C73,'D-d'!C73,'D-e'!C73,'D-f'!C73)-C73</f>
        <v>0</v>
      </c>
      <c r="L73" s="46">
        <f>SUM('D-a'!E73,'D-b'!E73,'D-c'!E73,'D-d'!E73,'D-e'!E73,'D-f'!E73)-E73</f>
        <v>0</v>
      </c>
      <c r="M73" s="46">
        <f>SUM('D-a'!F73,'D-b'!F73,'D-c'!F73,'D-d'!F73,'D-e'!F73,'D-f'!F73)-F73</f>
        <v>0</v>
      </c>
      <c r="N73" s="46">
        <f>SUM('D-a'!G73,'D-b'!G73,'D-c'!G73,'D-d'!G73,'D-e'!G73,'D-f'!G73)-G73</f>
        <v>0</v>
      </c>
      <c r="O73" s="46">
        <f>SUM('D-a'!H73,'D-b'!H73,'D-c'!H73,'D-d'!H73,'D-e'!H73,'D-f'!H73)-H73</f>
        <v>0</v>
      </c>
      <c r="P73" s="46">
        <f>SUM('D-a'!I73,'D-b'!I73,'D-c'!I73,'D-d'!I73,'D-e'!I73,'D-f'!I73)-I73</f>
        <v>0</v>
      </c>
    </row>
    <row r="74" spans="2:16" s="8" customFormat="1" ht="11.1" customHeight="1" x14ac:dyDescent="0.15">
      <c r="B74" s="29" t="s">
        <v>48</v>
      </c>
      <c r="C74" s="123">
        <v>292</v>
      </c>
      <c r="D74" s="124"/>
      <c r="E74" s="125">
        <v>228</v>
      </c>
      <c r="F74" s="123">
        <v>183</v>
      </c>
      <c r="G74" s="123">
        <v>40</v>
      </c>
      <c r="H74" s="123">
        <v>10</v>
      </c>
      <c r="I74" s="123">
        <v>3</v>
      </c>
      <c r="J74" s="46">
        <f>SUM('D-a'!C74,'D-b'!C74,'D-c'!C74,'D-d'!C74,'D-e'!C74,'D-f'!C74)-C74</f>
        <v>0</v>
      </c>
      <c r="L74" s="46">
        <f>SUM('D-a'!E74,'D-b'!E74,'D-c'!E74,'D-d'!E74,'D-e'!E74,'D-f'!E74)-E74</f>
        <v>0</v>
      </c>
      <c r="M74" s="46">
        <f>SUM('D-a'!F74,'D-b'!F74,'D-c'!F74,'D-d'!F74,'D-e'!F74,'D-f'!F74)-F74</f>
        <v>0</v>
      </c>
      <c r="N74" s="46">
        <f>SUM('D-a'!G74,'D-b'!G74,'D-c'!G74,'D-d'!G74,'D-e'!G74,'D-f'!G74)-G74</f>
        <v>0</v>
      </c>
      <c r="O74" s="46">
        <f>SUM('D-a'!H74,'D-b'!H74,'D-c'!H74,'D-d'!H74,'D-e'!H74,'D-f'!H74)-H74</f>
        <v>0</v>
      </c>
      <c r="P74" s="46">
        <f>SUM('D-a'!I74,'D-b'!I74,'D-c'!I74,'D-d'!I74,'D-e'!I74,'D-f'!I74)-I74</f>
        <v>0</v>
      </c>
    </row>
    <row r="75" spans="2:16" s="8" customFormat="1" ht="11.1" customHeight="1" x14ac:dyDescent="0.15">
      <c r="B75" s="29" t="s">
        <v>49</v>
      </c>
      <c r="C75" s="123">
        <v>188</v>
      </c>
      <c r="D75" s="124"/>
      <c r="E75" s="125">
        <v>102</v>
      </c>
      <c r="F75" s="123">
        <v>85</v>
      </c>
      <c r="G75" s="123">
        <v>17</v>
      </c>
      <c r="H75" s="123">
        <v>4</v>
      </c>
      <c r="I75" s="123">
        <v>0</v>
      </c>
      <c r="J75" s="46">
        <f>SUM('D-a'!C75,'D-b'!C75,'D-c'!C75,'D-d'!C75,'D-e'!C75,'D-f'!C75)-C75</f>
        <v>0</v>
      </c>
      <c r="L75" s="46">
        <f>SUM('D-a'!E75,'D-b'!E75,'D-c'!E75,'D-d'!E75,'D-e'!E75,'D-f'!E75)-E75</f>
        <v>0</v>
      </c>
      <c r="M75" s="46">
        <f>SUM('D-a'!F75,'D-b'!F75,'D-c'!F75,'D-d'!F75,'D-e'!F75,'D-f'!F75)-F75</f>
        <v>0</v>
      </c>
      <c r="N75" s="46">
        <f>SUM('D-a'!G75,'D-b'!G75,'D-c'!G75,'D-d'!G75,'D-e'!G75,'D-f'!G75)-G75</f>
        <v>0</v>
      </c>
      <c r="O75" s="46">
        <f>SUM('D-a'!H75,'D-b'!H75,'D-c'!H75,'D-d'!H75,'D-e'!H75,'D-f'!H75)-H75</f>
        <v>0</v>
      </c>
      <c r="P75" s="46">
        <f>SUM('D-a'!I75,'D-b'!I75,'D-c'!I75,'D-d'!I75,'D-e'!I75,'D-f'!I75)-I75</f>
        <v>0</v>
      </c>
    </row>
    <row r="76" spans="2:16" s="8" customFormat="1" ht="11.1" customHeight="1" x14ac:dyDescent="0.15">
      <c r="B76" s="29" t="s">
        <v>50</v>
      </c>
      <c r="C76" s="123">
        <v>219</v>
      </c>
      <c r="D76" s="124"/>
      <c r="E76" s="125">
        <v>145</v>
      </c>
      <c r="F76" s="123">
        <v>106</v>
      </c>
      <c r="G76" s="123">
        <v>18</v>
      </c>
      <c r="H76" s="123">
        <v>1</v>
      </c>
      <c r="I76" s="123">
        <v>0</v>
      </c>
      <c r="J76" s="46">
        <f>SUM('D-a'!C76,'D-b'!C76,'D-c'!C76,'D-d'!C76,'D-e'!C76,'D-f'!C76)-C76</f>
        <v>0</v>
      </c>
      <c r="L76" s="46">
        <f>SUM('D-a'!E76,'D-b'!E76,'D-c'!E76,'D-d'!E76,'D-e'!E76,'D-f'!E76)-E76</f>
        <v>0</v>
      </c>
      <c r="M76" s="46">
        <f>SUM('D-a'!F76,'D-b'!F76,'D-c'!F76,'D-d'!F76,'D-e'!F76,'D-f'!F76)-F76</f>
        <v>0</v>
      </c>
      <c r="N76" s="46">
        <f>SUM('D-a'!G76,'D-b'!G76,'D-c'!G76,'D-d'!G76,'D-e'!G76,'D-f'!G76)-G76</f>
        <v>0</v>
      </c>
      <c r="O76" s="46">
        <f>SUM('D-a'!H76,'D-b'!H76,'D-c'!H76,'D-d'!H76,'D-e'!H76,'D-f'!H76)-H76</f>
        <v>0</v>
      </c>
      <c r="P76" s="46">
        <f>SUM('D-a'!I76,'D-b'!I76,'D-c'!I76,'D-d'!I76,'D-e'!I76,'D-f'!I76)-I76</f>
        <v>0</v>
      </c>
    </row>
    <row r="77" spans="2:16" s="8" customFormat="1" ht="11.1" customHeight="1" x14ac:dyDescent="0.15">
      <c r="B77" s="29" t="s">
        <v>51</v>
      </c>
      <c r="C77" s="123">
        <v>149</v>
      </c>
      <c r="D77" s="124"/>
      <c r="E77" s="125">
        <v>99</v>
      </c>
      <c r="F77" s="123">
        <v>71</v>
      </c>
      <c r="G77" s="123">
        <v>14</v>
      </c>
      <c r="H77" s="123">
        <v>1</v>
      </c>
      <c r="I77" s="123">
        <v>0</v>
      </c>
      <c r="J77" s="46">
        <f>SUM('D-a'!C77,'D-b'!C77,'D-c'!C77,'D-d'!C77,'D-e'!C77,'D-f'!C77)-C77</f>
        <v>0</v>
      </c>
      <c r="L77" s="46">
        <f>SUM('D-a'!E77,'D-b'!E77,'D-c'!E77,'D-d'!E77,'D-e'!E77,'D-f'!E77)-E77</f>
        <v>0</v>
      </c>
      <c r="M77" s="46">
        <f>SUM('D-a'!F77,'D-b'!F77,'D-c'!F77,'D-d'!F77,'D-e'!F77,'D-f'!F77)-F77</f>
        <v>0</v>
      </c>
      <c r="N77" s="46">
        <f>SUM('D-a'!G77,'D-b'!G77,'D-c'!G77,'D-d'!G77,'D-e'!G77,'D-f'!G77)-G77</f>
        <v>0</v>
      </c>
      <c r="O77" s="46">
        <f>SUM('D-a'!H77,'D-b'!H77,'D-c'!H77,'D-d'!H77,'D-e'!H77,'D-f'!H77)-H77</f>
        <v>0</v>
      </c>
      <c r="P77" s="46">
        <f>SUM('D-a'!I77,'D-b'!I77,'D-c'!I77,'D-d'!I77,'D-e'!I77,'D-f'!I77)-I77</f>
        <v>0</v>
      </c>
    </row>
    <row r="78" spans="2:16" s="8" customFormat="1" ht="11.1" customHeight="1" thickBot="1" x14ac:dyDescent="0.2">
      <c r="B78" s="33" t="s">
        <v>52</v>
      </c>
      <c r="C78" s="132">
        <v>410</v>
      </c>
      <c r="D78" s="133"/>
      <c r="E78" s="134">
        <v>210</v>
      </c>
      <c r="F78" s="132">
        <v>131</v>
      </c>
      <c r="G78" s="132">
        <v>31</v>
      </c>
      <c r="H78" s="132">
        <v>6</v>
      </c>
      <c r="I78" s="132">
        <v>1</v>
      </c>
      <c r="J78" s="46">
        <f>SUM('D-a'!C78,'D-b'!C78,'D-c'!C78,'D-d'!C78,'D-e'!C78,'D-f'!C78)-C78</f>
        <v>0</v>
      </c>
      <c r="L78" s="46">
        <f>SUM('D-a'!E78,'D-b'!E78,'D-c'!E78,'D-d'!E78,'D-e'!E78,'D-f'!E78)-E78</f>
        <v>0</v>
      </c>
      <c r="M78" s="46">
        <f>SUM('D-a'!F78,'D-b'!F78,'D-c'!F78,'D-d'!F78,'D-e'!F78,'D-f'!F78)-F78</f>
        <v>0</v>
      </c>
      <c r="N78" s="46">
        <f>SUM('D-a'!G78,'D-b'!G78,'D-c'!G78,'D-d'!G78,'D-e'!G78,'D-f'!G78)-G78</f>
        <v>0</v>
      </c>
      <c r="O78" s="46">
        <f>SUM('D-a'!H78,'D-b'!H78,'D-c'!H78,'D-d'!H78,'D-e'!H78,'D-f'!H78)-H78</f>
        <v>0</v>
      </c>
      <c r="P78" s="46">
        <f>SUM('D-a'!I78,'D-b'!I78,'D-c'!I78,'D-d'!I78,'D-e'!I78,'D-f'!I78)-I78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transitionEvaluation="1" codeName="Sheet58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9" x14ac:dyDescent="0.15">
      <c r="B1" s="1" t="s">
        <v>164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80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34762</v>
      </c>
      <c r="D9" s="44">
        <v>58.293538921811169</v>
      </c>
      <c r="E9" s="45">
        <v>20264</v>
      </c>
      <c r="F9" s="43">
        <v>10997</v>
      </c>
      <c r="G9" s="43">
        <v>1766</v>
      </c>
      <c r="H9" s="43">
        <v>841</v>
      </c>
      <c r="I9" s="43">
        <v>250</v>
      </c>
    </row>
    <row r="10" spans="2:9" s="8" customFormat="1" x14ac:dyDescent="0.15">
      <c r="B10" s="14" t="str">
        <f>重要犯罪!B10</f>
        <v>2013     25</v>
      </c>
      <c r="C10" s="43">
        <v>38302</v>
      </c>
      <c r="D10" s="44">
        <v>48.389118061720012</v>
      </c>
      <c r="E10" s="45">
        <v>18534</v>
      </c>
      <c r="F10" s="43">
        <v>10827</v>
      </c>
      <c r="G10" s="43">
        <v>1684</v>
      </c>
      <c r="H10" s="43">
        <v>762</v>
      </c>
      <c r="I10" s="43">
        <v>160</v>
      </c>
    </row>
    <row r="11" spans="2:9" s="8" customFormat="1" x14ac:dyDescent="0.15">
      <c r="B11" s="14" t="str">
        <f>重要犯罪!B11</f>
        <v>2014     26</v>
      </c>
      <c r="C11" s="43">
        <v>41523</v>
      </c>
      <c r="D11" s="44">
        <v>41.338535269609615</v>
      </c>
      <c r="E11" s="45">
        <v>17165</v>
      </c>
      <c r="F11" s="43">
        <v>10489</v>
      </c>
      <c r="G11" s="43">
        <v>1608</v>
      </c>
      <c r="H11" s="43">
        <v>840</v>
      </c>
      <c r="I11" s="43">
        <v>151</v>
      </c>
    </row>
    <row r="12" spans="2:9" s="8" customFormat="1" x14ac:dyDescent="0.15">
      <c r="B12" s="14" t="str">
        <f>重要犯罪!B12</f>
        <v>2015     27</v>
      </c>
      <c r="C12" s="43">
        <v>39432</v>
      </c>
      <c r="D12" s="44">
        <v>44.666768107121122</v>
      </c>
      <c r="E12" s="45">
        <v>17613</v>
      </c>
      <c r="F12" s="43">
        <v>10502</v>
      </c>
      <c r="G12" s="43">
        <v>1594</v>
      </c>
      <c r="H12" s="43">
        <v>802</v>
      </c>
      <c r="I12" s="43">
        <v>110</v>
      </c>
    </row>
    <row r="13" spans="2:9" s="8" customFormat="1" x14ac:dyDescent="0.15">
      <c r="B13" s="14" t="str">
        <f>重要犯罪!B13</f>
        <v>2016     28</v>
      </c>
      <c r="C13" s="43">
        <v>40990</v>
      </c>
      <c r="D13" s="44">
        <v>45.333008050744084</v>
      </c>
      <c r="E13" s="45">
        <v>18582</v>
      </c>
      <c r="F13" s="43">
        <v>10360</v>
      </c>
      <c r="G13" s="43">
        <v>1535</v>
      </c>
      <c r="H13" s="43">
        <v>708</v>
      </c>
      <c r="I13" s="43">
        <v>89</v>
      </c>
    </row>
    <row r="14" spans="2:9" s="8" customFormat="1" x14ac:dyDescent="0.15">
      <c r="B14" s="14" t="str">
        <f>重要犯罪!B14</f>
        <v>2017     29</v>
      </c>
      <c r="C14" s="24">
        <v>42571</v>
      </c>
      <c r="D14" s="44">
        <v>40.896384862934859</v>
      </c>
      <c r="E14" s="46">
        <v>17410</v>
      </c>
      <c r="F14" s="43">
        <v>9928</v>
      </c>
      <c r="G14" s="43">
        <v>1492</v>
      </c>
      <c r="H14" s="43">
        <v>803</v>
      </c>
      <c r="I14" s="43">
        <v>114</v>
      </c>
    </row>
    <row r="15" spans="2:9" s="8" customFormat="1" x14ac:dyDescent="0.15">
      <c r="B15" s="18" t="str">
        <f>重要犯罪!B15</f>
        <v>2018     30</v>
      </c>
      <c r="C15" s="47">
        <v>38513</v>
      </c>
      <c r="D15" s="48">
        <v>42.806325136966741</v>
      </c>
      <c r="E15" s="49">
        <v>16486</v>
      </c>
      <c r="F15" s="50">
        <v>9959</v>
      </c>
      <c r="G15" s="50">
        <v>1581</v>
      </c>
      <c r="H15" s="50">
        <v>1065</v>
      </c>
      <c r="I15" s="50">
        <v>131</v>
      </c>
    </row>
    <row r="16" spans="2:9" s="8" customFormat="1" x14ac:dyDescent="0.15">
      <c r="B16" s="18" t="str">
        <f>重要犯罪!B16</f>
        <v>2019 令和元年</v>
      </c>
      <c r="C16" s="50">
        <v>32207</v>
      </c>
      <c r="D16" s="48">
        <v>49.374359611264637</v>
      </c>
      <c r="E16" s="51">
        <v>15902</v>
      </c>
      <c r="F16" s="50">
        <v>8843</v>
      </c>
      <c r="G16" s="50">
        <v>1439</v>
      </c>
      <c r="H16" s="50">
        <v>808</v>
      </c>
      <c r="I16" s="50">
        <v>144</v>
      </c>
    </row>
    <row r="17" spans="2:9" s="22" customFormat="1" x14ac:dyDescent="0.15">
      <c r="B17" s="18" t="str">
        <f>重要犯罪!B17</f>
        <v>2020 　　２</v>
      </c>
      <c r="C17" s="50">
        <v>30468</v>
      </c>
      <c r="D17" s="48">
        <v>50.118156754627805</v>
      </c>
      <c r="E17" s="52">
        <v>15270</v>
      </c>
      <c r="F17" s="52">
        <v>8326</v>
      </c>
      <c r="G17" s="52">
        <v>1477</v>
      </c>
      <c r="H17" s="52">
        <v>634</v>
      </c>
      <c r="I17" s="51">
        <v>117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33353</v>
      </c>
      <c r="D18" s="54">
        <f>E18/C18*100</f>
        <v>49.55176445896921</v>
      </c>
      <c r="E18" s="55">
        <f>SUM(E20,E26,E33,E34,E45,E52,E59,E65,E70)</f>
        <v>16527</v>
      </c>
      <c r="F18" s="53">
        <f>SUM(F20,F26,F33,F34,F45,F52,F59,F65,F70)</f>
        <v>10400</v>
      </c>
      <c r="G18" s="53">
        <f>SUM(G20,G26,G33,G34,G45,G52,G59,G65,G70)</f>
        <v>2002</v>
      </c>
      <c r="H18" s="53">
        <f>SUM(H20,H26,H33,H34,H45,H52,H59,H65,H70)</f>
        <v>847</v>
      </c>
      <c r="I18" s="53">
        <f>SUM(I20,I26,I33,I34,I45,I52,I59,I65,I70)</f>
        <v>132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656</v>
      </c>
      <c r="D20" s="53"/>
      <c r="E20" s="23">
        <v>487</v>
      </c>
      <c r="F20" s="122">
        <v>373</v>
      </c>
      <c r="G20" s="122">
        <v>81</v>
      </c>
      <c r="H20" s="122">
        <v>15</v>
      </c>
      <c r="I20" s="121">
        <v>4</v>
      </c>
    </row>
    <row r="21" spans="2:9" s="8" customFormat="1" ht="11.1" customHeight="1" x14ac:dyDescent="0.15">
      <c r="B21" s="29" t="s">
        <v>2</v>
      </c>
      <c r="C21" s="30">
        <v>483</v>
      </c>
      <c r="D21" s="43"/>
      <c r="E21" s="125">
        <v>353</v>
      </c>
      <c r="F21" s="123">
        <v>261</v>
      </c>
      <c r="G21" s="123">
        <v>64</v>
      </c>
      <c r="H21" s="126">
        <v>13</v>
      </c>
      <c r="I21" s="123">
        <v>4</v>
      </c>
    </row>
    <row r="22" spans="2:9" s="8" customFormat="1" ht="11.1" customHeight="1" x14ac:dyDescent="0.15">
      <c r="B22" s="29" t="s">
        <v>3</v>
      </c>
      <c r="C22" s="30">
        <v>47</v>
      </c>
      <c r="D22" s="43"/>
      <c r="E22" s="125">
        <v>27</v>
      </c>
      <c r="F22" s="123">
        <v>24</v>
      </c>
      <c r="G22" s="123">
        <v>2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30">
        <v>56</v>
      </c>
      <c r="D23" s="43"/>
      <c r="E23" s="125">
        <v>42</v>
      </c>
      <c r="F23" s="123">
        <v>46</v>
      </c>
      <c r="G23" s="123">
        <v>10</v>
      </c>
      <c r="H23" s="123">
        <v>1</v>
      </c>
      <c r="I23" s="123">
        <v>0</v>
      </c>
    </row>
    <row r="24" spans="2:9" s="8" customFormat="1" ht="11.1" customHeight="1" x14ac:dyDescent="0.15">
      <c r="B24" s="29" t="s">
        <v>5</v>
      </c>
      <c r="C24" s="30">
        <v>42</v>
      </c>
      <c r="D24" s="43"/>
      <c r="E24" s="125">
        <v>28</v>
      </c>
      <c r="F24" s="123">
        <v>25</v>
      </c>
      <c r="G24" s="123">
        <v>2</v>
      </c>
      <c r="H24" s="123">
        <v>1</v>
      </c>
      <c r="I24" s="123">
        <v>0</v>
      </c>
    </row>
    <row r="25" spans="2:9" s="8" customFormat="1" ht="11.1" customHeight="1" x14ac:dyDescent="0.15">
      <c r="B25" s="29" t="s">
        <v>6</v>
      </c>
      <c r="C25" s="30">
        <v>28</v>
      </c>
      <c r="D25" s="43"/>
      <c r="E25" s="125">
        <v>37</v>
      </c>
      <c r="F25" s="123">
        <v>17</v>
      </c>
      <c r="G25" s="123">
        <v>3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53">
        <v>1773</v>
      </c>
      <c r="D26" s="53"/>
      <c r="E26" s="127">
        <v>1255</v>
      </c>
      <c r="F26" s="121">
        <v>606</v>
      </c>
      <c r="G26" s="121">
        <v>139</v>
      </c>
      <c r="H26" s="121">
        <v>23</v>
      </c>
      <c r="I26" s="121">
        <v>7</v>
      </c>
    </row>
    <row r="27" spans="2:9" s="8" customFormat="1" ht="11.1" customHeight="1" x14ac:dyDescent="0.15">
      <c r="B27" s="29" t="s">
        <v>7</v>
      </c>
      <c r="C27" s="30">
        <v>366</v>
      </c>
      <c r="D27" s="43"/>
      <c r="E27" s="125">
        <v>249</v>
      </c>
      <c r="F27" s="123">
        <v>106</v>
      </c>
      <c r="G27" s="123">
        <v>21</v>
      </c>
      <c r="H27" s="123">
        <v>1</v>
      </c>
      <c r="I27" s="123">
        <v>0</v>
      </c>
    </row>
    <row r="28" spans="2:9" s="8" customFormat="1" ht="11.1" customHeight="1" x14ac:dyDescent="0.15">
      <c r="B28" s="29" t="s">
        <v>8</v>
      </c>
      <c r="C28" s="30">
        <v>98</v>
      </c>
      <c r="D28" s="43"/>
      <c r="E28" s="125">
        <v>120</v>
      </c>
      <c r="F28" s="123">
        <v>70</v>
      </c>
      <c r="G28" s="123">
        <v>15</v>
      </c>
      <c r="H28" s="123">
        <v>6</v>
      </c>
      <c r="I28" s="123">
        <v>2</v>
      </c>
    </row>
    <row r="29" spans="2:9" s="8" customFormat="1" ht="11.1" customHeight="1" x14ac:dyDescent="0.15">
      <c r="B29" s="29" t="s">
        <v>9</v>
      </c>
      <c r="C29" s="30">
        <v>688</v>
      </c>
      <c r="D29" s="43"/>
      <c r="E29" s="125">
        <v>329</v>
      </c>
      <c r="F29" s="123">
        <v>155</v>
      </c>
      <c r="G29" s="123">
        <v>36</v>
      </c>
      <c r="H29" s="123">
        <v>8</v>
      </c>
      <c r="I29" s="123">
        <v>2</v>
      </c>
    </row>
    <row r="30" spans="2:9" s="8" customFormat="1" ht="11.1" customHeight="1" x14ac:dyDescent="0.15">
      <c r="B30" s="29" t="s">
        <v>10</v>
      </c>
      <c r="C30" s="30">
        <v>156</v>
      </c>
      <c r="D30" s="43"/>
      <c r="E30" s="125">
        <v>121</v>
      </c>
      <c r="F30" s="123">
        <v>77</v>
      </c>
      <c r="G30" s="123">
        <v>15</v>
      </c>
      <c r="H30" s="123">
        <v>2</v>
      </c>
      <c r="I30" s="123">
        <v>1</v>
      </c>
    </row>
    <row r="31" spans="2:9" s="8" customFormat="1" ht="11.1" customHeight="1" x14ac:dyDescent="0.15">
      <c r="B31" s="29" t="s">
        <v>11</v>
      </c>
      <c r="C31" s="30">
        <v>145</v>
      </c>
      <c r="D31" s="43"/>
      <c r="E31" s="125">
        <v>182</v>
      </c>
      <c r="F31" s="123">
        <v>75</v>
      </c>
      <c r="G31" s="123">
        <v>21</v>
      </c>
      <c r="H31" s="123">
        <v>4</v>
      </c>
      <c r="I31" s="123">
        <v>1</v>
      </c>
    </row>
    <row r="32" spans="2:9" s="8" customFormat="1" ht="11.1" customHeight="1" x14ac:dyDescent="0.15">
      <c r="B32" s="29" t="s">
        <v>12</v>
      </c>
      <c r="C32" s="30">
        <v>320</v>
      </c>
      <c r="D32" s="43"/>
      <c r="E32" s="125">
        <v>254</v>
      </c>
      <c r="F32" s="123">
        <v>123</v>
      </c>
      <c r="G32" s="123">
        <v>31</v>
      </c>
      <c r="H32" s="123">
        <v>2</v>
      </c>
      <c r="I32" s="123">
        <v>1</v>
      </c>
    </row>
    <row r="33" spans="2:9" s="22" customFormat="1" ht="11.1" customHeight="1" x14ac:dyDescent="0.15">
      <c r="B33" s="32" t="s">
        <v>13</v>
      </c>
      <c r="C33" s="63">
        <v>7615</v>
      </c>
      <c r="D33" s="53"/>
      <c r="E33" s="129">
        <v>3302</v>
      </c>
      <c r="F33" s="128">
        <v>1665</v>
      </c>
      <c r="G33" s="128">
        <v>256</v>
      </c>
      <c r="H33" s="128">
        <v>214</v>
      </c>
      <c r="I33" s="128">
        <v>29</v>
      </c>
    </row>
    <row r="34" spans="2:9" s="22" customFormat="1" ht="11.1" customHeight="1" x14ac:dyDescent="0.15">
      <c r="B34" s="32" t="s">
        <v>285</v>
      </c>
      <c r="C34" s="53">
        <v>8094</v>
      </c>
      <c r="D34" s="53"/>
      <c r="E34" s="127">
        <v>4032</v>
      </c>
      <c r="F34" s="121">
        <v>2414</v>
      </c>
      <c r="G34" s="121">
        <v>444</v>
      </c>
      <c r="H34" s="121">
        <v>226</v>
      </c>
      <c r="I34" s="121">
        <v>32</v>
      </c>
    </row>
    <row r="35" spans="2:9" s="8" customFormat="1" ht="11.1" customHeight="1" x14ac:dyDescent="0.15">
      <c r="B35" s="29" t="s">
        <v>14</v>
      </c>
      <c r="C35" s="30">
        <v>520</v>
      </c>
      <c r="D35" s="43"/>
      <c r="E35" s="125">
        <v>193</v>
      </c>
      <c r="F35" s="123">
        <v>125</v>
      </c>
      <c r="G35" s="123">
        <v>27</v>
      </c>
      <c r="H35" s="123">
        <v>11</v>
      </c>
      <c r="I35" s="123">
        <v>3</v>
      </c>
    </row>
    <row r="36" spans="2:9" s="8" customFormat="1" ht="11.1" customHeight="1" x14ac:dyDescent="0.15">
      <c r="B36" s="29" t="s">
        <v>15</v>
      </c>
      <c r="C36" s="30">
        <v>371</v>
      </c>
      <c r="D36" s="43"/>
      <c r="E36" s="125">
        <v>220</v>
      </c>
      <c r="F36" s="123">
        <v>117</v>
      </c>
      <c r="G36" s="123">
        <v>24</v>
      </c>
      <c r="H36" s="123">
        <v>4</v>
      </c>
      <c r="I36" s="123">
        <v>0</v>
      </c>
    </row>
    <row r="37" spans="2:9" s="8" customFormat="1" ht="11.1" customHeight="1" x14ac:dyDescent="0.15">
      <c r="B37" s="29" t="s">
        <v>16</v>
      </c>
      <c r="C37" s="30">
        <v>427</v>
      </c>
      <c r="D37" s="43"/>
      <c r="E37" s="125">
        <v>384</v>
      </c>
      <c r="F37" s="123">
        <v>219</v>
      </c>
      <c r="G37" s="123">
        <v>50</v>
      </c>
      <c r="H37" s="123">
        <v>13</v>
      </c>
      <c r="I37" s="123">
        <v>0</v>
      </c>
    </row>
    <row r="38" spans="2:9" s="8" customFormat="1" ht="11.1" customHeight="1" x14ac:dyDescent="0.15">
      <c r="B38" s="29" t="s">
        <v>17</v>
      </c>
      <c r="C38" s="30">
        <v>1629</v>
      </c>
      <c r="D38" s="43"/>
      <c r="E38" s="125">
        <v>813</v>
      </c>
      <c r="F38" s="123">
        <v>503</v>
      </c>
      <c r="G38" s="123">
        <v>100</v>
      </c>
      <c r="H38" s="123">
        <v>72</v>
      </c>
      <c r="I38" s="123">
        <v>12</v>
      </c>
    </row>
    <row r="39" spans="2:9" s="8" customFormat="1" ht="11.1" customHeight="1" x14ac:dyDescent="0.15">
      <c r="B39" s="29" t="s">
        <v>18</v>
      </c>
      <c r="C39" s="30">
        <v>1545</v>
      </c>
      <c r="D39" s="43"/>
      <c r="E39" s="125">
        <v>639</v>
      </c>
      <c r="F39" s="123">
        <v>421</v>
      </c>
      <c r="G39" s="123">
        <v>64</v>
      </c>
      <c r="H39" s="123">
        <v>29</v>
      </c>
      <c r="I39" s="123">
        <v>5</v>
      </c>
    </row>
    <row r="40" spans="2:9" s="8" customFormat="1" ht="11.1" customHeight="1" x14ac:dyDescent="0.15">
      <c r="B40" s="29" t="s">
        <v>19</v>
      </c>
      <c r="C40" s="30">
        <v>2093</v>
      </c>
      <c r="D40" s="43"/>
      <c r="E40" s="125">
        <v>915</v>
      </c>
      <c r="F40" s="123">
        <v>418</v>
      </c>
      <c r="G40" s="123">
        <v>67</v>
      </c>
      <c r="H40" s="123">
        <v>63</v>
      </c>
      <c r="I40" s="123">
        <v>8</v>
      </c>
    </row>
    <row r="41" spans="2:9" s="8" customFormat="1" ht="11.1" customHeight="1" x14ac:dyDescent="0.15">
      <c r="B41" s="29" t="s">
        <v>20</v>
      </c>
      <c r="C41" s="30">
        <v>431</v>
      </c>
      <c r="D41" s="43"/>
      <c r="E41" s="125">
        <v>245</v>
      </c>
      <c r="F41" s="123">
        <v>150</v>
      </c>
      <c r="G41" s="123">
        <v>22</v>
      </c>
      <c r="H41" s="123">
        <v>10</v>
      </c>
      <c r="I41" s="123">
        <v>1</v>
      </c>
    </row>
    <row r="42" spans="2:9" s="8" customFormat="1" ht="11.1" customHeight="1" x14ac:dyDescent="0.15">
      <c r="B42" s="29" t="s">
        <v>21</v>
      </c>
      <c r="C42" s="66">
        <v>148</v>
      </c>
      <c r="D42" s="43"/>
      <c r="E42" s="125">
        <v>93</v>
      </c>
      <c r="F42" s="123">
        <v>66</v>
      </c>
      <c r="G42" s="123">
        <v>12</v>
      </c>
      <c r="H42" s="123">
        <v>5</v>
      </c>
      <c r="I42" s="123">
        <v>1</v>
      </c>
    </row>
    <row r="43" spans="2:9" s="8" customFormat="1" ht="11.1" customHeight="1" x14ac:dyDescent="0.15">
      <c r="B43" s="29" t="s">
        <v>22</v>
      </c>
      <c r="C43" s="30">
        <v>320</v>
      </c>
      <c r="D43" s="43"/>
      <c r="E43" s="125">
        <v>191</v>
      </c>
      <c r="F43" s="123">
        <v>118</v>
      </c>
      <c r="G43" s="123">
        <v>24</v>
      </c>
      <c r="H43" s="123">
        <v>6</v>
      </c>
      <c r="I43" s="123">
        <v>1</v>
      </c>
    </row>
    <row r="44" spans="2:9" s="8" customFormat="1" ht="11.1" customHeight="1" x14ac:dyDescent="0.15">
      <c r="B44" s="29" t="s">
        <v>23</v>
      </c>
      <c r="C44" s="30">
        <v>610</v>
      </c>
      <c r="D44" s="43"/>
      <c r="E44" s="125">
        <v>339</v>
      </c>
      <c r="F44" s="123">
        <v>277</v>
      </c>
      <c r="G44" s="123">
        <v>54</v>
      </c>
      <c r="H44" s="123">
        <v>13</v>
      </c>
      <c r="I44" s="123">
        <v>1</v>
      </c>
    </row>
    <row r="45" spans="2:9" s="22" customFormat="1" ht="11.1" customHeight="1" x14ac:dyDescent="0.15">
      <c r="B45" s="32" t="s">
        <v>286</v>
      </c>
      <c r="C45" s="53">
        <v>3092</v>
      </c>
      <c r="D45" s="53"/>
      <c r="E45" s="131">
        <v>1815</v>
      </c>
      <c r="F45" s="121">
        <v>1454</v>
      </c>
      <c r="G45" s="121">
        <v>286</v>
      </c>
      <c r="H45" s="121">
        <v>81</v>
      </c>
      <c r="I45" s="121">
        <v>17</v>
      </c>
    </row>
    <row r="46" spans="2:9" s="8" customFormat="1" ht="11.1" customHeight="1" x14ac:dyDescent="0.15">
      <c r="B46" s="29" t="s">
        <v>24</v>
      </c>
      <c r="C46" s="30">
        <v>248</v>
      </c>
      <c r="D46" s="43"/>
      <c r="E46" s="125">
        <v>157</v>
      </c>
      <c r="F46" s="123">
        <v>89</v>
      </c>
      <c r="G46" s="123">
        <v>26</v>
      </c>
      <c r="H46" s="123">
        <v>11</v>
      </c>
      <c r="I46" s="123">
        <v>6</v>
      </c>
    </row>
    <row r="47" spans="2:9" s="8" customFormat="1" ht="11.1" customHeight="1" x14ac:dyDescent="0.15">
      <c r="B47" s="29" t="s">
        <v>25</v>
      </c>
      <c r="C47" s="30">
        <v>127</v>
      </c>
      <c r="D47" s="43"/>
      <c r="E47" s="125">
        <v>84</v>
      </c>
      <c r="F47" s="123">
        <v>71</v>
      </c>
      <c r="G47" s="123">
        <v>21</v>
      </c>
      <c r="H47" s="123">
        <v>2</v>
      </c>
      <c r="I47" s="123">
        <v>0</v>
      </c>
    </row>
    <row r="48" spans="2:9" s="8" customFormat="1" ht="11.1" customHeight="1" x14ac:dyDescent="0.15">
      <c r="B48" s="29" t="s">
        <v>26</v>
      </c>
      <c r="C48" s="30">
        <v>112</v>
      </c>
      <c r="D48" s="43"/>
      <c r="E48" s="125">
        <v>86</v>
      </c>
      <c r="F48" s="123">
        <v>65</v>
      </c>
      <c r="G48" s="123">
        <v>12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30">
        <v>496</v>
      </c>
      <c r="D49" s="43"/>
      <c r="E49" s="125">
        <v>283</v>
      </c>
      <c r="F49" s="123">
        <v>188</v>
      </c>
      <c r="G49" s="123">
        <v>49</v>
      </c>
      <c r="H49" s="123">
        <v>12</v>
      </c>
      <c r="I49" s="123">
        <v>1</v>
      </c>
    </row>
    <row r="50" spans="2:9" s="8" customFormat="1" ht="11.1" customHeight="1" x14ac:dyDescent="0.15">
      <c r="B50" s="29" t="s">
        <v>28</v>
      </c>
      <c r="C50" s="30">
        <v>1782</v>
      </c>
      <c r="D50" s="43"/>
      <c r="E50" s="125">
        <v>946</v>
      </c>
      <c r="F50" s="123">
        <v>888</v>
      </c>
      <c r="G50" s="123">
        <v>144</v>
      </c>
      <c r="H50" s="123">
        <v>52</v>
      </c>
      <c r="I50" s="123">
        <v>8</v>
      </c>
    </row>
    <row r="51" spans="2:9" s="8" customFormat="1" ht="11.1" customHeight="1" x14ac:dyDescent="0.15">
      <c r="B51" s="29" t="s">
        <v>29</v>
      </c>
      <c r="C51" s="30">
        <v>327</v>
      </c>
      <c r="D51" s="43"/>
      <c r="E51" s="125">
        <v>259</v>
      </c>
      <c r="F51" s="123">
        <v>153</v>
      </c>
      <c r="G51" s="123">
        <v>34</v>
      </c>
      <c r="H51" s="123">
        <v>4</v>
      </c>
      <c r="I51" s="123">
        <v>2</v>
      </c>
    </row>
    <row r="52" spans="2:9" s="22" customFormat="1" ht="11.1" customHeight="1" x14ac:dyDescent="0.15">
      <c r="B52" s="32" t="s">
        <v>287</v>
      </c>
      <c r="C52" s="53">
        <v>6956</v>
      </c>
      <c r="D52" s="53"/>
      <c r="E52" s="127">
        <v>2783</v>
      </c>
      <c r="F52" s="121">
        <v>1934</v>
      </c>
      <c r="G52" s="121">
        <v>384</v>
      </c>
      <c r="H52" s="121">
        <v>172</v>
      </c>
      <c r="I52" s="121">
        <v>17</v>
      </c>
    </row>
    <row r="53" spans="2:9" s="8" customFormat="1" ht="11.1" customHeight="1" x14ac:dyDescent="0.15">
      <c r="B53" s="29" t="s">
        <v>30</v>
      </c>
      <c r="C53" s="30">
        <v>442</v>
      </c>
      <c r="D53" s="43"/>
      <c r="E53" s="125">
        <v>218</v>
      </c>
      <c r="F53" s="123">
        <v>154</v>
      </c>
      <c r="G53" s="123">
        <v>31</v>
      </c>
      <c r="H53" s="123">
        <v>10</v>
      </c>
      <c r="I53" s="123">
        <v>2</v>
      </c>
    </row>
    <row r="54" spans="2:9" s="8" customFormat="1" ht="11.1" customHeight="1" x14ac:dyDescent="0.15">
      <c r="B54" s="29" t="s">
        <v>31</v>
      </c>
      <c r="C54" s="30">
        <v>527</v>
      </c>
      <c r="D54" s="43"/>
      <c r="E54" s="125">
        <v>304</v>
      </c>
      <c r="F54" s="123">
        <v>258</v>
      </c>
      <c r="G54" s="123">
        <v>59</v>
      </c>
      <c r="H54" s="123">
        <v>22</v>
      </c>
      <c r="I54" s="123">
        <v>1</v>
      </c>
    </row>
    <row r="55" spans="2:9" s="8" customFormat="1" ht="11.1" customHeight="1" x14ac:dyDescent="0.15">
      <c r="B55" s="29" t="s">
        <v>32</v>
      </c>
      <c r="C55" s="30">
        <v>3426</v>
      </c>
      <c r="D55" s="43"/>
      <c r="E55" s="125">
        <v>1076</v>
      </c>
      <c r="F55" s="123">
        <v>650</v>
      </c>
      <c r="G55" s="123">
        <v>117</v>
      </c>
      <c r="H55" s="123">
        <v>61</v>
      </c>
      <c r="I55" s="123">
        <v>7</v>
      </c>
    </row>
    <row r="56" spans="2:9" s="8" customFormat="1" ht="11.1" customHeight="1" x14ac:dyDescent="0.15">
      <c r="B56" s="29" t="s">
        <v>33</v>
      </c>
      <c r="C56" s="30">
        <v>2076</v>
      </c>
      <c r="D56" s="43"/>
      <c r="E56" s="125">
        <v>817</v>
      </c>
      <c r="F56" s="123">
        <v>602</v>
      </c>
      <c r="G56" s="123">
        <v>107</v>
      </c>
      <c r="H56" s="123">
        <v>56</v>
      </c>
      <c r="I56" s="123">
        <v>4</v>
      </c>
    </row>
    <row r="57" spans="2:9" s="8" customFormat="1" ht="11.1" customHeight="1" x14ac:dyDescent="0.15">
      <c r="B57" s="29" t="s">
        <v>34</v>
      </c>
      <c r="C57" s="30">
        <v>302</v>
      </c>
      <c r="D57" s="43"/>
      <c r="E57" s="125">
        <v>272</v>
      </c>
      <c r="F57" s="123">
        <v>179</v>
      </c>
      <c r="G57" s="123">
        <v>49</v>
      </c>
      <c r="H57" s="123">
        <v>11</v>
      </c>
      <c r="I57" s="123">
        <v>3</v>
      </c>
    </row>
    <row r="58" spans="2:9" s="8" customFormat="1" ht="11.1" customHeight="1" x14ac:dyDescent="0.15">
      <c r="B58" s="29" t="s">
        <v>35</v>
      </c>
      <c r="C58" s="30">
        <v>183</v>
      </c>
      <c r="D58" s="43"/>
      <c r="E58" s="125">
        <v>96</v>
      </c>
      <c r="F58" s="123">
        <v>91</v>
      </c>
      <c r="G58" s="123">
        <v>21</v>
      </c>
      <c r="H58" s="123">
        <v>12</v>
      </c>
      <c r="I58" s="123">
        <v>0</v>
      </c>
    </row>
    <row r="59" spans="2:9" s="22" customFormat="1" ht="11.1" customHeight="1" x14ac:dyDescent="0.15">
      <c r="B59" s="32" t="s">
        <v>288</v>
      </c>
      <c r="C59" s="53">
        <v>1752</v>
      </c>
      <c r="D59" s="53"/>
      <c r="E59" s="127">
        <v>954</v>
      </c>
      <c r="F59" s="121">
        <v>657</v>
      </c>
      <c r="G59" s="121">
        <v>137</v>
      </c>
      <c r="H59" s="121">
        <v>29</v>
      </c>
      <c r="I59" s="121">
        <v>5</v>
      </c>
    </row>
    <row r="60" spans="2:9" s="8" customFormat="1" ht="11.1" customHeight="1" x14ac:dyDescent="0.15">
      <c r="B60" s="29" t="s">
        <v>36</v>
      </c>
      <c r="C60" s="30">
        <v>97</v>
      </c>
      <c r="D60" s="43"/>
      <c r="E60" s="125">
        <v>63</v>
      </c>
      <c r="F60" s="123">
        <v>45</v>
      </c>
      <c r="G60" s="123">
        <v>15</v>
      </c>
      <c r="H60" s="123">
        <v>2</v>
      </c>
      <c r="I60" s="123">
        <v>1</v>
      </c>
    </row>
    <row r="61" spans="2:9" s="8" customFormat="1" ht="11.1" customHeight="1" x14ac:dyDescent="0.15">
      <c r="B61" s="29" t="s">
        <v>37</v>
      </c>
      <c r="C61" s="30">
        <v>212</v>
      </c>
      <c r="D61" s="43"/>
      <c r="E61" s="125">
        <v>157</v>
      </c>
      <c r="F61" s="123">
        <v>110</v>
      </c>
      <c r="G61" s="123">
        <v>24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30">
        <v>440</v>
      </c>
      <c r="D62" s="43"/>
      <c r="E62" s="125">
        <v>291</v>
      </c>
      <c r="F62" s="123">
        <v>192</v>
      </c>
      <c r="G62" s="123">
        <v>34</v>
      </c>
      <c r="H62" s="123">
        <v>8</v>
      </c>
      <c r="I62" s="123">
        <v>1</v>
      </c>
    </row>
    <row r="63" spans="2:9" s="8" customFormat="1" ht="11.1" customHeight="1" x14ac:dyDescent="0.15">
      <c r="B63" s="29" t="s">
        <v>39</v>
      </c>
      <c r="C63" s="30">
        <v>737</v>
      </c>
      <c r="D63" s="43"/>
      <c r="E63" s="125">
        <v>300</v>
      </c>
      <c r="F63" s="123">
        <v>215</v>
      </c>
      <c r="G63" s="123">
        <v>50</v>
      </c>
      <c r="H63" s="123">
        <v>12</v>
      </c>
      <c r="I63" s="123">
        <v>1</v>
      </c>
    </row>
    <row r="64" spans="2:9" s="8" customFormat="1" ht="11.1" customHeight="1" x14ac:dyDescent="0.15">
      <c r="B64" s="29" t="s">
        <v>40</v>
      </c>
      <c r="C64" s="30">
        <v>266</v>
      </c>
      <c r="D64" s="43"/>
      <c r="E64" s="125">
        <v>143</v>
      </c>
      <c r="F64" s="123">
        <v>95</v>
      </c>
      <c r="G64" s="123">
        <v>14</v>
      </c>
      <c r="H64" s="123">
        <v>7</v>
      </c>
      <c r="I64" s="123">
        <v>2</v>
      </c>
    </row>
    <row r="65" spans="2:9" s="22" customFormat="1" ht="11.1" customHeight="1" x14ac:dyDescent="0.15">
      <c r="B65" s="32" t="s">
        <v>289</v>
      </c>
      <c r="C65" s="53">
        <v>828</v>
      </c>
      <c r="D65" s="53"/>
      <c r="E65" s="127">
        <v>552</v>
      </c>
      <c r="F65" s="121">
        <v>278</v>
      </c>
      <c r="G65" s="121">
        <v>60</v>
      </c>
      <c r="H65" s="121">
        <v>22</v>
      </c>
      <c r="I65" s="121">
        <v>2</v>
      </c>
    </row>
    <row r="66" spans="2:9" s="8" customFormat="1" ht="11.1" customHeight="1" x14ac:dyDescent="0.15">
      <c r="B66" s="29" t="s">
        <v>41</v>
      </c>
      <c r="C66" s="30">
        <v>127</v>
      </c>
      <c r="D66" s="43"/>
      <c r="E66" s="125">
        <v>61</v>
      </c>
      <c r="F66" s="123">
        <v>38</v>
      </c>
      <c r="G66" s="123">
        <v>5</v>
      </c>
      <c r="H66" s="123">
        <v>4</v>
      </c>
      <c r="I66" s="123">
        <v>0</v>
      </c>
    </row>
    <row r="67" spans="2:9" s="8" customFormat="1" ht="11.1" customHeight="1" x14ac:dyDescent="0.15">
      <c r="B67" s="29" t="s">
        <v>42</v>
      </c>
      <c r="C67" s="30">
        <v>278</v>
      </c>
      <c r="D67" s="43"/>
      <c r="E67" s="125">
        <v>257</v>
      </c>
      <c r="F67" s="123">
        <v>89</v>
      </c>
      <c r="G67" s="123">
        <v>22</v>
      </c>
      <c r="H67" s="123">
        <v>6</v>
      </c>
      <c r="I67" s="123">
        <v>1</v>
      </c>
    </row>
    <row r="68" spans="2:9" s="8" customFormat="1" ht="11.1" customHeight="1" x14ac:dyDescent="0.15">
      <c r="B68" s="29" t="s">
        <v>43</v>
      </c>
      <c r="C68" s="30">
        <v>332</v>
      </c>
      <c r="D68" s="43"/>
      <c r="E68" s="125">
        <v>119</v>
      </c>
      <c r="F68" s="123">
        <v>104</v>
      </c>
      <c r="G68" s="123">
        <v>26</v>
      </c>
      <c r="H68" s="123">
        <v>7</v>
      </c>
      <c r="I68" s="123">
        <v>1</v>
      </c>
    </row>
    <row r="69" spans="2:9" s="8" customFormat="1" ht="11.1" customHeight="1" x14ac:dyDescent="0.15">
      <c r="B69" s="29" t="s">
        <v>44</v>
      </c>
      <c r="C69" s="30">
        <v>91</v>
      </c>
      <c r="D69" s="43"/>
      <c r="E69" s="125">
        <v>115</v>
      </c>
      <c r="F69" s="123">
        <v>47</v>
      </c>
      <c r="G69" s="123">
        <v>7</v>
      </c>
      <c r="H69" s="123">
        <v>5</v>
      </c>
      <c r="I69" s="123">
        <v>0</v>
      </c>
    </row>
    <row r="70" spans="2:9" s="22" customFormat="1" ht="11.1" customHeight="1" x14ac:dyDescent="0.15">
      <c r="B70" s="32" t="s">
        <v>290</v>
      </c>
      <c r="C70" s="53">
        <v>2587</v>
      </c>
      <c r="D70" s="53"/>
      <c r="E70" s="127">
        <v>1347</v>
      </c>
      <c r="F70" s="121">
        <v>1019</v>
      </c>
      <c r="G70" s="121">
        <v>215</v>
      </c>
      <c r="H70" s="121">
        <v>65</v>
      </c>
      <c r="I70" s="121">
        <v>19</v>
      </c>
    </row>
    <row r="71" spans="2:9" s="8" customFormat="1" ht="11.1" customHeight="1" x14ac:dyDescent="0.15">
      <c r="B71" s="29" t="s">
        <v>45</v>
      </c>
      <c r="C71" s="30">
        <v>937</v>
      </c>
      <c r="D71" s="43"/>
      <c r="E71" s="125">
        <v>450</v>
      </c>
      <c r="F71" s="123">
        <v>357</v>
      </c>
      <c r="G71" s="123">
        <v>77</v>
      </c>
      <c r="H71" s="123">
        <v>34</v>
      </c>
      <c r="I71" s="123">
        <v>13</v>
      </c>
    </row>
    <row r="72" spans="2:9" s="8" customFormat="1" ht="11.1" customHeight="1" x14ac:dyDescent="0.15">
      <c r="B72" s="29" t="s">
        <v>46</v>
      </c>
      <c r="C72" s="30">
        <v>174</v>
      </c>
      <c r="D72" s="43"/>
      <c r="E72" s="125">
        <v>87</v>
      </c>
      <c r="F72" s="123">
        <v>97</v>
      </c>
      <c r="G72" s="123">
        <v>21</v>
      </c>
      <c r="H72" s="123">
        <v>5</v>
      </c>
      <c r="I72" s="123">
        <v>1</v>
      </c>
    </row>
    <row r="73" spans="2:9" s="8" customFormat="1" ht="11.1" customHeight="1" x14ac:dyDescent="0.15">
      <c r="B73" s="29" t="s">
        <v>47</v>
      </c>
      <c r="C73" s="30">
        <v>365</v>
      </c>
      <c r="D73" s="43"/>
      <c r="E73" s="125">
        <v>152</v>
      </c>
      <c r="F73" s="123">
        <v>91</v>
      </c>
      <c r="G73" s="123">
        <v>18</v>
      </c>
      <c r="H73" s="123">
        <v>5</v>
      </c>
      <c r="I73" s="123">
        <v>1</v>
      </c>
    </row>
    <row r="74" spans="2:9" s="8" customFormat="1" ht="11.1" customHeight="1" x14ac:dyDescent="0.15">
      <c r="B74" s="29" t="s">
        <v>48</v>
      </c>
      <c r="C74" s="30">
        <v>249</v>
      </c>
      <c r="D74" s="43"/>
      <c r="E74" s="125">
        <v>196</v>
      </c>
      <c r="F74" s="123">
        <v>154</v>
      </c>
      <c r="G74" s="123">
        <v>35</v>
      </c>
      <c r="H74" s="123">
        <v>10</v>
      </c>
      <c r="I74" s="123">
        <v>3</v>
      </c>
    </row>
    <row r="75" spans="2:9" s="8" customFormat="1" ht="11.1" customHeight="1" x14ac:dyDescent="0.15">
      <c r="B75" s="29" t="s">
        <v>49</v>
      </c>
      <c r="C75" s="30">
        <v>165</v>
      </c>
      <c r="D75" s="43"/>
      <c r="E75" s="125">
        <v>81</v>
      </c>
      <c r="F75" s="123">
        <v>67</v>
      </c>
      <c r="G75" s="123">
        <v>12</v>
      </c>
      <c r="H75" s="123">
        <v>3</v>
      </c>
      <c r="I75" s="123">
        <v>0</v>
      </c>
    </row>
    <row r="76" spans="2:9" s="8" customFormat="1" ht="11.1" customHeight="1" x14ac:dyDescent="0.15">
      <c r="B76" s="29" t="s">
        <v>50</v>
      </c>
      <c r="C76" s="30">
        <v>193</v>
      </c>
      <c r="D76" s="43"/>
      <c r="E76" s="125">
        <v>122</v>
      </c>
      <c r="F76" s="123">
        <v>89</v>
      </c>
      <c r="G76" s="123">
        <v>16</v>
      </c>
      <c r="H76" s="123">
        <v>1</v>
      </c>
      <c r="I76" s="123">
        <v>0</v>
      </c>
    </row>
    <row r="77" spans="2:9" s="8" customFormat="1" ht="11.1" customHeight="1" x14ac:dyDescent="0.15">
      <c r="B77" s="29" t="s">
        <v>51</v>
      </c>
      <c r="C77" s="30">
        <v>123</v>
      </c>
      <c r="D77" s="43"/>
      <c r="E77" s="125">
        <v>75</v>
      </c>
      <c r="F77" s="123">
        <v>49</v>
      </c>
      <c r="G77" s="123">
        <v>8</v>
      </c>
      <c r="H77" s="123">
        <v>1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381</v>
      </c>
      <c r="D78" s="67"/>
      <c r="E78" s="134">
        <v>184</v>
      </c>
      <c r="F78" s="132">
        <v>115</v>
      </c>
      <c r="G78" s="132">
        <v>28</v>
      </c>
      <c r="H78" s="132">
        <v>6</v>
      </c>
      <c r="I78" s="132">
        <v>1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transitionEvaluation="1" codeName="Sheet59">
    <tabColor indexed="13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16" x14ac:dyDescent="0.15">
      <c r="B1" s="1" t="s">
        <v>165</v>
      </c>
    </row>
    <row r="2" spans="2:16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1" t="s">
        <v>81</v>
      </c>
      <c r="D4" s="211"/>
      <c r="E4" s="211"/>
      <c r="F4" s="211"/>
      <c r="G4" s="211"/>
      <c r="H4" s="211"/>
      <c r="I4" s="211"/>
    </row>
    <row r="5" spans="2:16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16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16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2012 平成24年</v>
      </c>
      <c r="C9" s="43">
        <v>1754</v>
      </c>
      <c r="D9" s="44">
        <v>71.607753705815284</v>
      </c>
      <c r="E9" s="45">
        <v>1256</v>
      </c>
      <c r="F9" s="43">
        <v>1078</v>
      </c>
      <c r="G9" s="43">
        <v>195</v>
      </c>
      <c r="H9" s="43">
        <v>24</v>
      </c>
      <c r="I9" s="124">
        <v>0</v>
      </c>
      <c r="J9" s="46">
        <f>SUM('D-b-1'!C9,'D-b-2'!C9)-C9</f>
        <v>0</v>
      </c>
      <c r="L9" s="46">
        <f>SUM('D-b-1'!E9,'D-b-2'!E9)-E9</f>
        <v>0</v>
      </c>
      <c r="M9" s="46">
        <f>SUM('D-b-1'!F9,'D-b-2'!F9)-F9</f>
        <v>0</v>
      </c>
      <c r="N9" s="46">
        <f>SUM('D-b-1'!G9,'D-b-2'!G9)-G9</f>
        <v>0</v>
      </c>
      <c r="O9" s="46">
        <f>SUM('D-b-1'!H9,'D-b-2'!H9)-H9</f>
        <v>0</v>
      </c>
      <c r="P9" s="46">
        <f>SUM('D-b-1'!I9,'D-b-2'!I9)-I9</f>
        <v>0</v>
      </c>
    </row>
    <row r="10" spans="2:16" s="8" customFormat="1" x14ac:dyDescent="0.15">
      <c r="B10" s="14" t="str">
        <f>重要犯罪!B10</f>
        <v>2013     25</v>
      </c>
      <c r="C10" s="43">
        <v>1714</v>
      </c>
      <c r="D10" s="44">
        <v>72.462077012835465</v>
      </c>
      <c r="E10" s="45">
        <v>1242</v>
      </c>
      <c r="F10" s="43">
        <v>1032</v>
      </c>
      <c r="G10" s="43">
        <v>196</v>
      </c>
      <c r="H10" s="43">
        <v>21</v>
      </c>
      <c r="I10" s="124">
        <v>1</v>
      </c>
      <c r="J10" s="46">
        <f>SUM('D-b-1'!C10,'D-b-2'!C10)-C10</f>
        <v>0</v>
      </c>
      <c r="L10" s="46">
        <f>SUM('D-b-1'!E10,'D-b-2'!E10)-E10</f>
        <v>0</v>
      </c>
      <c r="M10" s="46">
        <f>SUM('D-b-1'!F10,'D-b-2'!F10)-F10</f>
        <v>0</v>
      </c>
      <c r="N10" s="46">
        <f>SUM('D-b-1'!G10,'D-b-2'!G10)-G10</f>
        <v>0</v>
      </c>
      <c r="O10" s="46">
        <f>SUM('D-b-1'!H10,'D-b-2'!H10)-H10</f>
        <v>0</v>
      </c>
      <c r="P10" s="46">
        <f>SUM('D-b-1'!I10,'D-b-2'!I10)-I10</f>
        <v>0</v>
      </c>
    </row>
    <row r="11" spans="2:16" s="8" customFormat="1" x14ac:dyDescent="0.15">
      <c r="B11" s="14" t="str">
        <f>重要犯罪!B11</f>
        <v>2014     26</v>
      </c>
      <c r="C11" s="43">
        <v>1723</v>
      </c>
      <c r="D11" s="44">
        <v>72.257690075449801</v>
      </c>
      <c r="E11" s="45">
        <v>1245</v>
      </c>
      <c r="F11" s="43">
        <v>1132</v>
      </c>
      <c r="G11" s="43">
        <v>192</v>
      </c>
      <c r="H11" s="43">
        <v>26</v>
      </c>
      <c r="I11" s="124">
        <v>4</v>
      </c>
      <c r="J11" s="46">
        <f>SUM('D-b-1'!C11,'D-b-2'!C11)-C11</f>
        <v>0</v>
      </c>
      <c r="L11" s="46">
        <f>SUM('D-b-1'!E11,'D-b-2'!E11)-E11</f>
        <v>0</v>
      </c>
      <c r="M11" s="46">
        <f>SUM('D-b-1'!F11,'D-b-2'!F11)-F11</f>
        <v>0</v>
      </c>
      <c r="N11" s="46">
        <f>SUM('D-b-1'!G11,'D-b-2'!G11)-G11</f>
        <v>0</v>
      </c>
      <c r="O11" s="46">
        <f>SUM('D-b-1'!H11,'D-b-2'!H11)-H11</f>
        <v>0</v>
      </c>
      <c r="P11" s="46">
        <f>SUM('D-b-1'!I11,'D-b-2'!I11)-I11</f>
        <v>0</v>
      </c>
    </row>
    <row r="12" spans="2:16" s="8" customFormat="1" x14ac:dyDescent="0.15">
      <c r="B12" s="14" t="str">
        <f>重要犯罪!B12</f>
        <v>2015     27</v>
      </c>
      <c r="C12" s="43">
        <v>1536</v>
      </c>
      <c r="D12" s="44">
        <v>75.846354166666657</v>
      </c>
      <c r="E12" s="45">
        <v>1165</v>
      </c>
      <c r="F12" s="43">
        <v>1045</v>
      </c>
      <c r="G12" s="43">
        <v>189</v>
      </c>
      <c r="H12" s="43">
        <v>25</v>
      </c>
      <c r="I12" s="124">
        <v>1</v>
      </c>
      <c r="J12" s="46">
        <f>SUM('D-b-1'!C12,'D-b-2'!C12)-C12</f>
        <v>0</v>
      </c>
      <c r="L12" s="46">
        <f>SUM('D-b-1'!E12,'D-b-2'!E12)-E12</f>
        <v>0</v>
      </c>
      <c r="M12" s="46">
        <f>SUM('D-b-1'!F12,'D-b-2'!F12)-F12</f>
        <v>0</v>
      </c>
      <c r="N12" s="46">
        <f>SUM('D-b-1'!G12,'D-b-2'!G12)-G12</f>
        <v>0</v>
      </c>
      <c r="O12" s="46">
        <f>SUM('D-b-1'!H12,'D-b-2'!H12)-H12</f>
        <v>0</v>
      </c>
      <c r="P12" s="46">
        <f>SUM('D-b-1'!I12,'D-b-2'!I12)-I12</f>
        <v>0</v>
      </c>
    </row>
    <row r="13" spans="2:16" s="8" customFormat="1" x14ac:dyDescent="0.15">
      <c r="B13" s="18" t="str">
        <f>重要犯罪!B13</f>
        <v>2016     28</v>
      </c>
      <c r="C13" s="50">
        <v>1513</v>
      </c>
      <c r="D13" s="48">
        <v>75.94183740912095</v>
      </c>
      <c r="E13" s="72">
        <v>1149</v>
      </c>
      <c r="F13" s="50">
        <v>1021</v>
      </c>
      <c r="G13" s="50">
        <v>187</v>
      </c>
      <c r="H13" s="50">
        <v>18</v>
      </c>
      <c r="I13" s="142">
        <v>4</v>
      </c>
      <c r="J13" s="46">
        <f>SUM('D-b-1'!C13,'D-b-2'!C13)-C13</f>
        <v>0</v>
      </c>
      <c r="L13" s="46">
        <f>SUM('D-b-1'!E13,'D-b-2'!E13)-E13</f>
        <v>0</v>
      </c>
      <c r="M13" s="46">
        <f>SUM('D-b-1'!F13,'D-b-2'!F13)-F13</f>
        <v>0</v>
      </c>
      <c r="N13" s="46">
        <f>SUM('D-b-1'!G13,'D-b-2'!G13)-G13</f>
        <v>0</v>
      </c>
      <c r="O13" s="46">
        <f>SUM('D-b-1'!H13,'D-b-2'!H13)-H13</f>
        <v>0</v>
      </c>
      <c r="P13" s="46">
        <f>SUM('D-b-1'!I13,'D-b-2'!I13)-I13</f>
        <v>0</v>
      </c>
    </row>
    <row r="14" spans="2:16" s="8" customFormat="1" x14ac:dyDescent="0.15">
      <c r="B14" s="18" t="str">
        <f>重要犯罪!B14</f>
        <v>2017     29</v>
      </c>
      <c r="C14" s="47">
        <v>1413</v>
      </c>
      <c r="D14" s="48">
        <v>80.820948336871908</v>
      </c>
      <c r="E14" s="49">
        <v>1142</v>
      </c>
      <c r="F14" s="50">
        <v>1084</v>
      </c>
      <c r="G14" s="50">
        <v>180</v>
      </c>
      <c r="H14" s="50">
        <v>24</v>
      </c>
      <c r="I14" s="142">
        <v>4</v>
      </c>
      <c r="J14" s="46">
        <f>SUM('D-b-1'!C14,'D-b-2'!C14)-C14</f>
        <v>0</v>
      </c>
      <c r="L14" s="46">
        <f>SUM('D-b-1'!E14,'D-b-2'!E14)-E14</f>
        <v>0</v>
      </c>
      <c r="M14" s="46">
        <f>SUM('D-b-1'!F14,'D-b-2'!F14)-F14</f>
        <v>0</v>
      </c>
      <c r="N14" s="46">
        <f>SUM('D-b-1'!G14,'D-b-2'!G14)-G14</f>
        <v>0</v>
      </c>
      <c r="O14" s="46">
        <f>SUM('D-b-1'!H14,'D-b-2'!H14)-H14</f>
        <v>0</v>
      </c>
      <c r="P14" s="46">
        <f>SUM('D-b-1'!I14,'D-b-2'!I14)-I14</f>
        <v>0</v>
      </c>
    </row>
    <row r="15" spans="2:16" s="8" customFormat="1" x14ac:dyDescent="0.15">
      <c r="B15" s="18" t="str">
        <f>重要犯罪!B15</f>
        <v>2018     30</v>
      </c>
      <c r="C15" s="47">
        <v>1449</v>
      </c>
      <c r="D15" s="48">
        <v>81.22843340234644</v>
      </c>
      <c r="E15" s="49">
        <v>1177</v>
      </c>
      <c r="F15" s="50">
        <v>1037</v>
      </c>
      <c r="G15" s="50">
        <v>190</v>
      </c>
      <c r="H15" s="50">
        <v>15</v>
      </c>
      <c r="I15" s="142">
        <v>4</v>
      </c>
      <c r="J15" s="46">
        <f>SUM('D-b-1'!C15,'D-b-2'!C15)-C15</f>
        <v>0</v>
      </c>
      <c r="L15" s="46">
        <f>SUM('D-b-1'!E15,'D-b-2'!E15)-E15</f>
        <v>0</v>
      </c>
      <c r="M15" s="46">
        <f>SUM('D-b-1'!F15,'D-b-2'!F15)-F15</f>
        <v>0</v>
      </c>
      <c r="N15" s="46">
        <f>SUM('D-b-1'!G15,'D-b-2'!G15)-G15</f>
        <v>0</v>
      </c>
      <c r="O15" s="46">
        <f>SUM('D-b-1'!H15,'D-b-2'!H15)-H15</f>
        <v>0</v>
      </c>
      <c r="P15" s="46">
        <f>SUM('D-b-1'!I15,'D-b-2'!I15)-I15</f>
        <v>0</v>
      </c>
    </row>
    <row r="16" spans="2:16" s="8" customFormat="1" x14ac:dyDescent="0.15">
      <c r="B16" s="18" t="str">
        <f>重要犯罪!B16</f>
        <v>2019 令和元年</v>
      </c>
      <c r="C16" s="50">
        <v>1397</v>
      </c>
      <c r="D16" s="48">
        <v>75.590551181102356</v>
      </c>
      <c r="E16" s="51">
        <v>1056</v>
      </c>
      <c r="F16" s="50">
        <v>917</v>
      </c>
      <c r="G16" s="50">
        <v>151</v>
      </c>
      <c r="H16" s="50">
        <v>11</v>
      </c>
      <c r="I16" s="142">
        <v>1</v>
      </c>
      <c r="J16" s="46">
        <f>SUM('D-b-1'!C16,'D-b-2'!C16)-C16</f>
        <v>0</v>
      </c>
      <c r="L16" s="46">
        <f>SUM('D-b-1'!E16,'D-b-2'!E16)-E16</f>
        <v>0</v>
      </c>
      <c r="M16" s="46">
        <f>SUM('D-b-1'!F16,'D-b-2'!F16)-F16</f>
        <v>0</v>
      </c>
      <c r="N16" s="46">
        <f>SUM('D-b-1'!G16,'D-b-2'!G16)-G16</f>
        <v>0</v>
      </c>
      <c r="O16" s="46">
        <f>SUM('D-b-1'!H16,'D-b-2'!H16)-H16</f>
        <v>0</v>
      </c>
      <c r="P16" s="46">
        <f>SUM('D-b-1'!I16,'D-b-2'!I16)-I16</f>
        <v>0</v>
      </c>
    </row>
    <row r="17" spans="2:16" s="22" customFormat="1" x14ac:dyDescent="0.15">
      <c r="B17" s="18" t="str">
        <f>重要犯罪!B17</f>
        <v>2020 　　２</v>
      </c>
      <c r="C17" s="50">
        <v>1388</v>
      </c>
      <c r="D17" s="48">
        <v>87.896253602305478</v>
      </c>
      <c r="E17" s="52">
        <v>1220</v>
      </c>
      <c r="F17" s="52">
        <v>1081</v>
      </c>
      <c r="G17" s="52">
        <v>204</v>
      </c>
      <c r="H17" s="52">
        <v>14</v>
      </c>
      <c r="I17" s="148">
        <v>1</v>
      </c>
      <c r="J17" s="46">
        <f>SUM('D-b-1'!C17,'D-b-2'!C17)-C17</f>
        <v>0</v>
      </c>
      <c r="L17" s="46">
        <f>SUM('D-b-1'!E17,'D-b-2'!E17)-E17</f>
        <v>0</v>
      </c>
      <c r="M17" s="46">
        <f>SUM('D-b-1'!F17,'D-b-2'!F17)-F17</f>
        <v>0</v>
      </c>
      <c r="N17" s="46">
        <f>SUM('D-b-1'!G17,'D-b-2'!G17)-G17</f>
        <v>0</v>
      </c>
      <c r="O17" s="46">
        <f>SUM('D-b-1'!H17,'D-b-2'!H17)-H17</f>
        <v>0</v>
      </c>
      <c r="P17" s="46">
        <f>SUM('D-b-1'!I17,'D-b-2'!I17)-I17</f>
        <v>0</v>
      </c>
    </row>
    <row r="18" spans="2:16" s="22" customFormat="1" x14ac:dyDescent="0.15">
      <c r="B18" s="23" t="str">
        <f>重要犯罪!B18</f>
        <v>2021 　　３</v>
      </c>
      <c r="C18" s="53">
        <f>SUM(C20,C26,C33,C34,C45,C52,C59,C65,C70)</f>
        <v>1282</v>
      </c>
      <c r="D18" s="54">
        <f>E18/C18*100</f>
        <v>84.165366614664578</v>
      </c>
      <c r="E18" s="55">
        <f>SUM(E20,E26,E33,E34,E45,E52,E59,E65,E70)</f>
        <v>1079</v>
      </c>
      <c r="F18" s="53">
        <f>SUM(F20,F26,F33,F34,F45,F52,F59,F65,F70)</f>
        <v>937</v>
      </c>
      <c r="G18" s="53">
        <f>SUM(G20,G26,G33,G34,G45,G52,G59,G65,G70)</f>
        <v>196</v>
      </c>
      <c r="H18" s="53">
        <f>SUM(H20,H26,H33,H34,H45,H52,H59,H65,H70)</f>
        <v>16</v>
      </c>
      <c r="I18" s="121">
        <f>SUM(I20,I26,I33,I34,I45,I52,I59,I65,I70)</f>
        <v>2</v>
      </c>
      <c r="J18" s="46">
        <f>SUM('D-b-1'!C18,'D-b-2'!C18)-C18</f>
        <v>0</v>
      </c>
      <c r="L18" s="46">
        <f>SUM('D-b-1'!E18,'D-b-2'!E18)-E18</f>
        <v>0</v>
      </c>
      <c r="M18" s="46">
        <f>SUM('D-b-1'!F18,'D-b-2'!F18)-F18</f>
        <v>0</v>
      </c>
      <c r="N18" s="46">
        <f>SUM('D-b-1'!G18,'D-b-2'!G18)-G18</f>
        <v>0</v>
      </c>
      <c r="O18" s="46">
        <f>SUM('D-b-1'!H18,'D-b-2'!H18)-H18</f>
        <v>0</v>
      </c>
      <c r="P18" s="46">
        <f>SUM('D-b-1'!I18,'D-b-2'!I18)-I18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/>
      <c r="L19" s="46"/>
      <c r="M19" s="46"/>
      <c r="N19" s="46"/>
      <c r="O19" s="46"/>
      <c r="P19" s="46"/>
    </row>
    <row r="20" spans="2:16" s="22" customFormat="1" ht="11.1" customHeight="1" x14ac:dyDescent="0.15">
      <c r="B20" s="26" t="s">
        <v>1</v>
      </c>
      <c r="C20" s="56">
        <v>54</v>
      </c>
      <c r="D20" s="53"/>
      <c r="E20" s="23">
        <v>44</v>
      </c>
      <c r="F20" s="122">
        <v>39</v>
      </c>
      <c r="G20" s="122">
        <v>6</v>
      </c>
      <c r="H20" s="122">
        <v>0</v>
      </c>
      <c r="I20" s="121">
        <v>0</v>
      </c>
      <c r="J20" s="46">
        <f>SUM('D-b-1'!C20,'D-b-2'!C20)-C20</f>
        <v>0</v>
      </c>
      <c r="L20" s="46">
        <f>SUM('D-b-1'!E20,'D-b-2'!E20)-E20</f>
        <v>0</v>
      </c>
      <c r="M20" s="46">
        <f>SUM('D-b-1'!F20,'D-b-2'!F20)-F20</f>
        <v>0</v>
      </c>
      <c r="N20" s="46">
        <f>SUM('D-b-1'!G20,'D-b-2'!G20)-G20</f>
        <v>0</v>
      </c>
      <c r="O20" s="46">
        <f>SUM('D-b-1'!H20,'D-b-2'!H20)-H20</f>
        <v>0</v>
      </c>
      <c r="P20" s="46">
        <f>SUM('D-b-1'!I20,'D-b-2'!I20)-I20</f>
        <v>0</v>
      </c>
    </row>
    <row r="21" spans="2:16" s="8" customFormat="1" ht="11.1" customHeight="1" x14ac:dyDescent="0.15">
      <c r="B21" s="29" t="s">
        <v>2</v>
      </c>
      <c r="C21" s="30">
        <v>36</v>
      </c>
      <c r="D21" s="43"/>
      <c r="E21" s="125">
        <v>27</v>
      </c>
      <c r="F21" s="123">
        <v>26</v>
      </c>
      <c r="G21" s="123">
        <v>4</v>
      </c>
      <c r="H21" s="126">
        <v>0</v>
      </c>
      <c r="I21" s="123">
        <v>0</v>
      </c>
      <c r="J21" s="46">
        <f>SUM('D-b-1'!C21,'D-b-2'!C21)-C21</f>
        <v>0</v>
      </c>
      <c r="L21" s="46">
        <f>SUM('D-b-1'!E21,'D-b-2'!E21)-E21</f>
        <v>0</v>
      </c>
      <c r="M21" s="46">
        <f>SUM('D-b-1'!F21,'D-b-2'!F21)-F21</f>
        <v>0</v>
      </c>
      <c r="N21" s="46">
        <f>SUM('D-b-1'!G21,'D-b-2'!G21)-G21</f>
        <v>0</v>
      </c>
      <c r="O21" s="46">
        <f>SUM('D-b-1'!H21,'D-b-2'!H21)-H21</f>
        <v>0</v>
      </c>
      <c r="P21" s="46">
        <f>SUM('D-b-1'!I21,'D-b-2'!I21)-I21</f>
        <v>0</v>
      </c>
    </row>
    <row r="22" spans="2:16" s="8" customFormat="1" ht="11.1" customHeight="1" x14ac:dyDescent="0.15">
      <c r="B22" s="29" t="s">
        <v>3</v>
      </c>
      <c r="C22" s="30">
        <v>2</v>
      </c>
      <c r="D22" s="43"/>
      <c r="E22" s="125">
        <v>2</v>
      </c>
      <c r="F22" s="123">
        <v>2</v>
      </c>
      <c r="G22" s="123">
        <v>1</v>
      </c>
      <c r="H22" s="123">
        <v>0</v>
      </c>
      <c r="I22" s="123">
        <v>0</v>
      </c>
      <c r="J22" s="46">
        <f>SUM('D-b-1'!C22,'D-b-2'!C22)-C22</f>
        <v>0</v>
      </c>
      <c r="L22" s="46">
        <f>SUM('D-b-1'!E22,'D-b-2'!E22)-E22</f>
        <v>0</v>
      </c>
      <c r="M22" s="46">
        <f>SUM('D-b-1'!F22,'D-b-2'!F22)-F22</f>
        <v>0</v>
      </c>
      <c r="N22" s="46">
        <f>SUM('D-b-1'!G22,'D-b-2'!G22)-G22</f>
        <v>0</v>
      </c>
      <c r="O22" s="46">
        <f>SUM('D-b-1'!H22,'D-b-2'!H22)-H22</f>
        <v>0</v>
      </c>
      <c r="P22" s="46">
        <f>SUM('D-b-1'!I22,'D-b-2'!I22)-I22</f>
        <v>0</v>
      </c>
    </row>
    <row r="23" spans="2:16" s="8" customFormat="1" ht="11.1" customHeight="1" x14ac:dyDescent="0.15">
      <c r="B23" s="29" t="s">
        <v>4</v>
      </c>
      <c r="C23" s="30">
        <v>5</v>
      </c>
      <c r="D23" s="43"/>
      <c r="E23" s="125">
        <v>5</v>
      </c>
      <c r="F23" s="123">
        <v>3</v>
      </c>
      <c r="G23" s="123">
        <v>0</v>
      </c>
      <c r="H23" s="123">
        <v>0</v>
      </c>
      <c r="I23" s="123">
        <v>0</v>
      </c>
      <c r="J23" s="46">
        <f>SUM('D-b-1'!C23,'D-b-2'!C23)-C23</f>
        <v>0</v>
      </c>
      <c r="L23" s="46">
        <f>SUM('D-b-1'!E23,'D-b-2'!E23)-E23</f>
        <v>0</v>
      </c>
      <c r="M23" s="46">
        <f>SUM('D-b-1'!F23,'D-b-2'!F23)-F23</f>
        <v>0</v>
      </c>
      <c r="N23" s="46">
        <f>SUM('D-b-1'!G23,'D-b-2'!G23)-G23</f>
        <v>0</v>
      </c>
      <c r="O23" s="46">
        <f>SUM('D-b-1'!H23,'D-b-2'!H23)-H23</f>
        <v>0</v>
      </c>
      <c r="P23" s="46">
        <f>SUM('D-b-1'!I23,'D-b-2'!I23)-I23</f>
        <v>0</v>
      </c>
    </row>
    <row r="24" spans="2:16" s="8" customFormat="1" ht="11.1" customHeight="1" x14ac:dyDescent="0.15">
      <c r="B24" s="29" t="s">
        <v>5</v>
      </c>
      <c r="C24" s="30">
        <v>4</v>
      </c>
      <c r="D24" s="43"/>
      <c r="E24" s="125">
        <v>5</v>
      </c>
      <c r="F24" s="123">
        <v>4</v>
      </c>
      <c r="G24" s="123">
        <v>1</v>
      </c>
      <c r="H24" s="123">
        <v>0</v>
      </c>
      <c r="I24" s="123">
        <v>0</v>
      </c>
      <c r="J24" s="46">
        <f>SUM('D-b-1'!C24,'D-b-2'!C24)-C24</f>
        <v>0</v>
      </c>
      <c r="L24" s="46">
        <f>SUM('D-b-1'!E24,'D-b-2'!E24)-E24</f>
        <v>0</v>
      </c>
      <c r="M24" s="46">
        <f>SUM('D-b-1'!F24,'D-b-2'!F24)-F24</f>
        <v>0</v>
      </c>
      <c r="N24" s="46">
        <f>SUM('D-b-1'!G24,'D-b-2'!G24)-G24</f>
        <v>0</v>
      </c>
      <c r="O24" s="46">
        <f>SUM('D-b-1'!H24,'D-b-2'!H24)-H24</f>
        <v>0</v>
      </c>
      <c r="P24" s="46">
        <f>SUM('D-b-1'!I24,'D-b-2'!I24)-I24</f>
        <v>0</v>
      </c>
    </row>
    <row r="25" spans="2:16" s="8" customFormat="1" ht="11.1" customHeight="1" x14ac:dyDescent="0.15">
      <c r="B25" s="29" t="s">
        <v>6</v>
      </c>
      <c r="C25" s="30">
        <v>7</v>
      </c>
      <c r="D25" s="43"/>
      <c r="E25" s="125">
        <v>5</v>
      </c>
      <c r="F25" s="123">
        <v>4</v>
      </c>
      <c r="G25" s="123">
        <v>0</v>
      </c>
      <c r="H25" s="123">
        <v>0</v>
      </c>
      <c r="I25" s="123">
        <v>0</v>
      </c>
      <c r="J25" s="46">
        <f>SUM('D-b-1'!C25,'D-b-2'!C25)-C25</f>
        <v>0</v>
      </c>
      <c r="L25" s="46">
        <f>SUM('D-b-1'!E25,'D-b-2'!E25)-E25</f>
        <v>0</v>
      </c>
      <c r="M25" s="46">
        <f>SUM('D-b-1'!F25,'D-b-2'!F25)-F25</f>
        <v>0</v>
      </c>
      <c r="N25" s="46">
        <f>SUM('D-b-1'!G25,'D-b-2'!G25)-G25</f>
        <v>0</v>
      </c>
      <c r="O25" s="46">
        <f>SUM('D-b-1'!H25,'D-b-2'!H25)-H25</f>
        <v>0</v>
      </c>
      <c r="P25" s="46">
        <f>SUM('D-b-1'!I25,'D-b-2'!I25)-I25</f>
        <v>0</v>
      </c>
    </row>
    <row r="26" spans="2:16" s="22" customFormat="1" ht="11.1" customHeight="1" x14ac:dyDescent="0.15">
      <c r="B26" s="32" t="s">
        <v>284</v>
      </c>
      <c r="C26" s="53">
        <v>86</v>
      </c>
      <c r="D26" s="53"/>
      <c r="E26" s="127">
        <v>82</v>
      </c>
      <c r="F26" s="121">
        <v>63</v>
      </c>
      <c r="G26" s="121">
        <v>12</v>
      </c>
      <c r="H26" s="121">
        <v>0</v>
      </c>
      <c r="I26" s="121">
        <v>0</v>
      </c>
      <c r="J26" s="46">
        <f>SUM('D-b-1'!C26,'D-b-2'!C26)-C26</f>
        <v>0</v>
      </c>
      <c r="L26" s="46">
        <f>SUM('D-b-1'!E26,'D-b-2'!E26)-E26</f>
        <v>0</v>
      </c>
      <c r="M26" s="46">
        <f>SUM('D-b-1'!F26,'D-b-2'!F26)-F26</f>
        <v>0</v>
      </c>
      <c r="N26" s="46">
        <f>SUM('D-b-1'!G26,'D-b-2'!G26)-G26</f>
        <v>0</v>
      </c>
      <c r="O26" s="46">
        <f>SUM('D-b-1'!H26,'D-b-2'!H26)-H26</f>
        <v>0</v>
      </c>
      <c r="P26" s="46">
        <f>SUM('D-b-1'!I26,'D-b-2'!I26)-I26</f>
        <v>0</v>
      </c>
    </row>
    <row r="27" spans="2:16" s="8" customFormat="1" ht="11.1" customHeight="1" x14ac:dyDescent="0.15">
      <c r="B27" s="29" t="s">
        <v>7</v>
      </c>
      <c r="C27" s="30">
        <v>11</v>
      </c>
      <c r="D27" s="43"/>
      <c r="E27" s="125">
        <v>11</v>
      </c>
      <c r="F27" s="123">
        <v>9</v>
      </c>
      <c r="G27" s="123">
        <v>2</v>
      </c>
      <c r="H27" s="123">
        <v>0</v>
      </c>
      <c r="I27" s="123">
        <v>0</v>
      </c>
      <c r="J27" s="46">
        <f>SUM('D-b-1'!C27,'D-b-2'!C27)-C27</f>
        <v>0</v>
      </c>
      <c r="L27" s="46">
        <f>SUM('D-b-1'!E27,'D-b-2'!E27)-E27</f>
        <v>0</v>
      </c>
      <c r="M27" s="46">
        <f>SUM('D-b-1'!F27,'D-b-2'!F27)-F27</f>
        <v>0</v>
      </c>
      <c r="N27" s="46">
        <f>SUM('D-b-1'!G27,'D-b-2'!G27)-G27</f>
        <v>0</v>
      </c>
      <c r="O27" s="46">
        <f>SUM('D-b-1'!H27,'D-b-2'!H27)-H27</f>
        <v>0</v>
      </c>
      <c r="P27" s="46">
        <f>SUM('D-b-1'!I27,'D-b-2'!I27)-I27</f>
        <v>0</v>
      </c>
    </row>
    <row r="28" spans="2:16" s="8" customFormat="1" ht="11.1" customHeight="1" x14ac:dyDescent="0.15">
      <c r="B28" s="29" t="s">
        <v>8</v>
      </c>
      <c r="C28" s="30">
        <v>6</v>
      </c>
      <c r="D28" s="43"/>
      <c r="E28" s="125">
        <v>7</v>
      </c>
      <c r="F28" s="123">
        <v>6</v>
      </c>
      <c r="G28" s="123">
        <v>2</v>
      </c>
      <c r="H28" s="123">
        <v>0</v>
      </c>
      <c r="I28" s="123">
        <v>0</v>
      </c>
      <c r="J28" s="46">
        <f>SUM('D-b-1'!C28,'D-b-2'!C28)-C28</f>
        <v>0</v>
      </c>
      <c r="L28" s="46">
        <f>SUM('D-b-1'!E28,'D-b-2'!E28)-E28</f>
        <v>0</v>
      </c>
      <c r="M28" s="46">
        <f>SUM('D-b-1'!F28,'D-b-2'!F28)-F28</f>
        <v>0</v>
      </c>
      <c r="N28" s="46">
        <f>SUM('D-b-1'!G28,'D-b-2'!G28)-G28</f>
        <v>0</v>
      </c>
      <c r="O28" s="46">
        <f>SUM('D-b-1'!H28,'D-b-2'!H28)-H28</f>
        <v>0</v>
      </c>
      <c r="P28" s="46">
        <f>SUM('D-b-1'!I28,'D-b-2'!I28)-I28</f>
        <v>0</v>
      </c>
    </row>
    <row r="29" spans="2:16" s="8" customFormat="1" ht="11.1" customHeight="1" x14ac:dyDescent="0.15">
      <c r="B29" s="29" t="s">
        <v>9</v>
      </c>
      <c r="C29" s="30">
        <v>30</v>
      </c>
      <c r="D29" s="43"/>
      <c r="E29" s="125">
        <v>25</v>
      </c>
      <c r="F29" s="123">
        <v>20</v>
      </c>
      <c r="G29" s="123">
        <v>4</v>
      </c>
      <c r="H29" s="123">
        <v>0</v>
      </c>
      <c r="I29" s="123">
        <v>0</v>
      </c>
      <c r="J29" s="46">
        <f>SUM('D-b-1'!C29,'D-b-2'!C29)-C29</f>
        <v>0</v>
      </c>
      <c r="L29" s="46">
        <f>SUM('D-b-1'!E29,'D-b-2'!E29)-E29</f>
        <v>0</v>
      </c>
      <c r="M29" s="46">
        <f>SUM('D-b-1'!F29,'D-b-2'!F29)-F29</f>
        <v>0</v>
      </c>
      <c r="N29" s="46">
        <f>SUM('D-b-1'!G29,'D-b-2'!G29)-G29</f>
        <v>0</v>
      </c>
      <c r="O29" s="46">
        <f>SUM('D-b-1'!H29,'D-b-2'!H29)-H29</f>
        <v>0</v>
      </c>
      <c r="P29" s="46">
        <f>SUM('D-b-1'!I29,'D-b-2'!I29)-I29</f>
        <v>0</v>
      </c>
    </row>
    <row r="30" spans="2:16" s="8" customFormat="1" ht="11.1" customHeight="1" x14ac:dyDescent="0.15">
      <c r="B30" s="29" t="s">
        <v>10</v>
      </c>
      <c r="C30" s="30">
        <v>5</v>
      </c>
      <c r="D30" s="43"/>
      <c r="E30" s="125">
        <v>7</v>
      </c>
      <c r="F30" s="123">
        <v>6</v>
      </c>
      <c r="G30" s="123">
        <v>1</v>
      </c>
      <c r="H30" s="123">
        <v>0</v>
      </c>
      <c r="I30" s="123">
        <v>0</v>
      </c>
      <c r="J30" s="46">
        <f>SUM('D-b-1'!C30,'D-b-2'!C30)-C30</f>
        <v>0</v>
      </c>
      <c r="L30" s="46">
        <f>SUM('D-b-1'!E30,'D-b-2'!E30)-E30</f>
        <v>0</v>
      </c>
      <c r="M30" s="46">
        <f>SUM('D-b-1'!F30,'D-b-2'!F30)-F30</f>
        <v>0</v>
      </c>
      <c r="N30" s="46">
        <f>SUM('D-b-1'!G30,'D-b-2'!G30)-G30</f>
        <v>0</v>
      </c>
      <c r="O30" s="46">
        <f>SUM('D-b-1'!H30,'D-b-2'!H30)-H30</f>
        <v>0</v>
      </c>
      <c r="P30" s="46">
        <f>SUM('D-b-1'!I30,'D-b-2'!I30)-I30</f>
        <v>0</v>
      </c>
    </row>
    <row r="31" spans="2:16" s="8" customFormat="1" ht="11.1" customHeight="1" x14ac:dyDescent="0.15">
      <c r="B31" s="29" t="s">
        <v>11</v>
      </c>
      <c r="C31" s="30">
        <v>9</v>
      </c>
      <c r="D31" s="43"/>
      <c r="E31" s="125">
        <v>11</v>
      </c>
      <c r="F31" s="123">
        <v>9</v>
      </c>
      <c r="G31" s="123">
        <v>1</v>
      </c>
      <c r="H31" s="123">
        <v>0</v>
      </c>
      <c r="I31" s="123">
        <v>0</v>
      </c>
      <c r="J31" s="46">
        <f>SUM('D-b-1'!C31,'D-b-2'!C31)-C31</f>
        <v>0</v>
      </c>
      <c r="L31" s="46">
        <f>SUM('D-b-1'!E31,'D-b-2'!E31)-E31</f>
        <v>0</v>
      </c>
      <c r="M31" s="46">
        <f>SUM('D-b-1'!F31,'D-b-2'!F31)-F31</f>
        <v>0</v>
      </c>
      <c r="N31" s="46">
        <f>SUM('D-b-1'!G31,'D-b-2'!G31)-G31</f>
        <v>0</v>
      </c>
      <c r="O31" s="46">
        <f>SUM('D-b-1'!H31,'D-b-2'!H31)-H31</f>
        <v>0</v>
      </c>
      <c r="P31" s="46">
        <f>SUM('D-b-1'!I31,'D-b-2'!I31)-I31</f>
        <v>0</v>
      </c>
    </row>
    <row r="32" spans="2:16" s="8" customFormat="1" ht="11.1" customHeight="1" x14ac:dyDescent="0.15">
      <c r="B32" s="29" t="s">
        <v>12</v>
      </c>
      <c r="C32" s="30">
        <v>25</v>
      </c>
      <c r="D32" s="43"/>
      <c r="E32" s="125">
        <v>21</v>
      </c>
      <c r="F32" s="123">
        <v>13</v>
      </c>
      <c r="G32" s="123">
        <v>2</v>
      </c>
      <c r="H32" s="123">
        <v>0</v>
      </c>
      <c r="I32" s="123">
        <v>0</v>
      </c>
      <c r="J32" s="46">
        <f>SUM('D-b-1'!C32,'D-b-2'!C32)-C32</f>
        <v>0</v>
      </c>
      <c r="L32" s="46">
        <f>SUM('D-b-1'!E32,'D-b-2'!E32)-E32</f>
        <v>0</v>
      </c>
      <c r="M32" s="46">
        <f>SUM('D-b-1'!F32,'D-b-2'!F32)-F32</f>
        <v>0</v>
      </c>
      <c r="N32" s="46">
        <f>SUM('D-b-1'!G32,'D-b-2'!G32)-G32</f>
        <v>0</v>
      </c>
      <c r="O32" s="46">
        <f>SUM('D-b-1'!H32,'D-b-2'!H32)-H32</f>
        <v>0</v>
      </c>
      <c r="P32" s="46">
        <f>SUM('D-b-1'!I32,'D-b-2'!I32)-I32</f>
        <v>0</v>
      </c>
    </row>
    <row r="33" spans="2:16" s="22" customFormat="1" ht="11.1" customHeight="1" x14ac:dyDescent="0.15">
      <c r="B33" s="32" t="s">
        <v>13</v>
      </c>
      <c r="C33" s="63">
        <v>145</v>
      </c>
      <c r="D33" s="53"/>
      <c r="E33" s="129">
        <v>122</v>
      </c>
      <c r="F33" s="128">
        <v>111</v>
      </c>
      <c r="G33" s="128">
        <v>21</v>
      </c>
      <c r="H33" s="128">
        <v>2</v>
      </c>
      <c r="I33" s="128">
        <v>0</v>
      </c>
      <c r="J33" s="46">
        <f>SUM('D-b-1'!C33,'D-b-2'!C33)-C33</f>
        <v>0</v>
      </c>
      <c r="L33" s="46">
        <f>SUM('D-b-1'!E33,'D-b-2'!E33)-E33</f>
        <v>0</v>
      </c>
      <c r="M33" s="46">
        <f>SUM('D-b-1'!F33,'D-b-2'!F33)-F33</f>
        <v>0</v>
      </c>
      <c r="N33" s="46">
        <f>SUM('D-b-1'!G33,'D-b-2'!G33)-G33</f>
        <v>0</v>
      </c>
      <c r="O33" s="46">
        <f>SUM('D-b-1'!H33,'D-b-2'!H33)-H33</f>
        <v>0</v>
      </c>
      <c r="P33" s="46">
        <f>SUM('D-b-1'!I33,'D-b-2'!I33)-I33</f>
        <v>0</v>
      </c>
    </row>
    <row r="34" spans="2:16" s="22" customFormat="1" ht="11.1" customHeight="1" x14ac:dyDescent="0.15">
      <c r="B34" s="32" t="s">
        <v>285</v>
      </c>
      <c r="C34" s="53">
        <v>283</v>
      </c>
      <c r="D34" s="53"/>
      <c r="E34" s="127">
        <v>254</v>
      </c>
      <c r="F34" s="121">
        <v>229</v>
      </c>
      <c r="G34" s="121">
        <v>55</v>
      </c>
      <c r="H34" s="121">
        <v>8</v>
      </c>
      <c r="I34" s="121">
        <v>1</v>
      </c>
      <c r="J34" s="46">
        <f>SUM('D-b-1'!C34,'D-b-2'!C34)-C34</f>
        <v>0</v>
      </c>
      <c r="L34" s="46">
        <f>SUM('D-b-1'!E34,'D-b-2'!E34)-E34</f>
        <v>0</v>
      </c>
      <c r="M34" s="46">
        <f>SUM('D-b-1'!F34,'D-b-2'!F34)-F34</f>
        <v>0</v>
      </c>
      <c r="N34" s="46">
        <f>SUM('D-b-1'!G34,'D-b-2'!G34)-G34</f>
        <v>0</v>
      </c>
      <c r="O34" s="46">
        <f>SUM('D-b-1'!H34,'D-b-2'!H34)-H34</f>
        <v>0</v>
      </c>
      <c r="P34" s="46">
        <f>SUM('D-b-1'!I34,'D-b-2'!I34)-I34</f>
        <v>0</v>
      </c>
    </row>
    <row r="35" spans="2:16" s="8" customFormat="1" ht="11.1" customHeight="1" x14ac:dyDescent="0.15">
      <c r="B35" s="29" t="s">
        <v>14</v>
      </c>
      <c r="C35" s="30">
        <v>34</v>
      </c>
      <c r="D35" s="43"/>
      <c r="E35" s="125">
        <v>24</v>
      </c>
      <c r="F35" s="123">
        <v>23</v>
      </c>
      <c r="G35" s="123">
        <v>3</v>
      </c>
      <c r="H35" s="123">
        <v>1</v>
      </c>
      <c r="I35" s="123">
        <v>0</v>
      </c>
      <c r="J35" s="46">
        <f>SUM('D-b-1'!C35,'D-b-2'!C35)-C35</f>
        <v>0</v>
      </c>
      <c r="L35" s="46">
        <f>SUM('D-b-1'!E35,'D-b-2'!E35)-E35</f>
        <v>0</v>
      </c>
      <c r="M35" s="46">
        <f>SUM('D-b-1'!F35,'D-b-2'!F35)-F35</f>
        <v>0</v>
      </c>
      <c r="N35" s="46">
        <f>SUM('D-b-1'!G35,'D-b-2'!G35)-G35</f>
        <v>0</v>
      </c>
      <c r="O35" s="46">
        <f>SUM('D-b-1'!H35,'D-b-2'!H35)-H35</f>
        <v>0</v>
      </c>
      <c r="P35" s="46">
        <f>SUM('D-b-1'!I35,'D-b-2'!I35)-I35</f>
        <v>0</v>
      </c>
    </row>
    <row r="36" spans="2:16" s="8" customFormat="1" ht="11.1" customHeight="1" x14ac:dyDescent="0.15">
      <c r="B36" s="29" t="s">
        <v>15</v>
      </c>
      <c r="C36" s="30">
        <v>9</v>
      </c>
      <c r="D36" s="43"/>
      <c r="E36" s="125">
        <v>13</v>
      </c>
      <c r="F36" s="123">
        <v>9</v>
      </c>
      <c r="G36" s="123">
        <v>2</v>
      </c>
      <c r="H36" s="123">
        <v>0</v>
      </c>
      <c r="I36" s="123">
        <v>0</v>
      </c>
      <c r="J36" s="46">
        <f>SUM('D-b-1'!C36,'D-b-2'!C36)-C36</f>
        <v>0</v>
      </c>
      <c r="L36" s="46">
        <f>SUM('D-b-1'!E36,'D-b-2'!E36)-E36</f>
        <v>0</v>
      </c>
      <c r="M36" s="46">
        <f>SUM('D-b-1'!F36,'D-b-2'!F36)-F36</f>
        <v>0</v>
      </c>
      <c r="N36" s="46">
        <f>SUM('D-b-1'!G36,'D-b-2'!G36)-G36</f>
        <v>0</v>
      </c>
      <c r="O36" s="46">
        <f>SUM('D-b-1'!H36,'D-b-2'!H36)-H36</f>
        <v>0</v>
      </c>
      <c r="P36" s="46">
        <f>SUM('D-b-1'!I36,'D-b-2'!I36)-I36</f>
        <v>0</v>
      </c>
    </row>
    <row r="37" spans="2:16" s="8" customFormat="1" ht="11.1" customHeight="1" x14ac:dyDescent="0.15">
      <c r="B37" s="29" t="s">
        <v>16</v>
      </c>
      <c r="C37" s="30">
        <v>28</v>
      </c>
      <c r="D37" s="43"/>
      <c r="E37" s="125">
        <v>26</v>
      </c>
      <c r="F37" s="123">
        <v>22</v>
      </c>
      <c r="G37" s="123">
        <v>2</v>
      </c>
      <c r="H37" s="123">
        <v>0</v>
      </c>
      <c r="I37" s="123">
        <v>0</v>
      </c>
      <c r="J37" s="46">
        <f>SUM('D-b-1'!C37,'D-b-2'!C37)-C37</f>
        <v>0</v>
      </c>
      <c r="L37" s="46">
        <f>SUM('D-b-1'!E37,'D-b-2'!E37)-E37</f>
        <v>0</v>
      </c>
      <c r="M37" s="46">
        <f>SUM('D-b-1'!F37,'D-b-2'!F37)-F37</f>
        <v>0</v>
      </c>
      <c r="N37" s="46">
        <f>SUM('D-b-1'!G37,'D-b-2'!G37)-G37</f>
        <v>0</v>
      </c>
      <c r="O37" s="46">
        <f>SUM('D-b-1'!H37,'D-b-2'!H37)-H37</f>
        <v>0</v>
      </c>
      <c r="P37" s="46">
        <f>SUM('D-b-1'!I37,'D-b-2'!I37)-I37</f>
        <v>0</v>
      </c>
    </row>
    <row r="38" spans="2:16" s="8" customFormat="1" ht="11.1" customHeight="1" x14ac:dyDescent="0.15">
      <c r="B38" s="29" t="s">
        <v>17</v>
      </c>
      <c r="C38" s="30">
        <v>63</v>
      </c>
      <c r="D38" s="43"/>
      <c r="E38" s="125">
        <v>43</v>
      </c>
      <c r="F38" s="123">
        <v>43</v>
      </c>
      <c r="G38" s="123">
        <v>10</v>
      </c>
      <c r="H38" s="123">
        <v>0</v>
      </c>
      <c r="I38" s="123">
        <v>0</v>
      </c>
      <c r="J38" s="46">
        <f>SUM('D-b-1'!C38,'D-b-2'!C38)-C38</f>
        <v>0</v>
      </c>
      <c r="L38" s="46">
        <f>SUM('D-b-1'!E38,'D-b-2'!E38)-E38</f>
        <v>0</v>
      </c>
      <c r="M38" s="46">
        <f>SUM('D-b-1'!F38,'D-b-2'!F38)-F38</f>
        <v>0</v>
      </c>
      <c r="N38" s="46">
        <f>SUM('D-b-1'!G38,'D-b-2'!G38)-G38</f>
        <v>0</v>
      </c>
      <c r="O38" s="46">
        <f>SUM('D-b-1'!H38,'D-b-2'!H38)-H38</f>
        <v>0</v>
      </c>
      <c r="P38" s="46">
        <f>SUM('D-b-1'!I38,'D-b-2'!I38)-I38</f>
        <v>0</v>
      </c>
    </row>
    <row r="39" spans="2:16" s="8" customFormat="1" ht="11.1" customHeight="1" x14ac:dyDescent="0.15">
      <c r="B39" s="29" t="s">
        <v>18</v>
      </c>
      <c r="C39" s="30">
        <v>31</v>
      </c>
      <c r="D39" s="43"/>
      <c r="E39" s="125">
        <v>29</v>
      </c>
      <c r="F39" s="123">
        <v>23</v>
      </c>
      <c r="G39" s="123">
        <v>8</v>
      </c>
      <c r="H39" s="123">
        <v>1</v>
      </c>
      <c r="I39" s="123">
        <v>0</v>
      </c>
      <c r="J39" s="46">
        <f>SUM('D-b-1'!C39,'D-b-2'!C39)-C39</f>
        <v>0</v>
      </c>
      <c r="L39" s="46">
        <f>SUM('D-b-1'!E39,'D-b-2'!E39)-E39</f>
        <v>0</v>
      </c>
      <c r="M39" s="46">
        <f>SUM('D-b-1'!F39,'D-b-2'!F39)-F39</f>
        <v>0</v>
      </c>
      <c r="N39" s="46">
        <f>SUM('D-b-1'!G39,'D-b-2'!G39)-G39</f>
        <v>0</v>
      </c>
      <c r="O39" s="46">
        <f>SUM('D-b-1'!H39,'D-b-2'!H39)-H39</f>
        <v>0</v>
      </c>
      <c r="P39" s="46">
        <f>SUM('D-b-1'!I39,'D-b-2'!I39)-I39</f>
        <v>0</v>
      </c>
    </row>
    <row r="40" spans="2:16" s="8" customFormat="1" ht="11.1" customHeight="1" x14ac:dyDescent="0.15">
      <c r="B40" s="29" t="s">
        <v>19</v>
      </c>
      <c r="C40" s="30">
        <v>61</v>
      </c>
      <c r="D40" s="43"/>
      <c r="E40" s="125">
        <v>55</v>
      </c>
      <c r="F40" s="123">
        <v>57</v>
      </c>
      <c r="G40" s="123">
        <v>13</v>
      </c>
      <c r="H40" s="123">
        <v>5</v>
      </c>
      <c r="I40" s="123">
        <v>1</v>
      </c>
      <c r="J40" s="46">
        <f>SUM('D-b-1'!C40,'D-b-2'!C40)-C40</f>
        <v>0</v>
      </c>
      <c r="L40" s="46">
        <f>SUM('D-b-1'!E40,'D-b-2'!E40)-E40</f>
        <v>0</v>
      </c>
      <c r="M40" s="46">
        <f>SUM('D-b-1'!F40,'D-b-2'!F40)-F40</f>
        <v>0</v>
      </c>
      <c r="N40" s="46">
        <f>SUM('D-b-1'!G40,'D-b-2'!G40)-G40</f>
        <v>0</v>
      </c>
      <c r="O40" s="46">
        <f>SUM('D-b-1'!H40,'D-b-2'!H40)-H40</f>
        <v>0</v>
      </c>
      <c r="P40" s="46">
        <f>SUM('D-b-1'!I40,'D-b-2'!I40)-I40</f>
        <v>0</v>
      </c>
    </row>
    <row r="41" spans="2:16" s="8" customFormat="1" ht="11.1" customHeight="1" x14ac:dyDescent="0.15">
      <c r="B41" s="29" t="s">
        <v>20</v>
      </c>
      <c r="C41" s="30">
        <v>16</v>
      </c>
      <c r="D41" s="43"/>
      <c r="E41" s="125">
        <v>23</v>
      </c>
      <c r="F41" s="123">
        <v>22</v>
      </c>
      <c r="G41" s="123">
        <v>4</v>
      </c>
      <c r="H41" s="123">
        <v>1</v>
      </c>
      <c r="I41" s="123">
        <v>0</v>
      </c>
      <c r="J41" s="46">
        <f>SUM('D-b-1'!C41,'D-b-2'!C41)-C41</f>
        <v>0</v>
      </c>
      <c r="L41" s="46">
        <f>SUM('D-b-1'!E41,'D-b-2'!E41)-E41</f>
        <v>0</v>
      </c>
      <c r="M41" s="46">
        <f>SUM('D-b-1'!F41,'D-b-2'!F41)-F41</f>
        <v>0</v>
      </c>
      <c r="N41" s="46">
        <f>SUM('D-b-1'!G41,'D-b-2'!G41)-G41</f>
        <v>0</v>
      </c>
      <c r="O41" s="46">
        <f>SUM('D-b-1'!H41,'D-b-2'!H41)-H41</f>
        <v>0</v>
      </c>
      <c r="P41" s="46">
        <f>SUM('D-b-1'!I41,'D-b-2'!I41)-I41</f>
        <v>0</v>
      </c>
    </row>
    <row r="42" spans="2:16" s="8" customFormat="1" ht="11.1" customHeight="1" x14ac:dyDescent="0.15">
      <c r="B42" s="29" t="s">
        <v>21</v>
      </c>
      <c r="C42" s="66">
        <v>6</v>
      </c>
      <c r="D42" s="43"/>
      <c r="E42" s="125">
        <v>6</v>
      </c>
      <c r="F42" s="123">
        <v>5</v>
      </c>
      <c r="G42" s="123">
        <v>2</v>
      </c>
      <c r="H42" s="123">
        <v>0</v>
      </c>
      <c r="I42" s="123">
        <v>0</v>
      </c>
      <c r="J42" s="46">
        <f>SUM('D-b-1'!C42,'D-b-2'!C42)-C42</f>
        <v>0</v>
      </c>
      <c r="L42" s="46">
        <f>SUM('D-b-1'!E42,'D-b-2'!E42)-E42</f>
        <v>0</v>
      </c>
      <c r="M42" s="46">
        <f>SUM('D-b-1'!F42,'D-b-2'!F42)-F42</f>
        <v>0</v>
      </c>
      <c r="N42" s="46">
        <f>SUM('D-b-1'!G42,'D-b-2'!G42)-G42</f>
        <v>0</v>
      </c>
      <c r="O42" s="46">
        <f>SUM('D-b-1'!H42,'D-b-2'!H42)-H42</f>
        <v>0</v>
      </c>
      <c r="P42" s="46">
        <f>SUM('D-b-1'!I42,'D-b-2'!I42)-I42</f>
        <v>0</v>
      </c>
    </row>
    <row r="43" spans="2:16" s="8" customFormat="1" ht="11.1" customHeight="1" x14ac:dyDescent="0.15">
      <c r="B43" s="29" t="s">
        <v>22</v>
      </c>
      <c r="C43" s="30">
        <v>14</v>
      </c>
      <c r="D43" s="43"/>
      <c r="E43" s="125">
        <v>12</v>
      </c>
      <c r="F43" s="123">
        <v>10</v>
      </c>
      <c r="G43" s="123">
        <v>4</v>
      </c>
      <c r="H43" s="123">
        <v>0</v>
      </c>
      <c r="I43" s="123">
        <v>0</v>
      </c>
      <c r="J43" s="46">
        <f>SUM('D-b-1'!C43,'D-b-2'!C43)-C43</f>
        <v>0</v>
      </c>
      <c r="L43" s="46">
        <f>SUM('D-b-1'!E43,'D-b-2'!E43)-E43</f>
        <v>0</v>
      </c>
      <c r="M43" s="46">
        <f>SUM('D-b-1'!F43,'D-b-2'!F43)-F43</f>
        <v>0</v>
      </c>
      <c r="N43" s="46">
        <f>SUM('D-b-1'!G43,'D-b-2'!G43)-G43</f>
        <v>0</v>
      </c>
      <c r="O43" s="46">
        <f>SUM('D-b-1'!H43,'D-b-2'!H43)-H43</f>
        <v>0</v>
      </c>
      <c r="P43" s="46">
        <f>SUM('D-b-1'!I43,'D-b-2'!I43)-I43</f>
        <v>0</v>
      </c>
    </row>
    <row r="44" spans="2:16" s="8" customFormat="1" ht="11.1" customHeight="1" x14ac:dyDescent="0.15">
      <c r="B44" s="29" t="s">
        <v>23</v>
      </c>
      <c r="C44" s="30">
        <v>21</v>
      </c>
      <c r="D44" s="43"/>
      <c r="E44" s="125">
        <v>23</v>
      </c>
      <c r="F44" s="123">
        <v>15</v>
      </c>
      <c r="G44" s="123">
        <v>7</v>
      </c>
      <c r="H44" s="123">
        <v>0</v>
      </c>
      <c r="I44" s="123">
        <v>0</v>
      </c>
      <c r="J44" s="46">
        <f>SUM('D-b-1'!C44,'D-b-2'!C44)-C44</f>
        <v>0</v>
      </c>
      <c r="L44" s="46">
        <f>SUM('D-b-1'!E44,'D-b-2'!E44)-E44</f>
        <v>0</v>
      </c>
      <c r="M44" s="46">
        <f>SUM('D-b-1'!F44,'D-b-2'!F44)-F44</f>
        <v>0</v>
      </c>
      <c r="N44" s="46">
        <f>SUM('D-b-1'!G44,'D-b-2'!G44)-G44</f>
        <v>0</v>
      </c>
      <c r="O44" s="46">
        <f>SUM('D-b-1'!H44,'D-b-2'!H44)-H44</f>
        <v>0</v>
      </c>
      <c r="P44" s="46">
        <f>SUM('D-b-1'!I44,'D-b-2'!I44)-I44</f>
        <v>0</v>
      </c>
    </row>
    <row r="45" spans="2:16" s="22" customFormat="1" ht="11.1" customHeight="1" x14ac:dyDescent="0.15">
      <c r="B45" s="32" t="s">
        <v>286</v>
      </c>
      <c r="C45" s="53">
        <v>217</v>
      </c>
      <c r="D45" s="53"/>
      <c r="E45" s="131">
        <v>162</v>
      </c>
      <c r="F45" s="121">
        <v>138</v>
      </c>
      <c r="G45" s="121">
        <v>23</v>
      </c>
      <c r="H45" s="121">
        <v>3</v>
      </c>
      <c r="I45" s="121">
        <v>0</v>
      </c>
      <c r="J45" s="46">
        <f>SUM('D-b-1'!C45,'D-b-2'!C45)-C45</f>
        <v>0</v>
      </c>
      <c r="L45" s="46">
        <f>SUM('D-b-1'!E45,'D-b-2'!E45)-E45</f>
        <v>0</v>
      </c>
      <c r="M45" s="46">
        <f>SUM('D-b-1'!F45,'D-b-2'!F45)-F45</f>
        <v>0</v>
      </c>
      <c r="N45" s="46">
        <f>SUM('D-b-1'!G45,'D-b-2'!G45)-G45</f>
        <v>0</v>
      </c>
      <c r="O45" s="46">
        <f>SUM('D-b-1'!H45,'D-b-2'!H45)-H45</f>
        <v>0</v>
      </c>
      <c r="P45" s="46">
        <f>SUM('D-b-1'!I45,'D-b-2'!I45)-I45</f>
        <v>0</v>
      </c>
    </row>
    <row r="46" spans="2:16" s="8" customFormat="1" ht="11.1" customHeight="1" x14ac:dyDescent="0.15">
      <c r="B46" s="29" t="s">
        <v>24</v>
      </c>
      <c r="C46" s="30">
        <v>8</v>
      </c>
      <c r="D46" s="43"/>
      <c r="E46" s="125">
        <v>6</v>
      </c>
      <c r="F46" s="123">
        <v>3</v>
      </c>
      <c r="G46" s="123">
        <v>1</v>
      </c>
      <c r="H46" s="123">
        <v>0</v>
      </c>
      <c r="I46" s="123">
        <v>0</v>
      </c>
      <c r="J46" s="46">
        <f>SUM('D-b-1'!C46,'D-b-2'!C46)-C46</f>
        <v>0</v>
      </c>
      <c r="L46" s="46">
        <f>SUM('D-b-1'!E46,'D-b-2'!E46)-E46</f>
        <v>0</v>
      </c>
      <c r="M46" s="46">
        <f>SUM('D-b-1'!F46,'D-b-2'!F46)-F46</f>
        <v>0</v>
      </c>
      <c r="N46" s="46">
        <f>SUM('D-b-1'!G46,'D-b-2'!G46)-G46</f>
        <v>0</v>
      </c>
      <c r="O46" s="46">
        <f>SUM('D-b-1'!H46,'D-b-2'!H46)-H46</f>
        <v>0</v>
      </c>
      <c r="P46" s="46">
        <f>SUM('D-b-1'!I46,'D-b-2'!I46)-I46</f>
        <v>0</v>
      </c>
    </row>
    <row r="47" spans="2:16" s="8" customFormat="1" ht="11.1" customHeight="1" x14ac:dyDescent="0.15">
      <c r="B47" s="29" t="s">
        <v>25</v>
      </c>
      <c r="C47" s="30">
        <v>8</v>
      </c>
      <c r="D47" s="43"/>
      <c r="E47" s="125">
        <v>9</v>
      </c>
      <c r="F47" s="123">
        <v>8</v>
      </c>
      <c r="G47" s="123">
        <v>1</v>
      </c>
      <c r="H47" s="123">
        <v>0</v>
      </c>
      <c r="I47" s="123">
        <v>0</v>
      </c>
      <c r="J47" s="46">
        <f>SUM('D-b-1'!C47,'D-b-2'!C47)-C47</f>
        <v>0</v>
      </c>
      <c r="L47" s="46">
        <f>SUM('D-b-1'!E47,'D-b-2'!E47)-E47</f>
        <v>0</v>
      </c>
      <c r="M47" s="46">
        <f>SUM('D-b-1'!F47,'D-b-2'!F47)-F47</f>
        <v>0</v>
      </c>
      <c r="N47" s="46">
        <f>SUM('D-b-1'!G47,'D-b-2'!G47)-G47</f>
        <v>0</v>
      </c>
      <c r="O47" s="46">
        <f>SUM('D-b-1'!H47,'D-b-2'!H47)-H47</f>
        <v>0</v>
      </c>
      <c r="P47" s="46">
        <f>SUM('D-b-1'!I47,'D-b-2'!I47)-I47</f>
        <v>0</v>
      </c>
    </row>
    <row r="48" spans="2:16" s="8" customFormat="1" ht="11.1" customHeight="1" x14ac:dyDescent="0.15">
      <c r="B48" s="29" t="s">
        <v>26</v>
      </c>
      <c r="C48" s="30">
        <v>11</v>
      </c>
      <c r="D48" s="43"/>
      <c r="E48" s="125">
        <v>11</v>
      </c>
      <c r="F48" s="123">
        <v>10</v>
      </c>
      <c r="G48" s="123">
        <v>1</v>
      </c>
      <c r="H48" s="123">
        <v>0</v>
      </c>
      <c r="I48" s="123">
        <v>0</v>
      </c>
      <c r="J48" s="46">
        <f>SUM('D-b-1'!C48,'D-b-2'!C48)-C48</f>
        <v>0</v>
      </c>
      <c r="L48" s="46">
        <f>SUM('D-b-1'!E48,'D-b-2'!E48)-E48</f>
        <v>0</v>
      </c>
      <c r="M48" s="46">
        <f>SUM('D-b-1'!F48,'D-b-2'!F48)-F48</f>
        <v>0</v>
      </c>
      <c r="N48" s="46">
        <f>SUM('D-b-1'!G48,'D-b-2'!G48)-G48</f>
        <v>0</v>
      </c>
      <c r="O48" s="46">
        <f>SUM('D-b-1'!H48,'D-b-2'!H48)-H48</f>
        <v>0</v>
      </c>
      <c r="P48" s="46">
        <f>SUM('D-b-1'!I48,'D-b-2'!I48)-I48</f>
        <v>0</v>
      </c>
    </row>
    <row r="49" spans="2:16" s="8" customFormat="1" ht="11.1" customHeight="1" x14ac:dyDescent="0.15">
      <c r="B49" s="29" t="s">
        <v>27</v>
      </c>
      <c r="C49" s="30">
        <v>29</v>
      </c>
      <c r="D49" s="43"/>
      <c r="E49" s="125">
        <v>14</v>
      </c>
      <c r="F49" s="123">
        <v>14</v>
      </c>
      <c r="G49" s="123">
        <v>3</v>
      </c>
      <c r="H49" s="123">
        <v>0</v>
      </c>
      <c r="I49" s="123">
        <v>0</v>
      </c>
      <c r="J49" s="46">
        <f>SUM('D-b-1'!C49,'D-b-2'!C49)-C49</f>
        <v>0</v>
      </c>
      <c r="L49" s="46">
        <f>SUM('D-b-1'!E49,'D-b-2'!E49)-E49</f>
        <v>0</v>
      </c>
      <c r="M49" s="46">
        <f>SUM('D-b-1'!F49,'D-b-2'!F49)-F49</f>
        <v>0</v>
      </c>
      <c r="N49" s="46">
        <f>SUM('D-b-1'!G49,'D-b-2'!G49)-G49</f>
        <v>0</v>
      </c>
      <c r="O49" s="46">
        <f>SUM('D-b-1'!H49,'D-b-2'!H49)-H49</f>
        <v>0</v>
      </c>
      <c r="P49" s="46">
        <f>SUM('D-b-1'!I49,'D-b-2'!I49)-I49</f>
        <v>0</v>
      </c>
    </row>
    <row r="50" spans="2:16" s="8" customFormat="1" ht="11.1" customHeight="1" x14ac:dyDescent="0.15">
      <c r="B50" s="29" t="s">
        <v>28</v>
      </c>
      <c r="C50" s="30">
        <v>132</v>
      </c>
      <c r="D50" s="43"/>
      <c r="E50" s="125">
        <v>104</v>
      </c>
      <c r="F50" s="123">
        <v>87</v>
      </c>
      <c r="G50" s="123">
        <v>15</v>
      </c>
      <c r="H50" s="123">
        <v>2</v>
      </c>
      <c r="I50" s="123">
        <v>0</v>
      </c>
      <c r="J50" s="46">
        <f>SUM('D-b-1'!C50,'D-b-2'!C50)-C50</f>
        <v>0</v>
      </c>
      <c r="L50" s="46">
        <f>SUM('D-b-1'!E50,'D-b-2'!E50)-E50</f>
        <v>0</v>
      </c>
      <c r="M50" s="46">
        <f>SUM('D-b-1'!F50,'D-b-2'!F50)-F50</f>
        <v>0</v>
      </c>
      <c r="N50" s="46">
        <f>SUM('D-b-1'!G50,'D-b-2'!G50)-G50</f>
        <v>0</v>
      </c>
      <c r="O50" s="46">
        <f>SUM('D-b-1'!H50,'D-b-2'!H50)-H50</f>
        <v>0</v>
      </c>
      <c r="P50" s="46">
        <f>SUM('D-b-1'!I50,'D-b-2'!I50)-I50</f>
        <v>0</v>
      </c>
    </row>
    <row r="51" spans="2:16" s="8" customFormat="1" ht="11.1" customHeight="1" x14ac:dyDescent="0.15">
      <c r="B51" s="29" t="s">
        <v>29</v>
      </c>
      <c r="C51" s="30">
        <v>29</v>
      </c>
      <c r="D51" s="43"/>
      <c r="E51" s="125">
        <v>18</v>
      </c>
      <c r="F51" s="123">
        <v>16</v>
      </c>
      <c r="G51" s="123">
        <v>2</v>
      </c>
      <c r="H51" s="123">
        <v>1</v>
      </c>
      <c r="I51" s="123">
        <v>0</v>
      </c>
      <c r="J51" s="46">
        <f>SUM('D-b-1'!C51,'D-b-2'!C51)-C51</f>
        <v>0</v>
      </c>
      <c r="L51" s="46">
        <f>SUM('D-b-1'!E51,'D-b-2'!E51)-E51</f>
        <v>0</v>
      </c>
      <c r="M51" s="46">
        <f>SUM('D-b-1'!F51,'D-b-2'!F51)-F51</f>
        <v>0</v>
      </c>
      <c r="N51" s="46">
        <f>SUM('D-b-1'!G51,'D-b-2'!G51)-G51</f>
        <v>0</v>
      </c>
      <c r="O51" s="46">
        <f>SUM('D-b-1'!H51,'D-b-2'!H51)-H51</f>
        <v>0</v>
      </c>
      <c r="P51" s="46">
        <f>SUM('D-b-1'!I51,'D-b-2'!I51)-I51</f>
        <v>0</v>
      </c>
    </row>
    <row r="52" spans="2:16" s="22" customFormat="1" ht="11.1" customHeight="1" x14ac:dyDescent="0.15">
      <c r="B52" s="32" t="s">
        <v>287</v>
      </c>
      <c r="C52" s="53">
        <v>247</v>
      </c>
      <c r="D52" s="53"/>
      <c r="E52" s="127">
        <v>208</v>
      </c>
      <c r="F52" s="121">
        <v>187</v>
      </c>
      <c r="G52" s="121">
        <v>40</v>
      </c>
      <c r="H52" s="121">
        <v>2</v>
      </c>
      <c r="I52" s="121">
        <v>1</v>
      </c>
      <c r="J52" s="46">
        <f>SUM('D-b-1'!C52,'D-b-2'!C52)-C52</f>
        <v>0</v>
      </c>
      <c r="L52" s="46">
        <f>SUM('D-b-1'!E52,'D-b-2'!E52)-E52</f>
        <v>0</v>
      </c>
      <c r="M52" s="46">
        <f>SUM('D-b-1'!F52,'D-b-2'!F52)-F52</f>
        <v>0</v>
      </c>
      <c r="N52" s="46">
        <f>SUM('D-b-1'!G52,'D-b-2'!G52)-G52</f>
        <v>0</v>
      </c>
      <c r="O52" s="46">
        <f>SUM('D-b-1'!H52,'D-b-2'!H52)-H52</f>
        <v>0</v>
      </c>
      <c r="P52" s="46">
        <f>SUM('D-b-1'!I52,'D-b-2'!I52)-I52</f>
        <v>0</v>
      </c>
    </row>
    <row r="53" spans="2:16" s="8" customFormat="1" ht="11.1" customHeight="1" x14ac:dyDescent="0.15">
      <c r="B53" s="29" t="s">
        <v>30</v>
      </c>
      <c r="C53" s="30">
        <v>25</v>
      </c>
      <c r="D53" s="43"/>
      <c r="E53" s="125">
        <v>20</v>
      </c>
      <c r="F53" s="123">
        <v>13</v>
      </c>
      <c r="G53" s="123">
        <v>2</v>
      </c>
      <c r="H53" s="123">
        <v>0</v>
      </c>
      <c r="I53" s="123">
        <v>0</v>
      </c>
      <c r="J53" s="46">
        <f>SUM('D-b-1'!C53,'D-b-2'!C53)-C53</f>
        <v>0</v>
      </c>
      <c r="L53" s="46">
        <f>SUM('D-b-1'!E53,'D-b-2'!E53)-E53</f>
        <v>0</v>
      </c>
      <c r="M53" s="46">
        <f>SUM('D-b-1'!F53,'D-b-2'!F53)-F53</f>
        <v>0</v>
      </c>
      <c r="N53" s="46">
        <f>SUM('D-b-1'!G53,'D-b-2'!G53)-G53</f>
        <v>0</v>
      </c>
      <c r="O53" s="46">
        <f>SUM('D-b-1'!H53,'D-b-2'!H53)-H53</f>
        <v>0</v>
      </c>
      <c r="P53" s="46">
        <f>SUM('D-b-1'!I53,'D-b-2'!I53)-I53</f>
        <v>0</v>
      </c>
    </row>
    <row r="54" spans="2:16" s="8" customFormat="1" ht="11.1" customHeight="1" x14ac:dyDescent="0.15">
      <c r="B54" s="29" t="s">
        <v>31</v>
      </c>
      <c r="C54" s="30">
        <v>21</v>
      </c>
      <c r="D54" s="43"/>
      <c r="E54" s="125">
        <v>22</v>
      </c>
      <c r="F54" s="123">
        <v>22</v>
      </c>
      <c r="G54" s="123">
        <v>6</v>
      </c>
      <c r="H54" s="123">
        <v>0</v>
      </c>
      <c r="I54" s="123">
        <v>0</v>
      </c>
      <c r="J54" s="46">
        <f>SUM('D-b-1'!C54,'D-b-2'!C54)-C54</f>
        <v>0</v>
      </c>
      <c r="L54" s="46">
        <f>SUM('D-b-1'!E54,'D-b-2'!E54)-E54</f>
        <v>0</v>
      </c>
      <c r="M54" s="46">
        <f>SUM('D-b-1'!F54,'D-b-2'!F54)-F54</f>
        <v>0</v>
      </c>
      <c r="N54" s="46">
        <f>SUM('D-b-1'!G54,'D-b-2'!G54)-G54</f>
        <v>0</v>
      </c>
      <c r="O54" s="46">
        <f>SUM('D-b-1'!H54,'D-b-2'!H54)-H54</f>
        <v>0</v>
      </c>
      <c r="P54" s="46">
        <f>SUM('D-b-1'!I54,'D-b-2'!I54)-I54</f>
        <v>0</v>
      </c>
    </row>
    <row r="55" spans="2:16" s="8" customFormat="1" ht="11.1" customHeight="1" x14ac:dyDescent="0.15">
      <c r="B55" s="29" t="s">
        <v>32</v>
      </c>
      <c r="C55" s="30">
        <v>110</v>
      </c>
      <c r="D55" s="43"/>
      <c r="E55" s="125">
        <v>94</v>
      </c>
      <c r="F55" s="123">
        <v>86</v>
      </c>
      <c r="G55" s="123">
        <v>14</v>
      </c>
      <c r="H55" s="123">
        <v>1</v>
      </c>
      <c r="I55" s="123">
        <v>1</v>
      </c>
      <c r="J55" s="46">
        <f>SUM('D-b-1'!C55,'D-b-2'!C55)-C55</f>
        <v>0</v>
      </c>
      <c r="L55" s="46">
        <f>SUM('D-b-1'!E55,'D-b-2'!E55)-E55</f>
        <v>0</v>
      </c>
      <c r="M55" s="46">
        <f>SUM('D-b-1'!F55,'D-b-2'!F55)-F55</f>
        <v>0</v>
      </c>
      <c r="N55" s="46">
        <f>SUM('D-b-1'!G55,'D-b-2'!G55)-G55</f>
        <v>0</v>
      </c>
      <c r="O55" s="46">
        <f>SUM('D-b-1'!H55,'D-b-2'!H55)-H55</f>
        <v>0</v>
      </c>
      <c r="P55" s="46">
        <f>SUM('D-b-1'!I55,'D-b-2'!I55)-I55</f>
        <v>0</v>
      </c>
    </row>
    <row r="56" spans="2:16" s="8" customFormat="1" ht="11.1" customHeight="1" x14ac:dyDescent="0.15">
      <c r="B56" s="29" t="s">
        <v>33</v>
      </c>
      <c r="C56" s="30">
        <v>65</v>
      </c>
      <c r="D56" s="43"/>
      <c r="E56" s="125">
        <v>57</v>
      </c>
      <c r="F56" s="123">
        <v>54</v>
      </c>
      <c r="G56" s="123">
        <v>14</v>
      </c>
      <c r="H56" s="123">
        <v>1</v>
      </c>
      <c r="I56" s="123">
        <v>0</v>
      </c>
      <c r="J56" s="46">
        <f>SUM('D-b-1'!C56,'D-b-2'!C56)-C56</f>
        <v>0</v>
      </c>
      <c r="L56" s="46">
        <f>SUM('D-b-1'!E56,'D-b-2'!E56)-E56</f>
        <v>0</v>
      </c>
      <c r="M56" s="46">
        <f>SUM('D-b-1'!F56,'D-b-2'!F56)-F56</f>
        <v>0</v>
      </c>
      <c r="N56" s="46">
        <f>SUM('D-b-1'!G56,'D-b-2'!G56)-G56</f>
        <v>0</v>
      </c>
      <c r="O56" s="46">
        <f>SUM('D-b-1'!H56,'D-b-2'!H56)-H56</f>
        <v>0</v>
      </c>
      <c r="P56" s="46">
        <f>SUM('D-b-1'!I56,'D-b-2'!I56)-I56</f>
        <v>0</v>
      </c>
    </row>
    <row r="57" spans="2:16" s="8" customFormat="1" ht="11.1" customHeight="1" x14ac:dyDescent="0.15">
      <c r="B57" s="29" t="s">
        <v>34</v>
      </c>
      <c r="C57" s="30">
        <v>9</v>
      </c>
      <c r="D57" s="43"/>
      <c r="E57" s="125">
        <v>7</v>
      </c>
      <c r="F57" s="123">
        <v>4</v>
      </c>
      <c r="G57" s="123">
        <v>2</v>
      </c>
      <c r="H57" s="123">
        <v>0</v>
      </c>
      <c r="I57" s="123">
        <v>0</v>
      </c>
      <c r="J57" s="46">
        <f>SUM('D-b-1'!C57,'D-b-2'!C57)-C57</f>
        <v>0</v>
      </c>
      <c r="L57" s="46">
        <f>SUM('D-b-1'!E57,'D-b-2'!E57)-E57</f>
        <v>0</v>
      </c>
      <c r="M57" s="46">
        <f>SUM('D-b-1'!F57,'D-b-2'!F57)-F57</f>
        <v>0</v>
      </c>
      <c r="N57" s="46">
        <f>SUM('D-b-1'!G57,'D-b-2'!G57)-G57</f>
        <v>0</v>
      </c>
      <c r="O57" s="46">
        <f>SUM('D-b-1'!H57,'D-b-2'!H57)-H57</f>
        <v>0</v>
      </c>
      <c r="P57" s="46">
        <f>SUM('D-b-1'!I57,'D-b-2'!I57)-I57</f>
        <v>0</v>
      </c>
    </row>
    <row r="58" spans="2:16" s="8" customFormat="1" ht="11.1" customHeight="1" x14ac:dyDescent="0.15">
      <c r="B58" s="29" t="s">
        <v>35</v>
      </c>
      <c r="C58" s="30">
        <v>17</v>
      </c>
      <c r="D58" s="43"/>
      <c r="E58" s="125">
        <v>8</v>
      </c>
      <c r="F58" s="123">
        <v>8</v>
      </c>
      <c r="G58" s="123">
        <v>2</v>
      </c>
      <c r="H58" s="123">
        <v>0</v>
      </c>
      <c r="I58" s="123">
        <v>0</v>
      </c>
      <c r="J58" s="46">
        <f>SUM('D-b-1'!C58,'D-b-2'!C58)-C58</f>
        <v>0</v>
      </c>
      <c r="L58" s="46">
        <f>SUM('D-b-1'!E58,'D-b-2'!E58)-E58</f>
        <v>0</v>
      </c>
      <c r="M58" s="46">
        <f>SUM('D-b-1'!F58,'D-b-2'!F58)-F58</f>
        <v>0</v>
      </c>
      <c r="N58" s="46">
        <f>SUM('D-b-1'!G58,'D-b-2'!G58)-G58</f>
        <v>0</v>
      </c>
      <c r="O58" s="46">
        <f>SUM('D-b-1'!H58,'D-b-2'!H58)-H58</f>
        <v>0</v>
      </c>
      <c r="P58" s="46">
        <f>SUM('D-b-1'!I58,'D-b-2'!I58)-I58</f>
        <v>0</v>
      </c>
    </row>
    <row r="59" spans="2:16" s="22" customFormat="1" ht="11.1" customHeight="1" x14ac:dyDescent="0.15">
      <c r="B59" s="32" t="s">
        <v>288</v>
      </c>
      <c r="C59" s="53">
        <v>90</v>
      </c>
      <c r="D59" s="53"/>
      <c r="E59" s="127">
        <v>64</v>
      </c>
      <c r="F59" s="121">
        <v>56</v>
      </c>
      <c r="G59" s="121">
        <v>15</v>
      </c>
      <c r="H59" s="121">
        <v>0</v>
      </c>
      <c r="I59" s="121">
        <v>0</v>
      </c>
      <c r="J59" s="46">
        <f>SUM('D-b-1'!C59,'D-b-2'!C59)-C59</f>
        <v>0</v>
      </c>
      <c r="L59" s="46">
        <f>SUM('D-b-1'!E59,'D-b-2'!E59)-E59</f>
        <v>0</v>
      </c>
      <c r="M59" s="46">
        <f>SUM('D-b-1'!F59,'D-b-2'!F59)-F59</f>
        <v>0</v>
      </c>
      <c r="N59" s="46">
        <f>SUM('D-b-1'!G59,'D-b-2'!G59)-G59</f>
        <v>0</v>
      </c>
      <c r="O59" s="46">
        <f>SUM('D-b-1'!H59,'D-b-2'!H59)-H59</f>
        <v>0</v>
      </c>
      <c r="P59" s="46">
        <f>SUM('D-b-1'!I59,'D-b-2'!I59)-I59</f>
        <v>0</v>
      </c>
    </row>
    <row r="60" spans="2:16" s="8" customFormat="1" ht="11.1" customHeight="1" x14ac:dyDescent="0.15">
      <c r="B60" s="29" t="s">
        <v>36</v>
      </c>
      <c r="C60" s="30">
        <v>9</v>
      </c>
      <c r="D60" s="43"/>
      <c r="E60" s="125">
        <v>8</v>
      </c>
      <c r="F60" s="123">
        <v>7</v>
      </c>
      <c r="G60" s="123">
        <v>2</v>
      </c>
      <c r="H60" s="123">
        <v>0</v>
      </c>
      <c r="I60" s="123">
        <v>0</v>
      </c>
      <c r="J60" s="46">
        <f>SUM('D-b-1'!C60,'D-b-2'!C60)-C60</f>
        <v>0</v>
      </c>
      <c r="L60" s="46">
        <f>SUM('D-b-1'!E60,'D-b-2'!E60)-E60</f>
        <v>0</v>
      </c>
      <c r="M60" s="46">
        <f>SUM('D-b-1'!F60,'D-b-2'!F60)-F60</f>
        <v>0</v>
      </c>
      <c r="N60" s="46">
        <f>SUM('D-b-1'!G60,'D-b-2'!G60)-G60</f>
        <v>0</v>
      </c>
      <c r="O60" s="46">
        <f>SUM('D-b-1'!H60,'D-b-2'!H60)-H60</f>
        <v>0</v>
      </c>
      <c r="P60" s="46">
        <f>SUM('D-b-1'!I60,'D-b-2'!I60)-I60</f>
        <v>0</v>
      </c>
    </row>
    <row r="61" spans="2:16" s="8" customFormat="1" ht="11.1" customHeight="1" x14ac:dyDescent="0.15">
      <c r="B61" s="29" t="s">
        <v>37</v>
      </c>
      <c r="C61" s="30">
        <v>8</v>
      </c>
      <c r="D61" s="43"/>
      <c r="E61" s="125">
        <v>7</v>
      </c>
      <c r="F61" s="123">
        <v>4</v>
      </c>
      <c r="G61" s="123">
        <v>0</v>
      </c>
      <c r="H61" s="123">
        <v>0</v>
      </c>
      <c r="I61" s="123">
        <v>0</v>
      </c>
      <c r="J61" s="46">
        <f>SUM('D-b-1'!C61,'D-b-2'!C61)-C61</f>
        <v>0</v>
      </c>
      <c r="L61" s="46">
        <f>SUM('D-b-1'!E61,'D-b-2'!E61)-E61</f>
        <v>0</v>
      </c>
      <c r="M61" s="46">
        <f>SUM('D-b-1'!F61,'D-b-2'!F61)-F61</f>
        <v>0</v>
      </c>
      <c r="N61" s="46">
        <f>SUM('D-b-1'!G61,'D-b-2'!G61)-G61</f>
        <v>0</v>
      </c>
      <c r="O61" s="46">
        <f>SUM('D-b-1'!H61,'D-b-2'!H61)-H61</f>
        <v>0</v>
      </c>
      <c r="P61" s="46">
        <f>SUM('D-b-1'!I61,'D-b-2'!I61)-I61</f>
        <v>0</v>
      </c>
    </row>
    <row r="62" spans="2:16" s="8" customFormat="1" ht="11.1" customHeight="1" x14ac:dyDescent="0.15">
      <c r="B62" s="29" t="s">
        <v>38</v>
      </c>
      <c r="C62" s="30">
        <v>16</v>
      </c>
      <c r="D62" s="43"/>
      <c r="E62" s="125">
        <v>13</v>
      </c>
      <c r="F62" s="123">
        <v>9</v>
      </c>
      <c r="G62" s="123">
        <v>1</v>
      </c>
      <c r="H62" s="123">
        <v>0</v>
      </c>
      <c r="I62" s="123">
        <v>0</v>
      </c>
      <c r="J62" s="46">
        <f>SUM('D-b-1'!C62,'D-b-2'!C62)-C62</f>
        <v>0</v>
      </c>
      <c r="L62" s="46">
        <f>SUM('D-b-1'!E62,'D-b-2'!E62)-E62</f>
        <v>0</v>
      </c>
      <c r="M62" s="46">
        <f>SUM('D-b-1'!F62,'D-b-2'!F62)-F62</f>
        <v>0</v>
      </c>
      <c r="N62" s="46">
        <f>SUM('D-b-1'!G62,'D-b-2'!G62)-G62</f>
        <v>0</v>
      </c>
      <c r="O62" s="46">
        <f>SUM('D-b-1'!H62,'D-b-2'!H62)-H62</f>
        <v>0</v>
      </c>
      <c r="P62" s="46">
        <f>SUM('D-b-1'!I62,'D-b-2'!I62)-I62</f>
        <v>0</v>
      </c>
    </row>
    <row r="63" spans="2:16" s="8" customFormat="1" ht="11.1" customHeight="1" x14ac:dyDescent="0.15">
      <c r="B63" s="29" t="s">
        <v>39</v>
      </c>
      <c r="C63" s="30">
        <v>45</v>
      </c>
      <c r="D63" s="43"/>
      <c r="E63" s="125">
        <v>29</v>
      </c>
      <c r="F63" s="123">
        <v>31</v>
      </c>
      <c r="G63" s="123">
        <v>10</v>
      </c>
      <c r="H63" s="123">
        <v>0</v>
      </c>
      <c r="I63" s="123">
        <v>0</v>
      </c>
      <c r="J63" s="46">
        <f>SUM('D-b-1'!C63,'D-b-2'!C63)-C63</f>
        <v>0</v>
      </c>
      <c r="L63" s="46">
        <f>SUM('D-b-1'!E63,'D-b-2'!E63)-E63</f>
        <v>0</v>
      </c>
      <c r="M63" s="46">
        <f>SUM('D-b-1'!F63,'D-b-2'!F63)-F63</f>
        <v>0</v>
      </c>
      <c r="N63" s="46">
        <f>SUM('D-b-1'!G63,'D-b-2'!G63)-G63</f>
        <v>0</v>
      </c>
      <c r="O63" s="46">
        <f>SUM('D-b-1'!H63,'D-b-2'!H63)-H63</f>
        <v>0</v>
      </c>
      <c r="P63" s="46">
        <f>SUM('D-b-1'!I63,'D-b-2'!I63)-I63</f>
        <v>0</v>
      </c>
    </row>
    <row r="64" spans="2:16" s="8" customFormat="1" ht="11.1" customHeight="1" x14ac:dyDescent="0.15">
      <c r="B64" s="29" t="s">
        <v>40</v>
      </c>
      <c r="C64" s="30">
        <v>12</v>
      </c>
      <c r="D64" s="43"/>
      <c r="E64" s="125">
        <v>7</v>
      </c>
      <c r="F64" s="123">
        <v>5</v>
      </c>
      <c r="G64" s="123">
        <v>2</v>
      </c>
      <c r="H64" s="123">
        <v>0</v>
      </c>
      <c r="I64" s="123">
        <v>0</v>
      </c>
      <c r="J64" s="46">
        <f>SUM('D-b-1'!C64,'D-b-2'!C64)-C64</f>
        <v>0</v>
      </c>
      <c r="L64" s="46">
        <f>SUM('D-b-1'!E64,'D-b-2'!E64)-E64</f>
        <v>0</v>
      </c>
      <c r="M64" s="46">
        <f>SUM('D-b-1'!F64,'D-b-2'!F64)-F64</f>
        <v>0</v>
      </c>
      <c r="N64" s="46">
        <f>SUM('D-b-1'!G64,'D-b-2'!G64)-G64</f>
        <v>0</v>
      </c>
      <c r="O64" s="46">
        <f>SUM('D-b-1'!H64,'D-b-2'!H64)-H64</f>
        <v>0</v>
      </c>
      <c r="P64" s="46">
        <f>SUM('D-b-1'!I64,'D-b-2'!I64)-I64</f>
        <v>0</v>
      </c>
    </row>
    <row r="65" spans="2:16" s="22" customFormat="1" ht="11.1" customHeight="1" x14ac:dyDescent="0.15">
      <c r="B65" s="32" t="s">
        <v>289</v>
      </c>
      <c r="C65" s="53">
        <v>36</v>
      </c>
      <c r="D65" s="53"/>
      <c r="E65" s="127">
        <v>30</v>
      </c>
      <c r="F65" s="121">
        <v>23</v>
      </c>
      <c r="G65" s="121">
        <v>6</v>
      </c>
      <c r="H65" s="121">
        <v>0</v>
      </c>
      <c r="I65" s="121">
        <v>0</v>
      </c>
      <c r="J65" s="46">
        <f>SUM('D-b-1'!C65,'D-b-2'!C65)-C65</f>
        <v>0</v>
      </c>
      <c r="L65" s="46">
        <f>SUM('D-b-1'!E65,'D-b-2'!E65)-E65</f>
        <v>0</v>
      </c>
      <c r="M65" s="46">
        <f>SUM('D-b-1'!F65,'D-b-2'!F65)-F65</f>
        <v>0</v>
      </c>
      <c r="N65" s="46">
        <f>SUM('D-b-1'!G65,'D-b-2'!G65)-G65</f>
        <v>0</v>
      </c>
      <c r="O65" s="46">
        <f>SUM('D-b-1'!H65,'D-b-2'!H65)-H65</f>
        <v>0</v>
      </c>
      <c r="P65" s="46">
        <f>SUM('D-b-1'!I65,'D-b-2'!I65)-I65</f>
        <v>0</v>
      </c>
    </row>
    <row r="66" spans="2:16" s="8" customFormat="1" ht="11.1" customHeight="1" x14ac:dyDescent="0.15">
      <c r="B66" s="29" t="s">
        <v>41</v>
      </c>
      <c r="C66" s="30">
        <v>3</v>
      </c>
      <c r="D66" s="43"/>
      <c r="E66" s="125">
        <v>4</v>
      </c>
      <c r="F66" s="123">
        <v>3</v>
      </c>
      <c r="G66" s="123">
        <v>1</v>
      </c>
      <c r="H66" s="123">
        <v>0</v>
      </c>
      <c r="I66" s="123">
        <v>0</v>
      </c>
      <c r="J66" s="46">
        <f>SUM('D-b-1'!C66,'D-b-2'!C66)-C66</f>
        <v>0</v>
      </c>
      <c r="L66" s="46">
        <f>SUM('D-b-1'!E66,'D-b-2'!E66)-E66</f>
        <v>0</v>
      </c>
      <c r="M66" s="46">
        <f>SUM('D-b-1'!F66,'D-b-2'!F66)-F66</f>
        <v>0</v>
      </c>
      <c r="N66" s="46">
        <f>SUM('D-b-1'!G66,'D-b-2'!G66)-G66</f>
        <v>0</v>
      </c>
      <c r="O66" s="46">
        <f>SUM('D-b-1'!H66,'D-b-2'!H66)-H66</f>
        <v>0</v>
      </c>
      <c r="P66" s="46">
        <f>SUM('D-b-1'!I66,'D-b-2'!I66)-I66</f>
        <v>0</v>
      </c>
    </row>
    <row r="67" spans="2:16" s="8" customFormat="1" ht="11.1" customHeight="1" x14ac:dyDescent="0.15">
      <c r="B67" s="29" t="s">
        <v>42</v>
      </c>
      <c r="C67" s="30">
        <v>14</v>
      </c>
      <c r="D67" s="43"/>
      <c r="E67" s="125">
        <v>14</v>
      </c>
      <c r="F67" s="123">
        <v>11</v>
      </c>
      <c r="G67" s="123">
        <v>3</v>
      </c>
      <c r="H67" s="123">
        <v>0</v>
      </c>
      <c r="I67" s="123">
        <v>0</v>
      </c>
      <c r="J67" s="46">
        <f>SUM('D-b-1'!C67,'D-b-2'!C67)-C67</f>
        <v>0</v>
      </c>
      <c r="L67" s="46">
        <f>SUM('D-b-1'!E67,'D-b-2'!E67)-E67</f>
        <v>0</v>
      </c>
      <c r="M67" s="46">
        <f>SUM('D-b-1'!F67,'D-b-2'!F67)-F67</f>
        <v>0</v>
      </c>
      <c r="N67" s="46">
        <f>SUM('D-b-1'!G67,'D-b-2'!G67)-G67</f>
        <v>0</v>
      </c>
      <c r="O67" s="46">
        <f>SUM('D-b-1'!H67,'D-b-2'!H67)-H67</f>
        <v>0</v>
      </c>
      <c r="P67" s="46">
        <f>SUM('D-b-1'!I67,'D-b-2'!I67)-I67</f>
        <v>0</v>
      </c>
    </row>
    <row r="68" spans="2:16" s="8" customFormat="1" ht="11.1" customHeight="1" x14ac:dyDescent="0.15">
      <c r="B68" s="29" t="s">
        <v>43</v>
      </c>
      <c r="C68" s="30">
        <v>11</v>
      </c>
      <c r="D68" s="43"/>
      <c r="E68" s="125">
        <v>8</v>
      </c>
      <c r="F68" s="123">
        <v>6</v>
      </c>
      <c r="G68" s="123">
        <v>1</v>
      </c>
      <c r="H68" s="123">
        <v>0</v>
      </c>
      <c r="I68" s="123">
        <v>0</v>
      </c>
      <c r="J68" s="46">
        <f>SUM('D-b-1'!C68,'D-b-2'!C68)-C68</f>
        <v>0</v>
      </c>
      <c r="L68" s="46">
        <f>SUM('D-b-1'!E68,'D-b-2'!E68)-E68</f>
        <v>0</v>
      </c>
      <c r="M68" s="46">
        <f>SUM('D-b-1'!F68,'D-b-2'!F68)-F68</f>
        <v>0</v>
      </c>
      <c r="N68" s="46">
        <f>SUM('D-b-1'!G68,'D-b-2'!G68)-G68</f>
        <v>0</v>
      </c>
      <c r="O68" s="46">
        <f>SUM('D-b-1'!H68,'D-b-2'!H68)-H68</f>
        <v>0</v>
      </c>
      <c r="P68" s="46">
        <f>SUM('D-b-1'!I68,'D-b-2'!I68)-I68</f>
        <v>0</v>
      </c>
    </row>
    <row r="69" spans="2:16" s="8" customFormat="1" ht="11.1" customHeight="1" x14ac:dyDescent="0.15">
      <c r="B69" s="29" t="s">
        <v>44</v>
      </c>
      <c r="C69" s="30">
        <v>8</v>
      </c>
      <c r="D69" s="43"/>
      <c r="E69" s="125">
        <v>4</v>
      </c>
      <c r="F69" s="123">
        <v>3</v>
      </c>
      <c r="G69" s="123">
        <v>1</v>
      </c>
      <c r="H69" s="123">
        <v>0</v>
      </c>
      <c r="I69" s="123">
        <v>0</v>
      </c>
      <c r="J69" s="46">
        <f>SUM('D-b-1'!C69,'D-b-2'!C69)-C69</f>
        <v>0</v>
      </c>
      <c r="L69" s="46">
        <f>SUM('D-b-1'!E69,'D-b-2'!E69)-E69</f>
        <v>0</v>
      </c>
      <c r="M69" s="46">
        <f>SUM('D-b-1'!F69,'D-b-2'!F69)-F69</f>
        <v>0</v>
      </c>
      <c r="N69" s="46">
        <f>SUM('D-b-1'!G69,'D-b-2'!G69)-G69</f>
        <v>0</v>
      </c>
      <c r="O69" s="46">
        <f>SUM('D-b-1'!H69,'D-b-2'!H69)-H69</f>
        <v>0</v>
      </c>
      <c r="P69" s="46">
        <f>SUM('D-b-1'!I69,'D-b-2'!I69)-I69</f>
        <v>0</v>
      </c>
    </row>
    <row r="70" spans="2:16" s="22" customFormat="1" ht="11.1" customHeight="1" x14ac:dyDescent="0.15">
      <c r="B70" s="32" t="s">
        <v>290</v>
      </c>
      <c r="C70" s="53">
        <v>124</v>
      </c>
      <c r="D70" s="53"/>
      <c r="E70" s="127">
        <v>113</v>
      </c>
      <c r="F70" s="121">
        <v>91</v>
      </c>
      <c r="G70" s="121">
        <v>18</v>
      </c>
      <c r="H70" s="121">
        <v>1</v>
      </c>
      <c r="I70" s="121">
        <v>0</v>
      </c>
      <c r="J70" s="46">
        <f>SUM('D-b-1'!C70,'D-b-2'!C70)-C70</f>
        <v>0</v>
      </c>
      <c r="L70" s="46">
        <f>SUM('D-b-1'!E70,'D-b-2'!E70)-E70</f>
        <v>0</v>
      </c>
      <c r="M70" s="46">
        <f>SUM('D-b-1'!F70,'D-b-2'!F70)-F70</f>
        <v>0</v>
      </c>
      <c r="N70" s="46">
        <f>SUM('D-b-1'!G70,'D-b-2'!G70)-G70</f>
        <v>0</v>
      </c>
      <c r="O70" s="46">
        <f>SUM('D-b-1'!H70,'D-b-2'!H70)-H70</f>
        <v>0</v>
      </c>
      <c r="P70" s="46">
        <f>SUM('D-b-1'!I70,'D-b-2'!I70)-I70</f>
        <v>0</v>
      </c>
    </row>
    <row r="71" spans="2:16" s="8" customFormat="1" ht="11.1" customHeight="1" x14ac:dyDescent="0.15">
      <c r="B71" s="29" t="s">
        <v>45</v>
      </c>
      <c r="C71" s="30">
        <v>37</v>
      </c>
      <c r="D71" s="43"/>
      <c r="E71" s="125">
        <v>29</v>
      </c>
      <c r="F71" s="123">
        <v>26</v>
      </c>
      <c r="G71" s="123">
        <v>4</v>
      </c>
      <c r="H71" s="123">
        <v>1</v>
      </c>
      <c r="I71" s="123">
        <v>0</v>
      </c>
      <c r="J71" s="46">
        <f>SUM('D-b-1'!C71,'D-b-2'!C71)-C71</f>
        <v>0</v>
      </c>
      <c r="L71" s="46">
        <f>SUM('D-b-1'!E71,'D-b-2'!E71)-E71</f>
        <v>0</v>
      </c>
      <c r="M71" s="46">
        <f>SUM('D-b-1'!F71,'D-b-2'!F71)-F71</f>
        <v>0</v>
      </c>
      <c r="N71" s="46">
        <f>SUM('D-b-1'!G71,'D-b-2'!G71)-G71</f>
        <v>0</v>
      </c>
      <c r="O71" s="46">
        <f>SUM('D-b-1'!H71,'D-b-2'!H71)-H71</f>
        <v>0</v>
      </c>
      <c r="P71" s="46">
        <f>SUM('D-b-1'!I71,'D-b-2'!I71)-I71</f>
        <v>0</v>
      </c>
    </row>
    <row r="72" spans="2:16" s="8" customFormat="1" ht="11.1" customHeight="1" x14ac:dyDescent="0.15">
      <c r="B72" s="29" t="s">
        <v>46</v>
      </c>
      <c r="C72" s="30">
        <v>14</v>
      </c>
      <c r="D72" s="43"/>
      <c r="E72" s="125">
        <v>10</v>
      </c>
      <c r="F72" s="123">
        <v>11</v>
      </c>
      <c r="G72" s="123">
        <v>3</v>
      </c>
      <c r="H72" s="123">
        <v>0</v>
      </c>
      <c r="I72" s="123">
        <v>0</v>
      </c>
      <c r="J72" s="46">
        <f>SUM('D-b-1'!C72,'D-b-2'!C72)-C72</f>
        <v>0</v>
      </c>
      <c r="L72" s="46">
        <f>SUM('D-b-1'!E72,'D-b-2'!E72)-E72</f>
        <v>0</v>
      </c>
      <c r="M72" s="46">
        <f>SUM('D-b-1'!F72,'D-b-2'!F72)-F72</f>
        <v>0</v>
      </c>
      <c r="N72" s="46">
        <f>SUM('D-b-1'!G72,'D-b-2'!G72)-G72</f>
        <v>0</v>
      </c>
      <c r="O72" s="46">
        <f>SUM('D-b-1'!H72,'D-b-2'!H72)-H72</f>
        <v>0</v>
      </c>
      <c r="P72" s="46">
        <f>SUM('D-b-1'!I72,'D-b-2'!I72)-I72</f>
        <v>0</v>
      </c>
    </row>
    <row r="73" spans="2:16" s="8" customFormat="1" ht="11.1" customHeight="1" x14ac:dyDescent="0.15">
      <c r="B73" s="29" t="s">
        <v>47</v>
      </c>
      <c r="C73" s="30">
        <v>8</v>
      </c>
      <c r="D73" s="43"/>
      <c r="E73" s="125">
        <v>8</v>
      </c>
      <c r="F73" s="123">
        <v>8</v>
      </c>
      <c r="G73" s="123">
        <v>3</v>
      </c>
      <c r="H73" s="123">
        <v>0</v>
      </c>
      <c r="I73" s="123">
        <v>0</v>
      </c>
      <c r="J73" s="46">
        <f>SUM('D-b-1'!C73,'D-b-2'!C73)-C73</f>
        <v>0</v>
      </c>
      <c r="L73" s="46">
        <f>SUM('D-b-1'!E73,'D-b-2'!E73)-E73</f>
        <v>0</v>
      </c>
      <c r="M73" s="46">
        <f>SUM('D-b-1'!F73,'D-b-2'!F73)-F73</f>
        <v>0</v>
      </c>
      <c r="N73" s="46">
        <f>SUM('D-b-1'!G73,'D-b-2'!G73)-G73</f>
        <v>0</v>
      </c>
      <c r="O73" s="46">
        <f>SUM('D-b-1'!H73,'D-b-2'!H73)-H73</f>
        <v>0</v>
      </c>
      <c r="P73" s="46">
        <f>SUM('D-b-1'!I73,'D-b-2'!I73)-I73</f>
        <v>0</v>
      </c>
    </row>
    <row r="74" spans="2:16" s="8" customFormat="1" ht="11.1" customHeight="1" x14ac:dyDescent="0.15">
      <c r="B74" s="29" t="s">
        <v>48</v>
      </c>
      <c r="C74" s="30">
        <v>13</v>
      </c>
      <c r="D74" s="43"/>
      <c r="E74" s="125">
        <v>13</v>
      </c>
      <c r="F74" s="123">
        <v>11</v>
      </c>
      <c r="G74" s="123">
        <v>1</v>
      </c>
      <c r="H74" s="123">
        <v>0</v>
      </c>
      <c r="I74" s="123">
        <v>0</v>
      </c>
      <c r="J74" s="46">
        <f>SUM('D-b-1'!C74,'D-b-2'!C74)-C74</f>
        <v>0</v>
      </c>
      <c r="L74" s="46">
        <f>SUM('D-b-1'!E74,'D-b-2'!E74)-E74</f>
        <v>0</v>
      </c>
      <c r="M74" s="46">
        <f>SUM('D-b-1'!F74,'D-b-2'!F74)-F74</f>
        <v>0</v>
      </c>
      <c r="N74" s="46">
        <f>SUM('D-b-1'!G74,'D-b-2'!G74)-G74</f>
        <v>0</v>
      </c>
      <c r="O74" s="46">
        <f>SUM('D-b-1'!H74,'D-b-2'!H74)-H74</f>
        <v>0</v>
      </c>
      <c r="P74" s="46">
        <f>SUM('D-b-1'!I74,'D-b-2'!I74)-I74</f>
        <v>0</v>
      </c>
    </row>
    <row r="75" spans="2:16" s="8" customFormat="1" ht="11.1" customHeight="1" x14ac:dyDescent="0.15">
      <c r="B75" s="29" t="s">
        <v>49</v>
      </c>
      <c r="C75" s="30">
        <v>9</v>
      </c>
      <c r="D75" s="43"/>
      <c r="E75" s="125">
        <v>7</v>
      </c>
      <c r="F75" s="123">
        <v>4</v>
      </c>
      <c r="G75" s="123">
        <v>1</v>
      </c>
      <c r="H75" s="123">
        <v>0</v>
      </c>
      <c r="I75" s="123">
        <v>0</v>
      </c>
      <c r="J75" s="46">
        <f>SUM('D-b-1'!C75,'D-b-2'!C75)-C75</f>
        <v>0</v>
      </c>
      <c r="L75" s="46">
        <f>SUM('D-b-1'!E75,'D-b-2'!E75)-E75</f>
        <v>0</v>
      </c>
      <c r="M75" s="46">
        <f>SUM('D-b-1'!F75,'D-b-2'!F75)-F75</f>
        <v>0</v>
      </c>
      <c r="N75" s="46">
        <f>SUM('D-b-1'!G75,'D-b-2'!G75)-G75</f>
        <v>0</v>
      </c>
      <c r="O75" s="46">
        <f>SUM('D-b-1'!H75,'D-b-2'!H75)-H75</f>
        <v>0</v>
      </c>
      <c r="P75" s="46">
        <f>SUM('D-b-1'!I75,'D-b-2'!I75)-I75</f>
        <v>0</v>
      </c>
    </row>
    <row r="76" spans="2:16" s="8" customFormat="1" ht="11.1" customHeight="1" x14ac:dyDescent="0.15">
      <c r="B76" s="29" t="s">
        <v>50</v>
      </c>
      <c r="C76" s="30">
        <v>17</v>
      </c>
      <c r="D76" s="43"/>
      <c r="E76" s="125">
        <v>14</v>
      </c>
      <c r="F76" s="123">
        <v>11</v>
      </c>
      <c r="G76" s="123">
        <v>1</v>
      </c>
      <c r="H76" s="123">
        <v>0</v>
      </c>
      <c r="I76" s="123">
        <v>0</v>
      </c>
      <c r="J76" s="46">
        <f>SUM('D-b-1'!C76,'D-b-2'!C76)-C76</f>
        <v>0</v>
      </c>
      <c r="L76" s="46">
        <f>SUM('D-b-1'!E76,'D-b-2'!E76)-E76</f>
        <v>0</v>
      </c>
      <c r="M76" s="46">
        <f>SUM('D-b-1'!F76,'D-b-2'!F76)-F76</f>
        <v>0</v>
      </c>
      <c r="N76" s="46">
        <f>SUM('D-b-1'!G76,'D-b-2'!G76)-G76</f>
        <v>0</v>
      </c>
      <c r="O76" s="46">
        <f>SUM('D-b-1'!H76,'D-b-2'!H76)-H76</f>
        <v>0</v>
      </c>
      <c r="P76" s="46">
        <f>SUM('D-b-1'!I76,'D-b-2'!I76)-I76</f>
        <v>0</v>
      </c>
    </row>
    <row r="77" spans="2:16" s="8" customFormat="1" ht="11.1" customHeight="1" x14ac:dyDescent="0.15">
      <c r="B77" s="29" t="s">
        <v>51</v>
      </c>
      <c r="C77" s="30">
        <v>10</v>
      </c>
      <c r="D77" s="43"/>
      <c r="E77" s="125">
        <v>16</v>
      </c>
      <c r="F77" s="123">
        <v>9</v>
      </c>
      <c r="G77" s="123">
        <v>2</v>
      </c>
      <c r="H77" s="123">
        <v>0</v>
      </c>
      <c r="I77" s="123">
        <v>0</v>
      </c>
      <c r="J77" s="46">
        <f>SUM('D-b-1'!C77,'D-b-2'!C77)-C77</f>
        <v>0</v>
      </c>
      <c r="L77" s="46">
        <f>SUM('D-b-1'!E77,'D-b-2'!E77)-E77</f>
        <v>0</v>
      </c>
      <c r="M77" s="46">
        <f>SUM('D-b-1'!F77,'D-b-2'!F77)-F77</f>
        <v>0</v>
      </c>
      <c r="N77" s="46">
        <f>SUM('D-b-1'!G77,'D-b-2'!G77)-G77</f>
        <v>0</v>
      </c>
      <c r="O77" s="46">
        <f>SUM('D-b-1'!H77,'D-b-2'!H77)-H77</f>
        <v>0</v>
      </c>
      <c r="P77" s="46">
        <f>SUM('D-b-1'!I77,'D-b-2'!I77)-I77</f>
        <v>0</v>
      </c>
    </row>
    <row r="78" spans="2:16" s="8" customFormat="1" ht="11.1" customHeight="1" thickBot="1" x14ac:dyDescent="0.2">
      <c r="B78" s="33" t="s">
        <v>52</v>
      </c>
      <c r="C78" s="34">
        <v>16</v>
      </c>
      <c r="D78" s="67"/>
      <c r="E78" s="134">
        <v>16</v>
      </c>
      <c r="F78" s="132">
        <v>11</v>
      </c>
      <c r="G78" s="132">
        <v>3</v>
      </c>
      <c r="H78" s="132">
        <v>0</v>
      </c>
      <c r="I78" s="132">
        <v>0</v>
      </c>
      <c r="J78" s="46">
        <f>SUM('D-b-1'!C78,'D-b-2'!C78)-C78</f>
        <v>0</v>
      </c>
      <c r="L78" s="46">
        <f>SUM('D-b-1'!E78,'D-b-2'!E78)-E78</f>
        <v>0</v>
      </c>
      <c r="M78" s="46">
        <f>SUM('D-b-1'!F78,'D-b-2'!F78)-F78</f>
        <v>0</v>
      </c>
      <c r="N78" s="46">
        <f>SUM('D-b-1'!G78,'D-b-2'!G78)-G78</f>
        <v>0</v>
      </c>
      <c r="O78" s="46">
        <f>SUM('D-b-1'!H78,'D-b-2'!H78)-H78</f>
        <v>0</v>
      </c>
      <c r="P78" s="46">
        <f>SUM('D-b-1'!I78,'D-b-2'!I78)-I78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transitionEvaluation="1" codeName="Sheet60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166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82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717</v>
      </c>
      <c r="D9" s="44">
        <v>63.040446304044629</v>
      </c>
      <c r="E9" s="14">
        <v>452</v>
      </c>
      <c r="F9" s="124">
        <v>377</v>
      </c>
      <c r="G9" s="124">
        <v>47</v>
      </c>
      <c r="H9" s="124">
        <v>22</v>
      </c>
      <c r="I9" s="124">
        <v>0</v>
      </c>
    </row>
    <row r="10" spans="2:9" s="8" customFormat="1" x14ac:dyDescent="0.15">
      <c r="B10" s="14" t="str">
        <f>重要犯罪!B10</f>
        <v>2013     25</v>
      </c>
      <c r="C10" s="43">
        <v>755</v>
      </c>
      <c r="D10" s="44">
        <v>60</v>
      </c>
      <c r="E10" s="14">
        <v>453</v>
      </c>
      <c r="F10" s="124">
        <v>366</v>
      </c>
      <c r="G10" s="124">
        <v>49</v>
      </c>
      <c r="H10" s="124">
        <v>17</v>
      </c>
      <c r="I10" s="124">
        <v>1</v>
      </c>
    </row>
    <row r="11" spans="2:9" s="8" customFormat="1" x14ac:dyDescent="0.15">
      <c r="B11" s="14" t="str">
        <f>重要犯罪!B11</f>
        <v>2014     26</v>
      </c>
      <c r="C11" s="43">
        <v>760</v>
      </c>
      <c r="D11" s="44">
        <v>59.736842105263158</v>
      </c>
      <c r="E11" s="14">
        <v>454</v>
      </c>
      <c r="F11" s="124">
        <v>412</v>
      </c>
      <c r="G11" s="124">
        <v>56</v>
      </c>
      <c r="H11" s="124">
        <v>21</v>
      </c>
      <c r="I11" s="124">
        <v>3</v>
      </c>
    </row>
    <row r="12" spans="2:9" s="8" customFormat="1" x14ac:dyDescent="0.15">
      <c r="B12" s="14" t="str">
        <f>重要犯罪!B12</f>
        <v>2015     27</v>
      </c>
      <c r="C12" s="43">
        <v>641</v>
      </c>
      <c r="D12" s="44">
        <v>62.714508580343207</v>
      </c>
      <c r="E12" s="14">
        <v>402</v>
      </c>
      <c r="F12" s="124">
        <v>361</v>
      </c>
      <c r="G12" s="124">
        <v>63</v>
      </c>
      <c r="H12" s="124">
        <v>23</v>
      </c>
      <c r="I12" s="124">
        <v>1</v>
      </c>
    </row>
    <row r="13" spans="2:9" s="8" customFormat="1" x14ac:dyDescent="0.15">
      <c r="B13" s="14" t="str">
        <f>重要犯罪!B13</f>
        <v>2016     28</v>
      </c>
      <c r="C13" s="43">
        <v>638</v>
      </c>
      <c r="D13" s="44">
        <v>66.614420062695928</v>
      </c>
      <c r="E13" s="14">
        <v>425</v>
      </c>
      <c r="F13" s="124">
        <v>357</v>
      </c>
      <c r="G13" s="124">
        <v>59</v>
      </c>
      <c r="H13" s="124">
        <v>14</v>
      </c>
      <c r="I13" s="124">
        <v>2</v>
      </c>
    </row>
    <row r="14" spans="2:9" s="8" customFormat="1" x14ac:dyDescent="0.15">
      <c r="B14" s="14" t="str">
        <f>重要犯罪!B14</f>
        <v>2017     29</v>
      </c>
      <c r="C14" s="24">
        <v>642</v>
      </c>
      <c r="D14" s="44">
        <v>66.199376947040506</v>
      </c>
      <c r="E14" s="2">
        <v>425</v>
      </c>
      <c r="F14" s="124">
        <v>406</v>
      </c>
      <c r="G14" s="124">
        <v>65</v>
      </c>
      <c r="H14" s="124">
        <v>22</v>
      </c>
      <c r="I14" s="124">
        <v>3</v>
      </c>
    </row>
    <row r="15" spans="2:9" s="8" customFormat="1" x14ac:dyDescent="0.15">
      <c r="B15" s="14" t="str">
        <f>重要犯罪!B15</f>
        <v>2018     30</v>
      </c>
      <c r="C15" s="24">
        <v>656</v>
      </c>
      <c r="D15" s="44">
        <v>68.75</v>
      </c>
      <c r="E15" s="2">
        <v>451</v>
      </c>
      <c r="F15" s="124">
        <v>359</v>
      </c>
      <c r="G15" s="124">
        <v>57</v>
      </c>
      <c r="H15" s="124">
        <v>13</v>
      </c>
      <c r="I15" s="124">
        <v>3</v>
      </c>
    </row>
    <row r="16" spans="2:9" s="8" customFormat="1" x14ac:dyDescent="0.15">
      <c r="B16" s="18" t="str">
        <f>重要犯罪!B16</f>
        <v>2019 令和元年</v>
      </c>
      <c r="C16" s="50">
        <v>597</v>
      </c>
      <c r="D16" s="48">
        <v>70.686767169179234</v>
      </c>
      <c r="E16" s="148">
        <v>422</v>
      </c>
      <c r="F16" s="142">
        <v>346</v>
      </c>
      <c r="G16" s="142">
        <v>53</v>
      </c>
      <c r="H16" s="142">
        <v>6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588</v>
      </c>
      <c r="D17" s="48">
        <v>78.911564625850332</v>
      </c>
      <c r="E17" s="149">
        <v>464</v>
      </c>
      <c r="F17" s="149">
        <v>382</v>
      </c>
      <c r="G17" s="149">
        <v>59</v>
      </c>
      <c r="H17" s="149">
        <v>10</v>
      </c>
      <c r="I17" s="148">
        <v>1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541</v>
      </c>
      <c r="D18" s="54">
        <f>E18/C18*100</f>
        <v>73.937153419593344</v>
      </c>
      <c r="E18" s="131">
        <f>SUM(E20,E26,E33,E34,E45,E52,E59,E65,E70)</f>
        <v>400</v>
      </c>
      <c r="F18" s="121">
        <f>SUM(F20,F26,F33,F34,F45,F52,F59,F65,F70)</f>
        <v>306</v>
      </c>
      <c r="G18" s="121">
        <f>SUM(G20,G26,G33,G34,G45,G52,G59,G65,G70)</f>
        <v>56</v>
      </c>
      <c r="H18" s="121">
        <f>SUM(H20,H26,H33,H34,H45,H52,H59,H65,H70)</f>
        <v>13</v>
      </c>
      <c r="I18" s="121">
        <f>SUM(I20,I26,I33,I34,I45,I52,I59,I65,I70)</f>
        <v>1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22</v>
      </c>
      <c r="D20" s="53"/>
      <c r="E20" s="23">
        <v>14</v>
      </c>
      <c r="F20" s="122">
        <v>11</v>
      </c>
      <c r="G20" s="122">
        <v>2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13</v>
      </c>
      <c r="D21" s="43"/>
      <c r="E21" s="125">
        <v>8</v>
      </c>
      <c r="F21" s="123">
        <v>7</v>
      </c>
      <c r="G21" s="123">
        <v>2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1</v>
      </c>
      <c r="D23" s="43"/>
      <c r="E23" s="125">
        <v>1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3</v>
      </c>
      <c r="D24" s="43"/>
      <c r="E24" s="125">
        <v>1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5</v>
      </c>
      <c r="D25" s="43"/>
      <c r="E25" s="125">
        <v>4</v>
      </c>
      <c r="F25" s="123">
        <v>4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39</v>
      </c>
      <c r="D26" s="53"/>
      <c r="E26" s="127">
        <v>40</v>
      </c>
      <c r="F26" s="121">
        <v>23</v>
      </c>
      <c r="G26" s="121">
        <v>2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2</v>
      </c>
      <c r="D27" s="43"/>
      <c r="E27" s="125">
        <v>1</v>
      </c>
      <c r="F27" s="123">
        <v>1</v>
      </c>
      <c r="G27" s="123">
        <v>1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1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14</v>
      </c>
      <c r="D29" s="43"/>
      <c r="E29" s="125">
        <v>13</v>
      </c>
      <c r="F29" s="123">
        <v>8</v>
      </c>
      <c r="G29" s="123">
        <v>1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3</v>
      </c>
      <c r="D30" s="43"/>
      <c r="E30" s="125">
        <v>4</v>
      </c>
      <c r="F30" s="123">
        <v>2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3</v>
      </c>
      <c r="D31" s="43"/>
      <c r="E31" s="125">
        <v>6</v>
      </c>
      <c r="F31" s="123">
        <v>4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17</v>
      </c>
      <c r="D32" s="43"/>
      <c r="E32" s="125">
        <v>15</v>
      </c>
      <c r="F32" s="123">
        <v>8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37</v>
      </c>
      <c r="D33" s="53"/>
      <c r="E33" s="129">
        <v>30</v>
      </c>
      <c r="F33" s="128">
        <v>24</v>
      </c>
      <c r="G33" s="128">
        <v>5</v>
      </c>
      <c r="H33" s="128">
        <v>2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138</v>
      </c>
      <c r="D34" s="53"/>
      <c r="E34" s="127">
        <v>100</v>
      </c>
      <c r="F34" s="121">
        <v>83</v>
      </c>
      <c r="G34" s="121">
        <v>15</v>
      </c>
      <c r="H34" s="121">
        <v>6</v>
      </c>
      <c r="I34" s="121">
        <v>1</v>
      </c>
    </row>
    <row r="35" spans="2:9" s="8" customFormat="1" ht="11.1" customHeight="1" x14ac:dyDescent="0.15">
      <c r="B35" s="29" t="s">
        <v>14</v>
      </c>
      <c r="C35" s="123">
        <v>16</v>
      </c>
      <c r="D35" s="43"/>
      <c r="E35" s="125">
        <v>8</v>
      </c>
      <c r="F35" s="123">
        <v>8</v>
      </c>
      <c r="G35" s="123">
        <v>1</v>
      </c>
      <c r="H35" s="123">
        <v>1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4</v>
      </c>
      <c r="D36" s="43"/>
      <c r="E36" s="125">
        <v>3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15</v>
      </c>
      <c r="D37" s="43"/>
      <c r="E37" s="125">
        <v>14</v>
      </c>
      <c r="F37" s="123">
        <v>11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36</v>
      </c>
      <c r="D38" s="43"/>
      <c r="E38" s="125">
        <v>21</v>
      </c>
      <c r="F38" s="123">
        <v>19</v>
      </c>
      <c r="G38" s="123">
        <v>5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16</v>
      </c>
      <c r="D39" s="43"/>
      <c r="E39" s="125">
        <v>15</v>
      </c>
      <c r="F39" s="123">
        <v>10</v>
      </c>
      <c r="G39" s="123">
        <v>2</v>
      </c>
      <c r="H39" s="123">
        <v>1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28</v>
      </c>
      <c r="D40" s="43"/>
      <c r="E40" s="125">
        <v>16</v>
      </c>
      <c r="F40" s="123">
        <v>18</v>
      </c>
      <c r="G40" s="123">
        <v>2</v>
      </c>
      <c r="H40" s="123">
        <v>3</v>
      </c>
      <c r="I40" s="123">
        <v>1</v>
      </c>
    </row>
    <row r="41" spans="2:9" s="8" customFormat="1" ht="11.1" customHeight="1" x14ac:dyDescent="0.15">
      <c r="B41" s="29" t="s">
        <v>20</v>
      </c>
      <c r="C41" s="123">
        <v>6</v>
      </c>
      <c r="D41" s="43"/>
      <c r="E41" s="125">
        <v>5</v>
      </c>
      <c r="F41" s="123">
        <v>5</v>
      </c>
      <c r="G41" s="123">
        <v>1</v>
      </c>
      <c r="H41" s="123">
        <v>1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4</v>
      </c>
      <c r="D42" s="43"/>
      <c r="E42" s="125">
        <v>4</v>
      </c>
      <c r="F42" s="123">
        <v>3</v>
      </c>
      <c r="G42" s="123">
        <v>1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7</v>
      </c>
      <c r="D43" s="43"/>
      <c r="E43" s="125">
        <v>6</v>
      </c>
      <c r="F43" s="123">
        <v>5</v>
      </c>
      <c r="G43" s="123">
        <v>1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6</v>
      </c>
      <c r="D44" s="43"/>
      <c r="E44" s="125">
        <v>8</v>
      </c>
      <c r="F44" s="123">
        <v>4</v>
      </c>
      <c r="G44" s="123">
        <v>2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117</v>
      </c>
      <c r="D45" s="53"/>
      <c r="E45" s="131">
        <v>81</v>
      </c>
      <c r="F45" s="121">
        <v>63</v>
      </c>
      <c r="G45" s="121">
        <v>11</v>
      </c>
      <c r="H45" s="121">
        <v>3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2</v>
      </c>
      <c r="D46" s="43"/>
      <c r="E46" s="125">
        <v>2</v>
      </c>
      <c r="F46" s="123">
        <v>1</v>
      </c>
      <c r="G46" s="123">
        <v>1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4</v>
      </c>
      <c r="D47" s="43"/>
      <c r="E47" s="125">
        <v>5</v>
      </c>
      <c r="F47" s="123">
        <v>4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6</v>
      </c>
      <c r="D48" s="43"/>
      <c r="E48" s="125">
        <v>5</v>
      </c>
      <c r="F48" s="123">
        <v>5</v>
      </c>
      <c r="G48" s="123">
        <v>1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14</v>
      </c>
      <c r="D49" s="43"/>
      <c r="E49" s="125">
        <v>7</v>
      </c>
      <c r="F49" s="123">
        <v>6</v>
      </c>
      <c r="G49" s="123">
        <v>1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75</v>
      </c>
      <c r="D50" s="43"/>
      <c r="E50" s="125">
        <v>55</v>
      </c>
      <c r="F50" s="123">
        <v>40</v>
      </c>
      <c r="G50" s="123">
        <v>6</v>
      </c>
      <c r="H50" s="123">
        <v>2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16</v>
      </c>
      <c r="D51" s="43"/>
      <c r="E51" s="125">
        <v>7</v>
      </c>
      <c r="F51" s="123">
        <v>7</v>
      </c>
      <c r="G51" s="123">
        <v>2</v>
      </c>
      <c r="H51" s="123">
        <v>1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93</v>
      </c>
      <c r="D52" s="53"/>
      <c r="E52" s="127">
        <v>61</v>
      </c>
      <c r="F52" s="121">
        <v>52</v>
      </c>
      <c r="G52" s="121">
        <v>11</v>
      </c>
      <c r="H52" s="121">
        <v>1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10</v>
      </c>
      <c r="D53" s="43"/>
      <c r="E53" s="125">
        <v>7</v>
      </c>
      <c r="F53" s="123">
        <v>7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7</v>
      </c>
      <c r="D54" s="43"/>
      <c r="E54" s="125">
        <v>8</v>
      </c>
      <c r="F54" s="123">
        <v>7</v>
      </c>
      <c r="G54" s="123">
        <v>2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41</v>
      </c>
      <c r="D55" s="43"/>
      <c r="E55" s="125">
        <v>24</v>
      </c>
      <c r="F55" s="123">
        <v>18</v>
      </c>
      <c r="G55" s="123">
        <v>3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22</v>
      </c>
      <c r="D56" s="43"/>
      <c r="E56" s="125">
        <v>14</v>
      </c>
      <c r="F56" s="123">
        <v>15</v>
      </c>
      <c r="G56" s="123">
        <v>3</v>
      </c>
      <c r="H56" s="123">
        <v>1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3</v>
      </c>
      <c r="D57" s="43"/>
      <c r="E57" s="125">
        <v>4</v>
      </c>
      <c r="F57" s="123">
        <v>2</v>
      </c>
      <c r="G57" s="123">
        <v>1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10</v>
      </c>
      <c r="D58" s="43"/>
      <c r="E58" s="125">
        <v>4</v>
      </c>
      <c r="F58" s="123">
        <v>3</v>
      </c>
      <c r="G58" s="123">
        <v>2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35</v>
      </c>
      <c r="D59" s="53"/>
      <c r="E59" s="127">
        <v>25</v>
      </c>
      <c r="F59" s="121">
        <v>15</v>
      </c>
      <c r="G59" s="121">
        <v>2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4</v>
      </c>
      <c r="D60" s="43"/>
      <c r="E60" s="125">
        <v>4</v>
      </c>
      <c r="F60" s="123">
        <v>3</v>
      </c>
      <c r="G60" s="123">
        <v>1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3</v>
      </c>
      <c r="D61" s="43"/>
      <c r="E61" s="125">
        <v>3</v>
      </c>
      <c r="F61" s="123">
        <v>1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7</v>
      </c>
      <c r="D62" s="43"/>
      <c r="E62" s="125">
        <v>7</v>
      </c>
      <c r="F62" s="123">
        <v>5</v>
      </c>
      <c r="G62" s="123">
        <v>1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15</v>
      </c>
      <c r="D63" s="43"/>
      <c r="E63" s="125">
        <v>7</v>
      </c>
      <c r="F63" s="123">
        <v>4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6</v>
      </c>
      <c r="D64" s="43"/>
      <c r="E64" s="125">
        <v>4</v>
      </c>
      <c r="F64" s="123">
        <v>2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10</v>
      </c>
      <c r="D65" s="53"/>
      <c r="E65" s="127">
        <v>8</v>
      </c>
      <c r="F65" s="121">
        <v>4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1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6</v>
      </c>
      <c r="D67" s="43"/>
      <c r="E67" s="125">
        <v>5</v>
      </c>
      <c r="F67" s="123">
        <v>3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3</v>
      </c>
      <c r="D68" s="43"/>
      <c r="E68" s="125">
        <v>2</v>
      </c>
      <c r="F68" s="123">
        <v>1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1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50</v>
      </c>
      <c r="D70" s="53"/>
      <c r="E70" s="127">
        <v>41</v>
      </c>
      <c r="F70" s="121">
        <v>31</v>
      </c>
      <c r="G70" s="121">
        <v>8</v>
      </c>
      <c r="H70" s="121">
        <v>1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14</v>
      </c>
      <c r="D71" s="43"/>
      <c r="E71" s="125">
        <v>10</v>
      </c>
      <c r="F71" s="123">
        <v>8</v>
      </c>
      <c r="G71" s="123">
        <v>2</v>
      </c>
      <c r="H71" s="123">
        <v>1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2</v>
      </c>
      <c r="D72" s="43"/>
      <c r="E72" s="125">
        <v>3</v>
      </c>
      <c r="F72" s="123">
        <v>3</v>
      </c>
      <c r="G72" s="123">
        <v>1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2</v>
      </c>
      <c r="D73" s="43"/>
      <c r="E73" s="125">
        <v>3</v>
      </c>
      <c r="F73" s="123">
        <v>2</v>
      </c>
      <c r="G73" s="123">
        <v>1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4</v>
      </c>
      <c r="D74" s="43"/>
      <c r="E74" s="125">
        <v>3</v>
      </c>
      <c r="F74" s="123">
        <v>5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5</v>
      </c>
      <c r="D75" s="43"/>
      <c r="E75" s="125">
        <v>2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8</v>
      </c>
      <c r="D76" s="43"/>
      <c r="E76" s="125">
        <v>4</v>
      </c>
      <c r="F76" s="123">
        <v>4</v>
      </c>
      <c r="G76" s="123">
        <v>1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3</v>
      </c>
      <c r="D77" s="43"/>
      <c r="E77" s="125">
        <v>7</v>
      </c>
      <c r="F77" s="123">
        <v>2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12</v>
      </c>
      <c r="D78" s="67"/>
      <c r="E78" s="134">
        <v>9</v>
      </c>
      <c r="F78" s="132">
        <v>7</v>
      </c>
      <c r="G78" s="132">
        <v>3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34">
    <tabColor indexed="9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2.28515625" style="2" customWidth="1"/>
    <col min="11" max="13" width="9.28515625" style="2"/>
    <col min="14" max="14" width="9" style="2" bestFit="1" customWidth="1"/>
    <col min="15" max="16384" width="9.28515625" style="2"/>
  </cols>
  <sheetData>
    <row r="1" spans="2:9" x14ac:dyDescent="0.15">
      <c r="B1" s="1" t="s">
        <v>259</v>
      </c>
    </row>
    <row r="2" spans="2:9" s="3" customFormat="1" ht="14.4" x14ac:dyDescent="0.15">
      <c r="B2" s="192" t="s">
        <v>291</v>
      </c>
      <c r="C2" s="192"/>
      <c r="D2" s="192"/>
      <c r="E2" s="192"/>
      <c r="F2" s="192"/>
      <c r="G2" s="192"/>
      <c r="H2" s="192"/>
      <c r="I2" s="19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3" t="s">
        <v>60</v>
      </c>
      <c r="D4" s="213"/>
      <c r="E4" s="213"/>
      <c r="F4" s="213"/>
      <c r="G4" s="213"/>
      <c r="H4" s="213"/>
      <c r="I4" s="213"/>
    </row>
    <row r="5" spans="2:9" s="8" customFormat="1" ht="10.5" customHeigh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152219</v>
      </c>
      <c r="D9" s="44">
        <v>49.848573436955967</v>
      </c>
      <c r="E9" s="45">
        <v>75879</v>
      </c>
      <c r="F9" s="43">
        <v>13126</v>
      </c>
      <c r="G9" s="43">
        <v>1101</v>
      </c>
      <c r="H9" s="43">
        <v>2534</v>
      </c>
      <c r="I9" s="43">
        <v>132</v>
      </c>
    </row>
    <row r="10" spans="2:9" s="8" customFormat="1" x14ac:dyDescent="0.15">
      <c r="B10" s="18" t="str">
        <f>重要犯罪!B10</f>
        <v>2013     25</v>
      </c>
      <c r="C10" s="50">
        <v>142259</v>
      </c>
      <c r="D10" s="48">
        <v>47.463429378809074</v>
      </c>
      <c r="E10" s="72">
        <v>67521</v>
      </c>
      <c r="F10" s="50">
        <v>12052</v>
      </c>
      <c r="G10" s="50">
        <v>1032</v>
      </c>
      <c r="H10" s="50">
        <v>2316</v>
      </c>
      <c r="I10" s="50">
        <v>152</v>
      </c>
    </row>
    <row r="11" spans="2:9" s="8" customFormat="1" x14ac:dyDescent="0.15">
      <c r="B11" s="18" t="str">
        <f>重要犯罪!B11</f>
        <v>2014     26</v>
      </c>
      <c r="C11" s="73">
        <v>120488</v>
      </c>
      <c r="D11" s="48">
        <v>51.456576588539939</v>
      </c>
      <c r="E11" s="72">
        <v>61999</v>
      </c>
      <c r="F11" s="50">
        <v>10958</v>
      </c>
      <c r="G11" s="50">
        <v>852</v>
      </c>
      <c r="H11" s="50">
        <v>1999</v>
      </c>
      <c r="I11" s="50">
        <v>119</v>
      </c>
    </row>
    <row r="12" spans="2:9" s="8" customFormat="1" x14ac:dyDescent="0.15">
      <c r="B12" s="18" t="str">
        <f>重要犯罪!B12</f>
        <v>2015     27</v>
      </c>
      <c r="C12" s="73">
        <v>108558</v>
      </c>
      <c r="D12" s="48">
        <v>52.605980213342171</v>
      </c>
      <c r="E12" s="72">
        <v>57108</v>
      </c>
      <c r="F12" s="50">
        <v>10328</v>
      </c>
      <c r="G12" s="50">
        <v>805</v>
      </c>
      <c r="H12" s="50">
        <v>1659</v>
      </c>
      <c r="I12" s="50">
        <v>92</v>
      </c>
    </row>
    <row r="13" spans="2:9" s="8" customFormat="1" x14ac:dyDescent="0.15">
      <c r="B13" s="18" t="str">
        <f>重要犯罪!B13</f>
        <v>2016     28</v>
      </c>
      <c r="C13" s="73">
        <v>95302</v>
      </c>
      <c r="D13" s="48">
        <v>54.605359803571808</v>
      </c>
      <c r="E13" s="72">
        <v>52040</v>
      </c>
      <c r="F13" s="50">
        <v>9600</v>
      </c>
      <c r="G13" s="50">
        <v>723</v>
      </c>
      <c r="H13" s="50">
        <v>1425</v>
      </c>
      <c r="I13" s="50">
        <v>70</v>
      </c>
    </row>
    <row r="14" spans="2:9" s="8" customFormat="1" x14ac:dyDescent="0.15">
      <c r="B14" s="18" t="str">
        <f>重要犯罪!B14</f>
        <v>2017     29</v>
      </c>
      <c r="C14" s="116">
        <v>89753</v>
      </c>
      <c r="D14" s="48">
        <v>55.292859291611421</v>
      </c>
      <c r="E14" s="49">
        <v>49627</v>
      </c>
      <c r="F14" s="50">
        <v>9337</v>
      </c>
      <c r="G14" s="50">
        <v>705</v>
      </c>
      <c r="H14" s="50">
        <v>1317</v>
      </c>
      <c r="I14" s="50">
        <v>62</v>
      </c>
    </row>
    <row r="15" spans="2:9" s="8" customFormat="1" x14ac:dyDescent="0.15">
      <c r="B15" s="18" t="str">
        <f>重要犯罪!B15</f>
        <v>2018     30</v>
      </c>
      <c r="C15" s="116">
        <v>76574</v>
      </c>
      <c r="D15" s="48">
        <v>60.020372450178918</v>
      </c>
      <c r="E15" s="49">
        <v>45960</v>
      </c>
      <c r="F15" s="50">
        <v>8474</v>
      </c>
      <c r="G15" s="50">
        <v>698</v>
      </c>
      <c r="H15" s="50">
        <v>1001</v>
      </c>
      <c r="I15" s="50">
        <v>55</v>
      </c>
    </row>
    <row r="16" spans="2:9" s="8" customFormat="1" x14ac:dyDescent="0.15">
      <c r="B16" s="18" t="str">
        <f>重要犯罪!B16</f>
        <v>2019 令和元年</v>
      </c>
      <c r="C16" s="73">
        <v>69645</v>
      </c>
      <c r="D16" s="48">
        <v>61.342522794170442</v>
      </c>
      <c r="E16" s="51">
        <v>42722</v>
      </c>
      <c r="F16" s="50">
        <v>7793</v>
      </c>
      <c r="G16" s="50">
        <v>642</v>
      </c>
      <c r="H16" s="50">
        <v>790</v>
      </c>
      <c r="I16" s="50">
        <v>47</v>
      </c>
    </row>
    <row r="17" spans="2:9" s="22" customFormat="1" x14ac:dyDescent="0.15">
      <c r="B17" s="18" t="str">
        <f>重要犯罪!B17</f>
        <v>2020 　　２</v>
      </c>
      <c r="C17" s="73">
        <v>51604</v>
      </c>
      <c r="D17" s="48">
        <v>70.234865514301219</v>
      </c>
      <c r="E17" s="52">
        <v>36244</v>
      </c>
      <c r="F17" s="52">
        <v>7000</v>
      </c>
      <c r="G17" s="52">
        <v>578</v>
      </c>
      <c r="H17" s="52">
        <v>653</v>
      </c>
      <c r="I17" s="51">
        <v>36</v>
      </c>
    </row>
    <row r="18" spans="2:9" s="22" customFormat="1" x14ac:dyDescent="0.15">
      <c r="B18" s="23" t="str">
        <f>重要犯罪!B18</f>
        <v>2021 　　３</v>
      </c>
      <c r="C18" s="57">
        <f>SUM(C20,C26,C33,C34,C45,C52,C59,C65,C70)</f>
        <v>44076</v>
      </c>
      <c r="D18" s="54">
        <f>E18/C18*100</f>
        <v>73.003448588801163</v>
      </c>
      <c r="E18" s="55">
        <f>SUM(E20,E26,E33,E34,E45,E52,E59,E65,E70)</f>
        <v>32177</v>
      </c>
      <c r="F18" s="53">
        <f>SUM(F20,F26,F33,F34,F45,F52,F59,F65,F70)</f>
        <v>6294</v>
      </c>
      <c r="G18" s="53">
        <f>SUM(G20,G26,G33,G34,G45,G52,G59,G65,G70)</f>
        <v>516</v>
      </c>
      <c r="H18" s="53">
        <f>SUM(H20,H26,H33,H34,H45,H52,H59,H65,H70)</f>
        <v>474</v>
      </c>
      <c r="I18" s="53">
        <f>SUM(I20,I26,I33,I34,I45,I52,I59,I65,I70)</f>
        <v>34</v>
      </c>
    </row>
    <row r="19" spans="2:9" s="8" customFormat="1" x14ac:dyDescent="0.15">
      <c r="B19" s="2"/>
      <c r="C19" s="7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7">
        <v>1240</v>
      </c>
      <c r="D20" s="53"/>
      <c r="E20" s="23">
        <v>1259</v>
      </c>
      <c r="F20" s="122">
        <v>228</v>
      </c>
      <c r="G20" s="122">
        <v>25</v>
      </c>
      <c r="H20" s="122">
        <v>8</v>
      </c>
      <c r="I20" s="121">
        <v>2</v>
      </c>
    </row>
    <row r="21" spans="2:9" s="8" customFormat="1" ht="11.1" customHeight="1" x14ac:dyDescent="0.15">
      <c r="B21" s="29" t="s">
        <v>2</v>
      </c>
      <c r="C21" s="73">
        <v>893</v>
      </c>
      <c r="D21" s="50"/>
      <c r="E21" s="18">
        <v>890</v>
      </c>
      <c r="F21" s="141">
        <v>137</v>
      </c>
      <c r="G21" s="141">
        <v>15</v>
      </c>
      <c r="H21" s="141">
        <v>2</v>
      </c>
      <c r="I21" s="142">
        <v>0</v>
      </c>
    </row>
    <row r="22" spans="2:9" s="8" customFormat="1" ht="11.1" customHeight="1" x14ac:dyDescent="0.15">
      <c r="B22" s="29" t="s">
        <v>3</v>
      </c>
      <c r="C22" s="73">
        <v>82</v>
      </c>
      <c r="D22" s="50"/>
      <c r="E22" s="18">
        <v>51</v>
      </c>
      <c r="F22" s="141">
        <v>24</v>
      </c>
      <c r="G22" s="141">
        <v>3</v>
      </c>
      <c r="H22" s="141">
        <v>2</v>
      </c>
      <c r="I22" s="142">
        <v>0</v>
      </c>
    </row>
    <row r="23" spans="2:9" s="8" customFormat="1" ht="11.1" customHeight="1" x14ac:dyDescent="0.15">
      <c r="B23" s="29" t="s">
        <v>4</v>
      </c>
      <c r="C23" s="73">
        <v>112</v>
      </c>
      <c r="D23" s="50"/>
      <c r="E23" s="18">
        <v>87</v>
      </c>
      <c r="F23" s="141">
        <v>24</v>
      </c>
      <c r="G23" s="141">
        <v>1</v>
      </c>
      <c r="H23" s="141">
        <v>1</v>
      </c>
      <c r="I23" s="142">
        <v>1</v>
      </c>
    </row>
    <row r="24" spans="2:9" s="8" customFormat="1" ht="11.1" customHeight="1" x14ac:dyDescent="0.15">
      <c r="B24" s="29" t="s">
        <v>5</v>
      </c>
      <c r="C24" s="73">
        <v>109</v>
      </c>
      <c r="D24" s="50"/>
      <c r="E24" s="18">
        <v>186</v>
      </c>
      <c r="F24" s="141">
        <v>30</v>
      </c>
      <c r="G24" s="141">
        <v>5</v>
      </c>
      <c r="H24" s="141">
        <v>3</v>
      </c>
      <c r="I24" s="142">
        <v>1</v>
      </c>
    </row>
    <row r="25" spans="2:9" s="8" customFormat="1" ht="11.1" customHeight="1" x14ac:dyDescent="0.15">
      <c r="B25" s="29" t="s">
        <v>6</v>
      </c>
      <c r="C25" s="73">
        <v>44</v>
      </c>
      <c r="D25" s="50"/>
      <c r="E25" s="18">
        <v>45</v>
      </c>
      <c r="F25" s="141">
        <v>13</v>
      </c>
      <c r="G25" s="141">
        <v>1</v>
      </c>
      <c r="H25" s="141">
        <v>0</v>
      </c>
      <c r="I25" s="142">
        <v>0</v>
      </c>
    </row>
    <row r="26" spans="2:9" s="22" customFormat="1" ht="11.1" customHeight="1" x14ac:dyDescent="0.15">
      <c r="B26" s="32" t="s">
        <v>284</v>
      </c>
      <c r="C26" s="57">
        <v>3006</v>
      </c>
      <c r="D26" s="53"/>
      <c r="E26" s="23">
        <v>2132</v>
      </c>
      <c r="F26" s="122">
        <v>389</v>
      </c>
      <c r="G26" s="122">
        <v>30</v>
      </c>
      <c r="H26" s="122">
        <v>25</v>
      </c>
      <c r="I26" s="121">
        <v>2</v>
      </c>
    </row>
    <row r="27" spans="2:9" s="8" customFormat="1" ht="11.1" customHeight="1" x14ac:dyDescent="0.15">
      <c r="B27" s="29" t="s">
        <v>7</v>
      </c>
      <c r="C27" s="73">
        <v>276</v>
      </c>
      <c r="D27" s="50"/>
      <c r="E27" s="18">
        <v>219</v>
      </c>
      <c r="F27" s="141">
        <v>72</v>
      </c>
      <c r="G27" s="141">
        <v>6</v>
      </c>
      <c r="H27" s="141">
        <v>2</v>
      </c>
      <c r="I27" s="142">
        <v>1</v>
      </c>
    </row>
    <row r="28" spans="2:9" s="8" customFormat="1" ht="11.1" customHeight="1" x14ac:dyDescent="0.15">
      <c r="B28" s="29" t="s">
        <v>8</v>
      </c>
      <c r="C28" s="73">
        <v>244</v>
      </c>
      <c r="D28" s="50"/>
      <c r="E28" s="18">
        <v>220</v>
      </c>
      <c r="F28" s="141">
        <v>56</v>
      </c>
      <c r="G28" s="141">
        <v>3</v>
      </c>
      <c r="H28" s="141">
        <v>4</v>
      </c>
      <c r="I28" s="142">
        <v>0</v>
      </c>
    </row>
    <row r="29" spans="2:9" s="8" customFormat="1" ht="11.1" customHeight="1" x14ac:dyDescent="0.15">
      <c r="B29" s="29" t="s">
        <v>9</v>
      </c>
      <c r="C29" s="73">
        <v>1034</v>
      </c>
      <c r="D29" s="50"/>
      <c r="E29" s="18">
        <v>655</v>
      </c>
      <c r="F29" s="141">
        <v>112</v>
      </c>
      <c r="G29" s="141">
        <v>5</v>
      </c>
      <c r="H29" s="141">
        <v>8</v>
      </c>
      <c r="I29" s="142">
        <v>0</v>
      </c>
    </row>
    <row r="30" spans="2:9" s="8" customFormat="1" ht="11.1" customHeight="1" x14ac:dyDescent="0.15">
      <c r="B30" s="29" t="s">
        <v>10</v>
      </c>
      <c r="C30" s="73">
        <v>133</v>
      </c>
      <c r="D30" s="50"/>
      <c r="E30" s="18">
        <v>84</v>
      </c>
      <c r="F30" s="141">
        <v>25</v>
      </c>
      <c r="G30" s="141">
        <v>5</v>
      </c>
      <c r="H30" s="141">
        <v>0</v>
      </c>
      <c r="I30" s="142">
        <v>0</v>
      </c>
    </row>
    <row r="31" spans="2:9" s="8" customFormat="1" ht="11.1" customHeight="1" x14ac:dyDescent="0.15">
      <c r="B31" s="29" t="s">
        <v>11</v>
      </c>
      <c r="C31" s="73">
        <v>344</v>
      </c>
      <c r="D31" s="50"/>
      <c r="E31" s="18">
        <v>313</v>
      </c>
      <c r="F31" s="141">
        <v>40</v>
      </c>
      <c r="G31" s="141">
        <v>2</v>
      </c>
      <c r="H31" s="141">
        <v>4</v>
      </c>
      <c r="I31" s="142">
        <v>1</v>
      </c>
    </row>
    <row r="32" spans="2:9" s="8" customFormat="1" ht="11.1" customHeight="1" x14ac:dyDescent="0.15">
      <c r="B32" s="29" t="s">
        <v>12</v>
      </c>
      <c r="C32" s="73">
        <v>975</v>
      </c>
      <c r="D32" s="50"/>
      <c r="E32" s="18">
        <v>641</v>
      </c>
      <c r="F32" s="141">
        <v>84</v>
      </c>
      <c r="G32" s="141">
        <v>9</v>
      </c>
      <c r="H32" s="141">
        <v>7</v>
      </c>
      <c r="I32" s="142">
        <v>0</v>
      </c>
    </row>
    <row r="33" spans="2:9" s="22" customFormat="1" ht="11.1" customHeight="1" x14ac:dyDescent="0.15">
      <c r="B33" s="32" t="s">
        <v>13</v>
      </c>
      <c r="C33" s="57">
        <v>2786</v>
      </c>
      <c r="D33" s="53"/>
      <c r="E33" s="23">
        <v>3285</v>
      </c>
      <c r="F33" s="122">
        <v>855</v>
      </c>
      <c r="G33" s="122">
        <v>77</v>
      </c>
      <c r="H33" s="122">
        <v>59</v>
      </c>
      <c r="I33" s="121">
        <v>2</v>
      </c>
    </row>
    <row r="34" spans="2:9" s="22" customFormat="1" ht="11.1" customHeight="1" x14ac:dyDescent="0.15">
      <c r="B34" s="32" t="s">
        <v>285</v>
      </c>
      <c r="C34" s="57">
        <v>17723</v>
      </c>
      <c r="D34" s="53"/>
      <c r="E34" s="23">
        <v>11890</v>
      </c>
      <c r="F34" s="122">
        <v>1326</v>
      </c>
      <c r="G34" s="122">
        <v>99</v>
      </c>
      <c r="H34" s="122">
        <v>93</v>
      </c>
      <c r="I34" s="121">
        <v>10</v>
      </c>
    </row>
    <row r="35" spans="2:9" s="8" customFormat="1" ht="11.1" customHeight="1" x14ac:dyDescent="0.15">
      <c r="B35" s="29" t="s">
        <v>14</v>
      </c>
      <c r="C35" s="73">
        <v>2493</v>
      </c>
      <c r="D35" s="50"/>
      <c r="E35" s="18">
        <v>1420</v>
      </c>
      <c r="F35" s="141">
        <v>126</v>
      </c>
      <c r="G35" s="141">
        <v>1</v>
      </c>
      <c r="H35" s="141">
        <v>11</v>
      </c>
      <c r="I35" s="142">
        <v>0</v>
      </c>
    </row>
    <row r="36" spans="2:9" s="8" customFormat="1" ht="11.1" customHeight="1" x14ac:dyDescent="0.15">
      <c r="B36" s="29" t="s">
        <v>15</v>
      </c>
      <c r="C36" s="73">
        <v>1357</v>
      </c>
      <c r="D36" s="50"/>
      <c r="E36" s="18">
        <v>536</v>
      </c>
      <c r="F36" s="141">
        <v>43</v>
      </c>
      <c r="G36" s="141">
        <v>1</v>
      </c>
      <c r="H36" s="141">
        <v>1</v>
      </c>
      <c r="I36" s="142">
        <v>0</v>
      </c>
    </row>
    <row r="37" spans="2:9" s="8" customFormat="1" ht="11.1" customHeight="1" x14ac:dyDescent="0.15">
      <c r="B37" s="29" t="s">
        <v>16</v>
      </c>
      <c r="C37" s="73">
        <v>1131</v>
      </c>
      <c r="D37" s="50"/>
      <c r="E37" s="18">
        <v>668</v>
      </c>
      <c r="F37" s="141">
        <v>86</v>
      </c>
      <c r="G37" s="141">
        <v>4</v>
      </c>
      <c r="H37" s="141">
        <v>3</v>
      </c>
      <c r="I37" s="142">
        <v>0</v>
      </c>
    </row>
    <row r="38" spans="2:9" s="8" customFormat="1" ht="11.1" customHeight="1" x14ac:dyDescent="0.15">
      <c r="B38" s="29" t="s">
        <v>17</v>
      </c>
      <c r="C38" s="73">
        <v>3579</v>
      </c>
      <c r="D38" s="50"/>
      <c r="E38" s="18">
        <v>2736</v>
      </c>
      <c r="F38" s="141">
        <v>310</v>
      </c>
      <c r="G38" s="141">
        <v>30</v>
      </c>
      <c r="H38" s="141">
        <v>25</v>
      </c>
      <c r="I38" s="142">
        <v>0</v>
      </c>
    </row>
    <row r="39" spans="2:9" s="8" customFormat="1" ht="11.1" customHeight="1" x14ac:dyDescent="0.15">
      <c r="B39" s="29" t="s">
        <v>18</v>
      </c>
      <c r="C39" s="73">
        <v>3505</v>
      </c>
      <c r="D39" s="50"/>
      <c r="E39" s="18">
        <v>1902</v>
      </c>
      <c r="F39" s="141">
        <v>238</v>
      </c>
      <c r="G39" s="141">
        <v>18</v>
      </c>
      <c r="H39" s="141">
        <v>13</v>
      </c>
      <c r="I39" s="142">
        <v>2</v>
      </c>
    </row>
    <row r="40" spans="2:9" s="8" customFormat="1" ht="11.1" customHeight="1" x14ac:dyDescent="0.15">
      <c r="B40" s="29" t="s">
        <v>19</v>
      </c>
      <c r="C40" s="73">
        <v>2609</v>
      </c>
      <c r="D40" s="50"/>
      <c r="E40" s="18">
        <v>2323</v>
      </c>
      <c r="F40" s="141">
        <v>221</v>
      </c>
      <c r="G40" s="141">
        <v>17</v>
      </c>
      <c r="H40" s="141">
        <v>13</v>
      </c>
      <c r="I40" s="142">
        <v>2</v>
      </c>
    </row>
    <row r="41" spans="2:9" s="8" customFormat="1" ht="11.1" customHeight="1" x14ac:dyDescent="0.15">
      <c r="B41" s="29" t="s">
        <v>20</v>
      </c>
      <c r="C41" s="73">
        <v>782</v>
      </c>
      <c r="D41" s="50"/>
      <c r="E41" s="18">
        <v>626</v>
      </c>
      <c r="F41" s="141">
        <v>92</v>
      </c>
      <c r="G41" s="141">
        <v>8</v>
      </c>
      <c r="H41" s="141">
        <v>12</v>
      </c>
      <c r="I41" s="142">
        <v>3</v>
      </c>
    </row>
    <row r="42" spans="2:9" s="8" customFormat="1" ht="11.1" customHeight="1" x14ac:dyDescent="0.15">
      <c r="B42" s="29" t="s">
        <v>21</v>
      </c>
      <c r="C42" s="73">
        <v>368</v>
      </c>
      <c r="D42" s="50"/>
      <c r="E42" s="18">
        <v>293</v>
      </c>
      <c r="F42" s="141">
        <v>39</v>
      </c>
      <c r="G42" s="141">
        <v>5</v>
      </c>
      <c r="H42" s="141">
        <v>7</v>
      </c>
      <c r="I42" s="142">
        <v>2</v>
      </c>
    </row>
    <row r="43" spans="2:9" s="8" customFormat="1" ht="11.1" customHeight="1" x14ac:dyDescent="0.15">
      <c r="B43" s="29" t="s">
        <v>22</v>
      </c>
      <c r="C43" s="73">
        <v>623</v>
      </c>
      <c r="D43" s="50"/>
      <c r="E43" s="18">
        <v>328</v>
      </c>
      <c r="F43" s="141">
        <v>53</v>
      </c>
      <c r="G43" s="141">
        <v>4</v>
      </c>
      <c r="H43" s="141">
        <v>2</v>
      </c>
      <c r="I43" s="142">
        <v>0</v>
      </c>
    </row>
    <row r="44" spans="2:9" s="8" customFormat="1" ht="11.1" customHeight="1" x14ac:dyDescent="0.15">
      <c r="B44" s="29" t="s">
        <v>23</v>
      </c>
      <c r="C44" s="73">
        <v>1276</v>
      </c>
      <c r="D44" s="50"/>
      <c r="E44" s="18">
        <v>1058</v>
      </c>
      <c r="F44" s="141">
        <v>118</v>
      </c>
      <c r="G44" s="141">
        <v>11</v>
      </c>
      <c r="H44" s="141">
        <v>6</v>
      </c>
      <c r="I44" s="142">
        <v>1</v>
      </c>
    </row>
    <row r="45" spans="2:9" s="22" customFormat="1" ht="11.1" customHeight="1" x14ac:dyDescent="0.15">
      <c r="B45" s="32" t="s">
        <v>286</v>
      </c>
      <c r="C45" s="57">
        <v>6356</v>
      </c>
      <c r="D45" s="53"/>
      <c r="E45" s="23">
        <v>3981</v>
      </c>
      <c r="F45" s="122">
        <v>821</v>
      </c>
      <c r="G45" s="122">
        <v>63</v>
      </c>
      <c r="H45" s="122">
        <v>63</v>
      </c>
      <c r="I45" s="121">
        <v>6</v>
      </c>
    </row>
    <row r="46" spans="2:9" s="8" customFormat="1" ht="11.1" customHeight="1" x14ac:dyDescent="0.15">
      <c r="B46" s="29" t="s">
        <v>24</v>
      </c>
      <c r="C46" s="73">
        <v>552</v>
      </c>
      <c r="D46" s="50"/>
      <c r="E46" s="18">
        <v>424</v>
      </c>
      <c r="F46" s="141">
        <v>53</v>
      </c>
      <c r="G46" s="141">
        <v>2</v>
      </c>
      <c r="H46" s="141">
        <v>3</v>
      </c>
      <c r="I46" s="142">
        <v>0</v>
      </c>
    </row>
    <row r="47" spans="2:9" s="8" customFormat="1" ht="11.1" customHeight="1" x14ac:dyDescent="0.15">
      <c r="B47" s="29" t="s">
        <v>25</v>
      </c>
      <c r="C47" s="73">
        <v>399</v>
      </c>
      <c r="D47" s="50"/>
      <c r="E47" s="18">
        <v>348</v>
      </c>
      <c r="F47" s="141">
        <v>106</v>
      </c>
      <c r="G47" s="141">
        <v>9</v>
      </c>
      <c r="H47" s="141">
        <v>11</v>
      </c>
      <c r="I47" s="142">
        <v>2</v>
      </c>
    </row>
    <row r="48" spans="2:9" s="8" customFormat="1" ht="11.1" customHeight="1" x14ac:dyDescent="0.15">
      <c r="B48" s="29" t="s">
        <v>26</v>
      </c>
      <c r="C48" s="73">
        <v>475</v>
      </c>
      <c r="D48" s="50"/>
      <c r="E48" s="18">
        <v>488</v>
      </c>
      <c r="F48" s="141">
        <v>53</v>
      </c>
      <c r="G48" s="141">
        <v>6</v>
      </c>
      <c r="H48" s="141">
        <v>2</v>
      </c>
      <c r="I48" s="142">
        <v>0</v>
      </c>
    </row>
    <row r="49" spans="2:9" s="8" customFormat="1" ht="11.1" customHeight="1" x14ac:dyDescent="0.15">
      <c r="B49" s="29" t="s">
        <v>27</v>
      </c>
      <c r="C49" s="73">
        <v>1173</v>
      </c>
      <c r="D49" s="50"/>
      <c r="E49" s="18">
        <v>891</v>
      </c>
      <c r="F49" s="141">
        <v>122</v>
      </c>
      <c r="G49" s="141">
        <v>15</v>
      </c>
      <c r="H49" s="141">
        <v>5</v>
      </c>
      <c r="I49" s="142">
        <v>0</v>
      </c>
    </row>
    <row r="50" spans="2:9" s="8" customFormat="1" ht="11.1" customHeight="1" x14ac:dyDescent="0.15">
      <c r="B50" s="29" t="s">
        <v>28</v>
      </c>
      <c r="C50" s="73">
        <v>3007</v>
      </c>
      <c r="D50" s="50"/>
      <c r="E50" s="18">
        <v>1140</v>
      </c>
      <c r="F50" s="141">
        <v>393</v>
      </c>
      <c r="G50" s="141">
        <v>24</v>
      </c>
      <c r="H50" s="141">
        <v>30</v>
      </c>
      <c r="I50" s="142">
        <v>2</v>
      </c>
    </row>
    <row r="51" spans="2:9" s="8" customFormat="1" ht="11.1" customHeight="1" x14ac:dyDescent="0.15">
      <c r="B51" s="29" t="s">
        <v>29</v>
      </c>
      <c r="C51" s="73">
        <v>750</v>
      </c>
      <c r="D51" s="50"/>
      <c r="E51" s="18">
        <v>690</v>
      </c>
      <c r="F51" s="141">
        <v>94</v>
      </c>
      <c r="G51" s="141">
        <v>7</v>
      </c>
      <c r="H51" s="141">
        <v>12</v>
      </c>
      <c r="I51" s="142">
        <v>2</v>
      </c>
    </row>
    <row r="52" spans="2:9" s="22" customFormat="1" ht="11.1" customHeight="1" x14ac:dyDescent="0.15">
      <c r="B52" s="32" t="s">
        <v>287</v>
      </c>
      <c r="C52" s="57">
        <v>5661</v>
      </c>
      <c r="D52" s="53"/>
      <c r="E52" s="23">
        <v>3789</v>
      </c>
      <c r="F52" s="122">
        <v>1287</v>
      </c>
      <c r="G52" s="122">
        <v>126</v>
      </c>
      <c r="H52" s="122">
        <v>91</v>
      </c>
      <c r="I52" s="121">
        <v>7</v>
      </c>
    </row>
    <row r="53" spans="2:9" s="8" customFormat="1" ht="11.1" customHeight="1" x14ac:dyDescent="0.15">
      <c r="B53" s="29" t="s">
        <v>30</v>
      </c>
      <c r="C53" s="73">
        <v>414</v>
      </c>
      <c r="D53" s="50"/>
      <c r="E53" s="18">
        <v>343</v>
      </c>
      <c r="F53" s="141">
        <v>96</v>
      </c>
      <c r="G53" s="141">
        <v>6</v>
      </c>
      <c r="H53" s="141">
        <v>16</v>
      </c>
      <c r="I53" s="142">
        <v>0</v>
      </c>
    </row>
    <row r="54" spans="2:9" s="8" customFormat="1" ht="11.1" customHeight="1" x14ac:dyDescent="0.15">
      <c r="B54" s="29" t="s">
        <v>31</v>
      </c>
      <c r="C54" s="73">
        <v>573</v>
      </c>
      <c r="D54" s="50"/>
      <c r="E54" s="18">
        <v>533</v>
      </c>
      <c r="F54" s="141">
        <v>124</v>
      </c>
      <c r="G54" s="141">
        <v>6</v>
      </c>
      <c r="H54" s="141">
        <v>11</v>
      </c>
      <c r="I54" s="142">
        <v>0</v>
      </c>
    </row>
    <row r="55" spans="2:9" s="8" customFormat="1" ht="11.1" customHeight="1" x14ac:dyDescent="0.15">
      <c r="B55" s="29" t="s">
        <v>32</v>
      </c>
      <c r="C55" s="73">
        <v>2297</v>
      </c>
      <c r="D55" s="50"/>
      <c r="E55" s="18">
        <v>1241</v>
      </c>
      <c r="F55" s="141">
        <v>584</v>
      </c>
      <c r="G55" s="141">
        <v>65</v>
      </c>
      <c r="H55" s="141">
        <v>42</v>
      </c>
      <c r="I55" s="142">
        <v>6</v>
      </c>
    </row>
    <row r="56" spans="2:9" s="8" customFormat="1" ht="11.1" customHeight="1" x14ac:dyDescent="0.15">
      <c r="B56" s="29" t="s">
        <v>33</v>
      </c>
      <c r="C56" s="73">
        <v>1777</v>
      </c>
      <c r="D56" s="50"/>
      <c r="E56" s="18">
        <v>1184</v>
      </c>
      <c r="F56" s="141">
        <v>349</v>
      </c>
      <c r="G56" s="141">
        <v>35</v>
      </c>
      <c r="H56" s="141">
        <v>16</v>
      </c>
      <c r="I56" s="142">
        <v>0</v>
      </c>
    </row>
    <row r="57" spans="2:9" s="8" customFormat="1" ht="11.1" customHeight="1" x14ac:dyDescent="0.15">
      <c r="B57" s="29" t="s">
        <v>34</v>
      </c>
      <c r="C57" s="73">
        <v>372</v>
      </c>
      <c r="D57" s="50"/>
      <c r="E57" s="18">
        <v>284</v>
      </c>
      <c r="F57" s="141">
        <v>70</v>
      </c>
      <c r="G57" s="141">
        <v>7</v>
      </c>
      <c r="H57" s="141">
        <v>2</v>
      </c>
      <c r="I57" s="142">
        <v>1</v>
      </c>
    </row>
    <row r="58" spans="2:9" s="8" customFormat="1" ht="11.1" customHeight="1" x14ac:dyDescent="0.15">
      <c r="B58" s="29" t="s">
        <v>35</v>
      </c>
      <c r="C58" s="73">
        <v>228</v>
      </c>
      <c r="D58" s="50"/>
      <c r="E58" s="18">
        <v>204</v>
      </c>
      <c r="F58" s="141">
        <v>64</v>
      </c>
      <c r="G58" s="141">
        <v>7</v>
      </c>
      <c r="H58" s="141">
        <v>4</v>
      </c>
      <c r="I58" s="142">
        <v>0</v>
      </c>
    </row>
    <row r="59" spans="2:9" s="22" customFormat="1" ht="11.1" customHeight="1" x14ac:dyDescent="0.15">
      <c r="B59" s="32" t="s">
        <v>288</v>
      </c>
      <c r="C59" s="57">
        <v>1788</v>
      </c>
      <c r="D59" s="53"/>
      <c r="E59" s="23">
        <v>1249</v>
      </c>
      <c r="F59" s="122">
        <v>392</v>
      </c>
      <c r="G59" s="122">
        <v>24</v>
      </c>
      <c r="H59" s="122">
        <v>28</v>
      </c>
      <c r="I59" s="121">
        <v>2</v>
      </c>
    </row>
    <row r="60" spans="2:9" s="8" customFormat="1" ht="11.1" customHeight="1" x14ac:dyDescent="0.15">
      <c r="B60" s="29" t="s">
        <v>36</v>
      </c>
      <c r="C60" s="73">
        <v>129</v>
      </c>
      <c r="D60" s="50"/>
      <c r="E60" s="18">
        <v>130</v>
      </c>
      <c r="F60" s="141">
        <v>50</v>
      </c>
      <c r="G60" s="141">
        <v>2</v>
      </c>
      <c r="H60" s="141">
        <v>4</v>
      </c>
      <c r="I60" s="142">
        <v>0</v>
      </c>
    </row>
    <row r="61" spans="2:9" s="8" customFormat="1" ht="11.1" customHeight="1" x14ac:dyDescent="0.15">
      <c r="B61" s="29" t="s">
        <v>37</v>
      </c>
      <c r="C61" s="73">
        <v>136</v>
      </c>
      <c r="D61" s="50"/>
      <c r="E61" s="18">
        <v>132</v>
      </c>
      <c r="F61" s="141">
        <v>26</v>
      </c>
      <c r="G61" s="141">
        <v>1</v>
      </c>
      <c r="H61" s="141">
        <v>3</v>
      </c>
      <c r="I61" s="142">
        <v>0</v>
      </c>
    </row>
    <row r="62" spans="2:9" s="8" customFormat="1" ht="11.1" customHeight="1" x14ac:dyDescent="0.15">
      <c r="B62" s="29" t="s">
        <v>38</v>
      </c>
      <c r="C62" s="73">
        <v>631</v>
      </c>
      <c r="D62" s="50"/>
      <c r="E62" s="18">
        <v>435</v>
      </c>
      <c r="F62" s="141">
        <v>84</v>
      </c>
      <c r="G62" s="141">
        <v>4</v>
      </c>
      <c r="H62" s="141">
        <v>8</v>
      </c>
      <c r="I62" s="142">
        <v>0</v>
      </c>
    </row>
    <row r="63" spans="2:9" s="8" customFormat="1" ht="11.1" customHeight="1" x14ac:dyDescent="0.15">
      <c r="B63" s="29" t="s">
        <v>39</v>
      </c>
      <c r="C63" s="73">
        <v>579</v>
      </c>
      <c r="D63" s="50"/>
      <c r="E63" s="18">
        <v>279</v>
      </c>
      <c r="F63" s="141">
        <v>120</v>
      </c>
      <c r="G63" s="141">
        <v>9</v>
      </c>
      <c r="H63" s="141">
        <v>8</v>
      </c>
      <c r="I63" s="142">
        <v>2</v>
      </c>
    </row>
    <row r="64" spans="2:9" s="8" customFormat="1" ht="11.1" customHeight="1" x14ac:dyDescent="0.15">
      <c r="B64" s="29" t="s">
        <v>40</v>
      </c>
      <c r="C64" s="73">
        <v>313</v>
      </c>
      <c r="D64" s="50"/>
      <c r="E64" s="18">
        <v>273</v>
      </c>
      <c r="F64" s="141">
        <v>112</v>
      </c>
      <c r="G64" s="141">
        <v>8</v>
      </c>
      <c r="H64" s="141">
        <v>5</v>
      </c>
      <c r="I64" s="142">
        <v>0</v>
      </c>
    </row>
    <row r="65" spans="2:9" s="22" customFormat="1" ht="11.1" customHeight="1" x14ac:dyDescent="0.15">
      <c r="B65" s="32" t="s">
        <v>289</v>
      </c>
      <c r="C65" s="57">
        <v>1145</v>
      </c>
      <c r="D65" s="53"/>
      <c r="E65" s="23">
        <v>1008</v>
      </c>
      <c r="F65" s="122">
        <v>199</v>
      </c>
      <c r="G65" s="122">
        <v>14</v>
      </c>
      <c r="H65" s="122">
        <v>17</v>
      </c>
      <c r="I65" s="121">
        <v>0</v>
      </c>
    </row>
    <row r="66" spans="2:9" s="8" customFormat="1" ht="11.1" customHeight="1" x14ac:dyDescent="0.15">
      <c r="B66" s="29" t="s">
        <v>41</v>
      </c>
      <c r="C66" s="73">
        <v>166</v>
      </c>
      <c r="D66" s="50"/>
      <c r="E66" s="18">
        <v>108</v>
      </c>
      <c r="F66" s="141">
        <v>30</v>
      </c>
      <c r="G66" s="141">
        <v>2</v>
      </c>
      <c r="H66" s="141">
        <v>6</v>
      </c>
      <c r="I66" s="142">
        <v>0</v>
      </c>
    </row>
    <row r="67" spans="2:9" s="8" customFormat="1" ht="11.1" customHeight="1" x14ac:dyDescent="0.15">
      <c r="B67" s="29" t="s">
        <v>42</v>
      </c>
      <c r="C67" s="73">
        <v>197</v>
      </c>
      <c r="D67" s="50"/>
      <c r="E67" s="18">
        <v>225</v>
      </c>
      <c r="F67" s="141">
        <v>47</v>
      </c>
      <c r="G67" s="141">
        <v>1</v>
      </c>
      <c r="H67" s="141">
        <v>3</v>
      </c>
      <c r="I67" s="142">
        <v>0</v>
      </c>
    </row>
    <row r="68" spans="2:9" s="8" customFormat="1" ht="11.1" customHeight="1" x14ac:dyDescent="0.15">
      <c r="B68" s="29" t="s">
        <v>43</v>
      </c>
      <c r="C68" s="73">
        <v>508</v>
      </c>
      <c r="D68" s="50"/>
      <c r="E68" s="18">
        <v>464</v>
      </c>
      <c r="F68" s="141">
        <v>76</v>
      </c>
      <c r="G68" s="141">
        <v>7</v>
      </c>
      <c r="H68" s="141">
        <v>2</v>
      </c>
      <c r="I68" s="142">
        <v>0</v>
      </c>
    </row>
    <row r="69" spans="2:9" s="8" customFormat="1" ht="11.1" customHeight="1" x14ac:dyDescent="0.15">
      <c r="B69" s="29" t="s">
        <v>44</v>
      </c>
      <c r="C69" s="73">
        <v>274</v>
      </c>
      <c r="D69" s="50"/>
      <c r="E69" s="18">
        <v>211</v>
      </c>
      <c r="F69" s="141">
        <v>46</v>
      </c>
      <c r="G69" s="141">
        <v>4</v>
      </c>
      <c r="H69" s="141">
        <v>6</v>
      </c>
      <c r="I69" s="142">
        <v>0</v>
      </c>
    </row>
    <row r="70" spans="2:9" s="22" customFormat="1" ht="11.1" customHeight="1" x14ac:dyDescent="0.15">
      <c r="B70" s="32" t="s">
        <v>290</v>
      </c>
      <c r="C70" s="57">
        <v>4371</v>
      </c>
      <c r="D70" s="53"/>
      <c r="E70" s="23">
        <v>3584</v>
      </c>
      <c r="F70" s="122">
        <v>797</v>
      </c>
      <c r="G70" s="122">
        <v>58</v>
      </c>
      <c r="H70" s="122">
        <v>90</v>
      </c>
      <c r="I70" s="121">
        <v>3</v>
      </c>
    </row>
    <row r="71" spans="2:9" s="8" customFormat="1" ht="11.1" customHeight="1" x14ac:dyDescent="0.15">
      <c r="B71" s="29" t="s">
        <v>45</v>
      </c>
      <c r="C71" s="73">
        <v>2310</v>
      </c>
      <c r="D71" s="50"/>
      <c r="E71" s="18">
        <v>2080</v>
      </c>
      <c r="F71" s="141">
        <v>310</v>
      </c>
      <c r="G71" s="141">
        <v>24</v>
      </c>
      <c r="H71" s="141">
        <v>28</v>
      </c>
      <c r="I71" s="142">
        <v>0</v>
      </c>
    </row>
    <row r="72" spans="2:9" s="8" customFormat="1" ht="11.1" customHeight="1" x14ac:dyDescent="0.15">
      <c r="B72" s="29" t="s">
        <v>46</v>
      </c>
      <c r="C72" s="73">
        <v>241</v>
      </c>
      <c r="D72" s="50"/>
      <c r="E72" s="18">
        <v>161</v>
      </c>
      <c r="F72" s="141">
        <v>31</v>
      </c>
      <c r="G72" s="141">
        <v>0</v>
      </c>
      <c r="H72" s="141">
        <v>0</v>
      </c>
      <c r="I72" s="142">
        <v>0</v>
      </c>
    </row>
    <row r="73" spans="2:9" s="8" customFormat="1" ht="11.1" customHeight="1" x14ac:dyDescent="0.15">
      <c r="B73" s="29" t="s">
        <v>47</v>
      </c>
      <c r="C73" s="73">
        <v>168</v>
      </c>
      <c r="D73" s="50"/>
      <c r="E73" s="18">
        <v>132</v>
      </c>
      <c r="F73" s="141">
        <v>41</v>
      </c>
      <c r="G73" s="141">
        <v>3</v>
      </c>
      <c r="H73" s="141">
        <v>2</v>
      </c>
      <c r="I73" s="142">
        <v>0</v>
      </c>
    </row>
    <row r="74" spans="2:9" s="8" customFormat="1" ht="11.1" customHeight="1" x14ac:dyDescent="0.15">
      <c r="B74" s="29" t="s">
        <v>48</v>
      </c>
      <c r="C74" s="73">
        <v>360</v>
      </c>
      <c r="D74" s="50"/>
      <c r="E74" s="18">
        <v>313</v>
      </c>
      <c r="F74" s="141">
        <v>113</v>
      </c>
      <c r="G74" s="141">
        <v>13</v>
      </c>
      <c r="H74" s="141">
        <v>5</v>
      </c>
      <c r="I74" s="142">
        <v>0</v>
      </c>
    </row>
    <row r="75" spans="2:9" s="8" customFormat="1" ht="11.1" customHeight="1" x14ac:dyDescent="0.15">
      <c r="B75" s="29" t="s">
        <v>49</v>
      </c>
      <c r="C75" s="73">
        <v>241</v>
      </c>
      <c r="D75" s="50"/>
      <c r="E75" s="18">
        <v>183</v>
      </c>
      <c r="F75" s="141">
        <v>60</v>
      </c>
      <c r="G75" s="141">
        <v>4</v>
      </c>
      <c r="H75" s="141">
        <v>5</v>
      </c>
      <c r="I75" s="142">
        <v>1</v>
      </c>
    </row>
    <row r="76" spans="2:9" s="8" customFormat="1" ht="11.1" customHeight="1" x14ac:dyDescent="0.15">
      <c r="B76" s="29" t="s">
        <v>50</v>
      </c>
      <c r="C76" s="73">
        <v>304</v>
      </c>
      <c r="D76" s="50"/>
      <c r="E76" s="18">
        <v>204</v>
      </c>
      <c r="F76" s="141">
        <v>38</v>
      </c>
      <c r="G76" s="141">
        <v>1</v>
      </c>
      <c r="H76" s="141">
        <v>6</v>
      </c>
      <c r="I76" s="142">
        <v>0</v>
      </c>
    </row>
    <row r="77" spans="2:9" s="8" customFormat="1" ht="11.1" customHeight="1" x14ac:dyDescent="0.15">
      <c r="B77" s="29" t="s">
        <v>51</v>
      </c>
      <c r="C77" s="73">
        <v>425</v>
      </c>
      <c r="D77" s="50"/>
      <c r="E77" s="18">
        <v>279</v>
      </c>
      <c r="F77" s="141">
        <v>97</v>
      </c>
      <c r="G77" s="141">
        <v>6</v>
      </c>
      <c r="H77" s="141">
        <v>10</v>
      </c>
      <c r="I77" s="142">
        <v>1</v>
      </c>
    </row>
    <row r="78" spans="2:9" s="8" customFormat="1" ht="11.1" customHeight="1" thickBot="1" x14ac:dyDescent="0.2">
      <c r="B78" s="33" t="s">
        <v>52</v>
      </c>
      <c r="C78" s="75">
        <v>322</v>
      </c>
      <c r="D78" s="76"/>
      <c r="E78" s="143">
        <v>232</v>
      </c>
      <c r="F78" s="144">
        <v>107</v>
      </c>
      <c r="G78" s="144">
        <v>7</v>
      </c>
      <c r="H78" s="144">
        <v>34</v>
      </c>
      <c r="I78" s="145">
        <v>1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B2:I2"/>
    <mergeCell ref="F5:I5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transitionEvaluation="1" codeName="Sheet61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167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86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1037</v>
      </c>
      <c r="D9" s="44">
        <v>77.531340405014461</v>
      </c>
      <c r="E9" s="14">
        <v>804</v>
      </c>
      <c r="F9" s="124">
        <v>701</v>
      </c>
      <c r="G9" s="124">
        <v>148</v>
      </c>
      <c r="H9" s="124">
        <v>2</v>
      </c>
      <c r="I9" s="124">
        <v>0</v>
      </c>
    </row>
    <row r="10" spans="2:9" s="8" customFormat="1" x14ac:dyDescent="0.15">
      <c r="B10" s="14" t="str">
        <f>重要犯罪!B10</f>
        <v>2013     25</v>
      </c>
      <c r="C10" s="43">
        <v>959</v>
      </c>
      <c r="D10" s="44">
        <v>82.273201251303448</v>
      </c>
      <c r="E10" s="14">
        <v>789</v>
      </c>
      <c r="F10" s="124">
        <v>666</v>
      </c>
      <c r="G10" s="124">
        <v>147</v>
      </c>
      <c r="H10" s="124">
        <v>4</v>
      </c>
      <c r="I10" s="124">
        <v>0</v>
      </c>
    </row>
    <row r="11" spans="2:9" s="8" customFormat="1" x14ac:dyDescent="0.15">
      <c r="B11" s="18" t="str">
        <f>重要犯罪!B11</f>
        <v>2014     26</v>
      </c>
      <c r="C11" s="50">
        <v>963</v>
      </c>
      <c r="D11" s="48">
        <v>82.139148494288676</v>
      </c>
      <c r="E11" s="18">
        <v>791</v>
      </c>
      <c r="F11" s="142">
        <v>720</v>
      </c>
      <c r="G11" s="142">
        <v>136</v>
      </c>
      <c r="H11" s="142">
        <v>5</v>
      </c>
      <c r="I11" s="142">
        <v>1</v>
      </c>
    </row>
    <row r="12" spans="2:9" s="8" customFormat="1" x14ac:dyDescent="0.15">
      <c r="B12" s="18" t="str">
        <f>重要犯罪!B12</f>
        <v>2015     27</v>
      </c>
      <c r="C12" s="50">
        <v>895</v>
      </c>
      <c r="D12" s="48">
        <v>85.251396648044704</v>
      </c>
      <c r="E12" s="18">
        <v>763</v>
      </c>
      <c r="F12" s="142">
        <v>684</v>
      </c>
      <c r="G12" s="142">
        <v>126</v>
      </c>
      <c r="H12" s="142">
        <v>2</v>
      </c>
      <c r="I12" s="142">
        <v>0</v>
      </c>
    </row>
    <row r="13" spans="2:9" s="8" customFormat="1" x14ac:dyDescent="0.15">
      <c r="B13" s="18" t="str">
        <f>重要犯罪!B13</f>
        <v>2016     28</v>
      </c>
      <c r="C13" s="50">
        <v>875</v>
      </c>
      <c r="D13" s="48">
        <v>82.742857142857133</v>
      </c>
      <c r="E13" s="18">
        <v>724</v>
      </c>
      <c r="F13" s="142">
        <v>664</v>
      </c>
      <c r="G13" s="142">
        <v>128</v>
      </c>
      <c r="H13" s="142">
        <v>4</v>
      </c>
      <c r="I13" s="142">
        <v>2</v>
      </c>
    </row>
    <row r="14" spans="2:9" s="8" customFormat="1" x14ac:dyDescent="0.15">
      <c r="B14" s="18" t="str">
        <f>重要犯罪!B14</f>
        <v>2017     29</v>
      </c>
      <c r="C14" s="47">
        <v>771</v>
      </c>
      <c r="D14" s="48">
        <v>92.996108949416339</v>
      </c>
      <c r="E14" s="77">
        <v>717</v>
      </c>
      <c r="F14" s="142">
        <v>678</v>
      </c>
      <c r="G14" s="142">
        <v>115</v>
      </c>
      <c r="H14" s="142">
        <v>2</v>
      </c>
      <c r="I14" s="142">
        <v>1</v>
      </c>
    </row>
    <row r="15" spans="2:9" s="8" customFormat="1" x14ac:dyDescent="0.15">
      <c r="B15" s="18" t="str">
        <f>重要犯罪!B15</f>
        <v>2018     30</v>
      </c>
      <c r="C15" s="47">
        <v>793</v>
      </c>
      <c r="D15" s="48">
        <v>91.551071878940732</v>
      </c>
      <c r="E15" s="77">
        <v>726</v>
      </c>
      <c r="F15" s="142">
        <v>678</v>
      </c>
      <c r="G15" s="142">
        <v>133</v>
      </c>
      <c r="H15" s="142">
        <v>2</v>
      </c>
      <c r="I15" s="142">
        <v>1</v>
      </c>
    </row>
    <row r="16" spans="2:9" s="8" customFormat="1" x14ac:dyDescent="0.15">
      <c r="B16" s="18" t="str">
        <f>重要犯罪!B16</f>
        <v>2019 令和元年</v>
      </c>
      <c r="C16" s="50">
        <v>800</v>
      </c>
      <c r="D16" s="48">
        <v>79.25</v>
      </c>
      <c r="E16" s="148">
        <v>634</v>
      </c>
      <c r="F16" s="142">
        <v>571</v>
      </c>
      <c r="G16" s="142">
        <v>98</v>
      </c>
      <c r="H16" s="142">
        <v>5</v>
      </c>
      <c r="I16" s="142">
        <v>1</v>
      </c>
    </row>
    <row r="17" spans="2:9" s="22" customFormat="1" x14ac:dyDescent="0.15">
      <c r="B17" s="18" t="str">
        <f>重要犯罪!B17</f>
        <v>2020 　　２</v>
      </c>
      <c r="C17" s="50">
        <v>800</v>
      </c>
      <c r="D17" s="48">
        <v>94.5</v>
      </c>
      <c r="E17" s="149">
        <v>756</v>
      </c>
      <c r="F17" s="149">
        <v>699</v>
      </c>
      <c r="G17" s="149">
        <v>145</v>
      </c>
      <c r="H17" s="149">
        <v>4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741</v>
      </c>
      <c r="D18" s="54">
        <f>E18/C18*100</f>
        <v>91.632928475033737</v>
      </c>
      <c r="E18" s="131">
        <f>SUM(E20,E26,E33,E34,E45,E52,E59,E65,E70)</f>
        <v>679</v>
      </c>
      <c r="F18" s="121">
        <f>SUM(F20,F26,F33,F34,F45,F52,F59,F65,F70)</f>
        <v>631</v>
      </c>
      <c r="G18" s="121">
        <f>SUM(G20,G26,G33,G34,G45,G52,G59,G65,G70)</f>
        <v>140</v>
      </c>
      <c r="H18" s="121">
        <f>SUM(H20,H26,H33,H34,H45,H52,H59,H65,H70)</f>
        <v>3</v>
      </c>
      <c r="I18" s="121">
        <f>SUM(I20,I26,I33,I34,I45,I52,I59,I65,I70)</f>
        <v>1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32</v>
      </c>
      <c r="D20" s="53"/>
      <c r="E20" s="23">
        <v>30</v>
      </c>
      <c r="F20" s="122">
        <v>28</v>
      </c>
      <c r="G20" s="122">
        <v>4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30">
        <v>23</v>
      </c>
      <c r="D21" s="43"/>
      <c r="E21" s="125">
        <v>19</v>
      </c>
      <c r="F21" s="123">
        <v>19</v>
      </c>
      <c r="G21" s="123">
        <v>2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30">
        <v>2</v>
      </c>
      <c r="D22" s="43"/>
      <c r="E22" s="125">
        <v>2</v>
      </c>
      <c r="F22" s="123">
        <v>2</v>
      </c>
      <c r="G22" s="123">
        <v>1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30">
        <v>4</v>
      </c>
      <c r="D23" s="43"/>
      <c r="E23" s="125">
        <v>4</v>
      </c>
      <c r="F23" s="123">
        <v>3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30">
        <v>1</v>
      </c>
      <c r="D24" s="43"/>
      <c r="E24" s="125">
        <v>4</v>
      </c>
      <c r="F24" s="123">
        <v>4</v>
      </c>
      <c r="G24" s="123">
        <v>1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30">
        <v>2</v>
      </c>
      <c r="D25" s="43"/>
      <c r="E25" s="125">
        <v>1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53">
        <v>47</v>
      </c>
      <c r="D26" s="53"/>
      <c r="E26" s="127">
        <v>42</v>
      </c>
      <c r="F26" s="121">
        <v>40</v>
      </c>
      <c r="G26" s="121">
        <v>10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30">
        <v>9</v>
      </c>
      <c r="D27" s="43"/>
      <c r="E27" s="125">
        <v>10</v>
      </c>
      <c r="F27" s="123">
        <v>8</v>
      </c>
      <c r="G27" s="123">
        <v>1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30">
        <v>6</v>
      </c>
      <c r="D28" s="43"/>
      <c r="E28" s="125">
        <v>6</v>
      </c>
      <c r="F28" s="123">
        <v>6</v>
      </c>
      <c r="G28" s="123">
        <v>2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30">
        <v>16</v>
      </c>
      <c r="D29" s="43"/>
      <c r="E29" s="125">
        <v>12</v>
      </c>
      <c r="F29" s="123">
        <v>12</v>
      </c>
      <c r="G29" s="123">
        <v>3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30">
        <v>2</v>
      </c>
      <c r="D30" s="43"/>
      <c r="E30" s="125">
        <v>3</v>
      </c>
      <c r="F30" s="123">
        <v>4</v>
      </c>
      <c r="G30" s="123">
        <v>1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30">
        <v>6</v>
      </c>
      <c r="D31" s="43"/>
      <c r="E31" s="125">
        <v>5</v>
      </c>
      <c r="F31" s="123">
        <v>5</v>
      </c>
      <c r="G31" s="123">
        <v>1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30">
        <v>8</v>
      </c>
      <c r="D32" s="43"/>
      <c r="E32" s="125">
        <v>6</v>
      </c>
      <c r="F32" s="123">
        <v>5</v>
      </c>
      <c r="G32" s="123">
        <v>2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63">
        <v>108</v>
      </c>
      <c r="D33" s="53"/>
      <c r="E33" s="129">
        <v>92</v>
      </c>
      <c r="F33" s="128">
        <v>87</v>
      </c>
      <c r="G33" s="128">
        <v>16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53">
        <v>145</v>
      </c>
      <c r="D34" s="53"/>
      <c r="E34" s="127">
        <v>154</v>
      </c>
      <c r="F34" s="121">
        <v>146</v>
      </c>
      <c r="G34" s="121">
        <v>40</v>
      </c>
      <c r="H34" s="121">
        <v>2</v>
      </c>
      <c r="I34" s="121">
        <v>0</v>
      </c>
    </row>
    <row r="35" spans="2:9" s="8" customFormat="1" ht="11.1" customHeight="1" x14ac:dyDescent="0.15">
      <c r="B35" s="29" t="s">
        <v>14</v>
      </c>
      <c r="C35" s="30">
        <v>18</v>
      </c>
      <c r="D35" s="43"/>
      <c r="E35" s="125">
        <v>16</v>
      </c>
      <c r="F35" s="123">
        <v>15</v>
      </c>
      <c r="G35" s="123">
        <v>2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30">
        <v>5</v>
      </c>
      <c r="D36" s="43"/>
      <c r="E36" s="125">
        <v>10</v>
      </c>
      <c r="F36" s="123">
        <v>9</v>
      </c>
      <c r="G36" s="123">
        <v>2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30">
        <v>13</v>
      </c>
      <c r="D37" s="43"/>
      <c r="E37" s="125">
        <v>12</v>
      </c>
      <c r="F37" s="123">
        <v>11</v>
      </c>
      <c r="G37" s="123">
        <v>2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30">
        <v>27</v>
      </c>
      <c r="D38" s="43"/>
      <c r="E38" s="125">
        <v>22</v>
      </c>
      <c r="F38" s="123">
        <v>24</v>
      </c>
      <c r="G38" s="123">
        <v>5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30">
        <v>15</v>
      </c>
      <c r="D39" s="43"/>
      <c r="E39" s="125">
        <v>14</v>
      </c>
      <c r="F39" s="123">
        <v>13</v>
      </c>
      <c r="G39" s="123">
        <v>6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30">
        <v>33</v>
      </c>
      <c r="D40" s="43"/>
      <c r="E40" s="125">
        <v>39</v>
      </c>
      <c r="F40" s="123">
        <v>39</v>
      </c>
      <c r="G40" s="123">
        <v>11</v>
      </c>
      <c r="H40" s="123">
        <v>2</v>
      </c>
      <c r="I40" s="123">
        <v>0</v>
      </c>
    </row>
    <row r="41" spans="2:9" s="8" customFormat="1" ht="11.1" customHeight="1" x14ac:dyDescent="0.15">
      <c r="B41" s="29" t="s">
        <v>20</v>
      </c>
      <c r="C41" s="30">
        <v>10</v>
      </c>
      <c r="D41" s="43"/>
      <c r="E41" s="125">
        <v>18</v>
      </c>
      <c r="F41" s="123">
        <v>17</v>
      </c>
      <c r="G41" s="123">
        <v>3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66">
        <v>2</v>
      </c>
      <c r="D42" s="43"/>
      <c r="E42" s="125">
        <v>2</v>
      </c>
      <c r="F42" s="123">
        <v>2</v>
      </c>
      <c r="G42" s="123">
        <v>1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30">
        <v>7</v>
      </c>
      <c r="D43" s="43"/>
      <c r="E43" s="125">
        <v>6</v>
      </c>
      <c r="F43" s="123">
        <v>5</v>
      </c>
      <c r="G43" s="123">
        <v>3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30">
        <v>15</v>
      </c>
      <c r="D44" s="43"/>
      <c r="E44" s="125">
        <v>15</v>
      </c>
      <c r="F44" s="123">
        <v>11</v>
      </c>
      <c r="G44" s="123">
        <v>5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53">
        <v>100</v>
      </c>
      <c r="D45" s="53"/>
      <c r="E45" s="131">
        <v>81</v>
      </c>
      <c r="F45" s="121">
        <v>75</v>
      </c>
      <c r="G45" s="121">
        <v>12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30">
        <v>6</v>
      </c>
      <c r="D46" s="43"/>
      <c r="E46" s="125">
        <v>4</v>
      </c>
      <c r="F46" s="123">
        <v>2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30">
        <v>4</v>
      </c>
      <c r="D47" s="43"/>
      <c r="E47" s="125">
        <v>4</v>
      </c>
      <c r="F47" s="123">
        <v>4</v>
      </c>
      <c r="G47" s="123">
        <v>1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30">
        <v>5</v>
      </c>
      <c r="D48" s="43"/>
      <c r="E48" s="125">
        <v>6</v>
      </c>
      <c r="F48" s="123">
        <v>5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30">
        <v>15</v>
      </c>
      <c r="D49" s="43"/>
      <c r="E49" s="125">
        <v>7</v>
      </c>
      <c r="F49" s="123">
        <v>8</v>
      </c>
      <c r="G49" s="123">
        <v>2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30">
        <v>57</v>
      </c>
      <c r="D50" s="43"/>
      <c r="E50" s="125">
        <v>49</v>
      </c>
      <c r="F50" s="123">
        <v>47</v>
      </c>
      <c r="G50" s="123">
        <v>9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30">
        <v>13</v>
      </c>
      <c r="D51" s="43"/>
      <c r="E51" s="125">
        <v>11</v>
      </c>
      <c r="F51" s="123">
        <v>9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53">
        <v>154</v>
      </c>
      <c r="D52" s="53"/>
      <c r="E52" s="127">
        <v>147</v>
      </c>
      <c r="F52" s="121">
        <v>135</v>
      </c>
      <c r="G52" s="121">
        <v>29</v>
      </c>
      <c r="H52" s="121">
        <v>1</v>
      </c>
      <c r="I52" s="121">
        <v>1</v>
      </c>
    </row>
    <row r="53" spans="2:9" s="8" customFormat="1" ht="11.1" customHeight="1" x14ac:dyDescent="0.15">
      <c r="B53" s="29" t="s">
        <v>30</v>
      </c>
      <c r="C53" s="30">
        <v>15</v>
      </c>
      <c r="D53" s="43"/>
      <c r="E53" s="125">
        <v>13</v>
      </c>
      <c r="F53" s="123">
        <v>6</v>
      </c>
      <c r="G53" s="123">
        <v>2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30">
        <v>14</v>
      </c>
      <c r="D54" s="43"/>
      <c r="E54" s="125">
        <v>14</v>
      </c>
      <c r="F54" s="123">
        <v>15</v>
      </c>
      <c r="G54" s="123">
        <v>4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30">
        <v>69</v>
      </c>
      <c r="D55" s="43"/>
      <c r="E55" s="125">
        <v>70</v>
      </c>
      <c r="F55" s="123">
        <v>68</v>
      </c>
      <c r="G55" s="123">
        <v>11</v>
      </c>
      <c r="H55" s="123">
        <v>1</v>
      </c>
      <c r="I55" s="123">
        <v>1</v>
      </c>
    </row>
    <row r="56" spans="2:9" s="8" customFormat="1" ht="11.1" customHeight="1" x14ac:dyDescent="0.15">
      <c r="B56" s="29" t="s">
        <v>33</v>
      </c>
      <c r="C56" s="30">
        <v>43</v>
      </c>
      <c r="D56" s="43"/>
      <c r="E56" s="125">
        <v>43</v>
      </c>
      <c r="F56" s="123">
        <v>39</v>
      </c>
      <c r="G56" s="123">
        <v>11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30">
        <v>6</v>
      </c>
      <c r="D57" s="43"/>
      <c r="E57" s="125">
        <v>3</v>
      </c>
      <c r="F57" s="123">
        <v>2</v>
      </c>
      <c r="G57" s="123">
        <v>1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30">
        <v>7</v>
      </c>
      <c r="D58" s="43"/>
      <c r="E58" s="125">
        <v>4</v>
      </c>
      <c r="F58" s="123">
        <v>5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53">
        <v>55</v>
      </c>
      <c r="D59" s="53"/>
      <c r="E59" s="127">
        <v>39</v>
      </c>
      <c r="F59" s="121">
        <v>41</v>
      </c>
      <c r="G59" s="121">
        <v>13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30">
        <v>5</v>
      </c>
      <c r="D60" s="43"/>
      <c r="E60" s="125">
        <v>4</v>
      </c>
      <c r="F60" s="123">
        <v>4</v>
      </c>
      <c r="G60" s="123">
        <v>1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30">
        <v>5</v>
      </c>
      <c r="D61" s="43"/>
      <c r="E61" s="125">
        <v>4</v>
      </c>
      <c r="F61" s="123">
        <v>3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30">
        <v>9</v>
      </c>
      <c r="D62" s="43"/>
      <c r="E62" s="125">
        <v>6</v>
      </c>
      <c r="F62" s="123">
        <v>4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30">
        <v>30</v>
      </c>
      <c r="D63" s="43"/>
      <c r="E63" s="125">
        <v>22</v>
      </c>
      <c r="F63" s="123">
        <v>27</v>
      </c>
      <c r="G63" s="123">
        <v>10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30">
        <v>6</v>
      </c>
      <c r="D64" s="43"/>
      <c r="E64" s="125">
        <v>3</v>
      </c>
      <c r="F64" s="123">
        <v>3</v>
      </c>
      <c r="G64" s="123">
        <v>2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53">
        <v>26</v>
      </c>
      <c r="D65" s="53"/>
      <c r="E65" s="127">
        <v>22</v>
      </c>
      <c r="F65" s="121">
        <v>19</v>
      </c>
      <c r="G65" s="121">
        <v>6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30">
        <v>3</v>
      </c>
      <c r="D66" s="43"/>
      <c r="E66" s="125">
        <v>3</v>
      </c>
      <c r="F66" s="123">
        <v>3</v>
      </c>
      <c r="G66" s="123">
        <v>1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30">
        <v>8</v>
      </c>
      <c r="D67" s="43"/>
      <c r="E67" s="125">
        <v>9</v>
      </c>
      <c r="F67" s="123">
        <v>8</v>
      </c>
      <c r="G67" s="123">
        <v>3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30">
        <v>8</v>
      </c>
      <c r="D68" s="43"/>
      <c r="E68" s="125">
        <v>6</v>
      </c>
      <c r="F68" s="123">
        <v>5</v>
      </c>
      <c r="G68" s="123">
        <v>1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30">
        <v>7</v>
      </c>
      <c r="D69" s="43"/>
      <c r="E69" s="125">
        <v>4</v>
      </c>
      <c r="F69" s="123">
        <v>3</v>
      </c>
      <c r="G69" s="123">
        <v>1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53">
        <v>74</v>
      </c>
      <c r="D70" s="53"/>
      <c r="E70" s="127">
        <v>72</v>
      </c>
      <c r="F70" s="121">
        <v>60</v>
      </c>
      <c r="G70" s="121">
        <v>10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30">
        <v>23</v>
      </c>
      <c r="D71" s="43"/>
      <c r="E71" s="125">
        <v>19</v>
      </c>
      <c r="F71" s="123">
        <v>18</v>
      </c>
      <c r="G71" s="123">
        <v>2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30">
        <v>12</v>
      </c>
      <c r="D72" s="43"/>
      <c r="E72" s="125">
        <v>7</v>
      </c>
      <c r="F72" s="123">
        <v>8</v>
      </c>
      <c r="G72" s="123">
        <v>2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30">
        <v>6</v>
      </c>
      <c r="D73" s="43"/>
      <c r="E73" s="125">
        <v>5</v>
      </c>
      <c r="F73" s="123">
        <v>6</v>
      </c>
      <c r="G73" s="123">
        <v>2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30">
        <v>9</v>
      </c>
      <c r="D74" s="43"/>
      <c r="E74" s="125">
        <v>10</v>
      </c>
      <c r="F74" s="123">
        <v>6</v>
      </c>
      <c r="G74" s="123">
        <v>1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30">
        <v>4</v>
      </c>
      <c r="D75" s="43"/>
      <c r="E75" s="125">
        <v>5</v>
      </c>
      <c r="F75" s="123">
        <v>4</v>
      </c>
      <c r="G75" s="123">
        <v>1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30">
        <v>9</v>
      </c>
      <c r="D76" s="43"/>
      <c r="E76" s="125">
        <v>10</v>
      </c>
      <c r="F76" s="123">
        <v>7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30">
        <v>7</v>
      </c>
      <c r="D77" s="43"/>
      <c r="E77" s="125">
        <v>9</v>
      </c>
      <c r="F77" s="123">
        <v>7</v>
      </c>
      <c r="G77" s="123">
        <v>2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4</v>
      </c>
      <c r="D78" s="67"/>
      <c r="E78" s="134">
        <v>7</v>
      </c>
      <c r="F78" s="132">
        <v>4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transitionEvaluation="1" codeName="Sheet62">
    <tabColor indexed="13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168</v>
      </c>
    </row>
    <row r="2" spans="2:16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1" t="s">
        <v>87</v>
      </c>
      <c r="D4" s="211"/>
      <c r="E4" s="211"/>
      <c r="F4" s="211"/>
      <c r="G4" s="211"/>
      <c r="H4" s="211"/>
      <c r="I4" s="211"/>
    </row>
    <row r="5" spans="2:16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16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16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2012 平成24年</v>
      </c>
      <c r="C9" s="43">
        <v>3596</v>
      </c>
      <c r="D9" s="44">
        <v>69.438264738598448</v>
      </c>
      <c r="E9" s="45">
        <v>2497</v>
      </c>
      <c r="F9" s="43">
        <v>1466</v>
      </c>
      <c r="G9" s="43">
        <v>382</v>
      </c>
      <c r="H9" s="43">
        <v>97</v>
      </c>
      <c r="I9" s="43">
        <v>26</v>
      </c>
      <c r="J9" s="46">
        <f>SUM('D-c-1'!C9,'D-c-2'!C9,'D-c-3'!C9,'D-c-4'!C9,'D-c-5'!C9)-C9</f>
        <v>0</v>
      </c>
      <c r="L9" s="46">
        <f>SUM('D-c-1'!E9,'D-c-2'!E9,'D-c-3'!E9,'D-c-4'!E9,'D-c-5'!E9)-E9</f>
        <v>0</v>
      </c>
      <c r="M9" s="46">
        <f>SUM('D-c-1'!F9,'D-c-2'!F9,'D-c-3'!F9,'D-c-4'!F9,'D-c-5'!F9)-F9</f>
        <v>0</v>
      </c>
      <c r="N9" s="46">
        <f>SUM('D-c-1'!G9,'D-c-2'!G9,'D-c-3'!G9,'D-c-4'!G9,'D-c-5'!G9)-G9</f>
        <v>0</v>
      </c>
      <c r="O9" s="46">
        <f>SUM('D-c-1'!H9,'D-c-2'!H9,'D-c-3'!H9,'D-c-4'!H9,'D-c-5'!H9)-H9</f>
        <v>0</v>
      </c>
      <c r="P9" s="46">
        <f>SUM('D-c-1'!I9,'D-c-2'!I9,'D-c-3'!I9,'D-c-4'!I9,'D-c-5'!I9)-I9</f>
        <v>0</v>
      </c>
    </row>
    <row r="10" spans="2:16" s="8" customFormat="1" x14ac:dyDescent="0.15">
      <c r="B10" s="14" t="str">
        <f>重要犯罪!B10</f>
        <v>2013     25</v>
      </c>
      <c r="C10" s="43">
        <v>3020</v>
      </c>
      <c r="D10" s="44">
        <v>72.483443708609272</v>
      </c>
      <c r="E10" s="45">
        <v>2189</v>
      </c>
      <c r="F10" s="43">
        <v>1562</v>
      </c>
      <c r="G10" s="43">
        <v>378</v>
      </c>
      <c r="H10" s="43">
        <v>95</v>
      </c>
      <c r="I10" s="43">
        <v>15</v>
      </c>
      <c r="J10" s="46">
        <f>SUM('D-c-1'!C10,'D-c-2'!C10,'D-c-3'!C10,'D-c-4'!C10,'D-c-5'!C10)-C10</f>
        <v>0</v>
      </c>
      <c r="L10" s="46">
        <f>SUM('D-c-1'!E10,'D-c-2'!E10,'D-c-3'!E10,'D-c-4'!E10,'D-c-5'!E10)-E10</f>
        <v>0</v>
      </c>
      <c r="M10" s="46">
        <f>SUM('D-c-1'!F10,'D-c-2'!F10,'D-c-3'!F10,'D-c-4'!F10,'D-c-5'!F10)-F10</f>
        <v>0</v>
      </c>
      <c r="N10" s="46">
        <f>SUM('D-c-1'!G10,'D-c-2'!G10,'D-c-3'!G10,'D-c-4'!G10,'D-c-5'!G10)-G10</f>
        <v>0</v>
      </c>
      <c r="O10" s="46">
        <f>SUM('D-c-1'!H10,'D-c-2'!H10,'D-c-3'!H10,'D-c-4'!H10,'D-c-5'!H10)-H10</f>
        <v>0</v>
      </c>
      <c r="P10" s="46">
        <f>SUM('D-c-1'!I10,'D-c-2'!I10,'D-c-3'!I10,'D-c-4'!I10,'D-c-5'!I10)-I10</f>
        <v>0</v>
      </c>
    </row>
    <row r="11" spans="2:16" s="8" customFormat="1" x14ac:dyDescent="0.15">
      <c r="B11" s="14" t="str">
        <f>重要犯罪!B11</f>
        <v>2014     26</v>
      </c>
      <c r="C11" s="43">
        <v>2665</v>
      </c>
      <c r="D11" s="44">
        <v>69.53095684803003</v>
      </c>
      <c r="E11" s="45">
        <v>1853</v>
      </c>
      <c r="F11" s="43">
        <v>1397</v>
      </c>
      <c r="G11" s="43">
        <v>369</v>
      </c>
      <c r="H11" s="43">
        <v>121</v>
      </c>
      <c r="I11" s="43">
        <v>29</v>
      </c>
      <c r="J11" s="46">
        <f>SUM('D-c-1'!C11,'D-c-2'!C11,'D-c-3'!C11,'D-c-4'!C11,'D-c-5'!C11)-C11</f>
        <v>0</v>
      </c>
      <c r="L11" s="46">
        <f>SUM('D-c-1'!E11,'D-c-2'!E11,'D-c-3'!E11,'D-c-4'!E11,'D-c-5'!E11)-E11</f>
        <v>0</v>
      </c>
      <c r="M11" s="46">
        <f>SUM('D-c-1'!F11,'D-c-2'!F11,'D-c-3'!F11,'D-c-4'!F11,'D-c-5'!F11)-F11</f>
        <v>0</v>
      </c>
      <c r="N11" s="46">
        <f>SUM('D-c-1'!G11,'D-c-2'!G11,'D-c-3'!G11,'D-c-4'!G11,'D-c-5'!G11)-G11</f>
        <v>0</v>
      </c>
      <c r="O11" s="46">
        <f>SUM('D-c-1'!H11,'D-c-2'!H11,'D-c-3'!H11,'D-c-4'!H11,'D-c-5'!H11)-H11</f>
        <v>0</v>
      </c>
      <c r="P11" s="46">
        <f>SUM('D-c-1'!I11,'D-c-2'!I11,'D-c-3'!I11,'D-c-4'!I11,'D-c-5'!I11)-I11</f>
        <v>0</v>
      </c>
    </row>
    <row r="12" spans="2:16" s="8" customFormat="1" x14ac:dyDescent="0.15">
      <c r="B12" s="14" t="str">
        <f>重要犯罪!B12</f>
        <v>2015     27</v>
      </c>
      <c r="C12" s="43">
        <v>2550</v>
      </c>
      <c r="D12" s="44">
        <v>73.176470588235304</v>
      </c>
      <c r="E12" s="45">
        <v>1866</v>
      </c>
      <c r="F12" s="43">
        <v>1350</v>
      </c>
      <c r="G12" s="43">
        <v>314</v>
      </c>
      <c r="H12" s="43">
        <v>109</v>
      </c>
      <c r="I12" s="43">
        <v>22</v>
      </c>
      <c r="J12" s="46">
        <f>SUM('D-c-1'!C12,'D-c-2'!C12,'D-c-3'!C12,'D-c-4'!C12,'D-c-5'!C12)-C12</f>
        <v>0</v>
      </c>
      <c r="L12" s="46">
        <f>SUM('D-c-1'!E12,'D-c-2'!E12,'D-c-3'!E12,'D-c-4'!E12,'D-c-5'!E12)-E12</f>
        <v>0</v>
      </c>
      <c r="M12" s="46">
        <f>SUM('D-c-1'!F12,'D-c-2'!F12,'D-c-3'!F12,'D-c-4'!F12,'D-c-5'!F12)-F12</f>
        <v>0</v>
      </c>
      <c r="N12" s="46">
        <f>SUM('D-c-1'!G12,'D-c-2'!G12,'D-c-3'!G12,'D-c-4'!G12,'D-c-5'!G12)-G12</f>
        <v>0</v>
      </c>
      <c r="O12" s="46">
        <f>SUM('D-c-1'!H12,'D-c-2'!H12,'D-c-3'!H12,'D-c-4'!H12,'D-c-5'!H12)-H12</f>
        <v>0</v>
      </c>
      <c r="P12" s="46">
        <f>SUM('D-c-1'!I12,'D-c-2'!I12,'D-c-3'!I12,'D-c-4'!I12,'D-c-5'!I12)-I12</f>
        <v>0</v>
      </c>
    </row>
    <row r="13" spans="2:16" s="8" customFormat="1" x14ac:dyDescent="0.15">
      <c r="B13" s="14" t="str">
        <f>重要犯罪!B13</f>
        <v>2016     28</v>
      </c>
      <c r="C13" s="43">
        <v>3176</v>
      </c>
      <c r="D13" s="44">
        <v>77.676322418136024</v>
      </c>
      <c r="E13" s="45">
        <v>2467</v>
      </c>
      <c r="F13" s="43">
        <v>1379</v>
      </c>
      <c r="G13" s="43">
        <v>308</v>
      </c>
      <c r="H13" s="43">
        <v>107</v>
      </c>
      <c r="I13" s="43">
        <v>25</v>
      </c>
      <c r="J13" s="46">
        <f>SUM('D-c-1'!C13,'D-c-2'!C13,'D-c-3'!C13,'D-c-4'!C13,'D-c-5'!C13)-C13</f>
        <v>0</v>
      </c>
      <c r="L13" s="46">
        <f>SUM('D-c-1'!E13,'D-c-2'!E13,'D-c-3'!E13,'D-c-4'!E13,'D-c-5'!E13)-E13</f>
        <v>0</v>
      </c>
      <c r="M13" s="46">
        <f>SUM('D-c-1'!F13,'D-c-2'!F13,'D-c-3'!F13,'D-c-4'!F13,'D-c-5'!F13)-F13</f>
        <v>0</v>
      </c>
      <c r="N13" s="46">
        <f>SUM('D-c-1'!G13,'D-c-2'!G13,'D-c-3'!G13,'D-c-4'!G13,'D-c-5'!G13)-G13</f>
        <v>0</v>
      </c>
      <c r="O13" s="46">
        <f>SUM('D-c-1'!H13,'D-c-2'!H13,'D-c-3'!H13,'D-c-4'!H13,'D-c-5'!H13)-H13</f>
        <v>0</v>
      </c>
      <c r="P13" s="46">
        <f>SUM('D-c-1'!I13,'D-c-2'!I13,'D-c-3'!I13,'D-c-4'!I13,'D-c-5'!I13)-I13</f>
        <v>0</v>
      </c>
    </row>
    <row r="14" spans="2:16" s="8" customFormat="1" x14ac:dyDescent="0.15">
      <c r="B14" s="18" t="str">
        <f>重要犯罪!B14</f>
        <v>2017     29</v>
      </c>
      <c r="C14" s="47">
        <v>2903</v>
      </c>
      <c r="D14" s="48">
        <v>79.090595935239406</v>
      </c>
      <c r="E14" s="49">
        <v>2296</v>
      </c>
      <c r="F14" s="50">
        <v>1262</v>
      </c>
      <c r="G14" s="50">
        <v>293</v>
      </c>
      <c r="H14" s="50">
        <v>72</v>
      </c>
      <c r="I14" s="50">
        <v>16</v>
      </c>
      <c r="J14" s="46">
        <f>SUM('D-c-1'!C14,'D-c-2'!C14,'D-c-3'!C14,'D-c-4'!C14,'D-c-5'!C14)-C14</f>
        <v>0</v>
      </c>
      <c r="L14" s="46">
        <f>SUM('D-c-1'!E14,'D-c-2'!E14,'D-c-3'!E14,'D-c-4'!E14,'D-c-5'!E14)-E14</f>
        <v>0</v>
      </c>
      <c r="M14" s="46">
        <f>SUM('D-c-1'!F14,'D-c-2'!F14,'D-c-3'!F14,'D-c-4'!F14,'D-c-5'!F14)-F14</f>
        <v>0</v>
      </c>
      <c r="N14" s="46">
        <f>SUM('D-c-1'!G14,'D-c-2'!G14,'D-c-3'!G14,'D-c-4'!G14,'D-c-5'!G14)-G14</f>
        <v>0</v>
      </c>
      <c r="O14" s="46">
        <f>SUM('D-c-1'!H14,'D-c-2'!H14,'D-c-3'!H14,'D-c-4'!H14,'D-c-5'!H14)-H14</f>
        <v>0</v>
      </c>
      <c r="P14" s="46">
        <f>SUM('D-c-1'!I14,'D-c-2'!I14,'D-c-3'!I14,'D-c-4'!I14,'D-c-5'!I14)-I14</f>
        <v>0</v>
      </c>
    </row>
    <row r="15" spans="2:16" s="8" customFormat="1" x14ac:dyDescent="0.15">
      <c r="B15" s="18" t="str">
        <f>重要犯罪!B15</f>
        <v>2018     30</v>
      </c>
      <c r="C15" s="47">
        <v>2526</v>
      </c>
      <c r="D15" s="48">
        <v>76.286619160728421</v>
      </c>
      <c r="E15" s="49">
        <v>1927</v>
      </c>
      <c r="F15" s="50">
        <v>1157</v>
      </c>
      <c r="G15" s="50">
        <v>252</v>
      </c>
      <c r="H15" s="50">
        <v>75</v>
      </c>
      <c r="I15" s="50">
        <v>14</v>
      </c>
      <c r="J15" s="46">
        <f>SUM('D-c-1'!C15,'D-c-2'!C15,'D-c-3'!C15,'D-c-4'!C15,'D-c-5'!C15)-C15</f>
        <v>0</v>
      </c>
      <c r="L15" s="46">
        <f>SUM('D-c-1'!E15,'D-c-2'!E15,'D-c-3'!E15,'D-c-4'!E15,'D-c-5'!E15)-E15</f>
        <v>0</v>
      </c>
      <c r="M15" s="46">
        <f>SUM('D-c-1'!F15,'D-c-2'!F15,'D-c-3'!F15,'D-c-4'!F15,'D-c-5'!F15)-F15</f>
        <v>0</v>
      </c>
      <c r="N15" s="46">
        <f>SUM('D-c-1'!G15,'D-c-2'!G15,'D-c-3'!G15,'D-c-4'!G15,'D-c-5'!G15)-G15</f>
        <v>0</v>
      </c>
      <c r="O15" s="46">
        <f>SUM('D-c-1'!H15,'D-c-2'!H15,'D-c-3'!H15,'D-c-4'!H15,'D-c-5'!H15)-H15</f>
        <v>0</v>
      </c>
      <c r="P15" s="46">
        <f>SUM('D-c-1'!I15,'D-c-2'!I15,'D-c-3'!I15,'D-c-4'!I15,'D-c-5'!I15)-I15</f>
        <v>0</v>
      </c>
    </row>
    <row r="16" spans="2:16" s="8" customFormat="1" x14ac:dyDescent="0.15">
      <c r="B16" s="18" t="str">
        <f>重要犯罪!B16</f>
        <v>2019 令和元年</v>
      </c>
      <c r="C16" s="50">
        <v>2323</v>
      </c>
      <c r="D16" s="48">
        <v>88.204907447266464</v>
      </c>
      <c r="E16" s="51">
        <v>2049</v>
      </c>
      <c r="F16" s="50">
        <v>1088</v>
      </c>
      <c r="G16" s="50">
        <v>228</v>
      </c>
      <c r="H16" s="50">
        <v>82</v>
      </c>
      <c r="I16" s="50">
        <v>15</v>
      </c>
      <c r="J16" s="46">
        <f>SUM('D-c-1'!C16,'D-c-2'!C16,'D-c-3'!C16,'D-c-4'!C16,'D-c-5'!C16)-C16</f>
        <v>0</v>
      </c>
      <c r="L16" s="46">
        <f>SUM('D-c-1'!E16,'D-c-2'!E16,'D-c-3'!E16,'D-c-4'!E16,'D-c-5'!E16)-E16</f>
        <v>0</v>
      </c>
      <c r="M16" s="46">
        <f>SUM('D-c-1'!F16,'D-c-2'!F16,'D-c-3'!F16,'D-c-4'!F16,'D-c-5'!F16)-F16</f>
        <v>0</v>
      </c>
      <c r="N16" s="46">
        <f>SUM('D-c-1'!G16,'D-c-2'!G16,'D-c-3'!G16,'D-c-4'!G16,'D-c-5'!G16)-G16</f>
        <v>0</v>
      </c>
      <c r="O16" s="46">
        <f>SUM('D-c-1'!H16,'D-c-2'!H16,'D-c-3'!H16,'D-c-4'!H16,'D-c-5'!H16)-H16</f>
        <v>0</v>
      </c>
      <c r="P16" s="46">
        <f>SUM('D-c-1'!I16,'D-c-2'!I16,'D-c-3'!I16,'D-c-4'!I16,'D-c-5'!I16)-I16</f>
        <v>0</v>
      </c>
    </row>
    <row r="17" spans="2:16" s="22" customFormat="1" x14ac:dyDescent="0.15">
      <c r="B17" s="18" t="str">
        <f>重要犯罪!B17</f>
        <v>2020 　　２</v>
      </c>
      <c r="C17" s="50">
        <v>2090</v>
      </c>
      <c r="D17" s="48">
        <v>74.545454545454547</v>
      </c>
      <c r="E17" s="52">
        <v>1558</v>
      </c>
      <c r="F17" s="52">
        <v>1023</v>
      </c>
      <c r="G17" s="52">
        <v>195</v>
      </c>
      <c r="H17" s="52">
        <v>83</v>
      </c>
      <c r="I17" s="51">
        <v>7</v>
      </c>
      <c r="J17" s="46">
        <f>SUM('D-c-1'!C17,'D-c-2'!C17,'D-c-3'!C17,'D-c-4'!C17,'D-c-5'!C17)-C17</f>
        <v>0</v>
      </c>
      <c r="L17" s="46">
        <f>SUM('D-c-1'!E17,'D-c-2'!E17,'D-c-3'!E17,'D-c-4'!E17,'D-c-5'!E17)-E17</f>
        <v>0</v>
      </c>
      <c r="M17" s="46">
        <f>SUM('D-c-1'!F17,'D-c-2'!F17,'D-c-3'!F17,'D-c-4'!F17,'D-c-5'!F17)-F17</f>
        <v>0</v>
      </c>
      <c r="N17" s="46">
        <f>SUM('D-c-1'!G17,'D-c-2'!G17,'D-c-3'!G17,'D-c-4'!G17,'D-c-5'!G17)-G17</f>
        <v>0</v>
      </c>
      <c r="O17" s="46">
        <f>SUM('D-c-1'!H17,'D-c-2'!H17,'D-c-3'!H17,'D-c-4'!H17,'D-c-5'!H17)-H17</f>
        <v>0</v>
      </c>
      <c r="P17" s="46">
        <f>SUM('D-c-1'!I17,'D-c-2'!I17,'D-c-3'!I17,'D-c-4'!I17,'D-c-5'!I17)-I17</f>
        <v>0</v>
      </c>
    </row>
    <row r="18" spans="2:16" s="22" customFormat="1" x14ac:dyDescent="0.15">
      <c r="B18" s="23" t="str">
        <f>重要犯罪!B18</f>
        <v>2021 　　３</v>
      </c>
      <c r="C18" s="53">
        <f>SUM(C20,C26,C33,C34,C45,C52,C59,C65,C70)</f>
        <v>1893</v>
      </c>
      <c r="D18" s="54">
        <f>E18/C18*100</f>
        <v>75.435816164817751</v>
      </c>
      <c r="E18" s="55">
        <f>SUM(E20,E26,E33,E34,E45,E52,E59,E65,E70)</f>
        <v>1428</v>
      </c>
      <c r="F18" s="53">
        <f>SUM(F20,F26,F33,F34,F45,F52,F59,F65,F70)</f>
        <v>991</v>
      </c>
      <c r="G18" s="53">
        <f>SUM(G20,G26,G33,G34,G45,G52,G59,G65,G70)</f>
        <v>236</v>
      </c>
      <c r="H18" s="53">
        <f>SUM(H20,H26,H33,H34,H45,H52,H59,H65,H70)</f>
        <v>60</v>
      </c>
      <c r="I18" s="53">
        <f>SUM(I20,I26,I33,I34,I45,I52,I59,I65,I70)</f>
        <v>11</v>
      </c>
      <c r="J18" s="46">
        <f>SUM('D-c-1'!C18,'D-c-2'!C18,'D-c-3'!C18,'D-c-4'!C18,'D-c-5'!C18)-C18</f>
        <v>0</v>
      </c>
      <c r="L18" s="46">
        <f>SUM('D-c-1'!E18,'D-c-2'!E18,'D-c-3'!E18,'D-c-4'!E18,'D-c-5'!E18)-E18</f>
        <v>0</v>
      </c>
      <c r="M18" s="46">
        <f>SUM('D-c-1'!F18,'D-c-2'!F18,'D-c-3'!F18,'D-c-4'!F18,'D-c-5'!F18)-F18</f>
        <v>0</v>
      </c>
      <c r="N18" s="46">
        <f>SUM('D-c-1'!G18,'D-c-2'!G18,'D-c-3'!G18,'D-c-4'!G18,'D-c-5'!G18)-G18</f>
        <v>0</v>
      </c>
      <c r="O18" s="46">
        <f>SUM('D-c-1'!H18,'D-c-2'!H18,'D-c-3'!H18,'D-c-4'!H18,'D-c-5'!H18)-H18</f>
        <v>0</v>
      </c>
      <c r="P18" s="46">
        <f>SUM('D-c-1'!I18,'D-c-2'!I18,'D-c-3'!I18,'D-c-4'!I18,'D-c-5'!I18)-I18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SUM('D-c-1'!C19,'D-c-2'!C19,'D-c-3'!C19,'D-c-4'!C19,'D-c-5'!C19)-C19</f>
        <v>0</v>
      </c>
      <c r="L19" s="46">
        <f>SUM('D-c-1'!E19,'D-c-2'!E19,'D-c-3'!E19,'D-c-4'!E19,'D-c-5'!E19)-E19</f>
        <v>0</v>
      </c>
      <c r="M19" s="46">
        <f>SUM('D-c-1'!F19,'D-c-2'!F19,'D-c-3'!F19,'D-c-4'!F19,'D-c-5'!F19)-F19</f>
        <v>0</v>
      </c>
      <c r="N19" s="46">
        <f>SUM('D-c-1'!G19,'D-c-2'!G19,'D-c-3'!G19,'D-c-4'!G19,'D-c-5'!G19)-G19</f>
        <v>0</v>
      </c>
      <c r="O19" s="46">
        <f>SUM('D-c-1'!H19,'D-c-2'!H19,'D-c-3'!H19,'D-c-4'!H19,'D-c-5'!H19)-H19</f>
        <v>0</v>
      </c>
      <c r="P19" s="46">
        <f>SUM('D-c-1'!I19,'D-c-2'!I19,'D-c-3'!I19,'D-c-4'!I19,'D-c-5'!I19)-I19</f>
        <v>0</v>
      </c>
    </row>
    <row r="20" spans="2:16" s="22" customFormat="1" ht="11.1" customHeight="1" x14ac:dyDescent="0.15">
      <c r="B20" s="26" t="s">
        <v>1</v>
      </c>
      <c r="C20" s="56">
        <v>95</v>
      </c>
      <c r="D20" s="53"/>
      <c r="E20" s="23">
        <v>56</v>
      </c>
      <c r="F20" s="122">
        <v>38</v>
      </c>
      <c r="G20" s="122">
        <v>3</v>
      </c>
      <c r="H20" s="122">
        <v>4</v>
      </c>
      <c r="I20" s="121">
        <v>0</v>
      </c>
      <c r="J20" s="46">
        <f>SUM('D-c-1'!C20,'D-c-2'!C20,'D-c-3'!C20,'D-c-4'!C20,'D-c-5'!C20)-C20</f>
        <v>0</v>
      </c>
      <c r="L20" s="46">
        <f>SUM('D-c-1'!E20,'D-c-2'!E20,'D-c-3'!E20,'D-c-4'!E20,'D-c-5'!E20)-E20</f>
        <v>0</v>
      </c>
      <c r="M20" s="46">
        <f>SUM('D-c-1'!F20,'D-c-2'!F20,'D-c-3'!F20,'D-c-4'!F20,'D-c-5'!F20)-F20</f>
        <v>0</v>
      </c>
      <c r="N20" s="46">
        <f>SUM('D-c-1'!G20,'D-c-2'!G20,'D-c-3'!G20,'D-c-4'!G20,'D-c-5'!G20)-G20</f>
        <v>0</v>
      </c>
      <c r="O20" s="46">
        <f>SUM('D-c-1'!H20,'D-c-2'!H20,'D-c-3'!H20,'D-c-4'!H20,'D-c-5'!H20)-H20</f>
        <v>0</v>
      </c>
      <c r="P20" s="46">
        <f>SUM('D-c-1'!I20,'D-c-2'!I20,'D-c-3'!I20,'D-c-4'!I20,'D-c-5'!I20)-I20</f>
        <v>0</v>
      </c>
    </row>
    <row r="21" spans="2:16" s="8" customFormat="1" ht="11.1" customHeight="1" x14ac:dyDescent="0.15">
      <c r="B21" s="29" t="s">
        <v>2</v>
      </c>
      <c r="C21" s="89">
        <v>63</v>
      </c>
      <c r="D21" s="79"/>
      <c r="E21" s="150">
        <v>31</v>
      </c>
      <c r="F21" s="136">
        <v>21</v>
      </c>
      <c r="G21" s="137">
        <v>2</v>
      </c>
      <c r="H21" s="138">
        <v>1</v>
      </c>
      <c r="I21" s="146">
        <v>0</v>
      </c>
      <c r="J21" s="46">
        <f>SUM('D-c-1'!C21,'D-c-2'!C21,'D-c-3'!C21,'D-c-4'!C21,'D-c-5'!C21)-C21</f>
        <v>0</v>
      </c>
      <c r="L21" s="46">
        <f>SUM('D-c-1'!E21,'D-c-2'!E21,'D-c-3'!E21,'D-c-4'!E21,'D-c-5'!E21)-E21</f>
        <v>0</v>
      </c>
      <c r="M21" s="46">
        <f>SUM('D-c-1'!F21,'D-c-2'!F21,'D-c-3'!F21,'D-c-4'!F21,'D-c-5'!F21)-F21</f>
        <v>0</v>
      </c>
      <c r="N21" s="46">
        <f>SUM('D-c-1'!G21,'D-c-2'!G21,'D-c-3'!G21,'D-c-4'!G21,'D-c-5'!G21)-G21</f>
        <v>0</v>
      </c>
      <c r="O21" s="46">
        <f>SUM('D-c-1'!H21,'D-c-2'!H21,'D-c-3'!H21,'D-c-4'!H21,'D-c-5'!H21)-H21</f>
        <v>0</v>
      </c>
      <c r="P21" s="46">
        <f>SUM('D-c-1'!I21,'D-c-2'!I21,'D-c-3'!I21,'D-c-4'!I21,'D-c-5'!I21)-I21</f>
        <v>0</v>
      </c>
    </row>
    <row r="22" spans="2:16" s="8" customFormat="1" ht="11.1" customHeight="1" x14ac:dyDescent="0.15">
      <c r="B22" s="29" t="s">
        <v>3</v>
      </c>
      <c r="C22" s="89">
        <v>3</v>
      </c>
      <c r="D22" s="79"/>
      <c r="E22" s="150">
        <v>2</v>
      </c>
      <c r="F22" s="136">
        <v>1</v>
      </c>
      <c r="G22" s="137">
        <v>0</v>
      </c>
      <c r="H22" s="136">
        <v>0</v>
      </c>
      <c r="I22" s="146">
        <v>0</v>
      </c>
      <c r="J22" s="46">
        <f>SUM('D-c-1'!C22,'D-c-2'!C22,'D-c-3'!C22,'D-c-4'!C22,'D-c-5'!C22)-C22</f>
        <v>0</v>
      </c>
      <c r="L22" s="46">
        <f>SUM('D-c-1'!E22,'D-c-2'!E22,'D-c-3'!E22,'D-c-4'!E22,'D-c-5'!E22)-E22</f>
        <v>0</v>
      </c>
      <c r="M22" s="46">
        <f>SUM('D-c-1'!F22,'D-c-2'!F22,'D-c-3'!F22,'D-c-4'!F22,'D-c-5'!F22)-F22</f>
        <v>0</v>
      </c>
      <c r="N22" s="46">
        <f>SUM('D-c-1'!G22,'D-c-2'!G22,'D-c-3'!G22,'D-c-4'!G22,'D-c-5'!G22)-G22</f>
        <v>0</v>
      </c>
      <c r="O22" s="46">
        <f>SUM('D-c-1'!H22,'D-c-2'!H22,'D-c-3'!H22,'D-c-4'!H22,'D-c-5'!H22)-H22</f>
        <v>0</v>
      </c>
      <c r="P22" s="46">
        <f>SUM('D-c-1'!I22,'D-c-2'!I22,'D-c-3'!I22,'D-c-4'!I22,'D-c-5'!I22)-I22</f>
        <v>0</v>
      </c>
    </row>
    <row r="23" spans="2:16" s="8" customFormat="1" ht="11.1" customHeight="1" x14ac:dyDescent="0.15">
      <c r="B23" s="29" t="s">
        <v>4</v>
      </c>
      <c r="C23" s="89">
        <v>10</v>
      </c>
      <c r="D23" s="79"/>
      <c r="E23" s="150">
        <v>6</v>
      </c>
      <c r="F23" s="136">
        <v>6</v>
      </c>
      <c r="G23" s="137">
        <v>1</v>
      </c>
      <c r="H23" s="136">
        <v>1</v>
      </c>
      <c r="I23" s="146">
        <v>0</v>
      </c>
      <c r="J23" s="46">
        <f>SUM('D-c-1'!C23,'D-c-2'!C23,'D-c-3'!C23,'D-c-4'!C23,'D-c-5'!C23)-C23</f>
        <v>0</v>
      </c>
      <c r="L23" s="46">
        <f>SUM('D-c-1'!E23,'D-c-2'!E23,'D-c-3'!E23,'D-c-4'!E23,'D-c-5'!E23)-E23</f>
        <v>0</v>
      </c>
      <c r="M23" s="46">
        <f>SUM('D-c-1'!F23,'D-c-2'!F23,'D-c-3'!F23,'D-c-4'!F23,'D-c-5'!F23)-F23</f>
        <v>0</v>
      </c>
      <c r="N23" s="46">
        <f>SUM('D-c-1'!G23,'D-c-2'!G23,'D-c-3'!G23,'D-c-4'!G23,'D-c-5'!G23)-G23</f>
        <v>0</v>
      </c>
      <c r="O23" s="46">
        <f>SUM('D-c-1'!H23,'D-c-2'!H23,'D-c-3'!H23,'D-c-4'!H23,'D-c-5'!H23)-H23</f>
        <v>0</v>
      </c>
      <c r="P23" s="46">
        <f>SUM('D-c-1'!I23,'D-c-2'!I23,'D-c-3'!I23,'D-c-4'!I23,'D-c-5'!I23)-I23</f>
        <v>0</v>
      </c>
    </row>
    <row r="24" spans="2:16" s="8" customFormat="1" ht="11.1" customHeight="1" x14ac:dyDescent="0.15">
      <c r="B24" s="29" t="s">
        <v>5</v>
      </c>
      <c r="C24" s="89">
        <v>5</v>
      </c>
      <c r="D24" s="79"/>
      <c r="E24" s="150">
        <v>3</v>
      </c>
      <c r="F24" s="136">
        <v>3</v>
      </c>
      <c r="G24" s="137">
        <v>0</v>
      </c>
      <c r="H24" s="136">
        <v>0</v>
      </c>
      <c r="I24" s="146">
        <v>0</v>
      </c>
      <c r="J24" s="46">
        <f>SUM('D-c-1'!C24,'D-c-2'!C24,'D-c-3'!C24,'D-c-4'!C24,'D-c-5'!C24)-C24</f>
        <v>0</v>
      </c>
      <c r="L24" s="46">
        <f>SUM('D-c-1'!E24,'D-c-2'!E24,'D-c-3'!E24,'D-c-4'!E24,'D-c-5'!E24)-E24</f>
        <v>0</v>
      </c>
      <c r="M24" s="46">
        <f>SUM('D-c-1'!F24,'D-c-2'!F24,'D-c-3'!F24,'D-c-4'!F24,'D-c-5'!F24)-F24</f>
        <v>0</v>
      </c>
      <c r="N24" s="46">
        <f>SUM('D-c-1'!G24,'D-c-2'!G24,'D-c-3'!G24,'D-c-4'!G24,'D-c-5'!G24)-G24</f>
        <v>0</v>
      </c>
      <c r="O24" s="46">
        <f>SUM('D-c-1'!H24,'D-c-2'!H24,'D-c-3'!H24,'D-c-4'!H24,'D-c-5'!H24)-H24</f>
        <v>0</v>
      </c>
      <c r="P24" s="46">
        <f>SUM('D-c-1'!I24,'D-c-2'!I24,'D-c-3'!I24,'D-c-4'!I24,'D-c-5'!I24)-I24</f>
        <v>0</v>
      </c>
    </row>
    <row r="25" spans="2:16" s="8" customFormat="1" ht="11.1" customHeight="1" x14ac:dyDescent="0.15">
      <c r="B25" s="29" t="s">
        <v>6</v>
      </c>
      <c r="C25" s="89">
        <v>14</v>
      </c>
      <c r="D25" s="79"/>
      <c r="E25" s="150">
        <v>14</v>
      </c>
      <c r="F25" s="136">
        <v>7</v>
      </c>
      <c r="G25" s="137">
        <v>0</v>
      </c>
      <c r="H25" s="136">
        <v>2</v>
      </c>
      <c r="I25" s="146">
        <v>0</v>
      </c>
      <c r="J25" s="46">
        <f>SUM('D-c-1'!C25,'D-c-2'!C25,'D-c-3'!C25,'D-c-4'!C25,'D-c-5'!C25)-C25</f>
        <v>0</v>
      </c>
      <c r="L25" s="46">
        <f>SUM('D-c-1'!E25,'D-c-2'!E25,'D-c-3'!E25,'D-c-4'!E25,'D-c-5'!E25)-E25</f>
        <v>0</v>
      </c>
      <c r="M25" s="46">
        <f>SUM('D-c-1'!F25,'D-c-2'!F25,'D-c-3'!F25,'D-c-4'!F25,'D-c-5'!F25)-F25</f>
        <v>0</v>
      </c>
      <c r="N25" s="46">
        <f>SUM('D-c-1'!G25,'D-c-2'!G25,'D-c-3'!G25,'D-c-4'!G25,'D-c-5'!G25)-G25</f>
        <v>0</v>
      </c>
      <c r="O25" s="46">
        <f>SUM('D-c-1'!H25,'D-c-2'!H25,'D-c-3'!H25,'D-c-4'!H25,'D-c-5'!H25)-H25</f>
        <v>0</v>
      </c>
      <c r="P25" s="46">
        <f>SUM('D-c-1'!I25,'D-c-2'!I25,'D-c-3'!I25,'D-c-4'!I25,'D-c-5'!I25)-I25</f>
        <v>0</v>
      </c>
    </row>
    <row r="26" spans="2:16" s="22" customFormat="1" ht="11.1" customHeight="1" x14ac:dyDescent="0.15">
      <c r="B26" s="32" t="s">
        <v>284</v>
      </c>
      <c r="C26" s="53">
        <v>77</v>
      </c>
      <c r="D26" s="53"/>
      <c r="E26" s="23">
        <v>75</v>
      </c>
      <c r="F26" s="121">
        <v>53</v>
      </c>
      <c r="G26" s="122">
        <v>14</v>
      </c>
      <c r="H26" s="121">
        <v>0</v>
      </c>
      <c r="I26" s="121">
        <v>0</v>
      </c>
      <c r="J26" s="46">
        <f>SUM('D-c-1'!C26,'D-c-2'!C26,'D-c-3'!C26,'D-c-4'!C26,'D-c-5'!C26)-C26</f>
        <v>0</v>
      </c>
      <c r="L26" s="46">
        <f>SUM('D-c-1'!E26,'D-c-2'!E26,'D-c-3'!E26,'D-c-4'!E26,'D-c-5'!E26)-E26</f>
        <v>0</v>
      </c>
      <c r="M26" s="46">
        <f>SUM('D-c-1'!F26,'D-c-2'!F26,'D-c-3'!F26,'D-c-4'!F26,'D-c-5'!F26)-F26</f>
        <v>0</v>
      </c>
      <c r="N26" s="46">
        <f>SUM('D-c-1'!G26,'D-c-2'!G26,'D-c-3'!G26,'D-c-4'!G26,'D-c-5'!G26)-G26</f>
        <v>0</v>
      </c>
      <c r="O26" s="46">
        <f>SUM('D-c-1'!H26,'D-c-2'!H26,'D-c-3'!H26,'D-c-4'!H26,'D-c-5'!H26)-H26</f>
        <v>0</v>
      </c>
      <c r="P26" s="46">
        <f>SUM('D-c-1'!I26,'D-c-2'!I26,'D-c-3'!I26,'D-c-4'!I26,'D-c-5'!I26)-I26</f>
        <v>0</v>
      </c>
    </row>
    <row r="27" spans="2:16" s="8" customFormat="1" ht="11.1" customHeight="1" x14ac:dyDescent="0.15">
      <c r="B27" s="29" t="s">
        <v>7</v>
      </c>
      <c r="C27" s="89">
        <v>5</v>
      </c>
      <c r="D27" s="79"/>
      <c r="E27" s="150">
        <v>2</v>
      </c>
      <c r="F27" s="136">
        <v>1</v>
      </c>
      <c r="G27" s="137">
        <v>0</v>
      </c>
      <c r="H27" s="136">
        <v>0</v>
      </c>
      <c r="I27" s="146">
        <v>0</v>
      </c>
      <c r="J27" s="46">
        <f>SUM('D-c-1'!C27,'D-c-2'!C27,'D-c-3'!C27,'D-c-4'!C27,'D-c-5'!C27)-C27</f>
        <v>0</v>
      </c>
      <c r="L27" s="46">
        <f>SUM('D-c-1'!E27,'D-c-2'!E27,'D-c-3'!E27,'D-c-4'!E27,'D-c-5'!E27)-E27</f>
        <v>0</v>
      </c>
      <c r="M27" s="46">
        <f>SUM('D-c-1'!F27,'D-c-2'!F27,'D-c-3'!F27,'D-c-4'!F27,'D-c-5'!F27)-F27</f>
        <v>0</v>
      </c>
      <c r="N27" s="46">
        <f>SUM('D-c-1'!G27,'D-c-2'!G27,'D-c-3'!G27,'D-c-4'!G27,'D-c-5'!G27)-G27</f>
        <v>0</v>
      </c>
      <c r="O27" s="46">
        <f>SUM('D-c-1'!H27,'D-c-2'!H27,'D-c-3'!H27,'D-c-4'!H27,'D-c-5'!H27)-H27</f>
        <v>0</v>
      </c>
      <c r="P27" s="46">
        <f>SUM('D-c-1'!I27,'D-c-2'!I27,'D-c-3'!I27,'D-c-4'!I27,'D-c-5'!I27)-I27</f>
        <v>0</v>
      </c>
    </row>
    <row r="28" spans="2:16" s="8" customFormat="1" ht="11.1" customHeight="1" x14ac:dyDescent="0.15">
      <c r="B28" s="29" t="s">
        <v>8</v>
      </c>
      <c r="C28" s="89">
        <v>4</v>
      </c>
      <c r="D28" s="79"/>
      <c r="E28" s="150">
        <v>4</v>
      </c>
      <c r="F28" s="136">
        <v>3</v>
      </c>
      <c r="G28" s="137">
        <v>0</v>
      </c>
      <c r="H28" s="136">
        <v>0</v>
      </c>
      <c r="I28" s="146">
        <v>0</v>
      </c>
      <c r="J28" s="46">
        <f>SUM('D-c-1'!C28,'D-c-2'!C28,'D-c-3'!C28,'D-c-4'!C28,'D-c-5'!C28)-C28</f>
        <v>0</v>
      </c>
      <c r="L28" s="46">
        <f>SUM('D-c-1'!E28,'D-c-2'!E28,'D-c-3'!E28,'D-c-4'!E28,'D-c-5'!E28)-E28</f>
        <v>0</v>
      </c>
      <c r="M28" s="46">
        <f>SUM('D-c-1'!F28,'D-c-2'!F28,'D-c-3'!F28,'D-c-4'!F28,'D-c-5'!F28)-F28</f>
        <v>0</v>
      </c>
      <c r="N28" s="46">
        <f>SUM('D-c-1'!G28,'D-c-2'!G28,'D-c-3'!G28,'D-c-4'!G28,'D-c-5'!G28)-G28</f>
        <v>0</v>
      </c>
      <c r="O28" s="46">
        <f>SUM('D-c-1'!H28,'D-c-2'!H28,'D-c-3'!H28,'D-c-4'!H28,'D-c-5'!H28)-H28</f>
        <v>0</v>
      </c>
      <c r="P28" s="46">
        <f>SUM('D-c-1'!I28,'D-c-2'!I28,'D-c-3'!I28,'D-c-4'!I28,'D-c-5'!I28)-I28</f>
        <v>0</v>
      </c>
    </row>
    <row r="29" spans="2:16" s="8" customFormat="1" ht="11.1" customHeight="1" x14ac:dyDescent="0.15">
      <c r="B29" s="29" t="s">
        <v>9</v>
      </c>
      <c r="C29" s="89">
        <v>18</v>
      </c>
      <c r="D29" s="79"/>
      <c r="E29" s="150">
        <v>16</v>
      </c>
      <c r="F29" s="136">
        <v>20</v>
      </c>
      <c r="G29" s="137">
        <v>8</v>
      </c>
      <c r="H29" s="136">
        <v>0</v>
      </c>
      <c r="I29" s="146">
        <v>0</v>
      </c>
      <c r="J29" s="46">
        <f>SUM('D-c-1'!C29,'D-c-2'!C29,'D-c-3'!C29,'D-c-4'!C29,'D-c-5'!C29)-C29</f>
        <v>0</v>
      </c>
      <c r="L29" s="46">
        <f>SUM('D-c-1'!E29,'D-c-2'!E29,'D-c-3'!E29,'D-c-4'!E29,'D-c-5'!E29)-E29</f>
        <v>0</v>
      </c>
      <c r="M29" s="46">
        <f>SUM('D-c-1'!F29,'D-c-2'!F29,'D-c-3'!F29,'D-c-4'!F29,'D-c-5'!F29)-F29</f>
        <v>0</v>
      </c>
      <c r="N29" s="46">
        <f>SUM('D-c-1'!G29,'D-c-2'!G29,'D-c-3'!G29,'D-c-4'!G29,'D-c-5'!G29)-G29</f>
        <v>0</v>
      </c>
      <c r="O29" s="46">
        <f>SUM('D-c-1'!H29,'D-c-2'!H29,'D-c-3'!H29,'D-c-4'!H29,'D-c-5'!H29)-H29</f>
        <v>0</v>
      </c>
      <c r="P29" s="46">
        <f>SUM('D-c-1'!I29,'D-c-2'!I29,'D-c-3'!I29,'D-c-4'!I29,'D-c-5'!I29)-I29</f>
        <v>0</v>
      </c>
    </row>
    <row r="30" spans="2:16" s="8" customFormat="1" ht="11.1" customHeight="1" x14ac:dyDescent="0.15">
      <c r="B30" s="29" t="s">
        <v>10</v>
      </c>
      <c r="C30" s="89">
        <v>15</v>
      </c>
      <c r="D30" s="79"/>
      <c r="E30" s="150">
        <v>12</v>
      </c>
      <c r="F30" s="136">
        <v>2</v>
      </c>
      <c r="G30" s="137">
        <v>0</v>
      </c>
      <c r="H30" s="136">
        <v>0</v>
      </c>
      <c r="I30" s="146">
        <v>0</v>
      </c>
      <c r="J30" s="46">
        <f>SUM('D-c-1'!C30,'D-c-2'!C30,'D-c-3'!C30,'D-c-4'!C30,'D-c-5'!C30)-C30</f>
        <v>0</v>
      </c>
      <c r="L30" s="46">
        <f>SUM('D-c-1'!E30,'D-c-2'!E30,'D-c-3'!E30,'D-c-4'!E30,'D-c-5'!E30)-E30</f>
        <v>0</v>
      </c>
      <c r="M30" s="46">
        <f>SUM('D-c-1'!F30,'D-c-2'!F30,'D-c-3'!F30,'D-c-4'!F30,'D-c-5'!F30)-F30</f>
        <v>0</v>
      </c>
      <c r="N30" s="46">
        <f>SUM('D-c-1'!G30,'D-c-2'!G30,'D-c-3'!G30,'D-c-4'!G30,'D-c-5'!G30)-G30</f>
        <v>0</v>
      </c>
      <c r="O30" s="46">
        <f>SUM('D-c-1'!H30,'D-c-2'!H30,'D-c-3'!H30,'D-c-4'!H30,'D-c-5'!H30)-H30</f>
        <v>0</v>
      </c>
      <c r="P30" s="46">
        <f>SUM('D-c-1'!I30,'D-c-2'!I30,'D-c-3'!I30,'D-c-4'!I30,'D-c-5'!I30)-I30</f>
        <v>0</v>
      </c>
    </row>
    <row r="31" spans="2:16" s="8" customFormat="1" ht="11.1" customHeight="1" x14ac:dyDescent="0.15">
      <c r="B31" s="29" t="s">
        <v>11</v>
      </c>
      <c r="C31" s="89">
        <v>8</v>
      </c>
      <c r="D31" s="79"/>
      <c r="E31" s="150">
        <v>7</v>
      </c>
      <c r="F31" s="136">
        <v>4</v>
      </c>
      <c r="G31" s="137">
        <v>1</v>
      </c>
      <c r="H31" s="136">
        <v>0</v>
      </c>
      <c r="I31" s="146">
        <v>0</v>
      </c>
      <c r="J31" s="46">
        <f>SUM('D-c-1'!C31,'D-c-2'!C31,'D-c-3'!C31,'D-c-4'!C31,'D-c-5'!C31)-C31</f>
        <v>0</v>
      </c>
      <c r="L31" s="46">
        <f>SUM('D-c-1'!E31,'D-c-2'!E31,'D-c-3'!E31,'D-c-4'!E31,'D-c-5'!E31)-E31</f>
        <v>0</v>
      </c>
      <c r="M31" s="46">
        <f>SUM('D-c-1'!F31,'D-c-2'!F31,'D-c-3'!F31,'D-c-4'!F31,'D-c-5'!F31)-F31</f>
        <v>0</v>
      </c>
      <c r="N31" s="46">
        <f>SUM('D-c-1'!G31,'D-c-2'!G31,'D-c-3'!G31,'D-c-4'!G31,'D-c-5'!G31)-G31</f>
        <v>0</v>
      </c>
      <c r="O31" s="46">
        <f>SUM('D-c-1'!H31,'D-c-2'!H31,'D-c-3'!H31,'D-c-4'!H31,'D-c-5'!H31)-H31</f>
        <v>0</v>
      </c>
      <c r="P31" s="46">
        <f>SUM('D-c-1'!I31,'D-c-2'!I31,'D-c-3'!I31,'D-c-4'!I31,'D-c-5'!I31)-I31</f>
        <v>0</v>
      </c>
    </row>
    <row r="32" spans="2:16" s="8" customFormat="1" ht="11.1" customHeight="1" x14ac:dyDescent="0.15">
      <c r="B32" s="29" t="s">
        <v>12</v>
      </c>
      <c r="C32" s="89">
        <v>27</v>
      </c>
      <c r="D32" s="79"/>
      <c r="E32" s="150">
        <v>34</v>
      </c>
      <c r="F32" s="136">
        <v>23</v>
      </c>
      <c r="G32" s="137">
        <v>5</v>
      </c>
      <c r="H32" s="136">
        <v>0</v>
      </c>
      <c r="I32" s="146">
        <v>0</v>
      </c>
      <c r="J32" s="46">
        <f>SUM('D-c-1'!C32,'D-c-2'!C32,'D-c-3'!C32,'D-c-4'!C32,'D-c-5'!C32)-C32</f>
        <v>0</v>
      </c>
      <c r="L32" s="46">
        <f>SUM('D-c-1'!E32,'D-c-2'!E32,'D-c-3'!E32,'D-c-4'!E32,'D-c-5'!E32)-E32</f>
        <v>0</v>
      </c>
      <c r="M32" s="46">
        <f>SUM('D-c-1'!F32,'D-c-2'!F32,'D-c-3'!F32,'D-c-4'!F32,'D-c-5'!F32)-F32</f>
        <v>0</v>
      </c>
      <c r="N32" s="46">
        <f>SUM('D-c-1'!G32,'D-c-2'!G32,'D-c-3'!G32,'D-c-4'!G32,'D-c-5'!G32)-G32</f>
        <v>0</v>
      </c>
      <c r="O32" s="46">
        <f>SUM('D-c-1'!H32,'D-c-2'!H32,'D-c-3'!H32,'D-c-4'!H32,'D-c-5'!H32)-H32</f>
        <v>0</v>
      </c>
      <c r="P32" s="46">
        <f>SUM('D-c-1'!I32,'D-c-2'!I32,'D-c-3'!I32,'D-c-4'!I32,'D-c-5'!I32)-I32</f>
        <v>0</v>
      </c>
    </row>
    <row r="33" spans="2:16" s="22" customFormat="1" ht="11.1" customHeight="1" x14ac:dyDescent="0.15">
      <c r="B33" s="32" t="s">
        <v>13</v>
      </c>
      <c r="C33" s="63">
        <v>409</v>
      </c>
      <c r="D33" s="53"/>
      <c r="E33" s="23">
        <v>274</v>
      </c>
      <c r="F33" s="128">
        <v>200</v>
      </c>
      <c r="G33" s="122">
        <v>57</v>
      </c>
      <c r="H33" s="128">
        <v>16</v>
      </c>
      <c r="I33" s="121">
        <v>5</v>
      </c>
      <c r="J33" s="46">
        <f>SUM('D-c-1'!C33,'D-c-2'!C33,'D-c-3'!C33,'D-c-4'!C33,'D-c-5'!C33)-C33</f>
        <v>0</v>
      </c>
      <c r="L33" s="46">
        <f>SUM('D-c-1'!E33,'D-c-2'!E33,'D-c-3'!E33,'D-c-4'!E33,'D-c-5'!E33)-E33</f>
        <v>0</v>
      </c>
      <c r="M33" s="46">
        <f>SUM('D-c-1'!F33,'D-c-2'!F33,'D-c-3'!F33,'D-c-4'!F33,'D-c-5'!F33)-F33</f>
        <v>0</v>
      </c>
      <c r="N33" s="46">
        <f>SUM('D-c-1'!G33,'D-c-2'!G33,'D-c-3'!G33,'D-c-4'!G33,'D-c-5'!G33)-G33</f>
        <v>0</v>
      </c>
      <c r="O33" s="46">
        <f>SUM('D-c-1'!H33,'D-c-2'!H33,'D-c-3'!H33,'D-c-4'!H33,'D-c-5'!H33)-H33</f>
        <v>0</v>
      </c>
      <c r="P33" s="46">
        <f>SUM('D-c-1'!I33,'D-c-2'!I33,'D-c-3'!I33,'D-c-4'!I33,'D-c-5'!I33)-I33</f>
        <v>0</v>
      </c>
    </row>
    <row r="34" spans="2:16" s="22" customFormat="1" ht="11.1" customHeight="1" x14ac:dyDescent="0.15">
      <c r="B34" s="32" t="s">
        <v>285</v>
      </c>
      <c r="C34" s="53">
        <v>441</v>
      </c>
      <c r="D34" s="53"/>
      <c r="E34" s="23">
        <v>339</v>
      </c>
      <c r="F34" s="121">
        <v>188</v>
      </c>
      <c r="G34" s="122">
        <v>34</v>
      </c>
      <c r="H34" s="121">
        <v>18</v>
      </c>
      <c r="I34" s="121">
        <v>2</v>
      </c>
      <c r="J34" s="46">
        <f>SUM('D-c-1'!C34,'D-c-2'!C34,'D-c-3'!C34,'D-c-4'!C34,'D-c-5'!C34)-C34</f>
        <v>0</v>
      </c>
      <c r="L34" s="46">
        <f>SUM('D-c-1'!E34,'D-c-2'!E34,'D-c-3'!E34,'D-c-4'!E34,'D-c-5'!E34)-E34</f>
        <v>0</v>
      </c>
      <c r="M34" s="46">
        <f>SUM('D-c-1'!F34,'D-c-2'!F34,'D-c-3'!F34,'D-c-4'!F34,'D-c-5'!F34)-F34</f>
        <v>0</v>
      </c>
      <c r="N34" s="46">
        <f>SUM('D-c-1'!G34,'D-c-2'!G34,'D-c-3'!G34,'D-c-4'!G34,'D-c-5'!G34)-G34</f>
        <v>0</v>
      </c>
      <c r="O34" s="46">
        <f>SUM('D-c-1'!H34,'D-c-2'!H34,'D-c-3'!H34,'D-c-4'!H34,'D-c-5'!H34)-H34</f>
        <v>0</v>
      </c>
      <c r="P34" s="46">
        <f>SUM('D-c-1'!I34,'D-c-2'!I34,'D-c-3'!I34,'D-c-4'!I34,'D-c-5'!I34)-I34</f>
        <v>0</v>
      </c>
    </row>
    <row r="35" spans="2:16" s="8" customFormat="1" ht="11.1" customHeight="1" x14ac:dyDescent="0.15">
      <c r="B35" s="29" t="s">
        <v>14</v>
      </c>
      <c r="C35" s="89">
        <v>28</v>
      </c>
      <c r="D35" s="79"/>
      <c r="E35" s="150">
        <v>16</v>
      </c>
      <c r="F35" s="136">
        <v>14</v>
      </c>
      <c r="G35" s="137">
        <v>3</v>
      </c>
      <c r="H35" s="136">
        <v>0</v>
      </c>
      <c r="I35" s="146">
        <v>0</v>
      </c>
      <c r="J35" s="46">
        <f>SUM('D-c-1'!C35,'D-c-2'!C35,'D-c-3'!C35,'D-c-4'!C35,'D-c-5'!C35)-C35</f>
        <v>0</v>
      </c>
      <c r="L35" s="46">
        <f>SUM('D-c-1'!E35,'D-c-2'!E35,'D-c-3'!E35,'D-c-4'!E35,'D-c-5'!E35)-E35</f>
        <v>0</v>
      </c>
      <c r="M35" s="46">
        <f>SUM('D-c-1'!F35,'D-c-2'!F35,'D-c-3'!F35,'D-c-4'!F35,'D-c-5'!F35)-F35</f>
        <v>0</v>
      </c>
      <c r="N35" s="46">
        <f>SUM('D-c-1'!G35,'D-c-2'!G35,'D-c-3'!G35,'D-c-4'!G35,'D-c-5'!G35)-G35</f>
        <v>0</v>
      </c>
      <c r="O35" s="46">
        <f>SUM('D-c-1'!H35,'D-c-2'!H35,'D-c-3'!H35,'D-c-4'!H35,'D-c-5'!H35)-H35</f>
        <v>0</v>
      </c>
      <c r="P35" s="46">
        <f>SUM('D-c-1'!I35,'D-c-2'!I35,'D-c-3'!I35,'D-c-4'!I35,'D-c-5'!I35)-I35</f>
        <v>0</v>
      </c>
    </row>
    <row r="36" spans="2:16" s="8" customFormat="1" ht="11.1" customHeight="1" x14ac:dyDescent="0.15">
      <c r="B36" s="29" t="s">
        <v>15</v>
      </c>
      <c r="C36" s="89">
        <v>25</v>
      </c>
      <c r="D36" s="79"/>
      <c r="E36" s="150">
        <v>18</v>
      </c>
      <c r="F36" s="136">
        <v>9</v>
      </c>
      <c r="G36" s="137">
        <v>3</v>
      </c>
      <c r="H36" s="136">
        <v>2</v>
      </c>
      <c r="I36" s="146">
        <v>0</v>
      </c>
      <c r="J36" s="46">
        <f>SUM('D-c-1'!C36,'D-c-2'!C36,'D-c-3'!C36,'D-c-4'!C36,'D-c-5'!C36)-C36</f>
        <v>0</v>
      </c>
      <c r="L36" s="46">
        <f>SUM('D-c-1'!E36,'D-c-2'!E36,'D-c-3'!E36,'D-c-4'!E36,'D-c-5'!E36)-E36</f>
        <v>0</v>
      </c>
      <c r="M36" s="46">
        <f>SUM('D-c-1'!F36,'D-c-2'!F36,'D-c-3'!F36,'D-c-4'!F36,'D-c-5'!F36)-F36</f>
        <v>0</v>
      </c>
      <c r="N36" s="46">
        <f>SUM('D-c-1'!G36,'D-c-2'!G36,'D-c-3'!G36,'D-c-4'!G36,'D-c-5'!G36)-G36</f>
        <v>0</v>
      </c>
      <c r="O36" s="46">
        <f>SUM('D-c-1'!H36,'D-c-2'!H36,'D-c-3'!H36,'D-c-4'!H36,'D-c-5'!H36)-H36</f>
        <v>0</v>
      </c>
      <c r="P36" s="46">
        <f>SUM('D-c-1'!I36,'D-c-2'!I36,'D-c-3'!I36,'D-c-4'!I36,'D-c-5'!I36)-I36</f>
        <v>0</v>
      </c>
    </row>
    <row r="37" spans="2:16" s="8" customFormat="1" ht="11.1" customHeight="1" x14ac:dyDescent="0.15">
      <c r="B37" s="29" t="s">
        <v>16</v>
      </c>
      <c r="C37" s="89">
        <v>36</v>
      </c>
      <c r="D37" s="79"/>
      <c r="E37" s="150">
        <v>34</v>
      </c>
      <c r="F37" s="136">
        <v>11</v>
      </c>
      <c r="G37" s="137">
        <v>2</v>
      </c>
      <c r="H37" s="136">
        <v>1</v>
      </c>
      <c r="I37" s="146">
        <v>0</v>
      </c>
      <c r="J37" s="46">
        <f>SUM('D-c-1'!C37,'D-c-2'!C37,'D-c-3'!C37,'D-c-4'!C37,'D-c-5'!C37)-C37</f>
        <v>0</v>
      </c>
      <c r="L37" s="46">
        <f>SUM('D-c-1'!E37,'D-c-2'!E37,'D-c-3'!E37,'D-c-4'!E37,'D-c-5'!E37)-E37</f>
        <v>0</v>
      </c>
      <c r="M37" s="46">
        <f>SUM('D-c-1'!F37,'D-c-2'!F37,'D-c-3'!F37,'D-c-4'!F37,'D-c-5'!F37)-F37</f>
        <v>0</v>
      </c>
      <c r="N37" s="46">
        <f>SUM('D-c-1'!G37,'D-c-2'!G37,'D-c-3'!G37,'D-c-4'!G37,'D-c-5'!G37)-G37</f>
        <v>0</v>
      </c>
      <c r="O37" s="46">
        <f>SUM('D-c-1'!H37,'D-c-2'!H37,'D-c-3'!H37,'D-c-4'!H37,'D-c-5'!H37)-H37</f>
        <v>0</v>
      </c>
      <c r="P37" s="46">
        <f>SUM('D-c-1'!I37,'D-c-2'!I37,'D-c-3'!I37,'D-c-4'!I37,'D-c-5'!I37)-I37</f>
        <v>0</v>
      </c>
    </row>
    <row r="38" spans="2:16" s="8" customFormat="1" ht="11.1" customHeight="1" x14ac:dyDescent="0.15">
      <c r="B38" s="29" t="s">
        <v>17</v>
      </c>
      <c r="C38" s="89">
        <v>62</v>
      </c>
      <c r="D38" s="79"/>
      <c r="E38" s="150">
        <v>53</v>
      </c>
      <c r="F38" s="136">
        <v>30</v>
      </c>
      <c r="G38" s="137">
        <v>2</v>
      </c>
      <c r="H38" s="136">
        <v>1</v>
      </c>
      <c r="I38" s="146">
        <v>0</v>
      </c>
      <c r="J38" s="46">
        <f>SUM('D-c-1'!C38,'D-c-2'!C38,'D-c-3'!C38,'D-c-4'!C38,'D-c-5'!C38)-C38</f>
        <v>0</v>
      </c>
      <c r="L38" s="46">
        <f>SUM('D-c-1'!E38,'D-c-2'!E38,'D-c-3'!E38,'D-c-4'!E38,'D-c-5'!E38)-E38</f>
        <v>0</v>
      </c>
      <c r="M38" s="46">
        <f>SUM('D-c-1'!F38,'D-c-2'!F38,'D-c-3'!F38,'D-c-4'!F38,'D-c-5'!F38)-F38</f>
        <v>0</v>
      </c>
      <c r="N38" s="46">
        <f>SUM('D-c-1'!G38,'D-c-2'!G38,'D-c-3'!G38,'D-c-4'!G38,'D-c-5'!G38)-G38</f>
        <v>0</v>
      </c>
      <c r="O38" s="46">
        <f>SUM('D-c-1'!H38,'D-c-2'!H38,'D-c-3'!H38,'D-c-4'!H38,'D-c-5'!H38)-H38</f>
        <v>0</v>
      </c>
      <c r="P38" s="46">
        <f>SUM('D-c-1'!I38,'D-c-2'!I38,'D-c-3'!I38,'D-c-4'!I38,'D-c-5'!I38)-I38</f>
        <v>0</v>
      </c>
    </row>
    <row r="39" spans="2:16" s="8" customFormat="1" ht="11.1" customHeight="1" x14ac:dyDescent="0.15">
      <c r="B39" s="29" t="s">
        <v>18</v>
      </c>
      <c r="C39" s="89">
        <v>86</v>
      </c>
      <c r="D39" s="79"/>
      <c r="E39" s="150">
        <v>71</v>
      </c>
      <c r="F39" s="136">
        <v>19</v>
      </c>
      <c r="G39" s="137">
        <v>4</v>
      </c>
      <c r="H39" s="136">
        <v>0</v>
      </c>
      <c r="I39" s="146">
        <v>0</v>
      </c>
      <c r="J39" s="46">
        <f>SUM('D-c-1'!C39,'D-c-2'!C39,'D-c-3'!C39,'D-c-4'!C39,'D-c-5'!C39)-C39</f>
        <v>0</v>
      </c>
      <c r="L39" s="46">
        <f>SUM('D-c-1'!E39,'D-c-2'!E39,'D-c-3'!E39,'D-c-4'!E39,'D-c-5'!E39)-E39</f>
        <v>0</v>
      </c>
      <c r="M39" s="46">
        <f>SUM('D-c-1'!F39,'D-c-2'!F39,'D-c-3'!F39,'D-c-4'!F39,'D-c-5'!F39)-F39</f>
        <v>0</v>
      </c>
      <c r="N39" s="46">
        <f>SUM('D-c-1'!G39,'D-c-2'!G39,'D-c-3'!G39,'D-c-4'!G39,'D-c-5'!G39)-G39</f>
        <v>0</v>
      </c>
      <c r="O39" s="46">
        <f>SUM('D-c-1'!H39,'D-c-2'!H39,'D-c-3'!H39,'D-c-4'!H39,'D-c-5'!H39)-H39</f>
        <v>0</v>
      </c>
      <c r="P39" s="46">
        <f>SUM('D-c-1'!I39,'D-c-2'!I39,'D-c-3'!I39,'D-c-4'!I39,'D-c-5'!I39)-I39</f>
        <v>0</v>
      </c>
    </row>
    <row r="40" spans="2:16" s="8" customFormat="1" ht="11.1" customHeight="1" x14ac:dyDescent="0.15">
      <c r="B40" s="29" t="s">
        <v>19</v>
      </c>
      <c r="C40" s="89">
        <v>118</v>
      </c>
      <c r="D40" s="79"/>
      <c r="E40" s="150">
        <v>81</v>
      </c>
      <c r="F40" s="136">
        <v>53</v>
      </c>
      <c r="G40" s="137">
        <v>12</v>
      </c>
      <c r="H40" s="136">
        <v>5</v>
      </c>
      <c r="I40" s="146">
        <v>2</v>
      </c>
      <c r="J40" s="46">
        <f>SUM('D-c-1'!C40,'D-c-2'!C40,'D-c-3'!C40,'D-c-4'!C40,'D-c-5'!C40)-C40</f>
        <v>0</v>
      </c>
      <c r="L40" s="46">
        <f>SUM('D-c-1'!E40,'D-c-2'!E40,'D-c-3'!E40,'D-c-4'!E40,'D-c-5'!E40)-E40</f>
        <v>0</v>
      </c>
      <c r="M40" s="46">
        <f>SUM('D-c-1'!F40,'D-c-2'!F40,'D-c-3'!F40,'D-c-4'!F40,'D-c-5'!F40)-F40</f>
        <v>0</v>
      </c>
      <c r="N40" s="46">
        <f>SUM('D-c-1'!G40,'D-c-2'!G40,'D-c-3'!G40,'D-c-4'!G40,'D-c-5'!G40)-G40</f>
        <v>0</v>
      </c>
      <c r="O40" s="46">
        <f>SUM('D-c-1'!H40,'D-c-2'!H40,'D-c-3'!H40,'D-c-4'!H40,'D-c-5'!H40)-H40</f>
        <v>0</v>
      </c>
      <c r="P40" s="46">
        <f>SUM('D-c-1'!I40,'D-c-2'!I40,'D-c-3'!I40,'D-c-4'!I40,'D-c-5'!I40)-I40</f>
        <v>0</v>
      </c>
    </row>
    <row r="41" spans="2:16" s="8" customFormat="1" ht="11.1" customHeight="1" x14ac:dyDescent="0.15">
      <c r="B41" s="29" t="s">
        <v>20</v>
      </c>
      <c r="C41" s="89">
        <v>13</v>
      </c>
      <c r="D41" s="79"/>
      <c r="E41" s="150">
        <v>16</v>
      </c>
      <c r="F41" s="136">
        <v>7</v>
      </c>
      <c r="G41" s="137">
        <v>2</v>
      </c>
      <c r="H41" s="136">
        <v>1</v>
      </c>
      <c r="I41" s="146">
        <v>0</v>
      </c>
      <c r="J41" s="46">
        <f>SUM('D-c-1'!C41,'D-c-2'!C41,'D-c-3'!C41,'D-c-4'!C41,'D-c-5'!C41)-C41</f>
        <v>0</v>
      </c>
      <c r="L41" s="46">
        <f>SUM('D-c-1'!E41,'D-c-2'!E41,'D-c-3'!E41,'D-c-4'!E41,'D-c-5'!E41)-E41</f>
        <v>0</v>
      </c>
      <c r="M41" s="46">
        <f>SUM('D-c-1'!F41,'D-c-2'!F41,'D-c-3'!F41,'D-c-4'!F41,'D-c-5'!F41)-F41</f>
        <v>0</v>
      </c>
      <c r="N41" s="46">
        <f>SUM('D-c-1'!G41,'D-c-2'!G41,'D-c-3'!G41,'D-c-4'!G41,'D-c-5'!G41)-G41</f>
        <v>0</v>
      </c>
      <c r="O41" s="46">
        <f>SUM('D-c-1'!H41,'D-c-2'!H41,'D-c-3'!H41,'D-c-4'!H41,'D-c-5'!H41)-H41</f>
        <v>0</v>
      </c>
      <c r="P41" s="46">
        <f>SUM('D-c-1'!I41,'D-c-2'!I41,'D-c-3'!I41,'D-c-4'!I41,'D-c-5'!I41)-I41</f>
        <v>0</v>
      </c>
    </row>
    <row r="42" spans="2:16" s="8" customFormat="1" ht="11.1" customHeight="1" x14ac:dyDescent="0.15">
      <c r="B42" s="29" t="s">
        <v>21</v>
      </c>
      <c r="C42" s="90">
        <v>8</v>
      </c>
      <c r="D42" s="79"/>
      <c r="E42" s="150">
        <v>6</v>
      </c>
      <c r="F42" s="136">
        <v>4</v>
      </c>
      <c r="G42" s="137">
        <v>0</v>
      </c>
      <c r="H42" s="136">
        <v>1</v>
      </c>
      <c r="I42" s="146">
        <v>0</v>
      </c>
      <c r="J42" s="46">
        <f>SUM('D-c-1'!C42,'D-c-2'!C42,'D-c-3'!C42,'D-c-4'!C42,'D-c-5'!C42)-C42</f>
        <v>0</v>
      </c>
      <c r="L42" s="46">
        <f>SUM('D-c-1'!E42,'D-c-2'!E42,'D-c-3'!E42,'D-c-4'!E42,'D-c-5'!E42)-E42</f>
        <v>0</v>
      </c>
      <c r="M42" s="46">
        <f>SUM('D-c-1'!F42,'D-c-2'!F42,'D-c-3'!F42,'D-c-4'!F42,'D-c-5'!F42)-F42</f>
        <v>0</v>
      </c>
      <c r="N42" s="46">
        <f>SUM('D-c-1'!G42,'D-c-2'!G42,'D-c-3'!G42,'D-c-4'!G42,'D-c-5'!G42)-G42</f>
        <v>0</v>
      </c>
      <c r="O42" s="46">
        <f>SUM('D-c-1'!H42,'D-c-2'!H42,'D-c-3'!H42,'D-c-4'!H42,'D-c-5'!H42)-H42</f>
        <v>0</v>
      </c>
      <c r="P42" s="46">
        <f>SUM('D-c-1'!I42,'D-c-2'!I42,'D-c-3'!I42,'D-c-4'!I42,'D-c-5'!I42)-I42</f>
        <v>0</v>
      </c>
    </row>
    <row r="43" spans="2:16" s="8" customFormat="1" ht="11.1" customHeight="1" x14ac:dyDescent="0.15">
      <c r="B43" s="29" t="s">
        <v>22</v>
      </c>
      <c r="C43" s="89">
        <v>24</v>
      </c>
      <c r="D43" s="79"/>
      <c r="E43" s="150">
        <v>15</v>
      </c>
      <c r="F43" s="136">
        <v>10</v>
      </c>
      <c r="G43" s="137">
        <v>1</v>
      </c>
      <c r="H43" s="136">
        <v>3</v>
      </c>
      <c r="I43" s="146">
        <v>0</v>
      </c>
      <c r="J43" s="46">
        <f>SUM('D-c-1'!C43,'D-c-2'!C43,'D-c-3'!C43,'D-c-4'!C43,'D-c-5'!C43)-C43</f>
        <v>0</v>
      </c>
      <c r="L43" s="46">
        <f>SUM('D-c-1'!E43,'D-c-2'!E43,'D-c-3'!E43,'D-c-4'!E43,'D-c-5'!E43)-E43</f>
        <v>0</v>
      </c>
      <c r="M43" s="46">
        <f>SUM('D-c-1'!F43,'D-c-2'!F43,'D-c-3'!F43,'D-c-4'!F43,'D-c-5'!F43)-F43</f>
        <v>0</v>
      </c>
      <c r="N43" s="46">
        <f>SUM('D-c-1'!G43,'D-c-2'!G43,'D-c-3'!G43,'D-c-4'!G43,'D-c-5'!G43)-G43</f>
        <v>0</v>
      </c>
      <c r="O43" s="46">
        <f>SUM('D-c-1'!H43,'D-c-2'!H43,'D-c-3'!H43,'D-c-4'!H43,'D-c-5'!H43)-H43</f>
        <v>0</v>
      </c>
      <c r="P43" s="46">
        <f>SUM('D-c-1'!I43,'D-c-2'!I43,'D-c-3'!I43,'D-c-4'!I43,'D-c-5'!I43)-I43</f>
        <v>0</v>
      </c>
    </row>
    <row r="44" spans="2:16" s="8" customFormat="1" ht="11.1" customHeight="1" x14ac:dyDescent="0.15">
      <c r="B44" s="29" t="s">
        <v>23</v>
      </c>
      <c r="C44" s="89">
        <v>41</v>
      </c>
      <c r="D44" s="79"/>
      <c r="E44" s="150">
        <v>29</v>
      </c>
      <c r="F44" s="136">
        <v>31</v>
      </c>
      <c r="G44" s="137">
        <v>5</v>
      </c>
      <c r="H44" s="136">
        <v>4</v>
      </c>
      <c r="I44" s="146">
        <v>0</v>
      </c>
      <c r="J44" s="46">
        <f>SUM('D-c-1'!C44,'D-c-2'!C44,'D-c-3'!C44,'D-c-4'!C44,'D-c-5'!C44)-C44</f>
        <v>0</v>
      </c>
      <c r="L44" s="46">
        <f>SUM('D-c-1'!E44,'D-c-2'!E44,'D-c-3'!E44,'D-c-4'!E44,'D-c-5'!E44)-E44</f>
        <v>0</v>
      </c>
      <c r="M44" s="46">
        <f>SUM('D-c-1'!F44,'D-c-2'!F44,'D-c-3'!F44,'D-c-4'!F44,'D-c-5'!F44)-F44</f>
        <v>0</v>
      </c>
      <c r="N44" s="46">
        <f>SUM('D-c-1'!G44,'D-c-2'!G44,'D-c-3'!G44,'D-c-4'!G44,'D-c-5'!G44)-G44</f>
        <v>0</v>
      </c>
      <c r="O44" s="46">
        <f>SUM('D-c-1'!H44,'D-c-2'!H44,'D-c-3'!H44,'D-c-4'!H44,'D-c-5'!H44)-H44</f>
        <v>0</v>
      </c>
      <c r="P44" s="46">
        <f>SUM('D-c-1'!I44,'D-c-2'!I44,'D-c-3'!I44,'D-c-4'!I44,'D-c-5'!I44)-I44</f>
        <v>0</v>
      </c>
    </row>
    <row r="45" spans="2:16" s="22" customFormat="1" ht="11.1" customHeight="1" x14ac:dyDescent="0.15">
      <c r="B45" s="32" t="s">
        <v>286</v>
      </c>
      <c r="C45" s="53">
        <v>219</v>
      </c>
      <c r="D45" s="53"/>
      <c r="E45" s="23">
        <v>191</v>
      </c>
      <c r="F45" s="121">
        <v>152</v>
      </c>
      <c r="G45" s="122">
        <v>42</v>
      </c>
      <c r="H45" s="121">
        <v>6</v>
      </c>
      <c r="I45" s="121">
        <v>1</v>
      </c>
      <c r="J45" s="46">
        <f>SUM('D-c-1'!C45,'D-c-2'!C45,'D-c-3'!C45,'D-c-4'!C45,'D-c-5'!C45)-C45</f>
        <v>0</v>
      </c>
      <c r="L45" s="46">
        <f>SUM('D-c-1'!E45,'D-c-2'!E45,'D-c-3'!E45,'D-c-4'!E45,'D-c-5'!E45)-E45</f>
        <v>0</v>
      </c>
      <c r="M45" s="46">
        <f>SUM('D-c-1'!F45,'D-c-2'!F45,'D-c-3'!F45,'D-c-4'!F45,'D-c-5'!F45)-F45</f>
        <v>0</v>
      </c>
      <c r="N45" s="46">
        <f>SUM('D-c-1'!G45,'D-c-2'!G45,'D-c-3'!G45,'D-c-4'!G45,'D-c-5'!G45)-G45</f>
        <v>0</v>
      </c>
      <c r="O45" s="46">
        <f>SUM('D-c-1'!H45,'D-c-2'!H45,'D-c-3'!H45,'D-c-4'!H45,'D-c-5'!H45)-H45</f>
        <v>0</v>
      </c>
      <c r="P45" s="46">
        <f>SUM('D-c-1'!I45,'D-c-2'!I45,'D-c-3'!I45,'D-c-4'!I45,'D-c-5'!I45)-I45</f>
        <v>0</v>
      </c>
    </row>
    <row r="46" spans="2:16" s="8" customFormat="1" ht="11.1" customHeight="1" x14ac:dyDescent="0.15">
      <c r="B46" s="29" t="s">
        <v>24</v>
      </c>
      <c r="C46" s="89">
        <v>23</v>
      </c>
      <c r="D46" s="79"/>
      <c r="E46" s="150">
        <v>13</v>
      </c>
      <c r="F46" s="136">
        <v>10</v>
      </c>
      <c r="G46" s="137">
        <v>1</v>
      </c>
      <c r="H46" s="136">
        <v>3</v>
      </c>
      <c r="I46" s="146">
        <v>0</v>
      </c>
      <c r="J46" s="46">
        <f>SUM('D-c-1'!C46,'D-c-2'!C46,'D-c-3'!C46,'D-c-4'!C46,'D-c-5'!C46)-C46</f>
        <v>0</v>
      </c>
      <c r="L46" s="46">
        <f>SUM('D-c-1'!E46,'D-c-2'!E46,'D-c-3'!E46,'D-c-4'!E46,'D-c-5'!E46)-E46</f>
        <v>0</v>
      </c>
      <c r="M46" s="46">
        <f>SUM('D-c-1'!F46,'D-c-2'!F46,'D-c-3'!F46,'D-c-4'!F46,'D-c-5'!F46)-F46</f>
        <v>0</v>
      </c>
      <c r="N46" s="46">
        <f>SUM('D-c-1'!G46,'D-c-2'!G46,'D-c-3'!G46,'D-c-4'!G46,'D-c-5'!G46)-G46</f>
        <v>0</v>
      </c>
      <c r="O46" s="46">
        <f>SUM('D-c-1'!H46,'D-c-2'!H46,'D-c-3'!H46,'D-c-4'!H46,'D-c-5'!H46)-H46</f>
        <v>0</v>
      </c>
      <c r="P46" s="46">
        <f>SUM('D-c-1'!I46,'D-c-2'!I46,'D-c-3'!I46,'D-c-4'!I46,'D-c-5'!I46)-I46</f>
        <v>0</v>
      </c>
    </row>
    <row r="47" spans="2:16" s="8" customFormat="1" ht="11.1" customHeight="1" x14ac:dyDescent="0.15">
      <c r="B47" s="29" t="s">
        <v>25</v>
      </c>
      <c r="C47" s="89">
        <v>13</v>
      </c>
      <c r="D47" s="79"/>
      <c r="E47" s="150">
        <v>11</v>
      </c>
      <c r="F47" s="136">
        <v>11</v>
      </c>
      <c r="G47" s="137">
        <v>1</v>
      </c>
      <c r="H47" s="136">
        <v>0</v>
      </c>
      <c r="I47" s="146">
        <v>0</v>
      </c>
      <c r="J47" s="46">
        <f>SUM('D-c-1'!C47,'D-c-2'!C47,'D-c-3'!C47,'D-c-4'!C47,'D-c-5'!C47)-C47</f>
        <v>0</v>
      </c>
      <c r="L47" s="46">
        <f>SUM('D-c-1'!E47,'D-c-2'!E47,'D-c-3'!E47,'D-c-4'!E47,'D-c-5'!E47)-E47</f>
        <v>0</v>
      </c>
      <c r="M47" s="46">
        <f>SUM('D-c-1'!F47,'D-c-2'!F47,'D-c-3'!F47,'D-c-4'!F47,'D-c-5'!F47)-F47</f>
        <v>0</v>
      </c>
      <c r="N47" s="46">
        <f>SUM('D-c-1'!G47,'D-c-2'!G47,'D-c-3'!G47,'D-c-4'!G47,'D-c-5'!G47)-G47</f>
        <v>0</v>
      </c>
      <c r="O47" s="46">
        <f>SUM('D-c-1'!H47,'D-c-2'!H47,'D-c-3'!H47,'D-c-4'!H47,'D-c-5'!H47)-H47</f>
        <v>0</v>
      </c>
      <c r="P47" s="46">
        <f>SUM('D-c-1'!I47,'D-c-2'!I47,'D-c-3'!I47,'D-c-4'!I47,'D-c-5'!I47)-I47</f>
        <v>0</v>
      </c>
    </row>
    <row r="48" spans="2:16" s="8" customFormat="1" ht="11.1" customHeight="1" x14ac:dyDescent="0.15">
      <c r="B48" s="29" t="s">
        <v>26</v>
      </c>
      <c r="C48" s="89">
        <v>8</v>
      </c>
      <c r="D48" s="79"/>
      <c r="E48" s="150">
        <v>8</v>
      </c>
      <c r="F48" s="136">
        <v>9</v>
      </c>
      <c r="G48" s="137">
        <v>3</v>
      </c>
      <c r="H48" s="136">
        <v>0</v>
      </c>
      <c r="I48" s="146">
        <v>0</v>
      </c>
      <c r="J48" s="46">
        <f>SUM('D-c-1'!C48,'D-c-2'!C48,'D-c-3'!C48,'D-c-4'!C48,'D-c-5'!C48)-C48</f>
        <v>0</v>
      </c>
      <c r="L48" s="46">
        <f>SUM('D-c-1'!E48,'D-c-2'!E48,'D-c-3'!E48,'D-c-4'!E48,'D-c-5'!E48)-E48</f>
        <v>0</v>
      </c>
      <c r="M48" s="46">
        <f>SUM('D-c-1'!F48,'D-c-2'!F48,'D-c-3'!F48,'D-c-4'!F48,'D-c-5'!F48)-F48</f>
        <v>0</v>
      </c>
      <c r="N48" s="46">
        <f>SUM('D-c-1'!G48,'D-c-2'!G48,'D-c-3'!G48,'D-c-4'!G48,'D-c-5'!G48)-G48</f>
        <v>0</v>
      </c>
      <c r="O48" s="46">
        <f>SUM('D-c-1'!H48,'D-c-2'!H48,'D-c-3'!H48,'D-c-4'!H48,'D-c-5'!H48)-H48</f>
        <v>0</v>
      </c>
      <c r="P48" s="46">
        <f>SUM('D-c-1'!I48,'D-c-2'!I48,'D-c-3'!I48,'D-c-4'!I48,'D-c-5'!I48)-I48</f>
        <v>0</v>
      </c>
    </row>
    <row r="49" spans="2:16" s="8" customFormat="1" ht="11.1" customHeight="1" x14ac:dyDescent="0.15">
      <c r="B49" s="29" t="s">
        <v>27</v>
      </c>
      <c r="C49" s="89">
        <v>45</v>
      </c>
      <c r="D49" s="79"/>
      <c r="E49" s="150">
        <v>43</v>
      </c>
      <c r="F49" s="136">
        <v>15</v>
      </c>
      <c r="G49" s="137">
        <v>3</v>
      </c>
      <c r="H49" s="136">
        <v>2</v>
      </c>
      <c r="I49" s="146">
        <v>0</v>
      </c>
      <c r="J49" s="46">
        <f>SUM('D-c-1'!C49,'D-c-2'!C49,'D-c-3'!C49,'D-c-4'!C49,'D-c-5'!C49)-C49</f>
        <v>0</v>
      </c>
      <c r="L49" s="46">
        <f>SUM('D-c-1'!E49,'D-c-2'!E49,'D-c-3'!E49,'D-c-4'!E49,'D-c-5'!E49)-E49</f>
        <v>0</v>
      </c>
      <c r="M49" s="46">
        <f>SUM('D-c-1'!F49,'D-c-2'!F49,'D-c-3'!F49,'D-c-4'!F49,'D-c-5'!F49)-F49</f>
        <v>0</v>
      </c>
      <c r="N49" s="46">
        <f>SUM('D-c-1'!G49,'D-c-2'!G49,'D-c-3'!G49,'D-c-4'!G49,'D-c-5'!G49)-G49</f>
        <v>0</v>
      </c>
      <c r="O49" s="46">
        <f>SUM('D-c-1'!H49,'D-c-2'!H49,'D-c-3'!H49,'D-c-4'!H49,'D-c-5'!H49)-H49</f>
        <v>0</v>
      </c>
      <c r="P49" s="46">
        <f>SUM('D-c-1'!I49,'D-c-2'!I49,'D-c-3'!I49,'D-c-4'!I49,'D-c-5'!I49)-I49</f>
        <v>0</v>
      </c>
    </row>
    <row r="50" spans="2:16" s="8" customFormat="1" ht="11.1" customHeight="1" x14ac:dyDescent="0.15">
      <c r="B50" s="29" t="s">
        <v>28</v>
      </c>
      <c r="C50" s="89">
        <v>116</v>
      </c>
      <c r="D50" s="79"/>
      <c r="E50" s="150">
        <v>104</v>
      </c>
      <c r="F50" s="136">
        <v>94</v>
      </c>
      <c r="G50" s="137">
        <v>31</v>
      </c>
      <c r="H50" s="136">
        <v>1</v>
      </c>
      <c r="I50" s="146">
        <v>1</v>
      </c>
      <c r="J50" s="46">
        <f>SUM('D-c-1'!C50,'D-c-2'!C50,'D-c-3'!C50,'D-c-4'!C50,'D-c-5'!C50)-C50</f>
        <v>0</v>
      </c>
      <c r="L50" s="46">
        <f>SUM('D-c-1'!E50,'D-c-2'!E50,'D-c-3'!E50,'D-c-4'!E50,'D-c-5'!E50)-E50</f>
        <v>0</v>
      </c>
      <c r="M50" s="46">
        <f>SUM('D-c-1'!F50,'D-c-2'!F50,'D-c-3'!F50,'D-c-4'!F50,'D-c-5'!F50)-F50</f>
        <v>0</v>
      </c>
      <c r="N50" s="46">
        <f>SUM('D-c-1'!G50,'D-c-2'!G50,'D-c-3'!G50,'D-c-4'!G50,'D-c-5'!G50)-G50</f>
        <v>0</v>
      </c>
      <c r="O50" s="46">
        <f>SUM('D-c-1'!H50,'D-c-2'!H50,'D-c-3'!H50,'D-c-4'!H50,'D-c-5'!H50)-H50</f>
        <v>0</v>
      </c>
      <c r="P50" s="46">
        <f>SUM('D-c-1'!I50,'D-c-2'!I50,'D-c-3'!I50,'D-c-4'!I50,'D-c-5'!I50)-I50</f>
        <v>0</v>
      </c>
    </row>
    <row r="51" spans="2:16" s="8" customFormat="1" ht="11.1" customHeight="1" x14ac:dyDescent="0.15">
      <c r="B51" s="29" t="s">
        <v>29</v>
      </c>
      <c r="C51" s="89">
        <v>14</v>
      </c>
      <c r="D51" s="79"/>
      <c r="E51" s="150">
        <v>12</v>
      </c>
      <c r="F51" s="136">
        <v>13</v>
      </c>
      <c r="G51" s="137">
        <v>3</v>
      </c>
      <c r="H51" s="136">
        <v>0</v>
      </c>
      <c r="I51" s="146">
        <v>0</v>
      </c>
      <c r="J51" s="46">
        <f>SUM('D-c-1'!C51,'D-c-2'!C51,'D-c-3'!C51,'D-c-4'!C51,'D-c-5'!C51)-C51</f>
        <v>0</v>
      </c>
      <c r="L51" s="46">
        <f>SUM('D-c-1'!E51,'D-c-2'!E51,'D-c-3'!E51,'D-c-4'!E51,'D-c-5'!E51)-E51</f>
        <v>0</v>
      </c>
      <c r="M51" s="46">
        <f>SUM('D-c-1'!F51,'D-c-2'!F51,'D-c-3'!F51,'D-c-4'!F51,'D-c-5'!F51)-F51</f>
        <v>0</v>
      </c>
      <c r="N51" s="46">
        <f>SUM('D-c-1'!G51,'D-c-2'!G51,'D-c-3'!G51,'D-c-4'!G51,'D-c-5'!G51)-G51</f>
        <v>0</v>
      </c>
      <c r="O51" s="46">
        <f>SUM('D-c-1'!H51,'D-c-2'!H51,'D-c-3'!H51,'D-c-4'!H51,'D-c-5'!H51)-H51</f>
        <v>0</v>
      </c>
      <c r="P51" s="46">
        <f>SUM('D-c-1'!I51,'D-c-2'!I51,'D-c-3'!I51,'D-c-4'!I51,'D-c-5'!I51)-I51</f>
        <v>0</v>
      </c>
    </row>
    <row r="52" spans="2:16" s="22" customFormat="1" ht="11.1" customHeight="1" x14ac:dyDescent="0.15">
      <c r="B52" s="32" t="s">
        <v>287</v>
      </c>
      <c r="C52" s="53">
        <v>352</v>
      </c>
      <c r="D52" s="53"/>
      <c r="E52" s="23">
        <v>264</v>
      </c>
      <c r="F52" s="121">
        <v>204</v>
      </c>
      <c r="G52" s="122">
        <v>48</v>
      </c>
      <c r="H52" s="121">
        <v>14</v>
      </c>
      <c r="I52" s="121">
        <v>2</v>
      </c>
      <c r="J52" s="46">
        <f>SUM('D-c-1'!C52,'D-c-2'!C52,'D-c-3'!C52,'D-c-4'!C52,'D-c-5'!C52)-C52</f>
        <v>0</v>
      </c>
      <c r="L52" s="46">
        <f>SUM('D-c-1'!E52,'D-c-2'!E52,'D-c-3'!E52,'D-c-4'!E52,'D-c-5'!E52)-E52</f>
        <v>0</v>
      </c>
      <c r="M52" s="46">
        <f>SUM('D-c-1'!F52,'D-c-2'!F52,'D-c-3'!F52,'D-c-4'!F52,'D-c-5'!F52)-F52</f>
        <v>0</v>
      </c>
      <c r="N52" s="46">
        <f>SUM('D-c-1'!G52,'D-c-2'!G52,'D-c-3'!G52,'D-c-4'!G52,'D-c-5'!G52)-G52</f>
        <v>0</v>
      </c>
      <c r="O52" s="46">
        <f>SUM('D-c-1'!H52,'D-c-2'!H52,'D-c-3'!H52,'D-c-4'!H52,'D-c-5'!H52)-H52</f>
        <v>0</v>
      </c>
      <c r="P52" s="46">
        <f>SUM('D-c-1'!I52,'D-c-2'!I52,'D-c-3'!I52,'D-c-4'!I52,'D-c-5'!I52)-I52</f>
        <v>0</v>
      </c>
    </row>
    <row r="53" spans="2:16" s="8" customFormat="1" ht="11.1" customHeight="1" x14ac:dyDescent="0.15">
      <c r="B53" s="29" t="s">
        <v>30</v>
      </c>
      <c r="C53" s="89">
        <v>20</v>
      </c>
      <c r="D53" s="79"/>
      <c r="E53" s="150">
        <v>18</v>
      </c>
      <c r="F53" s="136">
        <v>16</v>
      </c>
      <c r="G53" s="137">
        <v>3</v>
      </c>
      <c r="H53" s="136">
        <v>0</v>
      </c>
      <c r="I53" s="146">
        <v>0</v>
      </c>
      <c r="J53" s="46">
        <f>SUM('D-c-1'!C53,'D-c-2'!C53,'D-c-3'!C53,'D-c-4'!C53,'D-c-5'!C53)-C53</f>
        <v>0</v>
      </c>
      <c r="L53" s="46">
        <f>SUM('D-c-1'!E53,'D-c-2'!E53,'D-c-3'!E53,'D-c-4'!E53,'D-c-5'!E53)-E53</f>
        <v>0</v>
      </c>
      <c r="M53" s="46">
        <f>SUM('D-c-1'!F53,'D-c-2'!F53,'D-c-3'!F53,'D-c-4'!F53,'D-c-5'!F53)-F53</f>
        <v>0</v>
      </c>
      <c r="N53" s="46">
        <f>SUM('D-c-1'!G53,'D-c-2'!G53,'D-c-3'!G53,'D-c-4'!G53,'D-c-5'!G53)-G53</f>
        <v>0</v>
      </c>
      <c r="O53" s="46">
        <f>SUM('D-c-1'!H53,'D-c-2'!H53,'D-c-3'!H53,'D-c-4'!H53,'D-c-5'!H53)-H53</f>
        <v>0</v>
      </c>
      <c r="P53" s="46">
        <f>SUM('D-c-1'!I53,'D-c-2'!I53,'D-c-3'!I53,'D-c-4'!I53,'D-c-5'!I53)-I53</f>
        <v>0</v>
      </c>
    </row>
    <row r="54" spans="2:16" s="8" customFormat="1" ht="11.1" customHeight="1" x14ac:dyDescent="0.15">
      <c r="B54" s="29" t="s">
        <v>31</v>
      </c>
      <c r="C54" s="89">
        <v>44</v>
      </c>
      <c r="D54" s="79"/>
      <c r="E54" s="150">
        <v>31</v>
      </c>
      <c r="F54" s="136">
        <v>33</v>
      </c>
      <c r="G54" s="137">
        <v>8</v>
      </c>
      <c r="H54" s="136">
        <v>5</v>
      </c>
      <c r="I54" s="146">
        <v>1</v>
      </c>
      <c r="J54" s="46">
        <f>SUM('D-c-1'!C54,'D-c-2'!C54,'D-c-3'!C54,'D-c-4'!C54,'D-c-5'!C54)-C54</f>
        <v>0</v>
      </c>
      <c r="L54" s="46">
        <f>SUM('D-c-1'!E54,'D-c-2'!E54,'D-c-3'!E54,'D-c-4'!E54,'D-c-5'!E54)-E54</f>
        <v>0</v>
      </c>
      <c r="M54" s="46">
        <f>SUM('D-c-1'!F54,'D-c-2'!F54,'D-c-3'!F54,'D-c-4'!F54,'D-c-5'!F54)-F54</f>
        <v>0</v>
      </c>
      <c r="N54" s="46">
        <f>SUM('D-c-1'!G54,'D-c-2'!G54,'D-c-3'!G54,'D-c-4'!G54,'D-c-5'!G54)-G54</f>
        <v>0</v>
      </c>
      <c r="O54" s="46">
        <f>SUM('D-c-1'!H54,'D-c-2'!H54,'D-c-3'!H54,'D-c-4'!H54,'D-c-5'!H54)-H54</f>
        <v>0</v>
      </c>
      <c r="P54" s="46">
        <f>SUM('D-c-1'!I54,'D-c-2'!I54,'D-c-3'!I54,'D-c-4'!I54,'D-c-5'!I54)-I54</f>
        <v>0</v>
      </c>
    </row>
    <row r="55" spans="2:16" s="8" customFormat="1" ht="11.1" customHeight="1" x14ac:dyDescent="0.15">
      <c r="B55" s="29" t="s">
        <v>32</v>
      </c>
      <c r="C55" s="89">
        <v>170</v>
      </c>
      <c r="D55" s="79"/>
      <c r="E55" s="150">
        <v>92</v>
      </c>
      <c r="F55" s="136">
        <v>77</v>
      </c>
      <c r="G55" s="137">
        <v>18</v>
      </c>
      <c r="H55" s="136">
        <v>6</v>
      </c>
      <c r="I55" s="146">
        <v>1</v>
      </c>
      <c r="J55" s="46">
        <f>SUM('D-c-1'!C55,'D-c-2'!C55,'D-c-3'!C55,'D-c-4'!C55,'D-c-5'!C55)-C55</f>
        <v>0</v>
      </c>
      <c r="L55" s="46">
        <f>SUM('D-c-1'!E55,'D-c-2'!E55,'D-c-3'!E55,'D-c-4'!E55,'D-c-5'!E55)-E55</f>
        <v>0</v>
      </c>
      <c r="M55" s="46">
        <f>SUM('D-c-1'!F55,'D-c-2'!F55,'D-c-3'!F55,'D-c-4'!F55,'D-c-5'!F55)-F55</f>
        <v>0</v>
      </c>
      <c r="N55" s="46">
        <f>SUM('D-c-1'!G55,'D-c-2'!G55,'D-c-3'!G55,'D-c-4'!G55,'D-c-5'!G55)-G55</f>
        <v>0</v>
      </c>
      <c r="O55" s="46">
        <f>SUM('D-c-1'!H55,'D-c-2'!H55,'D-c-3'!H55,'D-c-4'!H55,'D-c-5'!H55)-H55</f>
        <v>0</v>
      </c>
      <c r="P55" s="46">
        <f>SUM('D-c-1'!I55,'D-c-2'!I55,'D-c-3'!I55,'D-c-4'!I55,'D-c-5'!I55)-I55</f>
        <v>0</v>
      </c>
    </row>
    <row r="56" spans="2:16" s="8" customFormat="1" ht="11.1" customHeight="1" x14ac:dyDescent="0.15">
      <c r="B56" s="29" t="s">
        <v>33</v>
      </c>
      <c r="C56" s="89">
        <v>87</v>
      </c>
      <c r="D56" s="79"/>
      <c r="E56" s="150">
        <v>84</v>
      </c>
      <c r="F56" s="136">
        <v>61</v>
      </c>
      <c r="G56" s="137">
        <v>13</v>
      </c>
      <c r="H56" s="136">
        <v>2</v>
      </c>
      <c r="I56" s="146">
        <v>0</v>
      </c>
      <c r="J56" s="46">
        <f>SUM('D-c-1'!C56,'D-c-2'!C56,'D-c-3'!C56,'D-c-4'!C56,'D-c-5'!C56)-C56</f>
        <v>0</v>
      </c>
      <c r="L56" s="46">
        <f>SUM('D-c-1'!E56,'D-c-2'!E56,'D-c-3'!E56,'D-c-4'!E56,'D-c-5'!E56)-E56</f>
        <v>0</v>
      </c>
      <c r="M56" s="46">
        <f>SUM('D-c-1'!F56,'D-c-2'!F56,'D-c-3'!F56,'D-c-4'!F56,'D-c-5'!F56)-F56</f>
        <v>0</v>
      </c>
      <c r="N56" s="46">
        <f>SUM('D-c-1'!G56,'D-c-2'!G56,'D-c-3'!G56,'D-c-4'!G56,'D-c-5'!G56)-G56</f>
        <v>0</v>
      </c>
      <c r="O56" s="46">
        <f>SUM('D-c-1'!H56,'D-c-2'!H56,'D-c-3'!H56,'D-c-4'!H56,'D-c-5'!H56)-H56</f>
        <v>0</v>
      </c>
      <c r="P56" s="46">
        <f>SUM('D-c-1'!I56,'D-c-2'!I56,'D-c-3'!I56,'D-c-4'!I56,'D-c-5'!I56)-I56</f>
        <v>0</v>
      </c>
    </row>
    <row r="57" spans="2:16" s="8" customFormat="1" ht="11.1" customHeight="1" x14ac:dyDescent="0.15">
      <c r="B57" s="29" t="s">
        <v>34</v>
      </c>
      <c r="C57" s="89">
        <v>17</v>
      </c>
      <c r="D57" s="79"/>
      <c r="E57" s="150">
        <v>30</v>
      </c>
      <c r="F57" s="136">
        <v>15</v>
      </c>
      <c r="G57" s="137">
        <v>6</v>
      </c>
      <c r="H57" s="136">
        <v>1</v>
      </c>
      <c r="I57" s="146">
        <v>0</v>
      </c>
      <c r="J57" s="46">
        <f>SUM('D-c-1'!C57,'D-c-2'!C57,'D-c-3'!C57,'D-c-4'!C57,'D-c-5'!C57)-C57</f>
        <v>0</v>
      </c>
      <c r="L57" s="46">
        <f>SUM('D-c-1'!E57,'D-c-2'!E57,'D-c-3'!E57,'D-c-4'!E57,'D-c-5'!E57)-E57</f>
        <v>0</v>
      </c>
      <c r="M57" s="46">
        <f>SUM('D-c-1'!F57,'D-c-2'!F57,'D-c-3'!F57,'D-c-4'!F57,'D-c-5'!F57)-F57</f>
        <v>0</v>
      </c>
      <c r="N57" s="46">
        <f>SUM('D-c-1'!G57,'D-c-2'!G57,'D-c-3'!G57,'D-c-4'!G57,'D-c-5'!G57)-G57</f>
        <v>0</v>
      </c>
      <c r="O57" s="46">
        <f>SUM('D-c-1'!H57,'D-c-2'!H57,'D-c-3'!H57,'D-c-4'!H57,'D-c-5'!H57)-H57</f>
        <v>0</v>
      </c>
      <c r="P57" s="46">
        <f>SUM('D-c-1'!I57,'D-c-2'!I57,'D-c-3'!I57,'D-c-4'!I57,'D-c-5'!I57)-I57</f>
        <v>0</v>
      </c>
    </row>
    <row r="58" spans="2:16" s="8" customFormat="1" ht="11.1" customHeight="1" x14ac:dyDescent="0.15">
      <c r="B58" s="29" t="s">
        <v>35</v>
      </c>
      <c r="C58" s="89">
        <v>14</v>
      </c>
      <c r="D58" s="79"/>
      <c r="E58" s="150">
        <v>9</v>
      </c>
      <c r="F58" s="136">
        <v>2</v>
      </c>
      <c r="G58" s="137">
        <v>0</v>
      </c>
      <c r="H58" s="136">
        <v>0</v>
      </c>
      <c r="I58" s="146">
        <v>0</v>
      </c>
      <c r="J58" s="46">
        <f>SUM('D-c-1'!C58,'D-c-2'!C58,'D-c-3'!C58,'D-c-4'!C58,'D-c-5'!C58)-C58</f>
        <v>0</v>
      </c>
      <c r="L58" s="46">
        <f>SUM('D-c-1'!E58,'D-c-2'!E58,'D-c-3'!E58,'D-c-4'!E58,'D-c-5'!E58)-E58</f>
        <v>0</v>
      </c>
      <c r="M58" s="46">
        <f>SUM('D-c-1'!F58,'D-c-2'!F58,'D-c-3'!F58,'D-c-4'!F58,'D-c-5'!F58)-F58</f>
        <v>0</v>
      </c>
      <c r="N58" s="46">
        <f>SUM('D-c-1'!G58,'D-c-2'!G58,'D-c-3'!G58,'D-c-4'!G58,'D-c-5'!G58)-G58</f>
        <v>0</v>
      </c>
      <c r="O58" s="46">
        <f>SUM('D-c-1'!H58,'D-c-2'!H58,'D-c-3'!H58,'D-c-4'!H58,'D-c-5'!H58)-H58</f>
        <v>0</v>
      </c>
      <c r="P58" s="46">
        <f>SUM('D-c-1'!I58,'D-c-2'!I58,'D-c-3'!I58,'D-c-4'!I58,'D-c-5'!I58)-I58</f>
        <v>0</v>
      </c>
    </row>
    <row r="59" spans="2:16" s="22" customFormat="1" ht="11.1" customHeight="1" x14ac:dyDescent="0.15">
      <c r="B59" s="32" t="s">
        <v>288</v>
      </c>
      <c r="C59" s="53">
        <v>105</v>
      </c>
      <c r="D59" s="53"/>
      <c r="E59" s="23">
        <v>83</v>
      </c>
      <c r="F59" s="121">
        <v>51</v>
      </c>
      <c r="G59" s="122">
        <v>14</v>
      </c>
      <c r="H59" s="121">
        <v>0</v>
      </c>
      <c r="I59" s="121">
        <v>0</v>
      </c>
      <c r="J59" s="46">
        <f>SUM('D-c-1'!C59,'D-c-2'!C59,'D-c-3'!C59,'D-c-4'!C59,'D-c-5'!C59)-C59</f>
        <v>0</v>
      </c>
      <c r="L59" s="46">
        <f>SUM('D-c-1'!E59,'D-c-2'!E59,'D-c-3'!E59,'D-c-4'!E59,'D-c-5'!E59)-E59</f>
        <v>0</v>
      </c>
      <c r="M59" s="46">
        <f>SUM('D-c-1'!F59,'D-c-2'!F59,'D-c-3'!F59,'D-c-4'!F59,'D-c-5'!F59)-F59</f>
        <v>0</v>
      </c>
      <c r="N59" s="46">
        <f>SUM('D-c-1'!G59,'D-c-2'!G59,'D-c-3'!G59,'D-c-4'!G59,'D-c-5'!G59)-G59</f>
        <v>0</v>
      </c>
      <c r="O59" s="46">
        <f>SUM('D-c-1'!H59,'D-c-2'!H59,'D-c-3'!H59,'D-c-4'!H59,'D-c-5'!H59)-H59</f>
        <v>0</v>
      </c>
      <c r="P59" s="46">
        <f>SUM('D-c-1'!I59,'D-c-2'!I59,'D-c-3'!I59,'D-c-4'!I59,'D-c-5'!I59)-I59</f>
        <v>0</v>
      </c>
    </row>
    <row r="60" spans="2:16" s="8" customFormat="1" ht="11.1" customHeight="1" x14ac:dyDescent="0.15">
      <c r="B60" s="29" t="s">
        <v>36</v>
      </c>
      <c r="C60" s="89">
        <v>9</v>
      </c>
      <c r="D60" s="79"/>
      <c r="E60" s="150">
        <v>4</v>
      </c>
      <c r="F60" s="136">
        <v>4</v>
      </c>
      <c r="G60" s="137">
        <v>0</v>
      </c>
      <c r="H60" s="136">
        <v>0</v>
      </c>
      <c r="I60" s="146">
        <v>0</v>
      </c>
      <c r="J60" s="46">
        <f>SUM('D-c-1'!C60,'D-c-2'!C60,'D-c-3'!C60,'D-c-4'!C60,'D-c-5'!C60)-C60</f>
        <v>0</v>
      </c>
      <c r="L60" s="46">
        <f>SUM('D-c-1'!E60,'D-c-2'!E60,'D-c-3'!E60,'D-c-4'!E60,'D-c-5'!E60)-E60</f>
        <v>0</v>
      </c>
      <c r="M60" s="46">
        <f>SUM('D-c-1'!F60,'D-c-2'!F60,'D-c-3'!F60,'D-c-4'!F60,'D-c-5'!F60)-F60</f>
        <v>0</v>
      </c>
      <c r="N60" s="46">
        <f>SUM('D-c-1'!G60,'D-c-2'!G60,'D-c-3'!G60,'D-c-4'!G60,'D-c-5'!G60)-G60</f>
        <v>0</v>
      </c>
      <c r="O60" s="46">
        <f>SUM('D-c-1'!H60,'D-c-2'!H60,'D-c-3'!H60,'D-c-4'!H60,'D-c-5'!H60)-H60</f>
        <v>0</v>
      </c>
      <c r="P60" s="46">
        <f>SUM('D-c-1'!I60,'D-c-2'!I60,'D-c-3'!I60,'D-c-4'!I60,'D-c-5'!I60)-I60</f>
        <v>0</v>
      </c>
    </row>
    <row r="61" spans="2:16" s="8" customFormat="1" ht="11.1" customHeight="1" x14ac:dyDescent="0.15">
      <c r="B61" s="29" t="s">
        <v>37</v>
      </c>
      <c r="C61" s="89">
        <v>8</v>
      </c>
      <c r="D61" s="79"/>
      <c r="E61" s="150">
        <v>7</v>
      </c>
      <c r="F61" s="136">
        <v>4</v>
      </c>
      <c r="G61" s="137">
        <v>1</v>
      </c>
      <c r="H61" s="136">
        <v>0</v>
      </c>
      <c r="I61" s="146">
        <v>0</v>
      </c>
      <c r="J61" s="46">
        <f>SUM('D-c-1'!C61,'D-c-2'!C61,'D-c-3'!C61,'D-c-4'!C61,'D-c-5'!C61)-C61</f>
        <v>0</v>
      </c>
      <c r="L61" s="46">
        <f>SUM('D-c-1'!E61,'D-c-2'!E61,'D-c-3'!E61,'D-c-4'!E61,'D-c-5'!E61)-E61</f>
        <v>0</v>
      </c>
      <c r="M61" s="46">
        <f>SUM('D-c-1'!F61,'D-c-2'!F61,'D-c-3'!F61,'D-c-4'!F61,'D-c-5'!F61)-F61</f>
        <v>0</v>
      </c>
      <c r="N61" s="46">
        <f>SUM('D-c-1'!G61,'D-c-2'!G61,'D-c-3'!G61,'D-c-4'!G61,'D-c-5'!G61)-G61</f>
        <v>0</v>
      </c>
      <c r="O61" s="46">
        <f>SUM('D-c-1'!H61,'D-c-2'!H61,'D-c-3'!H61,'D-c-4'!H61,'D-c-5'!H61)-H61</f>
        <v>0</v>
      </c>
      <c r="P61" s="46">
        <f>SUM('D-c-1'!I61,'D-c-2'!I61,'D-c-3'!I61,'D-c-4'!I61,'D-c-5'!I61)-I61</f>
        <v>0</v>
      </c>
    </row>
    <row r="62" spans="2:16" s="8" customFormat="1" ht="11.1" customHeight="1" x14ac:dyDescent="0.15">
      <c r="B62" s="29" t="s">
        <v>38</v>
      </c>
      <c r="C62" s="89">
        <v>27</v>
      </c>
      <c r="D62" s="79"/>
      <c r="E62" s="150">
        <v>22</v>
      </c>
      <c r="F62" s="136">
        <v>12</v>
      </c>
      <c r="G62" s="137">
        <v>3</v>
      </c>
      <c r="H62" s="136">
        <v>0</v>
      </c>
      <c r="I62" s="146">
        <v>0</v>
      </c>
      <c r="J62" s="46">
        <f>SUM('D-c-1'!C62,'D-c-2'!C62,'D-c-3'!C62,'D-c-4'!C62,'D-c-5'!C62)-C62</f>
        <v>0</v>
      </c>
      <c r="L62" s="46">
        <f>SUM('D-c-1'!E62,'D-c-2'!E62,'D-c-3'!E62,'D-c-4'!E62,'D-c-5'!E62)-E62</f>
        <v>0</v>
      </c>
      <c r="M62" s="46">
        <f>SUM('D-c-1'!F62,'D-c-2'!F62,'D-c-3'!F62,'D-c-4'!F62,'D-c-5'!F62)-F62</f>
        <v>0</v>
      </c>
      <c r="N62" s="46">
        <f>SUM('D-c-1'!G62,'D-c-2'!G62,'D-c-3'!G62,'D-c-4'!G62,'D-c-5'!G62)-G62</f>
        <v>0</v>
      </c>
      <c r="O62" s="46">
        <f>SUM('D-c-1'!H62,'D-c-2'!H62,'D-c-3'!H62,'D-c-4'!H62,'D-c-5'!H62)-H62</f>
        <v>0</v>
      </c>
      <c r="P62" s="46">
        <f>SUM('D-c-1'!I62,'D-c-2'!I62,'D-c-3'!I62,'D-c-4'!I62,'D-c-5'!I62)-I62</f>
        <v>0</v>
      </c>
    </row>
    <row r="63" spans="2:16" s="8" customFormat="1" ht="11.1" customHeight="1" x14ac:dyDescent="0.15">
      <c r="B63" s="29" t="s">
        <v>39</v>
      </c>
      <c r="C63" s="89">
        <v>44</v>
      </c>
      <c r="D63" s="79"/>
      <c r="E63" s="150">
        <v>29</v>
      </c>
      <c r="F63" s="136">
        <v>18</v>
      </c>
      <c r="G63" s="137">
        <v>6</v>
      </c>
      <c r="H63" s="136">
        <v>0</v>
      </c>
      <c r="I63" s="146">
        <v>0</v>
      </c>
      <c r="J63" s="46">
        <f>SUM('D-c-1'!C63,'D-c-2'!C63,'D-c-3'!C63,'D-c-4'!C63,'D-c-5'!C63)-C63</f>
        <v>0</v>
      </c>
      <c r="L63" s="46">
        <f>SUM('D-c-1'!E63,'D-c-2'!E63,'D-c-3'!E63,'D-c-4'!E63,'D-c-5'!E63)-E63</f>
        <v>0</v>
      </c>
      <c r="M63" s="46">
        <f>SUM('D-c-1'!F63,'D-c-2'!F63,'D-c-3'!F63,'D-c-4'!F63,'D-c-5'!F63)-F63</f>
        <v>0</v>
      </c>
      <c r="N63" s="46">
        <f>SUM('D-c-1'!G63,'D-c-2'!G63,'D-c-3'!G63,'D-c-4'!G63,'D-c-5'!G63)-G63</f>
        <v>0</v>
      </c>
      <c r="O63" s="46">
        <f>SUM('D-c-1'!H63,'D-c-2'!H63,'D-c-3'!H63,'D-c-4'!H63,'D-c-5'!H63)-H63</f>
        <v>0</v>
      </c>
      <c r="P63" s="46">
        <f>SUM('D-c-1'!I63,'D-c-2'!I63,'D-c-3'!I63,'D-c-4'!I63,'D-c-5'!I63)-I63</f>
        <v>0</v>
      </c>
    </row>
    <row r="64" spans="2:16" s="8" customFormat="1" ht="11.1" customHeight="1" x14ac:dyDescent="0.15">
      <c r="B64" s="29" t="s">
        <v>40</v>
      </c>
      <c r="C64" s="89">
        <v>17</v>
      </c>
      <c r="D64" s="79"/>
      <c r="E64" s="150">
        <v>21</v>
      </c>
      <c r="F64" s="136">
        <v>13</v>
      </c>
      <c r="G64" s="137">
        <v>4</v>
      </c>
      <c r="H64" s="136">
        <v>0</v>
      </c>
      <c r="I64" s="146">
        <v>0</v>
      </c>
      <c r="J64" s="46">
        <f>SUM('D-c-1'!C64,'D-c-2'!C64,'D-c-3'!C64,'D-c-4'!C64,'D-c-5'!C64)-C64</f>
        <v>0</v>
      </c>
      <c r="L64" s="46">
        <f>SUM('D-c-1'!E64,'D-c-2'!E64,'D-c-3'!E64,'D-c-4'!E64,'D-c-5'!E64)-E64</f>
        <v>0</v>
      </c>
      <c r="M64" s="46">
        <f>SUM('D-c-1'!F64,'D-c-2'!F64,'D-c-3'!F64,'D-c-4'!F64,'D-c-5'!F64)-F64</f>
        <v>0</v>
      </c>
      <c r="N64" s="46">
        <f>SUM('D-c-1'!G64,'D-c-2'!G64,'D-c-3'!G64,'D-c-4'!G64,'D-c-5'!G64)-G64</f>
        <v>0</v>
      </c>
      <c r="O64" s="46">
        <f>SUM('D-c-1'!H64,'D-c-2'!H64,'D-c-3'!H64,'D-c-4'!H64,'D-c-5'!H64)-H64</f>
        <v>0</v>
      </c>
      <c r="P64" s="46">
        <f>SUM('D-c-1'!I64,'D-c-2'!I64,'D-c-3'!I64,'D-c-4'!I64,'D-c-5'!I64)-I64</f>
        <v>0</v>
      </c>
    </row>
    <row r="65" spans="2:16" s="22" customFormat="1" ht="11.1" customHeight="1" x14ac:dyDescent="0.15">
      <c r="B65" s="32" t="s">
        <v>289</v>
      </c>
      <c r="C65" s="53">
        <v>41</v>
      </c>
      <c r="D65" s="53"/>
      <c r="E65" s="23">
        <v>31</v>
      </c>
      <c r="F65" s="121">
        <v>24</v>
      </c>
      <c r="G65" s="122">
        <v>4</v>
      </c>
      <c r="H65" s="121">
        <v>0</v>
      </c>
      <c r="I65" s="121">
        <v>0</v>
      </c>
      <c r="J65" s="46">
        <f>SUM('D-c-1'!C65,'D-c-2'!C65,'D-c-3'!C65,'D-c-4'!C65,'D-c-5'!C65)-C65</f>
        <v>0</v>
      </c>
      <c r="L65" s="46">
        <f>SUM('D-c-1'!E65,'D-c-2'!E65,'D-c-3'!E65,'D-c-4'!E65,'D-c-5'!E65)-E65</f>
        <v>0</v>
      </c>
      <c r="M65" s="46">
        <f>SUM('D-c-1'!F65,'D-c-2'!F65,'D-c-3'!F65,'D-c-4'!F65,'D-c-5'!F65)-F65</f>
        <v>0</v>
      </c>
      <c r="N65" s="46">
        <f>SUM('D-c-1'!G65,'D-c-2'!G65,'D-c-3'!G65,'D-c-4'!G65,'D-c-5'!G65)-G65</f>
        <v>0</v>
      </c>
      <c r="O65" s="46">
        <f>SUM('D-c-1'!H65,'D-c-2'!H65,'D-c-3'!H65,'D-c-4'!H65,'D-c-5'!H65)-H65</f>
        <v>0</v>
      </c>
      <c r="P65" s="46">
        <f>SUM('D-c-1'!I65,'D-c-2'!I65,'D-c-3'!I65,'D-c-4'!I65,'D-c-5'!I65)-I65</f>
        <v>0</v>
      </c>
    </row>
    <row r="66" spans="2:16" s="8" customFormat="1" ht="11.1" customHeight="1" x14ac:dyDescent="0.15">
      <c r="B66" s="29" t="s">
        <v>41</v>
      </c>
      <c r="C66" s="89">
        <v>15</v>
      </c>
      <c r="D66" s="79"/>
      <c r="E66" s="150">
        <v>3</v>
      </c>
      <c r="F66" s="136">
        <v>5</v>
      </c>
      <c r="G66" s="137">
        <v>0</v>
      </c>
      <c r="H66" s="136">
        <v>0</v>
      </c>
      <c r="I66" s="146">
        <v>0</v>
      </c>
      <c r="J66" s="46">
        <f>SUM('D-c-1'!C66,'D-c-2'!C66,'D-c-3'!C66,'D-c-4'!C66,'D-c-5'!C66)-C66</f>
        <v>0</v>
      </c>
      <c r="L66" s="46">
        <f>SUM('D-c-1'!E66,'D-c-2'!E66,'D-c-3'!E66,'D-c-4'!E66,'D-c-5'!E66)-E66</f>
        <v>0</v>
      </c>
      <c r="M66" s="46">
        <f>SUM('D-c-1'!F66,'D-c-2'!F66,'D-c-3'!F66,'D-c-4'!F66,'D-c-5'!F66)-F66</f>
        <v>0</v>
      </c>
      <c r="N66" s="46">
        <f>SUM('D-c-1'!G66,'D-c-2'!G66,'D-c-3'!G66,'D-c-4'!G66,'D-c-5'!G66)-G66</f>
        <v>0</v>
      </c>
      <c r="O66" s="46">
        <f>SUM('D-c-1'!H66,'D-c-2'!H66,'D-c-3'!H66,'D-c-4'!H66,'D-c-5'!H66)-H66</f>
        <v>0</v>
      </c>
      <c r="P66" s="46">
        <f>SUM('D-c-1'!I66,'D-c-2'!I66,'D-c-3'!I66,'D-c-4'!I66,'D-c-5'!I66)-I66</f>
        <v>0</v>
      </c>
    </row>
    <row r="67" spans="2:16" s="8" customFormat="1" ht="11.1" customHeight="1" x14ac:dyDescent="0.15">
      <c r="B67" s="29" t="s">
        <v>42</v>
      </c>
      <c r="C67" s="89">
        <v>11</v>
      </c>
      <c r="D67" s="79"/>
      <c r="E67" s="150">
        <v>11</v>
      </c>
      <c r="F67" s="136">
        <v>5</v>
      </c>
      <c r="G67" s="137">
        <v>0</v>
      </c>
      <c r="H67" s="136">
        <v>0</v>
      </c>
      <c r="I67" s="146">
        <v>0</v>
      </c>
      <c r="J67" s="46">
        <f>SUM('D-c-1'!C67,'D-c-2'!C67,'D-c-3'!C67,'D-c-4'!C67,'D-c-5'!C67)-C67</f>
        <v>0</v>
      </c>
      <c r="L67" s="46">
        <f>SUM('D-c-1'!E67,'D-c-2'!E67,'D-c-3'!E67,'D-c-4'!E67,'D-c-5'!E67)-E67</f>
        <v>0</v>
      </c>
      <c r="M67" s="46">
        <f>SUM('D-c-1'!F67,'D-c-2'!F67,'D-c-3'!F67,'D-c-4'!F67,'D-c-5'!F67)-F67</f>
        <v>0</v>
      </c>
      <c r="N67" s="46">
        <f>SUM('D-c-1'!G67,'D-c-2'!G67,'D-c-3'!G67,'D-c-4'!G67,'D-c-5'!G67)-G67</f>
        <v>0</v>
      </c>
      <c r="O67" s="46">
        <f>SUM('D-c-1'!H67,'D-c-2'!H67,'D-c-3'!H67,'D-c-4'!H67,'D-c-5'!H67)-H67</f>
        <v>0</v>
      </c>
      <c r="P67" s="46">
        <f>SUM('D-c-1'!I67,'D-c-2'!I67,'D-c-3'!I67,'D-c-4'!I67,'D-c-5'!I67)-I67</f>
        <v>0</v>
      </c>
    </row>
    <row r="68" spans="2:16" s="8" customFormat="1" ht="11.1" customHeight="1" x14ac:dyDescent="0.15">
      <c r="B68" s="29" t="s">
        <v>43</v>
      </c>
      <c r="C68" s="89">
        <v>8</v>
      </c>
      <c r="D68" s="79"/>
      <c r="E68" s="150">
        <v>8</v>
      </c>
      <c r="F68" s="136">
        <v>4</v>
      </c>
      <c r="G68" s="137">
        <v>1</v>
      </c>
      <c r="H68" s="136">
        <v>0</v>
      </c>
      <c r="I68" s="146">
        <v>0</v>
      </c>
      <c r="J68" s="46">
        <f>SUM('D-c-1'!C68,'D-c-2'!C68,'D-c-3'!C68,'D-c-4'!C68,'D-c-5'!C68)-C68</f>
        <v>0</v>
      </c>
      <c r="L68" s="46">
        <f>SUM('D-c-1'!E68,'D-c-2'!E68,'D-c-3'!E68,'D-c-4'!E68,'D-c-5'!E68)-E68</f>
        <v>0</v>
      </c>
      <c r="M68" s="46">
        <f>SUM('D-c-1'!F68,'D-c-2'!F68,'D-c-3'!F68,'D-c-4'!F68,'D-c-5'!F68)-F68</f>
        <v>0</v>
      </c>
      <c r="N68" s="46">
        <f>SUM('D-c-1'!G68,'D-c-2'!G68,'D-c-3'!G68,'D-c-4'!G68,'D-c-5'!G68)-G68</f>
        <v>0</v>
      </c>
      <c r="O68" s="46">
        <f>SUM('D-c-1'!H68,'D-c-2'!H68,'D-c-3'!H68,'D-c-4'!H68,'D-c-5'!H68)-H68</f>
        <v>0</v>
      </c>
      <c r="P68" s="46">
        <f>SUM('D-c-1'!I68,'D-c-2'!I68,'D-c-3'!I68,'D-c-4'!I68,'D-c-5'!I68)-I68</f>
        <v>0</v>
      </c>
    </row>
    <row r="69" spans="2:16" s="8" customFormat="1" ht="11.1" customHeight="1" x14ac:dyDescent="0.15">
      <c r="B69" s="29" t="s">
        <v>44</v>
      </c>
      <c r="C69" s="89">
        <v>7</v>
      </c>
      <c r="D69" s="79"/>
      <c r="E69" s="150">
        <v>9</v>
      </c>
      <c r="F69" s="136">
        <v>10</v>
      </c>
      <c r="G69" s="137">
        <v>3</v>
      </c>
      <c r="H69" s="136">
        <v>0</v>
      </c>
      <c r="I69" s="146">
        <v>0</v>
      </c>
      <c r="J69" s="46">
        <f>SUM('D-c-1'!C69,'D-c-2'!C69,'D-c-3'!C69,'D-c-4'!C69,'D-c-5'!C69)-C69</f>
        <v>0</v>
      </c>
      <c r="L69" s="46">
        <f>SUM('D-c-1'!E69,'D-c-2'!E69,'D-c-3'!E69,'D-c-4'!E69,'D-c-5'!E69)-E69</f>
        <v>0</v>
      </c>
      <c r="M69" s="46">
        <f>SUM('D-c-1'!F69,'D-c-2'!F69,'D-c-3'!F69,'D-c-4'!F69,'D-c-5'!F69)-F69</f>
        <v>0</v>
      </c>
      <c r="N69" s="46">
        <f>SUM('D-c-1'!G69,'D-c-2'!G69,'D-c-3'!G69,'D-c-4'!G69,'D-c-5'!G69)-G69</f>
        <v>0</v>
      </c>
      <c r="O69" s="46">
        <f>SUM('D-c-1'!H69,'D-c-2'!H69,'D-c-3'!H69,'D-c-4'!H69,'D-c-5'!H69)-H69</f>
        <v>0</v>
      </c>
      <c r="P69" s="46">
        <f>SUM('D-c-1'!I69,'D-c-2'!I69,'D-c-3'!I69,'D-c-4'!I69,'D-c-5'!I69)-I69</f>
        <v>0</v>
      </c>
    </row>
    <row r="70" spans="2:16" s="22" customFormat="1" ht="11.1" customHeight="1" x14ac:dyDescent="0.15">
      <c r="B70" s="32" t="s">
        <v>290</v>
      </c>
      <c r="C70" s="53">
        <v>154</v>
      </c>
      <c r="D70" s="53"/>
      <c r="E70" s="23">
        <v>115</v>
      </c>
      <c r="F70" s="121">
        <v>81</v>
      </c>
      <c r="G70" s="122">
        <v>20</v>
      </c>
      <c r="H70" s="121">
        <v>2</v>
      </c>
      <c r="I70" s="121">
        <v>1</v>
      </c>
      <c r="J70" s="46">
        <f>SUM('D-c-1'!C70,'D-c-2'!C70,'D-c-3'!C70,'D-c-4'!C70,'D-c-5'!C70)-C70</f>
        <v>0</v>
      </c>
      <c r="L70" s="46">
        <f>SUM('D-c-1'!E70,'D-c-2'!E70,'D-c-3'!E70,'D-c-4'!E70,'D-c-5'!E70)-E70</f>
        <v>0</v>
      </c>
      <c r="M70" s="46">
        <f>SUM('D-c-1'!F70,'D-c-2'!F70,'D-c-3'!F70,'D-c-4'!F70,'D-c-5'!F70)-F70</f>
        <v>0</v>
      </c>
      <c r="N70" s="46">
        <f>SUM('D-c-1'!G70,'D-c-2'!G70,'D-c-3'!G70,'D-c-4'!G70,'D-c-5'!G70)-G70</f>
        <v>0</v>
      </c>
      <c r="O70" s="46">
        <f>SUM('D-c-1'!H70,'D-c-2'!H70,'D-c-3'!H70,'D-c-4'!H70,'D-c-5'!H70)-H70</f>
        <v>0</v>
      </c>
      <c r="P70" s="46">
        <f>SUM('D-c-1'!I70,'D-c-2'!I70,'D-c-3'!I70,'D-c-4'!I70,'D-c-5'!I70)-I70</f>
        <v>0</v>
      </c>
    </row>
    <row r="71" spans="2:16" s="8" customFormat="1" ht="11.1" customHeight="1" x14ac:dyDescent="0.15">
      <c r="B71" s="29" t="s">
        <v>45</v>
      </c>
      <c r="C71" s="89">
        <v>47</v>
      </c>
      <c r="D71" s="79"/>
      <c r="E71" s="150">
        <v>37</v>
      </c>
      <c r="F71" s="136">
        <v>26</v>
      </c>
      <c r="G71" s="137">
        <v>6</v>
      </c>
      <c r="H71" s="136">
        <v>1</v>
      </c>
      <c r="I71" s="146">
        <v>1</v>
      </c>
      <c r="J71" s="46">
        <f>SUM('D-c-1'!C71,'D-c-2'!C71,'D-c-3'!C71,'D-c-4'!C71,'D-c-5'!C71)-C71</f>
        <v>0</v>
      </c>
      <c r="L71" s="46">
        <f>SUM('D-c-1'!E71,'D-c-2'!E71,'D-c-3'!E71,'D-c-4'!E71,'D-c-5'!E71)-E71</f>
        <v>0</v>
      </c>
      <c r="M71" s="46">
        <f>SUM('D-c-1'!F71,'D-c-2'!F71,'D-c-3'!F71,'D-c-4'!F71,'D-c-5'!F71)-F71</f>
        <v>0</v>
      </c>
      <c r="N71" s="46">
        <f>SUM('D-c-1'!G71,'D-c-2'!G71,'D-c-3'!G71,'D-c-4'!G71,'D-c-5'!G71)-G71</f>
        <v>0</v>
      </c>
      <c r="O71" s="46">
        <f>SUM('D-c-1'!H71,'D-c-2'!H71,'D-c-3'!H71,'D-c-4'!H71,'D-c-5'!H71)-H71</f>
        <v>0</v>
      </c>
      <c r="P71" s="46">
        <f>SUM('D-c-1'!I71,'D-c-2'!I71,'D-c-3'!I71,'D-c-4'!I71,'D-c-5'!I71)-I71</f>
        <v>0</v>
      </c>
    </row>
    <row r="72" spans="2:16" s="8" customFormat="1" ht="11.1" customHeight="1" x14ac:dyDescent="0.15">
      <c r="B72" s="29" t="s">
        <v>46</v>
      </c>
      <c r="C72" s="89">
        <v>11</v>
      </c>
      <c r="D72" s="79"/>
      <c r="E72" s="150">
        <v>9</v>
      </c>
      <c r="F72" s="136">
        <v>3</v>
      </c>
      <c r="G72" s="137">
        <v>2</v>
      </c>
      <c r="H72" s="136">
        <v>0</v>
      </c>
      <c r="I72" s="146">
        <v>0</v>
      </c>
      <c r="J72" s="46">
        <f>SUM('D-c-1'!C72,'D-c-2'!C72,'D-c-3'!C72,'D-c-4'!C72,'D-c-5'!C72)-C72</f>
        <v>0</v>
      </c>
      <c r="L72" s="46">
        <f>SUM('D-c-1'!E72,'D-c-2'!E72,'D-c-3'!E72,'D-c-4'!E72,'D-c-5'!E72)-E72</f>
        <v>0</v>
      </c>
      <c r="M72" s="46">
        <f>SUM('D-c-1'!F72,'D-c-2'!F72,'D-c-3'!F72,'D-c-4'!F72,'D-c-5'!F72)-F72</f>
        <v>0</v>
      </c>
      <c r="N72" s="46">
        <f>SUM('D-c-1'!G72,'D-c-2'!G72,'D-c-3'!G72,'D-c-4'!G72,'D-c-5'!G72)-G72</f>
        <v>0</v>
      </c>
      <c r="O72" s="46">
        <f>SUM('D-c-1'!H72,'D-c-2'!H72,'D-c-3'!H72,'D-c-4'!H72,'D-c-5'!H72)-H72</f>
        <v>0</v>
      </c>
      <c r="P72" s="46">
        <f>SUM('D-c-1'!I72,'D-c-2'!I72,'D-c-3'!I72,'D-c-4'!I72,'D-c-5'!I72)-I72</f>
        <v>0</v>
      </c>
    </row>
    <row r="73" spans="2:16" s="8" customFormat="1" ht="11.1" customHeight="1" x14ac:dyDescent="0.15">
      <c r="B73" s="29" t="s">
        <v>47</v>
      </c>
      <c r="C73" s="89">
        <v>15</v>
      </c>
      <c r="D73" s="79"/>
      <c r="E73" s="150">
        <v>12</v>
      </c>
      <c r="F73" s="136">
        <v>6</v>
      </c>
      <c r="G73" s="137">
        <v>1</v>
      </c>
      <c r="H73" s="136">
        <v>0</v>
      </c>
      <c r="I73" s="146">
        <v>0</v>
      </c>
      <c r="J73" s="46">
        <f>SUM('D-c-1'!C73,'D-c-2'!C73,'D-c-3'!C73,'D-c-4'!C73,'D-c-5'!C73)-C73</f>
        <v>0</v>
      </c>
      <c r="L73" s="46">
        <f>SUM('D-c-1'!E73,'D-c-2'!E73,'D-c-3'!E73,'D-c-4'!E73,'D-c-5'!E73)-E73</f>
        <v>0</v>
      </c>
      <c r="M73" s="46">
        <f>SUM('D-c-1'!F73,'D-c-2'!F73,'D-c-3'!F73,'D-c-4'!F73,'D-c-5'!F73)-F73</f>
        <v>0</v>
      </c>
      <c r="N73" s="46">
        <f>SUM('D-c-1'!G73,'D-c-2'!G73,'D-c-3'!G73,'D-c-4'!G73,'D-c-5'!G73)-G73</f>
        <v>0</v>
      </c>
      <c r="O73" s="46">
        <f>SUM('D-c-1'!H73,'D-c-2'!H73,'D-c-3'!H73,'D-c-4'!H73,'D-c-5'!H73)-H73</f>
        <v>0</v>
      </c>
      <c r="P73" s="46">
        <f>SUM('D-c-1'!I73,'D-c-2'!I73,'D-c-3'!I73,'D-c-4'!I73,'D-c-5'!I73)-I73</f>
        <v>0</v>
      </c>
    </row>
    <row r="74" spans="2:16" s="8" customFormat="1" ht="11.1" customHeight="1" x14ac:dyDescent="0.15">
      <c r="B74" s="29" t="s">
        <v>48</v>
      </c>
      <c r="C74" s="89">
        <v>30</v>
      </c>
      <c r="D74" s="79"/>
      <c r="E74" s="150">
        <v>18</v>
      </c>
      <c r="F74" s="136">
        <v>15</v>
      </c>
      <c r="G74" s="137">
        <v>3</v>
      </c>
      <c r="H74" s="136">
        <v>0</v>
      </c>
      <c r="I74" s="146">
        <v>0</v>
      </c>
      <c r="J74" s="46">
        <f>SUM('D-c-1'!C74,'D-c-2'!C74,'D-c-3'!C74,'D-c-4'!C74,'D-c-5'!C74)-C74</f>
        <v>0</v>
      </c>
      <c r="L74" s="46">
        <f>SUM('D-c-1'!E74,'D-c-2'!E74,'D-c-3'!E74,'D-c-4'!E74,'D-c-5'!E74)-E74</f>
        <v>0</v>
      </c>
      <c r="M74" s="46">
        <f>SUM('D-c-1'!F74,'D-c-2'!F74,'D-c-3'!F74,'D-c-4'!F74,'D-c-5'!F74)-F74</f>
        <v>0</v>
      </c>
      <c r="N74" s="46">
        <f>SUM('D-c-1'!G74,'D-c-2'!G74,'D-c-3'!G74,'D-c-4'!G74,'D-c-5'!G74)-G74</f>
        <v>0</v>
      </c>
      <c r="O74" s="46">
        <f>SUM('D-c-1'!H74,'D-c-2'!H74,'D-c-3'!H74,'D-c-4'!H74,'D-c-5'!H74)-H74</f>
        <v>0</v>
      </c>
      <c r="P74" s="46">
        <f>SUM('D-c-1'!I74,'D-c-2'!I74,'D-c-3'!I74,'D-c-4'!I74,'D-c-5'!I74)-I74</f>
        <v>0</v>
      </c>
    </row>
    <row r="75" spans="2:16" s="8" customFormat="1" ht="11.1" customHeight="1" x14ac:dyDescent="0.15">
      <c r="B75" s="29" t="s">
        <v>49</v>
      </c>
      <c r="C75" s="89">
        <v>14</v>
      </c>
      <c r="D75" s="79"/>
      <c r="E75" s="150">
        <v>13</v>
      </c>
      <c r="F75" s="136">
        <v>12</v>
      </c>
      <c r="G75" s="137">
        <v>4</v>
      </c>
      <c r="H75" s="136">
        <v>1</v>
      </c>
      <c r="I75" s="146">
        <v>0</v>
      </c>
      <c r="J75" s="46">
        <f>SUM('D-c-1'!C75,'D-c-2'!C75,'D-c-3'!C75,'D-c-4'!C75,'D-c-5'!C75)-C75</f>
        <v>0</v>
      </c>
      <c r="L75" s="46">
        <f>SUM('D-c-1'!E75,'D-c-2'!E75,'D-c-3'!E75,'D-c-4'!E75,'D-c-5'!E75)-E75</f>
        <v>0</v>
      </c>
      <c r="M75" s="46">
        <f>SUM('D-c-1'!F75,'D-c-2'!F75,'D-c-3'!F75,'D-c-4'!F75,'D-c-5'!F75)-F75</f>
        <v>0</v>
      </c>
      <c r="N75" s="46">
        <f>SUM('D-c-1'!G75,'D-c-2'!G75,'D-c-3'!G75,'D-c-4'!G75,'D-c-5'!G75)-G75</f>
        <v>0</v>
      </c>
      <c r="O75" s="46">
        <f>SUM('D-c-1'!H75,'D-c-2'!H75,'D-c-3'!H75,'D-c-4'!H75,'D-c-5'!H75)-H75</f>
        <v>0</v>
      </c>
      <c r="P75" s="46">
        <f>SUM('D-c-1'!I75,'D-c-2'!I75,'D-c-3'!I75,'D-c-4'!I75,'D-c-5'!I75)-I75</f>
        <v>0</v>
      </c>
    </row>
    <row r="76" spans="2:16" s="8" customFormat="1" ht="11.1" customHeight="1" x14ac:dyDescent="0.15">
      <c r="B76" s="29" t="s">
        <v>50</v>
      </c>
      <c r="C76" s="89">
        <v>9</v>
      </c>
      <c r="D76" s="79"/>
      <c r="E76" s="150">
        <v>9</v>
      </c>
      <c r="F76" s="136">
        <v>6</v>
      </c>
      <c r="G76" s="137">
        <v>1</v>
      </c>
      <c r="H76" s="136">
        <v>0</v>
      </c>
      <c r="I76" s="146">
        <v>0</v>
      </c>
      <c r="J76" s="46">
        <f>SUM('D-c-1'!C76,'D-c-2'!C76,'D-c-3'!C76,'D-c-4'!C76,'D-c-5'!C76)-C76</f>
        <v>0</v>
      </c>
      <c r="L76" s="46">
        <f>SUM('D-c-1'!E76,'D-c-2'!E76,'D-c-3'!E76,'D-c-4'!E76,'D-c-5'!E76)-E76</f>
        <v>0</v>
      </c>
      <c r="M76" s="46">
        <f>SUM('D-c-1'!F76,'D-c-2'!F76,'D-c-3'!F76,'D-c-4'!F76,'D-c-5'!F76)-F76</f>
        <v>0</v>
      </c>
      <c r="N76" s="46">
        <f>SUM('D-c-1'!G76,'D-c-2'!G76,'D-c-3'!G76,'D-c-4'!G76,'D-c-5'!G76)-G76</f>
        <v>0</v>
      </c>
      <c r="O76" s="46">
        <f>SUM('D-c-1'!H76,'D-c-2'!H76,'D-c-3'!H76,'D-c-4'!H76,'D-c-5'!H76)-H76</f>
        <v>0</v>
      </c>
      <c r="P76" s="46">
        <f>SUM('D-c-1'!I76,'D-c-2'!I76,'D-c-3'!I76,'D-c-4'!I76,'D-c-5'!I76)-I76</f>
        <v>0</v>
      </c>
    </row>
    <row r="77" spans="2:16" s="8" customFormat="1" ht="11.1" customHeight="1" x14ac:dyDescent="0.15">
      <c r="B77" s="29" t="s">
        <v>51</v>
      </c>
      <c r="C77" s="89">
        <v>16</v>
      </c>
      <c r="D77" s="79"/>
      <c r="E77" s="150">
        <v>8</v>
      </c>
      <c r="F77" s="136">
        <v>10</v>
      </c>
      <c r="G77" s="137">
        <v>3</v>
      </c>
      <c r="H77" s="136">
        <v>0</v>
      </c>
      <c r="I77" s="146">
        <v>0</v>
      </c>
      <c r="J77" s="46">
        <f>SUM('D-c-1'!C77,'D-c-2'!C77,'D-c-3'!C77,'D-c-4'!C77,'D-c-5'!C77)-C77</f>
        <v>0</v>
      </c>
      <c r="L77" s="46">
        <f>SUM('D-c-1'!E77,'D-c-2'!E77,'D-c-3'!E77,'D-c-4'!E77,'D-c-5'!E77)-E77</f>
        <v>0</v>
      </c>
      <c r="M77" s="46">
        <f>SUM('D-c-1'!F77,'D-c-2'!F77,'D-c-3'!F77,'D-c-4'!F77,'D-c-5'!F77)-F77</f>
        <v>0</v>
      </c>
      <c r="N77" s="46">
        <f>SUM('D-c-1'!G77,'D-c-2'!G77,'D-c-3'!G77,'D-c-4'!G77,'D-c-5'!G77)-G77</f>
        <v>0</v>
      </c>
      <c r="O77" s="46">
        <f>SUM('D-c-1'!H77,'D-c-2'!H77,'D-c-3'!H77,'D-c-4'!H77,'D-c-5'!H77)-H77</f>
        <v>0</v>
      </c>
      <c r="P77" s="46">
        <f>SUM('D-c-1'!I77,'D-c-2'!I77,'D-c-3'!I77,'D-c-4'!I77,'D-c-5'!I77)-I77</f>
        <v>0</v>
      </c>
    </row>
    <row r="78" spans="2:16" s="8" customFormat="1" ht="11.1" customHeight="1" thickBot="1" x14ac:dyDescent="0.2">
      <c r="B78" s="33" t="s">
        <v>52</v>
      </c>
      <c r="C78" s="84">
        <v>12</v>
      </c>
      <c r="D78" s="82"/>
      <c r="E78" s="139">
        <v>9</v>
      </c>
      <c r="F78" s="140">
        <v>3</v>
      </c>
      <c r="G78" s="140">
        <v>0</v>
      </c>
      <c r="H78" s="140">
        <v>0</v>
      </c>
      <c r="I78" s="140">
        <v>0</v>
      </c>
      <c r="J78" s="46">
        <f>SUM('D-c-1'!C78,'D-c-2'!C78,'D-c-3'!C78,'D-c-4'!C78,'D-c-5'!C78)-C78</f>
        <v>0</v>
      </c>
      <c r="L78" s="46">
        <f>SUM('D-c-1'!E78,'D-c-2'!E78,'D-c-3'!E78,'D-c-4'!E78,'D-c-5'!E78)-E78</f>
        <v>0</v>
      </c>
      <c r="M78" s="46">
        <f>SUM('D-c-1'!F78,'D-c-2'!F78,'D-c-3'!F78,'D-c-4'!F78,'D-c-5'!F78)-F78</f>
        <v>0</v>
      </c>
      <c r="N78" s="91">
        <f>SUM('D-c-1'!G78,'D-c-2'!G78,'D-c-3'!G78,'D-c-4'!G78,'D-c-5'!G78)-G78</f>
        <v>0</v>
      </c>
      <c r="O78" s="46">
        <f>SUM('D-c-1'!H78,'D-c-2'!H78,'D-c-3'!H78,'D-c-4'!H78,'D-c-5'!H78)-H78</f>
        <v>0</v>
      </c>
      <c r="P78" s="46">
        <f>SUM('D-c-1'!I78,'D-c-2'!I78,'D-c-3'!I78,'D-c-4'!I78,'D-c-5'!I78)-I78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transitionEvaluation="1" codeName="Sheet63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169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88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1152</v>
      </c>
      <c r="D9" s="44">
        <v>25.868055555555557</v>
      </c>
      <c r="E9" s="14">
        <v>298</v>
      </c>
      <c r="F9" s="124">
        <v>58</v>
      </c>
      <c r="G9" s="124">
        <v>5</v>
      </c>
      <c r="H9" s="124">
        <v>12</v>
      </c>
      <c r="I9" s="124">
        <v>1</v>
      </c>
    </row>
    <row r="10" spans="2:9" s="8" customFormat="1" x14ac:dyDescent="0.15">
      <c r="B10" s="14" t="str">
        <f>重要犯罪!B10</f>
        <v>2013     25</v>
      </c>
      <c r="C10" s="43">
        <v>752</v>
      </c>
      <c r="D10" s="44">
        <v>24.73404255319149</v>
      </c>
      <c r="E10" s="14">
        <v>186</v>
      </c>
      <c r="F10" s="124">
        <v>51</v>
      </c>
      <c r="G10" s="124">
        <v>13</v>
      </c>
      <c r="H10" s="124">
        <v>6</v>
      </c>
      <c r="I10" s="124">
        <v>1</v>
      </c>
    </row>
    <row r="11" spans="2:9" s="8" customFormat="1" x14ac:dyDescent="0.15">
      <c r="B11" s="14" t="str">
        <f>重要犯罪!B11</f>
        <v>2014     26</v>
      </c>
      <c r="C11" s="43">
        <v>613</v>
      </c>
      <c r="D11" s="44">
        <v>17.128874388254488</v>
      </c>
      <c r="E11" s="14">
        <v>105</v>
      </c>
      <c r="F11" s="124">
        <v>37</v>
      </c>
      <c r="G11" s="124">
        <v>11</v>
      </c>
      <c r="H11" s="124">
        <v>7</v>
      </c>
      <c r="I11" s="124">
        <v>1</v>
      </c>
    </row>
    <row r="12" spans="2:9" s="8" customFormat="1" x14ac:dyDescent="0.15">
      <c r="B12" s="14" t="str">
        <f>重要犯罪!B12</f>
        <v>2015     27</v>
      </c>
      <c r="C12" s="43">
        <v>579</v>
      </c>
      <c r="D12" s="44">
        <v>26.94300518134715</v>
      </c>
      <c r="E12" s="14">
        <v>156</v>
      </c>
      <c r="F12" s="124">
        <v>34</v>
      </c>
      <c r="G12" s="124">
        <v>6</v>
      </c>
      <c r="H12" s="124">
        <v>4</v>
      </c>
      <c r="I12" s="124">
        <v>1</v>
      </c>
    </row>
    <row r="13" spans="2:9" s="8" customFormat="1" x14ac:dyDescent="0.15">
      <c r="B13" s="14" t="str">
        <f>重要犯罪!B13</f>
        <v>2016     28</v>
      </c>
      <c r="C13" s="43">
        <v>527</v>
      </c>
      <c r="D13" s="44">
        <v>21.44212523719165</v>
      </c>
      <c r="E13" s="14">
        <v>113</v>
      </c>
      <c r="F13" s="124">
        <v>35</v>
      </c>
      <c r="G13" s="124">
        <v>7</v>
      </c>
      <c r="H13" s="124">
        <v>1</v>
      </c>
      <c r="I13" s="124">
        <v>1</v>
      </c>
    </row>
    <row r="14" spans="2:9" s="8" customFormat="1" x14ac:dyDescent="0.15">
      <c r="B14" s="18" t="str">
        <f>重要犯罪!B14</f>
        <v>2017     29</v>
      </c>
      <c r="C14" s="47">
        <v>448</v>
      </c>
      <c r="D14" s="48">
        <v>19.642857142857142</v>
      </c>
      <c r="E14" s="77">
        <v>88</v>
      </c>
      <c r="F14" s="142">
        <v>38</v>
      </c>
      <c r="G14" s="142">
        <v>7</v>
      </c>
      <c r="H14" s="142">
        <v>1</v>
      </c>
      <c r="I14" s="142">
        <v>0</v>
      </c>
    </row>
    <row r="15" spans="2:9" s="8" customFormat="1" x14ac:dyDescent="0.15">
      <c r="B15" s="18" t="str">
        <f>重要犯罪!B15</f>
        <v>2018     30</v>
      </c>
      <c r="C15" s="47">
        <v>546</v>
      </c>
      <c r="D15" s="48">
        <v>22.344322344322347</v>
      </c>
      <c r="E15" s="77">
        <v>122</v>
      </c>
      <c r="F15" s="142">
        <v>43</v>
      </c>
      <c r="G15" s="142">
        <v>10</v>
      </c>
      <c r="H15" s="142">
        <v>4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50">
        <v>328</v>
      </c>
      <c r="D16" s="48">
        <v>50.914634146341463</v>
      </c>
      <c r="E16" s="148">
        <v>167</v>
      </c>
      <c r="F16" s="142">
        <v>49</v>
      </c>
      <c r="G16" s="142">
        <v>12</v>
      </c>
      <c r="H16" s="142">
        <v>5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217</v>
      </c>
      <c r="D17" s="48">
        <v>33.179723502304149</v>
      </c>
      <c r="E17" s="149">
        <v>72</v>
      </c>
      <c r="F17" s="149">
        <v>33</v>
      </c>
      <c r="G17" s="149">
        <v>9</v>
      </c>
      <c r="H17" s="149">
        <v>5</v>
      </c>
      <c r="I17" s="148">
        <v>1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311</v>
      </c>
      <c r="D18" s="54">
        <f>E18/C18*100</f>
        <v>18.64951768488746</v>
      </c>
      <c r="E18" s="131">
        <f>SUM(E20,E26,E33,E34,E45,E52,E59,E65,E70)</f>
        <v>58</v>
      </c>
      <c r="F18" s="121">
        <f>SUM(F20,F26,F33,F34,F45,F52,F59,F65,F70)</f>
        <v>44</v>
      </c>
      <c r="G18" s="121">
        <f>SUM(G20,G26,G33,G34,G45,G52,G59,G65,G70)</f>
        <v>10</v>
      </c>
      <c r="H18" s="121">
        <f>SUM(H20,H26,H33,H34,H45,H52,H59,H65,H70)</f>
        <v>1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5</v>
      </c>
      <c r="D20" s="53"/>
      <c r="E20" s="23">
        <v>1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4</v>
      </c>
      <c r="D21" s="43"/>
      <c r="E21" s="125">
        <v>1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1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6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2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2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2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165</v>
      </c>
      <c r="D33" s="53"/>
      <c r="E33" s="129">
        <v>11</v>
      </c>
      <c r="F33" s="128">
        <v>5</v>
      </c>
      <c r="G33" s="128">
        <v>1</v>
      </c>
      <c r="H33" s="128">
        <v>1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61</v>
      </c>
      <c r="D34" s="53"/>
      <c r="E34" s="127">
        <v>16</v>
      </c>
      <c r="F34" s="121">
        <v>16</v>
      </c>
      <c r="G34" s="121">
        <v>4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7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3</v>
      </c>
      <c r="D36" s="43"/>
      <c r="E36" s="125">
        <v>1</v>
      </c>
      <c r="F36" s="123">
        <v>1</v>
      </c>
      <c r="G36" s="123">
        <v>1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2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6</v>
      </c>
      <c r="D38" s="43"/>
      <c r="E38" s="125">
        <v>5</v>
      </c>
      <c r="F38" s="123">
        <v>4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13</v>
      </c>
      <c r="D39" s="43"/>
      <c r="E39" s="125">
        <v>1</v>
      </c>
      <c r="F39" s="123">
        <v>2</v>
      </c>
      <c r="G39" s="123">
        <v>1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22</v>
      </c>
      <c r="D40" s="43"/>
      <c r="E40" s="125">
        <v>5</v>
      </c>
      <c r="F40" s="123">
        <v>6</v>
      </c>
      <c r="G40" s="123">
        <v>1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2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1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5</v>
      </c>
      <c r="D44" s="43"/>
      <c r="E44" s="125">
        <v>4</v>
      </c>
      <c r="F44" s="123">
        <v>3</v>
      </c>
      <c r="G44" s="123">
        <v>1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14</v>
      </c>
      <c r="D45" s="53"/>
      <c r="E45" s="131">
        <v>5</v>
      </c>
      <c r="F45" s="121">
        <v>4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2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1</v>
      </c>
      <c r="D49" s="43"/>
      <c r="E49" s="125">
        <v>2</v>
      </c>
      <c r="F49" s="123">
        <v>1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11</v>
      </c>
      <c r="D50" s="43"/>
      <c r="E50" s="125">
        <v>3</v>
      </c>
      <c r="F50" s="123">
        <v>3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36</v>
      </c>
      <c r="D52" s="53"/>
      <c r="E52" s="127">
        <v>12</v>
      </c>
      <c r="F52" s="121">
        <v>10</v>
      </c>
      <c r="G52" s="121">
        <v>3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2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2</v>
      </c>
      <c r="D54" s="43"/>
      <c r="E54" s="125">
        <v>2</v>
      </c>
      <c r="F54" s="123">
        <v>2</v>
      </c>
      <c r="G54" s="123">
        <v>1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25</v>
      </c>
      <c r="D55" s="43"/>
      <c r="E55" s="125">
        <v>5</v>
      </c>
      <c r="F55" s="123">
        <v>4</v>
      </c>
      <c r="G55" s="123">
        <v>1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4</v>
      </c>
      <c r="D56" s="43"/>
      <c r="E56" s="125">
        <v>5</v>
      </c>
      <c r="F56" s="123">
        <v>4</v>
      </c>
      <c r="G56" s="123">
        <v>1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3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8</v>
      </c>
      <c r="D59" s="53"/>
      <c r="E59" s="127">
        <v>3</v>
      </c>
      <c r="F59" s="121">
        <v>2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2</v>
      </c>
      <c r="D62" s="43"/>
      <c r="E62" s="125">
        <v>1</v>
      </c>
      <c r="F62" s="123">
        <v>1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6</v>
      </c>
      <c r="D63" s="43"/>
      <c r="E63" s="125">
        <v>2</v>
      </c>
      <c r="F63" s="123">
        <v>1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2</v>
      </c>
      <c r="D65" s="53"/>
      <c r="E65" s="127">
        <v>1</v>
      </c>
      <c r="F65" s="121">
        <v>1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1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1</v>
      </c>
      <c r="D69" s="43"/>
      <c r="E69" s="125">
        <v>1</v>
      </c>
      <c r="F69" s="123">
        <v>1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14</v>
      </c>
      <c r="D70" s="53"/>
      <c r="E70" s="127">
        <v>9</v>
      </c>
      <c r="F70" s="121">
        <v>6</v>
      </c>
      <c r="G70" s="121">
        <v>2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4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2</v>
      </c>
      <c r="F73" s="123">
        <v>1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5</v>
      </c>
      <c r="D74" s="43"/>
      <c r="E74" s="125">
        <v>3</v>
      </c>
      <c r="F74" s="123">
        <v>4</v>
      </c>
      <c r="G74" s="123">
        <v>2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3</v>
      </c>
      <c r="D75" s="43"/>
      <c r="E75" s="125">
        <v>3</v>
      </c>
      <c r="F75" s="123">
        <v>1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2</v>
      </c>
      <c r="D77" s="43"/>
      <c r="E77" s="125">
        <v>1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transitionEvaluation="1" codeName="Sheet64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170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89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2134</v>
      </c>
      <c r="D9" s="44">
        <v>89.503280224929711</v>
      </c>
      <c r="E9" s="45">
        <v>1910</v>
      </c>
      <c r="F9" s="43">
        <v>1322</v>
      </c>
      <c r="G9" s="43">
        <v>359</v>
      </c>
      <c r="H9" s="43">
        <v>72</v>
      </c>
      <c r="I9" s="43">
        <v>20</v>
      </c>
    </row>
    <row r="10" spans="2:9" s="8" customFormat="1" x14ac:dyDescent="0.15">
      <c r="B10" s="18" t="str">
        <f>重要犯罪!B10</f>
        <v>2013     25</v>
      </c>
      <c r="C10" s="50">
        <v>2005</v>
      </c>
      <c r="D10" s="48">
        <v>88.827930174563591</v>
      </c>
      <c r="E10" s="72">
        <v>1781</v>
      </c>
      <c r="F10" s="50">
        <v>1421</v>
      </c>
      <c r="G10" s="50">
        <v>355</v>
      </c>
      <c r="H10" s="50">
        <v>72</v>
      </c>
      <c r="I10" s="50">
        <v>13</v>
      </c>
    </row>
    <row r="11" spans="2:9" s="8" customFormat="1" x14ac:dyDescent="0.15">
      <c r="B11" s="18" t="str">
        <f>重要犯罪!B11</f>
        <v>2014     26</v>
      </c>
      <c r="C11" s="50">
        <v>1768</v>
      </c>
      <c r="D11" s="48">
        <v>86.821266968325801</v>
      </c>
      <c r="E11" s="72">
        <v>1535</v>
      </c>
      <c r="F11" s="50">
        <v>1292</v>
      </c>
      <c r="G11" s="50">
        <v>337</v>
      </c>
      <c r="H11" s="50">
        <v>103</v>
      </c>
      <c r="I11" s="50">
        <v>23</v>
      </c>
    </row>
    <row r="12" spans="2:9" s="8" customFormat="1" x14ac:dyDescent="0.15">
      <c r="B12" s="18" t="str">
        <f>重要犯罪!B12</f>
        <v>2015     27</v>
      </c>
      <c r="C12" s="50">
        <v>1690</v>
      </c>
      <c r="D12" s="48">
        <v>90.059171597633139</v>
      </c>
      <c r="E12" s="72">
        <v>1522</v>
      </c>
      <c r="F12" s="50">
        <v>1268</v>
      </c>
      <c r="G12" s="50">
        <v>299</v>
      </c>
      <c r="H12" s="50">
        <v>97</v>
      </c>
      <c r="I12" s="50">
        <v>17</v>
      </c>
    </row>
    <row r="13" spans="2:9" s="8" customFormat="1" x14ac:dyDescent="0.15">
      <c r="B13" s="18" t="str">
        <f>重要犯罪!B13</f>
        <v>2016     28</v>
      </c>
      <c r="C13" s="50">
        <v>1821</v>
      </c>
      <c r="D13" s="48">
        <v>89.676002196595277</v>
      </c>
      <c r="E13" s="72">
        <v>1633</v>
      </c>
      <c r="F13" s="50">
        <v>1261</v>
      </c>
      <c r="G13" s="50">
        <v>293</v>
      </c>
      <c r="H13" s="50">
        <v>92</v>
      </c>
      <c r="I13" s="50">
        <v>21</v>
      </c>
    </row>
    <row r="14" spans="2:9" s="8" customFormat="1" x14ac:dyDescent="0.15">
      <c r="B14" s="18" t="str">
        <f>重要犯罪!B14</f>
        <v>2017     29</v>
      </c>
      <c r="C14" s="47">
        <v>1695</v>
      </c>
      <c r="D14" s="48">
        <v>89.616519174041301</v>
      </c>
      <c r="E14" s="49">
        <v>1519</v>
      </c>
      <c r="F14" s="50">
        <v>1066</v>
      </c>
      <c r="G14" s="50">
        <v>264</v>
      </c>
      <c r="H14" s="50">
        <v>50</v>
      </c>
      <c r="I14" s="50">
        <v>9</v>
      </c>
    </row>
    <row r="15" spans="2:9" s="8" customFormat="1" x14ac:dyDescent="0.15">
      <c r="B15" s="18" t="str">
        <f>重要犯罪!B15</f>
        <v>2018     30</v>
      </c>
      <c r="C15" s="47">
        <v>1447</v>
      </c>
      <c r="D15" s="48">
        <v>90.393918451969597</v>
      </c>
      <c r="E15" s="49">
        <v>1308</v>
      </c>
      <c r="F15" s="50">
        <v>996</v>
      </c>
      <c r="G15" s="50">
        <v>221</v>
      </c>
      <c r="H15" s="50">
        <v>63</v>
      </c>
      <c r="I15" s="50">
        <v>12</v>
      </c>
    </row>
    <row r="16" spans="2:9" s="8" customFormat="1" x14ac:dyDescent="0.15">
      <c r="B16" s="18" t="str">
        <f>重要犯罪!B16</f>
        <v>2019 令和元年</v>
      </c>
      <c r="C16" s="50">
        <v>1488</v>
      </c>
      <c r="D16" s="48">
        <v>92.338709677419345</v>
      </c>
      <c r="E16" s="51">
        <v>1374</v>
      </c>
      <c r="F16" s="50">
        <v>955</v>
      </c>
      <c r="G16" s="50">
        <v>197</v>
      </c>
      <c r="H16" s="50">
        <v>65</v>
      </c>
      <c r="I16" s="50">
        <v>10</v>
      </c>
    </row>
    <row r="17" spans="2:9" s="22" customFormat="1" x14ac:dyDescent="0.15">
      <c r="B17" s="18" t="str">
        <f>重要犯罪!B17</f>
        <v>2020 　　２</v>
      </c>
      <c r="C17" s="50">
        <v>1431</v>
      </c>
      <c r="D17" s="48">
        <v>86.79245283018868</v>
      </c>
      <c r="E17" s="52">
        <v>1242</v>
      </c>
      <c r="F17" s="52">
        <v>921</v>
      </c>
      <c r="G17" s="52">
        <v>175</v>
      </c>
      <c r="H17" s="52">
        <v>74</v>
      </c>
      <c r="I17" s="51">
        <v>6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1337</v>
      </c>
      <c r="D18" s="54">
        <f>E18/C18*100</f>
        <v>87.135377711293941</v>
      </c>
      <c r="E18" s="55">
        <f>SUM(E20,E26,E33,E34,E45,E52,E59,E65,E70)</f>
        <v>1165</v>
      </c>
      <c r="F18" s="53">
        <f>SUM(F20,F26,F33,F34,F45,F52,F59,F65,F70)</f>
        <v>896</v>
      </c>
      <c r="G18" s="53">
        <f>SUM(G20,G26,G33,G34,G45,G52,G59,G65,G70)</f>
        <v>217</v>
      </c>
      <c r="H18" s="53">
        <f>SUM(H20,H26,H33,H34,H45,H52,H59,H65,H70)</f>
        <v>58</v>
      </c>
      <c r="I18" s="53">
        <f>SUM(I20,I26,I33,I34,I45,I52,I59,I65,I70)</f>
        <v>10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80</v>
      </c>
      <c r="D20" s="53"/>
      <c r="E20" s="23">
        <v>55</v>
      </c>
      <c r="F20" s="122">
        <v>38</v>
      </c>
      <c r="G20" s="122">
        <v>3</v>
      </c>
      <c r="H20" s="122">
        <v>4</v>
      </c>
      <c r="I20" s="121">
        <v>0</v>
      </c>
    </row>
    <row r="21" spans="2:9" s="8" customFormat="1" ht="11.1" customHeight="1" x14ac:dyDescent="0.15">
      <c r="B21" s="29" t="s">
        <v>2</v>
      </c>
      <c r="C21" s="30">
        <v>49</v>
      </c>
      <c r="D21" s="43"/>
      <c r="E21" s="125">
        <v>30</v>
      </c>
      <c r="F21" s="123">
        <v>21</v>
      </c>
      <c r="G21" s="123">
        <v>2</v>
      </c>
      <c r="H21" s="126">
        <v>1</v>
      </c>
      <c r="I21" s="123">
        <v>0</v>
      </c>
    </row>
    <row r="22" spans="2:9" s="8" customFormat="1" ht="11.1" customHeight="1" x14ac:dyDescent="0.15">
      <c r="B22" s="29" t="s">
        <v>3</v>
      </c>
      <c r="C22" s="30">
        <v>2</v>
      </c>
      <c r="D22" s="43"/>
      <c r="E22" s="125">
        <v>2</v>
      </c>
      <c r="F22" s="123">
        <v>1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30">
        <v>10</v>
      </c>
      <c r="D23" s="43"/>
      <c r="E23" s="125">
        <v>6</v>
      </c>
      <c r="F23" s="123">
        <v>6</v>
      </c>
      <c r="G23" s="123">
        <v>1</v>
      </c>
      <c r="H23" s="123">
        <v>1</v>
      </c>
      <c r="I23" s="123">
        <v>0</v>
      </c>
    </row>
    <row r="24" spans="2:9" s="8" customFormat="1" ht="11.1" customHeight="1" x14ac:dyDescent="0.15">
      <c r="B24" s="29" t="s">
        <v>5</v>
      </c>
      <c r="C24" s="30">
        <v>5</v>
      </c>
      <c r="D24" s="43"/>
      <c r="E24" s="125">
        <v>3</v>
      </c>
      <c r="F24" s="123">
        <v>3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30">
        <v>14</v>
      </c>
      <c r="D25" s="43"/>
      <c r="E25" s="125">
        <v>14</v>
      </c>
      <c r="F25" s="123">
        <v>7</v>
      </c>
      <c r="G25" s="123">
        <v>0</v>
      </c>
      <c r="H25" s="123">
        <v>2</v>
      </c>
      <c r="I25" s="123">
        <v>0</v>
      </c>
    </row>
    <row r="26" spans="2:9" s="22" customFormat="1" ht="11.1" customHeight="1" x14ac:dyDescent="0.15">
      <c r="B26" s="32" t="s">
        <v>284</v>
      </c>
      <c r="C26" s="53">
        <v>65</v>
      </c>
      <c r="D26" s="53"/>
      <c r="E26" s="127">
        <v>65</v>
      </c>
      <c r="F26" s="121">
        <v>49</v>
      </c>
      <c r="G26" s="121">
        <v>13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30">
        <v>5</v>
      </c>
      <c r="D27" s="43"/>
      <c r="E27" s="125">
        <v>2</v>
      </c>
      <c r="F27" s="123">
        <v>1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30">
        <v>2</v>
      </c>
      <c r="D28" s="43"/>
      <c r="E28" s="125">
        <v>4</v>
      </c>
      <c r="F28" s="123">
        <v>3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30">
        <v>16</v>
      </c>
      <c r="D29" s="43"/>
      <c r="E29" s="125">
        <v>13</v>
      </c>
      <c r="F29" s="123">
        <v>19</v>
      </c>
      <c r="G29" s="123">
        <v>8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30">
        <v>12</v>
      </c>
      <c r="D30" s="43"/>
      <c r="E30" s="125">
        <v>11</v>
      </c>
      <c r="F30" s="123">
        <v>2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30">
        <v>7</v>
      </c>
      <c r="D31" s="43"/>
      <c r="E31" s="125">
        <v>6</v>
      </c>
      <c r="F31" s="123">
        <v>4</v>
      </c>
      <c r="G31" s="123">
        <v>1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30">
        <v>23</v>
      </c>
      <c r="D32" s="43"/>
      <c r="E32" s="125">
        <v>29</v>
      </c>
      <c r="F32" s="123">
        <v>20</v>
      </c>
      <c r="G32" s="123">
        <v>4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63">
        <v>212</v>
      </c>
      <c r="D33" s="53"/>
      <c r="E33" s="129">
        <v>200</v>
      </c>
      <c r="F33" s="128">
        <v>189</v>
      </c>
      <c r="G33" s="128">
        <v>55</v>
      </c>
      <c r="H33" s="128">
        <v>14</v>
      </c>
      <c r="I33" s="128">
        <v>4</v>
      </c>
    </row>
    <row r="34" spans="2:9" s="22" customFormat="1" ht="11.1" customHeight="1" x14ac:dyDescent="0.15">
      <c r="B34" s="32" t="s">
        <v>285</v>
      </c>
      <c r="C34" s="53">
        <v>324</v>
      </c>
      <c r="D34" s="53"/>
      <c r="E34" s="127">
        <v>274</v>
      </c>
      <c r="F34" s="121">
        <v>162</v>
      </c>
      <c r="G34" s="121">
        <v>30</v>
      </c>
      <c r="H34" s="121">
        <v>18</v>
      </c>
      <c r="I34" s="121">
        <v>2</v>
      </c>
    </row>
    <row r="35" spans="2:9" s="8" customFormat="1" ht="11.1" customHeight="1" x14ac:dyDescent="0.15">
      <c r="B35" s="29" t="s">
        <v>14</v>
      </c>
      <c r="C35" s="30">
        <v>20</v>
      </c>
      <c r="D35" s="43"/>
      <c r="E35" s="125">
        <v>13</v>
      </c>
      <c r="F35" s="123">
        <v>14</v>
      </c>
      <c r="G35" s="123">
        <v>3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30">
        <v>17</v>
      </c>
      <c r="D36" s="43"/>
      <c r="E36" s="125">
        <v>14</v>
      </c>
      <c r="F36" s="123">
        <v>8</v>
      </c>
      <c r="G36" s="123">
        <v>2</v>
      </c>
      <c r="H36" s="123">
        <v>2</v>
      </c>
      <c r="I36" s="123">
        <v>0</v>
      </c>
    </row>
    <row r="37" spans="2:9" s="8" customFormat="1" ht="11.1" customHeight="1" x14ac:dyDescent="0.15">
      <c r="B37" s="29" t="s">
        <v>16</v>
      </c>
      <c r="C37" s="30">
        <v>34</v>
      </c>
      <c r="D37" s="43"/>
      <c r="E37" s="125">
        <v>33</v>
      </c>
      <c r="F37" s="123">
        <v>11</v>
      </c>
      <c r="G37" s="123">
        <v>2</v>
      </c>
      <c r="H37" s="123">
        <v>1</v>
      </c>
      <c r="I37" s="123">
        <v>0</v>
      </c>
    </row>
    <row r="38" spans="2:9" s="8" customFormat="1" ht="11.1" customHeight="1" x14ac:dyDescent="0.15">
      <c r="B38" s="29" t="s">
        <v>17</v>
      </c>
      <c r="C38" s="30">
        <v>49</v>
      </c>
      <c r="D38" s="43"/>
      <c r="E38" s="125">
        <v>42</v>
      </c>
      <c r="F38" s="123">
        <v>23</v>
      </c>
      <c r="G38" s="123">
        <v>2</v>
      </c>
      <c r="H38" s="123">
        <v>1</v>
      </c>
      <c r="I38" s="123">
        <v>0</v>
      </c>
    </row>
    <row r="39" spans="2:9" s="8" customFormat="1" ht="11.1" customHeight="1" x14ac:dyDescent="0.15">
      <c r="B39" s="29" t="s">
        <v>18</v>
      </c>
      <c r="C39" s="30">
        <v>63</v>
      </c>
      <c r="D39" s="43"/>
      <c r="E39" s="125">
        <v>62</v>
      </c>
      <c r="F39" s="123">
        <v>15</v>
      </c>
      <c r="G39" s="123">
        <v>3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30">
        <v>69</v>
      </c>
      <c r="D40" s="43"/>
      <c r="E40" s="125">
        <v>51</v>
      </c>
      <c r="F40" s="123">
        <v>44</v>
      </c>
      <c r="G40" s="123">
        <v>11</v>
      </c>
      <c r="H40" s="123">
        <v>5</v>
      </c>
      <c r="I40" s="123">
        <v>2</v>
      </c>
    </row>
    <row r="41" spans="2:9" s="8" customFormat="1" ht="11.1" customHeight="1" x14ac:dyDescent="0.15">
      <c r="B41" s="29" t="s">
        <v>20</v>
      </c>
      <c r="C41" s="30">
        <v>11</v>
      </c>
      <c r="D41" s="43"/>
      <c r="E41" s="125">
        <v>16</v>
      </c>
      <c r="F41" s="123">
        <v>7</v>
      </c>
      <c r="G41" s="123">
        <v>2</v>
      </c>
      <c r="H41" s="123">
        <v>1</v>
      </c>
      <c r="I41" s="123">
        <v>0</v>
      </c>
    </row>
    <row r="42" spans="2:9" s="8" customFormat="1" ht="11.1" customHeight="1" x14ac:dyDescent="0.15">
      <c r="B42" s="29" t="s">
        <v>21</v>
      </c>
      <c r="C42" s="66">
        <v>8</v>
      </c>
      <c r="D42" s="43"/>
      <c r="E42" s="125">
        <v>6</v>
      </c>
      <c r="F42" s="123">
        <v>4</v>
      </c>
      <c r="G42" s="123">
        <v>0</v>
      </c>
      <c r="H42" s="123">
        <v>1</v>
      </c>
      <c r="I42" s="123">
        <v>0</v>
      </c>
    </row>
    <row r="43" spans="2:9" s="8" customFormat="1" ht="11.1" customHeight="1" x14ac:dyDescent="0.15">
      <c r="B43" s="29" t="s">
        <v>22</v>
      </c>
      <c r="C43" s="30">
        <v>21</v>
      </c>
      <c r="D43" s="43"/>
      <c r="E43" s="125">
        <v>15</v>
      </c>
      <c r="F43" s="123">
        <v>10</v>
      </c>
      <c r="G43" s="123">
        <v>1</v>
      </c>
      <c r="H43" s="123">
        <v>3</v>
      </c>
      <c r="I43" s="123">
        <v>0</v>
      </c>
    </row>
    <row r="44" spans="2:9" s="8" customFormat="1" ht="11.1" customHeight="1" x14ac:dyDescent="0.15">
      <c r="B44" s="29" t="s">
        <v>23</v>
      </c>
      <c r="C44" s="30">
        <v>32</v>
      </c>
      <c r="D44" s="43"/>
      <c r="E44" s="125">
        <v>22</v>
      </c>
      <c r="F44" s="123">
        <v>26</v>
      </c>
      <c r="G44" s="123">
        <v>4</v>
      </c>
      <c r="H44" s="123">
        <v>4</v>
      </c>
      <c r="I44" s="123">
        <v>0</v>
      </c>
    </row>
    <row r="45" spans="2:9" s="22" customFormat="1" ht="11.1" customHeight="1" x14ac:dyDescent="0.15">
      <c r="B45" s="32" t="s">
        <v>286</v>
      </c>
      <c r="C45" s="53">
        <v>156</v>
      </c>
      <c r="D45" s="53"/>
      <c r="E45" s="131">
        <v>152</v>
      </c>
      <c r="F45" s="121">
        <v>138</v>
      </c>
      <c r="G45" s="121">
        <v>40</v>
      </c>
      <c r="H45" s="121">
        <v>6</v>
      </c>
      <c r="I45" s="121">
        <v>1</v>
      </c>
    </row>
    <row r="46" spans="2:9" s="8" customFormat="1" ht="11.1" customHeight="1" x14ac:dyDescent="0.15">
      <c r="B46" s="29" t="s">
        <v>24</v>
      </c>
      <c r="C46" s="30">
        <v>14</v>
      </c>
      <c r="D46" s="43"/>
      <c r="E46" s="125">
        <v>13</v>
      </c>
      <c r="F46" s="123">
        <v>10</v>
      </c>
      <c r="G46" s="123">
        <v>1</v>
      </c>
      <c r="H46" s="123">
        <v>3</v>
      </c>
      <c r="I46" s="123">
        <v>0</v>
      </c>
    </row>
    <row r="47" spans="2:9" s="8" customFormat="1" ht="11.1" customHeight="1" x14ac:dyDescent="0.15">
      <c r="B47" s="29" t="s">
        <v>25</v>
      </c>
      <c r="C47" s="30">
        <v>9</v>
      </c>
      <c r="D47" s="43"/>
      <c r="E47" s="125">
        <v>10</v>
      </c>
      <c r="F47" s="123">
        <v>11</v>
      </c>
      <c r="G47" s="123">
        <v>1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30">
        <v>8</v>
      </c>
      <c r="D48" s="43"/>
      <c r="E48" s="125">
        <v>7</v>
      </c>
      <c r="F48" s="123">
        <v>9</v>
      </c>
      <c r="G48" s="123">
        <v>3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30">
        <v>28</v>
      </c>
      <c r="D49" s="43"/>
      <c r="E49" s="125">
        <v>26</v>
      </c>
      <c r="F49" s="123">
        <v>12</v>
      </c>
      <c r="G49" s="123">
        <v>3</v>
      </c>
      <c r="H49" s="123">
        <v>2</v>
      </c>
      <c r="I49" s="123">
        <v>0</v>
      </c>
    </row>
    <row r="50" spans="2:9" s="8" customFormat="1" ht="11.1" customHeight="1" x14ac:dyDescent="0.15">
      <c r="B50" s="29" t="s">
        <v>28</v>
      </c>
      <c r="C50" s="30">
        <v>88</v>
      </c>
      <c r="D50" s="43"/>
      <c r="E50" s="125">
        <v>85</v>
      </c>
      <c r="F50" s="123">
        <v>84</v>
      </c>
      <c r="G50" s="123">
        <v>29</v>
      </c>
      <c r="H50" s="123">
        <v>1</v>
      </c>
      <c r="I50" s="123">
        <v>1</v>
      </c>
    </row>
    <row r="51" spans="2:9" s="8" customFormat="1" ht="11.1" customHeight="1" x14ac:dyDescent="0.15">
      <c r="B51" s="29" t="s">
        <v>29</v>
      </c>
      <c r="C51" s="30">
        <v>9</v>
      </c>
      <c r="D51" s="43"/>
      <c r="E51" s="125">
        <v>11</v>
      </c>
      <c r="F51" s="123">
        <v>12</v>
      </c>
      <c r="G51" s="123">
        <v>3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53">
        <v>258</v>
      </c>
      <c r="D52" s="53"/>
      <c r="E52" s="127">
        <v>230</v>
      </c>
      <c r="F52" s="121">
        <v>184</v>
      </c>
      <c r="G52" s="121">
        <v>43</v>
      </c>
      <c r="H52" s="121">
        <v>14</v>
      </c>
      <c r="I52" s="121">
        <v>2</v>
      </c>
    </row>
    <row r="53" spans="2:9" s="8" customFormat="1" ht="11.1" customHeight="1" x14ac:dyDescent="0.15">
      <c r="B53" s="29" t="s">
        <v>30</v>
      </c>
      <c r="C53" s="30">
        <v>17</v>
      </c>
      <c r="D53" s="43"/>
      <c r="E53" s="125">
        <v>15</v>
      </c>
      <c r="F53" s="123">
        <v>13</v>
      </c>
      <c r="G53" s="123">
        <v>3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30">
        <v>27</v>
      </c>
      <c r="D54" s="43"/>
      <c r="E54" s="125">
        <v>28</v>
      </c>
      <c r="F54" s="123">
        <v>31</v>
      </c>
      <c r="G54" s="123">
        <v>7</v>
      </c>
      <c r="H54" s="123">
        <v>5</v>
      </c>
      <c r="I54" s="123">
        <v>1</v>
      </c>
    </row>
    <row r="55" spans="2:9" s="8" customFormat="1" ht="11.1" customHeight="1" x14ac:dyDescent="0.15">
      <c r="B55" s="29" t="s">
        <v>32</v>
      </c>
      <c r="C55" s="30">
        <v>120</v>
      </c>
      <c r="D55" s="43"/>
      <c r="E55" s="125">
        <v>80</v>
      </c>
      <c r="F55" s="123">
        <v>69</v>
      </c>
      <c r="G55" s="123">
        <v>16</v>
      </c>
      <c r="H55" s="123">
        <v>6</v>
      </c>
      <c r="I55" s="123">
        <v>1</v>
      </c>
    </row>
    <row r="56" spans="2:9" s="8" customFormat="1" ht="11.1" customHeight="1" x14ac:dyDescent="0.15">
      <c r="B56" s="29" t="s">
        <v>33</v>
      </c>
      <c r="C56" s="30">
        <v>71</v>
      </c>
      <c r="D56" s="43"/>
      <c r="E56" s="125">
        <v>72</v>
      </c>
      <c r="F56" s="123">
        <v>55</v>
      </c>
      <c r="G56" s="123">
        <v>12</v>
      </c>
      <c r="H56" s="123">
        <v>2</v>
      </c>
      <c r="I56" s="123">
        <v>0</v>
      </c>
    </row>
    <row r="57" spans="2:9" s="8" customFormat="1" ht="11.1" customHeight="1" x14ac:dyDescent="0.15">
      <c r="B57" s="29" t="s">
        <v>34</v>
      </c>
      <c r="C57" s="30">
        <v>10</v>
      </c>
      <c r="D57" s="43"/>
      <c r="E57" s="125">
        <v>26</v>
      </c>
      <c r="F57" s="123">
        <v>14</v>
      </c>
      <c r="G57" s="123">
        <v>5</v>
      </c>
      <c r="H57" s="123">
        <v>1</v>
      </c>
      <c r="I57" s="123">
        <v>0</v>
      </c>
    </row>
    <row r="58" spans="2:9" s="8" customFormat="1" ht="11.1" customHeight="1" x14ac:dyDescent="0.15">
      <c r="B58" s="29" t="s">
        <v>35</v>
      </c>
      <c r="C58" s="30">
        <v>13</v>
      </c>
      <c r="D58" s="43"/>
      <c r="E58" s="125">
        <v>9</v>
      </c>
      <c r="F58" s="123">
        <v>2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53">
        <v>84</v>
      </c>
      <c r="D59" s="53"/>
      <c r="E59" s="127">
        <v>69</v>
      </c>
      <c r="F59" s="121">
        <v>43</v>
      </c>
      <c r="G59" s="121">
        <v>12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30">
        <v>9</v>
      </c>
      <c r="D60" s="43"/>
      <c r="E60" s="125">
        <v>4</v>
      </c>
      <c r="F60" s="123">
        <v>4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30">
        <v>6</v>
      </c>
      <c r="D61" s="43"/>
      <c r="E61" s="125">
        <v>5</v>
      </c>
      <c r="F61" s="123">
        <v>3</v>
      </c>
      <c r="G61" s="123">
        <v>1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30">
        <v>19</v>
      </c>
      <c r="D62" s="43"/>
      <c r="E62" s="125">
        <v>17</v>
      </c>
      <c r="F62" s="123">
        <v>10</v>
      </c>
      <c r="G62" s="123">
        <v>2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30">
        <v>35</v>
      </c>
      <c r="D63" s="43"/>
      <c r="E63" s="125">
        <v>26</v>
      </c>
      <c r="F63" s="123">
        <v>16</v>
      </c>
      <c r="G63" s="123">
        <v>6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30">
        <v>15</v>
      </c>
      <c r="D64" s="43"/>
      <c r="E64" s="125">
        <v>17</v>
      </c>
      <c r="F64" s="123">
        <v>10</v>
      </c>
      <c r="G64" s="123">
        <v>3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53">
        <v>28</v>
      </c>
      <c r="D65" s="53"/>
      <c r="E65" s="127">
        <v>26</v>
      </c>
      <c r="F65" s="121">
        <v>23</v>
      </c>
      <c r="G65" s="121">
        <v>4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30">
        <v>9</v>
      </c>
      <c r="D66" s="43"/>
      <c r="E66" s="125">
        <v>3</v>
      </c>
      <c r="F66" s="123">
        <v>5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30">
        <v>9</v>
      </c>
      <c r="D67" s="43"/>
      <c r="E67" s="125">
        <v>11</v>
      </c>
      <c r="F67" s="123">
        <v>5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30">
        <v>4</v>
      </c>
      <c r="D68" s="43"/>
      <c r="E68" s="125">
        <v>4</v>
      </c>
      <c r="F68" s="123">
        <v>4</v>
      </c>
      <c r="G68" s="123">
        <v>1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30">
        <v>6</v>
      </c>
      <c r="D69" s="43"/>
      <c r="E69" s="125">
        <v>8</v>
      </c>
      <c r="F69" s="123">
        <v>9</v>
      </c>
      <c r="G69" s="123">
        <v>3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53">
        <v>130</v>
      </c>
      <c r="D70" s="53"/>
      <c r="E70" s="127">
        <v>94</v>
      </c>
      <c r="F70" s="121">
        <v>70</v>
      </c>
      <c r="G70" s="121">
        <v>17</v>
      </c>
      <c r="H70" s="121">
        <v>2</v>
      </c>
      <c r="I70" s="121">
        <v>1</v>
      </c>
    </row>
    <row r="71" spans="2:9" s="8" customFormat="1" ht="11.1" customHeight="1" x14ac:dyDescent="0.15">
      <c r="B71" s="29" t="s">
        <v>45</v>
      </c>
      <c r="C71" s="30">
        <v>39</v>
      </c>
      <c r="D71" s="43"/>
      <c r="E71" s="125">
        <v>30</v>
      </c>
      <c r="F71" s="123">
        <v>22</v>
      </c>
      <c r="G71" s="123">
        <v>5</v>
      </c>
      <c r="H71" s="123">
        <v>1</v>
      </c>
      <c r="I71" s="123">
        <v>1</v>
      </c>
    </row>
    <row r="72" spans="2:9" s="8" customFormat="1" ht="11.1" customHeight="1" x14ac:dyDescent="0.15">
      <c r="B72" s="29" t="s">
        <v>46</v>
      </c>
      <c r="C72" s="30">
        <v>9</v>
      </c>
      <c r="D72" s="43"/>
      <c r="E72" s="125">
        <v>8</v>
      </c>
      <c r="F72" s="123">
        <v>3</v>
      </c>
      <c r="G72" s="123">
        <v>2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30">
        <v>15</v>
      </c>
      <c r="D73" s="43"/>
      <c r="E73" s="125">
        <v>10</v>
      </c>
      <c r="F73" s="123">
        <v>5</v>
      </c>
      <c r="G73" s="123">
        <v>1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30">
        <v>25</v>
      </c>
      <c r="D74" s="43"/>
      <c r="E74" s="125">
        <v>14</v>
      </c>
      <c r="F74" s="123">
        <v>11</v>
      </c>
      <c r="G74" s="123">
        <v>1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30">
        <v>11</v>
      </c>
      <c r="D75" s="43"/>
      <c r="E75" s="125">
        <v>10</v>
      </c>
      <c r="F75" s="123">
        <v>11</v>
      </c>
      <c r="G75" s="123">
        <v>4</v>
      </c>
      <c r="H75" s="123">
        <v>1</v>
      </c>
      <c r="I75" s="123">
        <v>0</v>
      </c>
    </row>
    <row r="76" spans="2:9" s="8" customFormat="1" ht="11.1" customHeight="1" x14ac:dyDescent="0.15">
      <c r="B76" s="29" t="s">
        <v>50</v>
      </c>
      <c r="C76" s="30">
        <v>7</v>
      </c>
      <c r="D76" s="43"/>
      <c r="E76" s="125">
        <v>8</v>
      </c>
      <c r="F76" s="123">
        <v>6</v>
      </c>
      <c r="G76" s="123">
        <v>1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30">
        <v>14</v>
      </c>
      <c r="D77" s="43"/>
      <c r="E77" s="125">
        <v>7</v>
      </c>
      <c r="F77" s="123">
        <v>10</v>
      </c>
      <c r="G77" s="123">
        <v>3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10</v>
      </c>
      <c r="D78" s="67"/>
      <c r="E78" s="134">
        <v>7</v>
      </c>
      <c r="F78" s="132">
        <v>2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transitionEvaluation="1" codeName="Sheet65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171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91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92">
        <v>128</v>
      </c>
      <c r="D9" s="93">
        <v>132.03125</v>
      </c>
      <c r="E9" s="151">
        <v>169</v>
      </c>
      <c r="F9" s="12">
        <v>7</v>
      </c>
      <c r="G9" s="12">
        <v>0</v>
      </c>
      <c r="H9" s="12">
        <v>0</v>
      </c>
      <c r="I9" s="12">
        <v>0</v>
      </c>
    </row>
    <row r="10" spans="2:9" s="8" customFormat="1" x14ac:dyDescent="0.15">
      <c r="B10" s="14" t="str">
        <f>重要犯罪!B10</f>
        <v>2013     25</v>
      </c>
      <c r="C10" s="92">
        <v>99</v>
      </c>
      <c r="D10" s="93">
        <v>95.959595959595958</v>
      </c>
      <c r="E10" s="151">
        <v>95</v>
      </c>
      <c r="F10" s="12">
        <v>5</v>
      </c>
      <c r="G10" s="12">
        <v>0</v>
      </c>
      <c r="H10" s="12">
        <v>0</v>
      </c>
      <c r="I10" s="12">
        <v>0</v>
      </c>
    </row>
    <row r="11" spans="2:9" s="8" customFormat="1" x14ac:dyDescent="0.15">
      <c r="B11" s="14" t="str">
        <f>重要犯罪!B11</f>
        <v>2014     26</v>
      </c>
      <c r="C11" s="92">
        <v>162</v>
      </c>
      <c r="D11" s="93">
        <v>77.160493827160494</v>
      </c>
      <c r="E11" s="151">
        <v>125</v>
      </c>
      <c r="F11" s="12">
        <v>14</v>
      </c>
      <c r="G11" s="12">
        <v>2</v>
      </c>
      <c r="H11" s="12">
        <v>1</v>
      </c>
      <c r="I11" s="12">
        <v>0</v>
      </c>
    </row>
    <row r="12" spans="2:9" s="8" customFormat="1" x14ac:dyDescent="0.15">
      <c r="B12" s="14" t="str">
        <f>重要犯罪!B12</f>
        <v>2015     27</v>
      </c>
      <c r="C12" s="92">
        <v>181</v>
      </c>
      <c r="D12" s="95">
        <v>64.640883977900558</v>
      </c>
      <c r="E12" s="151">
        <v>117</v>
      </c>
      <c r="F12" s="12">
        <v>12</v>
      </c>
      <c r="G12" s="12">
        <v>1</v>
      </c>
      <c r="H12" s="12">
        <v>1</v>
      </c>
      <c r="I12" s="12">
        <v>0</v>
      </c>
    </row>
    <row r="13" spans="2:9" s="8" customFormat="1" x14ac:dyDescent="0.15">
      <c r="B13" s="14" t="str">
        <f>重要犯罪!B13</f>
        <v>2016     28</v>
      </c>
      <c r="C13" s="92">
        <v>683</v>
      </c>
      <c r="D13" s="95">
        <v>89.019033674963396</v>
      </c>
      <c r="E13" s="151">
        <v>608</v>
      </c>
      <c r="F13" s="12">
        <v>49</v>
      </c>
      <c r="G13" s="12">
        <v>3</v>
      </c>
      <c r="H13" s="12">
        <v>8</v>
      </c>
      <c r="I13" s="12">
        <v>2</v>
      </c>
    </row>
    <row r="14" spans="2:9" s="8" customFormat="1" x14ac:dyDescent="0.15">
      <c r="B14" s="14" t="str">
        <f>重要犯罪!B14</f>
        <v>2017     29</v>
      </c>
      <c r="C14" s="119">
        <v>609</v>
      </c>
      <c r="D14" s="95">
        <v>95.073891625615758</v>
      </c>
      <c r="E14" s="152">
        <v>579</v>
      </c>
      <c r="F14" s="12">
        <v>99</v>
      </c>
      <c r="G14" s="12">
        <v>12</v>
      </c>
      <c r="H14" s="12">
        <v>12</v>
      </c>
      <c r="I14" s="12">
        <v>2</v>
      </c>
    </row>
    <row r="15" spans="2:9" s="8" customFormat="1" x14ac:dyDescent="0.15">
      <c r="B15" s="14" t="str">
        <f>重要犯罪!B15</f>
        <v>2018     30</v>
      </c>
      <c r="C15" s="119">
        <v>420</v>
      </c>
      <c r="D15" s="95">
        <v>96.428571428571431</v>
      </c>
      <c r="E15" s="152">
        <v>405</v>
      </c>
      <c r="F15" s="12">
        <v>73</v>
      </c>
      <c r="G15" s="12">
        <v>8</v>
      </c>
      <c r="H15" s="12">
        <v>5</v>
      </c>
      <c r="I15" s="12">
        <v>1</v>
      </c>
    </row>
    <row r="16" spans="2:9" s="8" customFormat="1" x14ac:dyDescent="0.15">
      <c r="B16" s="18" t="str">
        <f>重要犯罪!B16</f>
        <v>2019 令和元年</v>
      </c>
      <c r="C16" s="94">
        <v>202</v>
      </c>
      <c r="D16" s="95">
        <v>141.58415841584159</v>
      </c>
      <c r="E16" s="153">
        <v>286</v>
      </c>
      <c r="F16" s="154">
        <v>26</v>
      </c>
      <c r="G16" s="154">
        <v>4</v>
      </c>
      <c r="H16" s="154">
        <v>2</v>
      </c>
      <c r="I16" s="154">
        <v>0</v>
      </c>
    </row>
    <row r="17" spans="2:9" s="22" customFormat="1" x14ac:dyDescent="0.15">
      <c r="B17" s="18" t="str">
        <f>重要犯罪!B17</f>
        <v>2020 　　２</v>
      </c>
      <c r="C17" s="50">
        <v>155</v>
      </c>
      <c r="D17" s="48">
        <v>58.709677419354833</v>
      </c>
      <c r="E17" s="149">
        <v>91</v>
      </c>
      <c r="F17" s="149">
        <v>14</v>
      </c>
      <c r="G17" s="149">
        <v>2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25</v>
      </c>
      <c r="D18" s="54">
        <f>E18/C18*100</f>
        <v>244</v>
      </c>
      <c r="E18" s="131">
        <f>SUM(E20,E26,E33,E34,E45,E52,E59,E65,E70)</f>
        <v>61</v>
      </c>
      <c r="F18" s="121">
        <f>SUM(F20,F26,F33,F34,F45,F52,F59,F65,F70)</f>
        <v>3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2</v>
      </c>
      <c r="D33" s="53"/>
      <c r="E33" s="129">
        <v>49</v>
      </c>
      <c r="F33" s="128">
        <v>1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21</v>
      </c>
      <c r="D34" s="53"/>
      <c r="E34" s="127">
        <v>11</v>
      </c>
      <c r="F34" s="121">
        <v>2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2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4</v>
      </c>
      <c r="D39" s="43"/>
      <c r="E39" s="125">
        <v>5</v>
      </c>
      <c r="F39" s="123">
        <v>2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16</v>
      </c>
      <c r="D40" s="43"/>
      <c r="E40" s="125">
        <v>4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1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0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1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1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2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0</v>
      </c>
      <c r="D70" s="53"/>
      <c r="E70" s="127">
        <v>1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1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transitionEvaluation="1" codeName="Sheet66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172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90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122</v>
      </c>
      <c r="D9" s="44">
        <v>55.737704918032783</v>
      </c>
      <c r="E9" s="14">
        <v>68</v>
      </c>
      <c r="F9" s="124">
        <v>42</v>
      </c>
      <c r="G9" s="124">
        <v>9</v>
      </c>
      <c r="H9" s="124">
        <v>7</v>
      </c>
      <c r="I9" s="124">
        <v>2</v>
      </c>
    </row>
    <row r="10" spans="2:9" s="8" customFormat="1" x14ac:dyDescent="0.15">
      <c r="B10" s="14" t="str">
        <f>重要犯罪!B10</f>
        <v>2013     25</v>
      </c>
      <c r="C10" s="43">
        <v>100</v>
      </c>
      <c r="D10" s="44">
        <v>69</v>
      </c>
      <c r="E10" s="14">
        <v>69</v>
      </c>
      <c r="F10" s="124">
        <v>38</v>
      </c>
      <c r="G10" s="124">
        <v>3</v>
      </c>
      <c r="H10" s="124">
        <v>14</v>
      </c>
      <c r="I10" s="124">
        <v>0</v>
      </c>
    </row>
    <row r="11" spans="2:9" s="8" customFormat="1" x14ac:dyDescent="0.15">
      <c r="B11" s="14" t="str">
        <f>重要犯罪!B11</f>
        <v>2014     26</v>
      </c>
      <c r="C11" s="43">
        <v>76</v>
      </c>
      <c r="D11" s="44">
        <v>61.842105263157897</v>
      </c>
      <c r="E11" s="14">
        <v>47</v>
      </c>
      <c r="F11" s="124">
        <v>34</v>
      </c>
      <c r="G11" s="124">
        <v>12</v>
      </c>
      <c r="H11" s="124">
        <v>4</v>
      </c>
      <c r="I11" s="124">
        <v>1</v>
      </c>
    </row>
    <row r="12" spans="2:9" s="8" customFormat="1" x14ac:dyDescent="0.15">
      <c r="B12" s="14" t="str">
        <f>重要犯罪!B12</f>
        <v>2015     27</v>
      </c>
      <c r="C12" s="43">
        <v>57</v>
      </c>
      <c r="D12" s="44">
        <v>57.894736842105267</v>
      </c>
      <c r="E12" s="14">
        <v>33</v>
      </c>
      <c r="F12" s="124">
        <v>16</v>
      </c>
      <c r="G12" s="124">
        <v>1</v>
      </c>
      <c r="H12" s="124">
        <v>0</v>
      </c>
      <c r="I12" s="124">
        <v>0</v>
      </c>
    </row>
    <row r="13" spans="2:9" s="8" customFormat="1" x14ac:dyDescent="0.15">
      <c r="B13" s="14" t="str">
        <f>重要犯罪!B13</f>
        <v>2016     28</v>
      </c>
      <c r="C13" s="43">
        <v>61</v>
      </c>
      <c r="D13" s="44">
        <v>57.377049180327866</v>
      </c>
      <c r="E13" s="14">
        <v>35</v>
      </c>
      <c r="F13" s="124">
        <v>14</v>
      </c>
      <c r="G13" s="124">
        <v>3</v>
      </c>
      <c r="H13" s="124">
        <v>2</v>
      </c>
      <c r="I13" s="124">
        <v>1</v>
      </c>
    </row>
    <row r="14" spans="2:9" s="8" customFormat="1" x14ac:dyDescent="0.15">
      <c r="B14" s="14" t="str">
        <f>重要犯罪!B14</f>
        <v>2017     29</v>
      </c>
      <c r="C14" s="24">
        <v>85</v>
      </c>
      <c r="D14" s="44">
        <v>55.294117647058826</v>
      </c>
      <c r="E14" s="2">
        <v>47</v>
      </c>
      <c r="F14" s="124">
        <v>25</v>
      </c>
      <c r="G14" s="124">
        <v>7</v>
      </c>
      <c r="H14" s="124">
        <v>5</v>
      </c>
      <c r="I14" s="124">
        <v>3</v>
      </c>
    </row>
    <row r="15" spans="2:9" s="8" customFormat="1" x14ac:dyDescent="0.15">
      <c r="B15" s="18" t="str">
        <f>重要犯罪!B15</f>
        <v>2018     30</v>
      </c>
      <c r="C15" s="47">
        <v>67</v>
      </c>
      <c r="D15" s="48">
        <v>70.149253731343293</v>
      </c>
      <c r="E15" s="77">
        <v>47</v>
      </c>
      <c r="F15" s="142">
        <v>30</v>
      </c>
      <c r="G15" s="142">
        <v>8</v>
      </c>
      <c r="H15" s="142">
        <v>1</v>
      </c>
      <c r="I15" s="142">
        <v>1</v>
      </c>
    </row>
    <row r="16" spans="2:9" s="8" customFormat="1" x14ac:dyDescent="0.15">
      <c r="B16" s="18" t="str">
        <f>重要犯罪!B16</f>
        <v>2019 令和元年</v>
      </c>
      <c r="C16" s="50">
        <v>259</v>
      </c>
      <c r="D16" s="48">
        <v>67.953667953667946</v>
      </c>
      <c r="E16" s="148">
        <v>176</v>
      </c>
      <c r="F16" s="142">
        <v>42</v>
      </c>
      <c r="G16" s="142">
        <v>13</v>
      </c>
      <c r="H16" s="142">
        <v>9</v>
      </c>
      <c r="I16" s="142">
        <v>5</v>
      </c>
    </row>
    <row r="17" spans="2:9" s="22" customFormat="1" x14ac:dyDescent="0.15">
      <c r="B17" s="18" t="str">
        <f>重要犯罪!B17</f>
        <v>2020 　　２</v>
      </c>
      <c r="C17" s="50">
        <v>235</v>
      </c>
      <c r="D17" s="48">
        <v>45.957446808510639</v>
      </c>
      <c r="E17" s="149">
        <v>108</v>
      </c>
      <c r="F17" s="149">
        <v>37</v>
      </c>
      <c r="G17" s="149">
        <v>5</v>
      </c>
      <c r="H17" s="149">
        <v>1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165</v>
      </c>
      <c r="D18" s="54">
        <f>E18/C18*100</f>
        <v>53.939393939393945</v>
      </c>
      <c r="E18" s="131">
        <f>SUM(E20,E26,E33,E34,E45,E52,E59,E65,E70)</f>
        <v>89</v>
      </c>
      <c r="F18" s="121">
        <f>SUM(F20,F26,F33,F34,F45,F52,F59,F65,F70)</f>
        <v>26</v>
      </c>
      <c r="G18" s="121">
        <f>SUM(G20,G26,G33,G34,G45,G52,G59,G65,G70)</f>
        <v>6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10</v>
      </c>
      <c r="D20" s="53"/>
      <c r="E20" s="23">
        <v>0</v>
      </c>
      <c r="F20" s="122">
        <v>0</v>
      </c>
      <c r="G20" s="121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5</v>
      </c>
      <c r="D26" s="53"/>
      <c r="E26" s="127">
        <v>9</v>
      </c>
      <c r="F26" s="121">
        <v>4</v>
      </c>
      <c r="G26" s="121">
        <v>1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2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3</v>
      </c>
      <c r="F29" s="123">
        <v>1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1</v>
      </c>
      <c r="D30" s="43"/>
      <c r="E30" s="125">
        <v>1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2</v>
      </c>
      <c r="D32" s="43"/>
      <c r="E32" s="125">
        <v>5</v>
      </c>
      <c r="F32" s="123">
        <v>3</v>
      </c>
      <c r="G32" s="123">
        <v>1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18</v>
      </c>
      <c r="D33" s="53"/>
      <c r="E33" s="129">
        <v>3</v>
      </c>
      <c r="F33" s="128">
        <v>1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22</v>
      </c>
      <c r="D34" s="53"/>
      <c r="E34" s="127">
        <v>23</v>
      </c>
      <c r="F34" s="121">
        <v>3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1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2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2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4</v>
      </c>
      <c r="D39" s="43"/>
      <c r="E39" s="125">
        <v>3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8</v>
      </c>
      <c r="D40" s="43"/>
      <c r="E40" s="125">
        <v>17</v>
      </c>
      <c r="F40" s="123">
        <v>1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2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3</v>
      </c>
      <c r="D44" s="43"/>
      <c r="E44" s="125">
        <v>3</v>
      </c>
      <c r="F44" s="123">
        <v>2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43</v>
      </c>
      <c r="D45" s="53"/>
      <c r="E45" s="131">
        <v>26</v>
      </c>
      <c r="F45" s="121">
        <v>7</v>
      </c>
      <c r="G45" s="121">
        <v>2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9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15</v>
      </c>
      <c r="D49" s="43"/>
      <c r="E49" s="125">
        <v>14</v>
      </c>
      <c r="F49" s="123">
        <v>1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14</v>
      </c>
      <c r="D50" s="43"/>
      <c r="E50" s="125">
        <v>12</v>
      </c>
      <c r="F50" s="123">
        <v>6</v>
      </c>
      <c r="G50" s="123">
        <v>2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4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48</v>
      </c>
      <c r="D52" s="53"/>
      <c r="E52" s="127">
        <v>13</v>
      </c>
      <c r="F52" s="121">
        <v>7</v>
      </c>
      <c r="G52" s="121">
        <v>1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2</v>
      </c>
      <c r="F53" s="123">
        <v>3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15</v>
      </c>
      <c r="D54" s="43"/>
      <c r="E54" s="125">
        <v>1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22</v>
      </c>
      <c r="D55" s="43"/>
      <c r="E55" s="125">
        <v>5</v>
      </c>
      <c r="F55" s="123">
        <v>3</v>
      </c>
      <c r="G55" s="123">
        <v>1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9</v>
      </c>
      <c r="D56" s="43"/>
      <c r="E56" s="125">
        <v>2</v>
      </c>
      <c r="F56" s="123">
        <v>1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2</v>
      </c>
      <c r="D57" s="43"/>
      <c r="E57" s="125">
        <v>3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6</v>
      </c>
      <c r="D59" s="53"/>
      <c r="E59" s="127">
        <v>5</v>
      </c>
      <c r="F59" s="121">
        <v>2</v>
      </c>
      <c r="G59" s="121">
        <v>1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4</v>
      </c>
      <c r="D62" s="43"/>
      <c r="E62" s="125">
        <v>4</v>
      </c>
      <c r="F62" s="123">
        <v>1</v>
      </c>
      <c r="G62" s="123">
        <v>1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2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1</v>
      </c>
      <c r="F64" s="123">
        <v>1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10</v>
      </c>
      <c r="D65" s="53"/>
      <c r="E65" s="127">
        <v>4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6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4</v>
      </c>
      <c r="D68" s="43"/>
      <c r="E68" s="125">
        <v>4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3</v>
      </c>
      <c r="D70" s="53"/>
      <c r="E70" s="127">
        <v>6</v>
      </c>
      <c r="F70" s="121">
        <v>2</v>
      </c>
      <c r="G70" s="121">
        <v>1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</v>
      </c>
      <c r="D71" s="43"/>
      <c r="E71" s="125">
        <v>5</v>
      </c>
      <c r="F71" s="123">
        <v>2</v>
      </c>
      <c r="G71" s="123">
        <v>1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1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1</v>
      </c>
      <c r="D78" s="67"/>
      <c r="E78" s="134">
        <v>1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transitionEvaluation="1" codeName="Sheet67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173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92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60</v>
      </c>
      <c r="D9" s="44">
        <v>86.666666666666671</v>
      </c>
      <c r="E9" s="14">
        <v>52</v>
      </c>
      <c r="F9" s="124">
        <v>37</v>
      </c>
      <c r="G9" s="124">
        <v>9</v>
      </c>
      <c r="H9" s="124">
        <v>6</v>
      </c>
      <c r="I9" s="124">
        <v>3</v>
      </c>
    </row>
    <row r="10" spans="2:9" s="8" customFormat="1" x14ac:dyDescent="0.15">
      <c r="B10" s="14" t="str">
        <f>重要犯罪!B10</f>
        <v>2013     25</v>
      </c>
      <c r="C10" s="43">
        <v>64</v>
      </c>
      <c r="D10" s="44">
        <v>90.625</v>
      </c>
      <c r="E10" s="14">
        <v>58</v>
      </c>
      <c r="F10" s="124">
        <v>47</v>
      </c>
      <c r="G10" s="124">
        <v>7</v>
      </c>
      <c r="H10" s="124">
        <v>3</v>
      </c>
      <c r="I10" s="124">
        <v>1</v>
      </c>
    </row>
    <row r="11" spans="2:9" s="8" customFormat="1" x14ac:dyDescent="0.15">
      <c r="B11" s="14" t="str">
        <f>重要犯罪!B11</f>
        <v>2014     26</v>
      </c>
      <c r="C11" s="43">
        <v>46</v>
      </c>
      <c r="D11" s="44">
        <v>89.130434782608688</v>
      </c>
      <c r="E11" s="14">
        <v>41</v>
      </c>
      <c r="F11" s="124">
        <v>20</v>
      </c>
      <c r="G11" s="124">
        <v>7</v>
      </c>
      <c r="H11" s="124">
        <v>6</v>
      </c>
      <c r="I11" s="124">
        <v>4</v>
      </c>
    </row>
    <row r="12" spans="2:9" s="8" customFormat="1" x14ac:dyDescent="0.15">
      <c r="B12" s="14" t="str">
        <f>重要犯罪!B12</f>
        <v>2015     27</v>
      </c>
      <c r="C12" s="43">
        <v>43</v>
      </c>
      <c r="D12" s="44">
        <v>88.372093023255815</v>
      </c>
      <c r="E12" s="14">
        <v>38</v>
      </c>
      <c r="F12" s="124">
        <v>20</v>
      </c>
      <c r="G12" s="124">
        <v>7</v>
      </c>
      <c r="H12" s="124">
        <v>7</v>
      </c>
      <c r="I12" s="124">
        <v>4</v>
      </c>
    </row>
    <row r="13" spans="2:9" s="8" customFormat="1" x14ac:dyDescent="0.15">
      <c r="B13" s="14" t="str">
        <f>重要犯罪!B13</f>
        <v>2016     28</v>
      </c>
      <c r="C13" s="43">
        <v>84</v>
      </c>
      <c r="D13" s="44">
        <v>92.857142857142861</v>
      </c>
      <c r="E13" s="14">
        <v>78</v>
      </c>
      <c r="F13" s="124">
        <v>20</v>
      </c>
      <c r="G13" s="124">
        <v>2</v>
      </c>
      <c r="H13" s="124">
        <v>4</v>
      </c>
      <c r="I13" s="124">
        <v>0</v>
      </c>
    </row>
    <row r="14" spans="2:9" s="8" customFormat="1" x14ac:dyDescent="0.15">
      <c r="B14" s="14" t="str">
        <f>重要犯罪!B14</f>
        <v>2017     29</v>
      </c>
      <c r="C14" s="24">
        <v>66</v>
      </c>
      <c r="D14" s="44">
        <v>95.454545454545453</v>
      </c>
      <c r="E14" s="2">
        <v>63</v>
      </c>
      <c r="F14" s="124">
        <v>34</v>
      </c>
      <c r="G14" s="124">
        <v>3</v>
      </c>
      <c r="H14" s="124">
        <v>4</v>
      </c>
      <c r="I14" s="124">
        <v>2</v>
      </c>
    </row>
    <row r="15" spans="2:9" s="8" customFormat="1" x14ac:dyDescent="0.15">
      <c r="B15" s="18" t="str">
        <f>重要犯罪!B15</f>
        <v>2018     30</v>
      </c>
      <c r="C15" s="47">
        <v>46</v>
      </c>
      <c r="D15" s="48">
        <v>97.826086956521735</v>
      </c>
      <c r="E15" s="77">
        <v>45</v>
      </c>
      <c r="F15" s="142">
        <v>15</v>
      </c>
      <c r="G15" s="142">
        <v>5</v>
      </c>
      <c r="H15" s="142">
        <v>2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50">
        <v>46</v>
      </c>
      <c r="D16" s="48">
        <v>100</v>
      </c>
      <c r="E16" s="148">
        <v>46</v>
      </c>
      <c r="F16" s="142">
        <v>16</v>
      </c>
      <c r="G16" s="142">
        <v>2</v>
      </c>
      <c r="H16" s="142">
        <v>1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52</v>
      </c>
      <c r="D17" s="48">
        <v>86.538461538461547</v>
      </c>
      <c r="E17" s="149">
        <v>45</v>
      </c>
      <c r="F17" s="149">
        <v>18</v>
      </c>
      <c r="G17" s="149">
        <v>4</v>
      </c>
      <c r="H17" s="149">
        <v>3</v>
      </c>
      <c r="I17" s="148">
        <v>0</v>
      </c>
    </row>
    <row r="18" spans="2:9" s="22" customFormat="1" x14ac:dyDescent="0.15">
      <c r="B18" s="96" t="str">
        <f>重要犯罪!B18</f>
        <v>2021 　　３</v>
      </c>
      <c r="C18" s="97">
        <f>SUM(C20,C26,C33,C34,C45,C52,C59,C65,C70)</f>
        <v>55</v>
      </c>
      <c r="D18" s="98">
        <f>E18/C18*100</f>
        <v>100</v>
      </c>
      <c r="E18" s="155">
        <f>SUM(E20,E26,E33,E34,E45,E52,E59,E65,E70)</f>
        <v>55</v>
      </c>
      <c r="F18" s="156">
        <f>SUM(F20,F26,F33,F34,F45,F52,F59,F65,F70)</f>
        <v>22</v>
      </c>
      <c r="G18" s="156">
        <f>SUM(G20,G26,G33,G34,G45,G52,G59,G65,G70)</f>
        <v>3</v>
      </c>
      <c r="H18" s="156">
        <f>SUM(H20,H26,H33,H34,H45,H52,H59,H65,H70)</f>
        <v>1</v>
      </c>
      <c r="I18" s="156">
        <f>SUM(I20,I26,I33,I34,I45,I52,I59,I65,I70)</f>
        <v>1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1</v>
      </c>
      <c r="D26" s="53"/>
      <c r="E26" s="127">
        <v>1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1</v>
      </c>
      <c r="D31" s="43"/>
      <c r="E31" s="125">
        <v>1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12</v>
      </c>
      <c r="D33" s="53"/>
      <c r="E33" s="129">
        <v>11</v>
      </c>
      <c r="F33" s="128">
        <v>4</v>
      </c>
      <c r="G33" s="128">
        <v>1</v>
      </c>
      <c r="H33" s="128">
        <v>1</v>
      </c>
      <c r="I33" s="128">
        <v>1</v>
      </c>
    </row>
    <row r="34" spans="2:9" s="22" customFormat="1" ht="11.1" customHeight="1" x14ac:dyDescent="0.15">
      <c r="B34" s="32" t="s">
        <v>285</v>
      </c>
      <c r="C34" s="121">
        <v>13</v>
      </c>
      <c r="D34" s="53"/>
      <c r="E34" s="127">
        <v>15</v>
      </c>
      <c r="F34" s="121">
        <v>5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3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3</v>
      </c>
      <c r="D36" s="43"/>
      <c r="E36" s="125">
        <v>3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1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5</v>
      </c>
      <c r="D38" s="43"/>
      <c r="E38" s="125">
        <v>4</v>
      </c>
      <c r="F38" s="123">
        <v>3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2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3</v>
      </c>
      <c r="D40" s="43"/>
      <c r="E40" s="125">
        <v>4</v>
      </c>
      <c r="F40" s="123">
        <v>2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5</v>
      </c>
      <c r="D45" s="53"/>
      <c r="E45" s="131">
        <v>8</v>
      </c>
      <c r="F45" s="121">
        <v>3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</v>
      </c>
      <c r="D47" s="43"/>
      <c r="E47" s="125">
        <v>1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1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1</v>
      </c>
      <c r="D49" s="43"/>
      <c r="E49" s="125">
        <v>1</v>
      </c>
      <c r="F49" s="123">
        <v>1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2</v>
      </c>
      <c r="D50" s="43"/>
      <c r="E50" s="125">
        <v>4</v>
      </c>
      <c r="F50" s="123">
        <v>1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1</v>
      </c>
      <c r="D51" s="43"/>
      <c r="E51" s="125">
        <v>1</v>
      </c>
      <c r="F51" s="123">
        <v>1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10</v>
      </c>
      <c r="D52" s="53"/>
      <c r="E52" s="127">
        <v>9</v>
      </c>
      <c r="F52" s="121">
        <v>3</v>
      </c>
      <c r="G52" s="121">
        <v>1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1</v>
      </c>
      <c r="D53" s="43"/>
      <c r="E53" s="125">
        <v>1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3</v>
      </c>
      <c r="D55" s="43"/>
      <c r="E55" s="125">
        <v>2</v>
      </c>
      <c r="F55" s="123">
        <v>1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3</v>
      </c>
      <c r="D56" s="43"/>
      <c r="E56" s="125">
        <v>5</v>
      </c>
      <c r="F56" s="123">
        <v>1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2</v>
      </c>
      <c r="D57" s="43"/>
      <c r="E57" s="125">
        <v>1</v>
      </c>
      <c r="F57" s="123">
        <v>1</v>
      </c>
      <c r="G57" s="123">
        <v>1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1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6</v>
      </c>
      <c r="D59" s="53"/>
      <c r="E59" s="127">
        <v>6</v>
      </c>
      <c r="F59" s="121">
        <v>4</v>
      </c>
      <c r="G59" s="121">
        <v>1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2</v>
      </c>
      <c r="D61" s="43"/>
      <c r="E61" s="125">
        <v>2</v>
      </c>
      <c r="F61" s="123">
        <v>1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1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</v>
      </c>
      <c r="D63" s="43"/>
      <c r="E63" s="125">
        <v>1</v>
      </c>
      <c r="F63" s="123">
        <v>1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2</v>
      </c>
      <c r="D64" s="43"/>
      <c r="E64" s="125">
        <v>3</v>
      </c>
      <c r="F64" s="123">
        <v>2</v>
      </c>
      <c r="G64" s="123">
        <v>1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1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1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7</v>
      </c>
      <c r="D70" s="53"/>
      <c r="E70" s="127">
        <v>5</v>
      </c>
      <c r="F70" s="121">
        <v>3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3</v>
      </c>
      <c r="D71" s="43"/>
      <c r="E71" s="125">
        <v>2</v>
      </c>
      <c r="F71" s="123">
        <v>2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1</v>
      </c>
      <c r="D72" s="43"/>
      <c r="E72" s="125">
        <v>1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2</v>
      </c>
      <c r="D76" s="43"/>
      <c r="E76" s="125">
        <v>1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1</v>
      </c>
      <c r="D78" s="67"/>
      <c r="E78" s="134">
        <v>1</v>
      </c>
      <c r="F78" s="132">
        <v>1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transitionEvaluation="1" codeName="Sheet68">
    <tabColor indexed="13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16" x14ac:dyDescent="0.15">
      <c r="B1" s="1" t="s">
        <v>174</v>
      </c>
    </row>
    <row r="2" spans="2:16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1" t="s">
        <v>85</v>
      </c>
      <c r="D4" s="211"/>
      <c r="E4" s="211"/>
      <c r="F4" s="211"/>
      <c r="G4" s="211"/>
      <c r="H4" s="211"/>
      <c r="I4" s="211"/>
    </row>
    <row r="5" spans="2:16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16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16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2012 平成24年</v>
      </c>
      <c r="C9" s="43">
        <v>65</v>
      </c>
      <c r="D9" s="44">
        <v>84.615384615384613</v>
      </c>
      <c r="E9" s="14">
        <v>55</v>
      </c>
      <c r="F9" s="124">
        <v>84</v>
      </c>
      <c r="G9" s="124">
        <v>3</v>
      </c>
      <c r="H9" s="124">
        <v>0</v>
      </c>
      <c r="I9" s="124">
        <v>0</v>
      </c>
      <c r="J9" s="46">
        <f>SUM('D-d-1'!C9,'D-d-2'!C9)-C9</f>
        <v>0</v>
      </c>
      <c r="L9" s="46">
        <f>SUM('D-d-1'!E9,'D-d-2'!E9)-E9</f>
        <v>0</v>
      </c>
      <c r="M9" s="46">
        <f>SUM('D-d-1'!F9,'D-d-2'!F9)-F9</f>
        <v>0</v>
      </c>
      <c r="N9" s="46">
        <f>SUM('D-d-1'!G9,'D-d-2'!G9)-G9</f>
        <v>0</v>
      </c>
      <c r="O9" s="46">
        <f>SUM('D-d-1'!H9,'D-d-2'!H9)-H9</f>
        <v>0</v>
      </c>
      <c r="P9" s="46">
        <f>SUM('D-d-1'!I9,'D-d-2'!I9)-I9</f>
        <v>0</v>
      </c>
    </row>
    <row r="10" spans="2:16" s="8" customFormat="1" x14ac:dyDescent="0.15">
      <c r="B10" s="14" t="str">
        <f>重要犯罪!B10</f>
        <v>2013     25</v>
      </c>
      <c r="C10" s="43">
        <v>63</v>
      </c>
      <c r="D10" s="44">
        <v>92.063492063492063</v>
      </c>
      <c r="E10" s="14">
        <v>58</v>
      </c>
      <c r="F10" s="124">
        <v>59</v>
      </c>
      <c r="G10" s="124">
        <v>4</v>
      </c>
      <c r="H10" s="124">
        <v>0</v>
      </c>
      <c r="I10" s="124">
        <v>0</v>
      </c>
      <c r="J10" s="46">
        <f>SUM('D-d-1'!C10,'D-d-2'!C10)-C10</f>
        <v>0</v>
      </c>
      <c r="L10" s="46">
        <f>SUM('D-d-1'!E10,'D-d-2'!E10)-E10</f>
        <v>0</v>
      </c>
      <c r="M10" s="46">
        <f>SUM('D-d-1'!F10,'D-d-2'!F10)-F10</f>
        <v>0</v>
      </c>
      <c r="N10" s="46">
        <f>SUM('D-d-1'!G10,'D-d-2'!G10)-G10</f>
        <v>0</v>
      </c>
      <c r="O10" s="46">
        <f>SUM('D-d-1'!H10,'D-d-2'!H10)-H10</f>
        <v>0</v>
      </c>
      <c r="P10" s="46">
        <f>SUM('D-d-1'!I10,'D-d-2'!I10)-I10</f>
        <v>0</v>
      </c>
    </row>
    <row r="11" spans="2:16" s="8" customFormat="1" x14ac:dyDescent="0.15">
      <c r="B11" s="14" t="str">
        <f>重要犯罪!B11</f>
        <v>2014     26</v>
      </c>
      <c r="C11" s="43">
        <v>63</v>
      </c>
      <c r="D11" s="44">
        <v>88.888888888888886</v>
      </c>
      <c r="E11" s="14">
        <v>56</v>
      </c>
      <c r="F11" s="124">
        <v>64</v>
      </c>
      <c r="G11" s="124">
        <v>2</v>
      </c>
      <c r="H11" s="124">
        <v>0</v>
      </c>
      <c r="I11" s="124">
        <v>0</v>
      </c>
      <c r="J11" s="46">
        <f>SUM('D-d-1'!C11,'D-d-2'!C11)-C11</f>
        <v>0</v>
      </c>
      <c r="L11" s="46">
        <f>SUM('D-d-1'!E11,'D-d-2'!E11)-E11</f>
        <v>0</v>
      </c>
      <c r="M11" s="46">
        <f>SUM('D-d-1'!F11,'D-d-2'!F11)-F11</f>
        <v>0</v>
      </c>
      <c r="N11" s="46">
        <f>SUM('D-d-1'!G11,'D-d-2'!G11)-G11</f>
        <v>0</v>
      </c>
      <c r="O11" s="46">
        <f>SUM('D-d-1'!H11,'D-d-2'!H11)-H11</f>
        <v>0</v>
      </c>
      <c r="P11" s="46">
        <f>SUM('D-d-1'!I11,'D-d-2'!I11)-I11</f>
        <v>0</v>
      </c>
    </row>
    <row r="12" spans="2:16" s="8" customFormat="1" x14ac:dyDescent="0.15">
      <c r="B12" s="14" t="str">
        <f>重要犯罪!B12</f>
        <v>2015     27</v>
      </c>
      <c r="C12" s="43">
        <v>70</v>
      </c>
      <c r="D12" s="44">
        <v>92.857142857142861</v>
      </c>
      <c r="E12" s="14">
        <v>65</v>
      </c>
      <c r="F12" s="124">
        <v>74</v>
      </c>
      <c r="G12" s="124">
        <v>2</v>
      </c>
      <c r="H12" s="124">
        <v>0</v>
      </c>
      <c r="I12" s="124">
        <v>0</v>
      </c>
      <c r="J12" s="46">
        <f>SUM('D-d-1'!C12,'D-d-2'!C12)-C12</f>
        <v>0</v>
      </c>
      <c r="L12" s="46">
        <f>SUM('D-d-1'!E12,'D-d-2'!E12)-E12</f>
        <v>0</v>
      </c>
      <c r="M12" s="46">
        <f>SUM('D-d-1'!F12,'D-d-2'!F12)-F12</f>
        <v>0</v>
      </c>
      <c r="N12" s="46">
        <f>SUM('D-d-1'!G12,'D-d-2'!G12)-G12</f>
        <v>0</v>
      </c>
      <c r="O12" s="46">
        <f>SUM('D-d-1'!H12,'D-d-2'!H12)-H12</f>
        <v>0</v>
      </c>
      <c r="P12" s="46">
        <f>SUM('D-d-1'!I12,'D-d-2'!I12)-I12</f>
        <v>0</v>
      </c>
    </row>
    <row r="13" spans="2:16" s="8" customFormat="1" x14ac:dyDescent="0.15">
      <c r="B13" s="14" t="str">
        <f>重要犯罪!B13</f>
        <v>2016     28</v>
      </c>
      <c r="C13" s="43">
        <v>49</v>
      </c>
      <c r="D13" s="44">
        <v>93.877551020408163</v>
      </c>
      <c r="E13" s="14">
        <v>46</v>
      </c>
      <c r="F13" s="124">
        <v>74</v>
      </c>
      <c r="G13" s="124">
        <v>1</v>
      </c>
      <c r="H13" s="124">
        <v>0</v>
      </c>
      <c r="I13" s="124">
        <v>0</v>
      </c>
      <c r="J13" s="46">
        <f>SUM('D-d-1'!C13,'D-d-2'!C13)-C13</f>
        <v>0</v>
      </c>
      <c r="L13" s="46">
        <f>SUM('D-d-1'!E13,'D-d-2'!E13)-E13</f>
        <v>0</v>
      </c>
      <c r="M13" s="46">
        <f>SUM('D-d-1'!F13,'D-d-2'!F13)-F13</f>
        <v>0</v>
      </c>
      <c r="N13" s="46">
        <f>SUM('D-d-1'!G13,'D-d-2'!G13)-G13</f>
        <v>0</v>
      </c>
      <c r="O13" s="46">
        <f>SUM('D-d-1'!H13,'D-d-2'!H13)-H13</f>
        <v>0</v>
      </c>
      <c r="P13" s="46">
        <f>SUM('D-d-1'!I13,'D-d-2'!I13)-I13</f>
        <v>0</v>
      </c>
    </row>
    <row r="14" spans="2:16" s="8" customFormat="1" x14ac:dyDescent="0.15">
      <c r="B14" s="18" t="str">
        <f>重要犯罪!B14</f>
        <v>2017     29</v>
      </c>
      <c r="C14" s="47">
        <v>58</v>
      </c>
      <c r="D14" s="44">
        <v>106.89655172413792</v>
      </c>
      <c r="E14" s="77">
        <v>62</v>
      </c>
      <c r="F14" s="142">
        <v>68</v>
      </c>
      <c r="G14" s="142">
        <v>1</v>
      </c>
      <c r="H14" s="142">
        <v>0</v>
      </c>
      <c r="I14" s="142">
        <v>0</v>
      </c>
      <c r="J14" s="46">
        <f>SUM('D-d-1'!C14,'D-d-2'!C14)-C14</f>
        <v>0</v>
      </c>
      <c r="L14" s="46">
        <f>SUM('D-d-1'!E14,'D-d-2'!E14)-E14</f>
        <v>0</v>
      </c>
      <c r="M14" s="46">
        <f>SUM('D-d-1'!F14,'D-d-2'!F14)-F14</f>
        <v>0</v>
      </c>
      <c r="N14" s="46">
        <f>SUM('D-d-1'!G14,'D-d-2'!G14)-G14</f>
        <v>0</v>
      </c>
      <c r="O14" s="46">
        <f>SUM('D-d-1'!H14,'D-d-2'!H14)-H14</f>
        <v>0</v>
      </c>
      <c r="P14" s="46">
        <f>SUM('D-d-1'!I14,'D-d-2'!I14)-I14</f>
        <v>0</v>
      </c>
    </row>
    <row r="15" spans="2:16" s="8" customFormat="1" x14ac:dyDescent="0.15">
      <c r="B15" s="18" t="str">
        <f>重要犯罪!B15</f>
        <v>2018     30</v>
      </c>
      <c r="C15" s="47">
        <v>46</v>
      </c>
      <c r="D15" s="48">
        <v>89.130434782608688</v>
      </c>
      <c r="E15" s="77">
        <v>41</v>
      </c>
      <c r="F15" s="142">
        <v>64</v>
      </c>
      <c r="G15" s="142">
        <v>1</v>
      </c>
      <c r="H15" s="142">
        <v>0</v>
      </c>
      <c r="I15" s="142">
        <v>0</v>
      </c>
      <c r="J15" s="46">
        <f>SUM('D-d-1'!C15,'D-d-2'!C15)-C15</f>
        <v>0</v>
      </c>
      <c r="L15" s="46">
        <f>SUM('D-d-1'!E15,'D-d-2'!E15)-E15</f>
        <v>0</v>
      </c>
      <c r="M15" s="46">
        <f>SUM('D-d-1'!F15,'D-d-2'!F15)-F15</f>
        <v>0</v>
      </c>
      <c r="N15" s="46">
        <f>SUM('D-d-1'!G15,'D-d-2'!G15)-G15</f>
        <v>0</v>
      </c>
      <c r="O15" s="46">
        <f>SUM('D-d-1'!H15,'D-d-2'!H15)-H15</f>
        <v>0</v>
      </c>
      <c r="P15" s="46">
        <f>SUM('D-d-1'!I15,'D-d-2'!I15)-I15</f>
        <v>0</v>
      </c>
    </row>
    <row r="16" spans="2:16" s="8" customFormat="1" x14ac:dyDescent="0.15">
      <c r="B16" s="18" t="str">
        <f>重要犯罪!B16</f>
        <v>2019 令和元年</v>
      </c>
      <c r="C16" s="50">
        <v>49</v>
      </c>
      <c r="D16" s="48">
        <v>89.795918367346943</v>
      </c>
      <c r="E16" s="148">
        <v>44</v>
      </c>
      <c r="F16" s="142">
        <v>66</v>
      </c>
      <c r="G16" s="142">
        <v>5</v>
      </c>
      <c r="H16" s="142">
        <v>0</v>
      </c>
      <c r="I16" s="142">
        <v>0</v>
      </c>
      <c r="J16" s="46">
        <f>SUM('D-d-1'!C16,'D-d-2'!C16)-C16</f>
        <v>0</v>
      </c>
      <c r="L16" s="46">
        <f>SUM('D-d-1'!E16,'D-d-2'!E16)-E16</f>
        <v>0</v>
      </c>
      <c r="M16" s="46">
        <f>SUM('D-d-1'!F16,'D-d-2'!F16)-F16</f>
        <v>0</v>
      </c>
      <c r="N16" s="46">
        <f>SUM('D-d-1'!G16,'D-d-2'!G16)-G16</f>
        <v>0</v>
      </c>
      <c r="O16" s="46">
        <f>SUM('D-d-1'!H16,'D-d-2'!H16)-H16</f>
        <v>0</v>
      </c>
      <c r="P16" s="46">
        <f>SUM('D-d-1'!I16,'D-d-2'!I16)-I16</f>
        <v>0</v>
      </c>
    </row>
    <row r="17" spans="2:16" s="22" customFormat="1" x14ac:dyDescent="0.15">
      <c r="B17" s="18" t="str">
        <f>重要犯罪!B17</f>
        <v>2020 　　２</v>
      </c>
      <c r="C17" s="50">
        <v>57</v>
      </c>
      <c r="D17" s="48">
        <v>82.456140350877192</v>
      </c>
      <c r="E17" s="149">
        <v>47</v>
      </c>
      <c r="F17" s="149">
        <v>54</v>
      </c>
      <c r="G17" s="149">
        <v>4</v>
      </c>
      <c r="H17" s="149">
        <v>0</v>
      </c>
      <c r="I17" s="148">
        <v>0</v>
      </c>
      <c r="J17" s="46">
        <f>SUM('D-d-1'!C17,'D-d-2'!C17)-C17</f>
        <v>0</v>
      </c>
      <c r="L17" s="46">
        <f>SUM('D-d-1'!E17,'D-d-2'!E17)-E17</f>
        <v>0</v>
      </c>
      <c r="M17" s="46">
        <f>SUM('D-d-1'!F17,'D-d-2'!F17)-F17</f>
        <v>0</v>
      </c>
      <c r="N17" s="46">
        <f>SUM('D-d-1'!G17,'D-d-2'!G17)-G17</f>
        <v>0</v>
      </c>
      <c r="O17" s="46">
        <f>SUM('D-d-1'!H17,'D-d-2'!H17)-H17</f>
        <v>0</v>
      </c>
      <c r="P17" s="46">
        <f>SUM('D-d-1'!I17,'D-d-2'!I17)-I17</f>
        <v>0</v>
      </c>
    </row>
    <row r="18" spans="2:16" s="22" customFormat="1" x14ac:dyDescent="0.15">
      <c r="B18" s="23" t="str">
        <f>重要犯罪!B18</f>
        <v>2021 　　３</v>
      </c>
      <c r="C18" s="53">
        <f>SUM(C20,C26,C33,C34,C45,C52,C59,C65,C70)</f>
        <v>72</v>
      </c>
      <c r="D18" s="54">
        <f>E18/C18*100</f>
        <v>95.833333333333343</v>
      </c>
      <c r="E18" s="131">
        <f>SUM(E20,E26,E33,E34,E45,E52,E59,E65,E70)</f>
        <v>69</v>
      </c>
      <c r="F18" s="121">
        <f>SUM(F20,F26,F33,F34,F45,F52,F59,F65,F70)</f>
        <v>95</v>
      </c>
      <c r="G18" s="121">
        <f>SUM(G20,G26,G33,G34,G45,G52,G59,G65,G70)</f>
        <v>9</v>
      </c>
      <c r="H18" s="121">
        <f>SUM(H20,H26,H33,H34,H45,H52,H59,H65,H70)</f>
        <v>0</v>
      </c>
      <c r="I18" s="121">
        <f>SUM(I20,I26,I33,I34,I45,I52,I59,I65,I70)</f>
        <v>0</v>
      </c>
      <c r="J18" s="46">
        <f>SUM('D-d-1'!C18,'D-d-2'!C18)-C18</f>
        <v>0</v>
      </c>
      <c r="L18" s="46">
        <f>SUM('D-d-1'!E18,'D-d-2'!E18)-E18</f>
        <v>0</v>
      </c>
      <c r="M18" s="46">
        <f>SUM('D-d-1'!F18,'D-d-2'!F18)-F18</f>
        <v>0</v>
      </c>
      <c r="N18" s="46">
        <f>SUM('D-d-1'!G18,'D-d-2'!G18)-G18</f>
        <v>0</v>
      </c>
      <c r="O18" s="46">
        <f>SUM('D-d-1'!H18,'D-d-2'!H18)-H18</f>
        <v>0</v>
      </c>
      <c r="P18" s="46">
        <f>SUM('D-d-1'!I18,'D-d-2'!I18)-I18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SUM('D-d-1'!C19,'D-d-2'!C19)-C19</f>
        <v>0</v>
      </c>
      <c r="L19" s="46">
        <f>SUM('D-d-1'!E19,'D-d-2'!E19)-E19</f>
        <v>0</v>
      </c>
      <c r="M19" s="46">
        <f>SUM('D-d-1'!F19,'D-d-2'!F19)-F19</f>
        <v>0</v>
      </c>
      <c r="N19" s="46">
        <f>SUM('D-d-1'!G19,'D-d-2'!G19)-G19</f>
        <v>0</v>
      </c>
      <c r="O19" s="46">
        <f>SUM('D-d-1'!H19,'D-d-2'!H19)-H19</f>
        <v>0</v>
      </c>
      <c r="P19" s="46">
        <f>SUM('D-d-1'!I19,'D-d-2'!I19)-I19</f>
        <v>0</v>
      </c>
    </row>
    <row r="20" spans="2:16" s="22" customFormat="1" ht="11.1" customHeight="1" x14ac:dyDescent="0.15">
      <c r="B20" s="26" t="s">
        <v>1</v>
      </c>
      <c r="C20" s="23">
        <v>5</v>
      </c>
      <c r="D20" s="53"/>
      <c r="E20" s="23">
        <v>4</v>
      </c>
      <c r="F20" s="122">
        <v>4</v>
      </c>
      <c r="G20" s="122">
        <v>0</v>
      </c>
      <c r="H20" s="122">
        <v>0</v>
      </c>
      <c r="I20" s="121">
        <v>0</v>
      </c>
      <c r="J20" s="46">
        <f>SUM('D-d-1'!C20,'D-d-2'!C20)-C20</f>
        <v>0</v>
      </c>
      <c r="L20" s="46">
        <f>SUM('D-d-1'!E20,'D-d-2'!E20)-E20</f>
        <v>0</v>
      </c>
      <c r="M20" s="46">
        <f>SUM('D-d-1'!F20,'D-d-2'!F20)-F20</f>
        <v>0</v>
      </c>
      <c r="N20" s="46">
        <f>SUM('D-d-1'!G20,'D-d-2'!G20)-G20</f>
        <v>0</v>
      </c>
      <c r="O20" s="46">
        <f>SUM('D-d-1'!H20,'D-d-2'!H20)-H20</f>
        <v>0</v>
      </c>
      <c r="P20" s="46">
        <f>SUM('D-d-1'!I20,'D-d-2'!I20)-I20</f>
        <v>0</v>
      </c>
    </row>
    <row r="21" spans="2:16" s="8" customFormat="1" ht="11.1" customHeight="1" x14ac:dyDescent="0.15">
      <c r="B21" s="29" t="s">
        <v>2</v>
      </c>
      <c r="C21" s="136">
        <v>3</v>
      </c>
      <c r="D21" s="79"/>
      <c r="E21" s="150">
        <v>3</v>
      </c>
      <c r="F21" s="136">
        <v>2</v>
      </c>
      <c r="G21" s="137">
        <v>0</v>
      </c>
      <c r="H21" s="138">
        <v>0</v>
      </c>
      <c r="I21" s="146">
        <v>0</v>
      </c>
      <c r="J21" s="46">
        <f>SUM('D-d-1'!C21,'D-d-2'!C21)-C21</f>
        <v>0</v>
      </c>
      <c r="L21" s="46">
        <f>SUM('D-d-1'!E21,'D-d-2'!E21)-E21</f>
        <v>0</v>
      </c>
      <c r="M21" s="46">
        <f>SUM('D-d-1'!F21,'D-d-2'!F21)-F21</f>
        <v>0</v>
      </c>
      <c r="N21" s="46">
        <f>SUM('D-d-1'!G21,'D-d-2'!G21)-G21</f>
        <v>0</v>
      </c>
      <c r="O21" s="46">
        <f>SUM('D-d-1'!H21,'D-d-2'!H21)-H21</f>
        <v>0</v>
      </c>
      <c r="P21" s="46">
        <f>SUM('D-d-1'!I21,'D-d-2'!I21)-I21</f>
        <v>0</v>
      </c>
    </row>
    <row r="22" spans="2:16" s="8" customFormat="1" ht="11.1" customHeight="1" x14ac:dyDescent="0.15">
      <c r="B22" s="29" t="s">
        <v>3</v>
      </c>
      <c r="C22" s="136">
        <v>0</v>
      </c>
      <c r="D22" s="79"/>
      <c r="E22" s="150">
        <v>0</v>
      </c>
      <c r="F22" s="136">
        <v>0</v>
      </c>
      <c r="G22" s="137">
        <v>0</v>
      </c>
      <c r="H22" s="136">
        <v>0</v>
      </c>
      <c r="I22" s="146">
        <v>0</v>
      </c>
      <c r="J22" s="46">
        <f>SUM('D-d-1'!C22,'D-d-2'!C22)-C22</f>
        <v>0</v>
      </c>
      <c r="L22" s="46">
        <f>SUM('D-d-1'!E22,'D-d-2'!E22)-E22</f>
        <v>0</v>
      </c>
      <c r="M22" s="46">
        <f>SUM('D-d-1'!F22,'D-d-2'!F22)-F22</f>
        <v>0</v>
      </c>
      <c r="N22" s="46">
        <f>SUM('D-d-1'!G22,'D-d-2'!G22)-G22</f>
        <v>0</v>
      </c>
      <c r="O22" s="46">
        <f>SUM('D-d-1'!H22,'D-d-2'!H22)-H22</f>
        <v>0</v>
      </c>
      <c r="P22" s="46">
        <f>SUM('D-d-1'!I22,'D-d-2'!I22)-I22</f>
        <v>0</v>
      </c>
    </row>
    <row r="23" spans="2:16" s="8" customFormat="1" ht="11.1" customHeight="1" x14ac:dyDescent="0.15">
      <c r="B23" s="29" t="s">
        <v>4</v>
      </c>
      <c r="C23" s="136">
        <v>0</v>
      </c>
      <c r="D23" s="79"/>
      <c r="E23" s="150">
        <v>0</v>
      </c>
      <c r="F23" s="136">
        <v>1</v>
      </c>
      <c r="G23" s="137">
        <v>0</v>
      </c>
      <c r="H23" s="136">
        <v>0</v>
      </c>
      <c r="I23" s="146">
        <v>0</v>
      </c>
      <c r="J23" s="46">
        <f>SUM('D-d-1'!C23,'D-d-2'!C23)-C23</f>
        <v>0</v>
      </c>
      <c r="L23" s="46">
        <f>SUM('D-d-1'!E23,'D-d-2'!E23)-E23</f>
        <v>0</v>
      </c>
      <c r="M23" s="46">
        <f>SUM('D-d-1'!F23,'D-d-2'!F23)-F23</f>
        <v>0</v>
      </c>
      <c r="N23" s="46">
        <f>SUM('D-d-1'!G23,'D-d-2'!G23)-G23</f>
        <v>0</v>
      </c>
      <c r="O23" s="46">
        <f>SUM('D-d-1'!H23,'D-d-2'!H23)-H23</f>
        <v>0</v>
      </c>
      <c r="P23" s="46">
        <f>SUM('D-d-1'!I23,'D-d-2'!I23)-I23</f>
        <v>0</v>
      </c>
    </row>
    <row r="24" spans="2:16" s="8" customFormat="1" ht="11.1" customHeight="1" x14ac:dyDescent="0.15">
      <c r="B24" s="29" t="s">
        <v>5</v>
      </c>
      <c r="C24" s="136">
        <v>2</v>
      </c>
      <c r="D24" s="79"/>
      <c r="E24" s="150">
        <v>1</v>
      </c>
      <c r="F24" s="136">
        <v>1</v>
      </c>
      <c r="G24" s="137">
        <v>0</v>
      </c>
      <c r="H24" s="136">
        <v>0</v>
      </c>
      <c r="I24" s="146">
        <v>0</v>
      </c>
      <c r="J24" s="46">
        <f>SUM('D-d-1'!C24,'D-d-2'!C24)-C24</f>
        <v>0</v>
      </c>
      <c r="L24" s="46">
        <f>SUM('D-d-1'!E24,'D-d-2'!E24)-E24</f>
        <v>0</v>
      </c>
      <c r="M24" s="46">
        <f>SUM('D-d-1'!F24,'D-d-2'!F24)-F24</f>
        <v>0</v>
      </c>
      <c r="N24" s="46">
        <f>SUM('D-d-1'!G24,'D-d-2'!G24)-G24</f>
        <v>0</v>
      </c>
      <c r="O24" s="46">
        <f>SUM('D-d-1'!H24,'D-d-2'!H24)-H24</f>
        <v>0</v>
      </c>
      <c r="P24" s="46">
        <f>SUM('D-d-1'!I24,'D-d-2'!I24)-I24</f>
        <v>0</v>
      </c>
    </row>
    <row r="25" spans="2:16" s="8" customFormat="1" ht="11.1" customHeight="1" x14ac:dyDescent="0.15">
      <c r="B25" s="29" t="s">
        <v>6</v>
      </c>
      <c r="C25" s="136">
        <v>0</v>
      </c>
      <c r="D25" s="79"/>
      <c r="E25" s="150">
        <v>0</v>
      </c>
      <c r="F25" s="136">
        <v>0</v>
      </c>
      <c r="G25" s="137">
        <v>0</v>
      </c>
      <c r="H25" s="136">
        <v>0</v>
      </c>
      <c r="I25" s="146">
        <v>0</v>
      </c>
      <c r="J25" s="46">
        <f>SUM('D-d-1'!C25,'D-d-2'!C25)-C25</f>
        <v>0</v>
      </c>
      <c r="L25" s="46">
        <f>SUM('D-d-1'!E25,'D-d-2'!E25)-E25</f>
        <v>0</v>
      </c>
      <c r="M25" s="46">
        <f>SUM('D-d-1'!F25,'D-d-2'!F25)-F25</f>
        <v>0</v>
      </c>
      <c r="N25" s="46">
        <f>SUM('D-d-1'!G25,'D-d-2'!G25)-G25</f>
        <v>0</v>
      </c>
      <c r="O25" s="46">
        <f>SUM('D-d-1'!H25,'D-d-2'!H25)-H25</f>
        <v>0</v>
      </c>
      <c r="P25" s="46">
        <f>SUM('D-d-1'!I25,'D-d-2'!I25)-I25</f>
        <v>0</v>
      </c>
    </row>
    <row r="26" spans="2:16" s="22" customFormat="1" ht="11.1" customHeight="1" x14ac:dyDescent="0.15">
      <c r="B26" s="32" t="s">
        <v>284</v>
      </c>
      <c r="C26" s="121">
        <v>10</v>
      </c>
      <c r="D26" s="53"/>
      <c r="E26" s="23">
        <v>11</v>
      </c>
      <c r="F26" s="121">
        <v>11</v>
      </c>
      <c r="G26" s="122">
        <v>2</v>
      </c>
      <c r="H26" s="121">
        <v>0</v>
      </c>
      <c r="I26" s="121">
        <v>0</v>
      </c>
      <c r="J26" s="46">
        <f>SUM('D-d-1'!C26,'D-d-2'!C26)-C26</f>
        <v>0</v>
      </c>
      <c r="L26" s="46">
        <f>SUM('D-d-1'!E26,'D-d-2'!E26)-E26</f>
        <v>0</v>
      </c>
      <c r="M26" s="46">
        <f>SUM('D-d-1'!F26,'D-d-2'!F26)-F26</f>
        <v>0</v>
      </c>
      <c r="N26" s="46">
        <f>SUM('D-d-1'!G26,'D-d-2'!G26)-G26</f>
        <v>0</v>
      </c>
      <c r="O26" s="46">
        <f>SUM('D-d-1'!H26,'D-d-2'!H26)-H26</f>
        <v>0</v>
      </c>
      <c r="P26" s="46">
        <f>SUM('D-d-1'!I26,'D-d-2'!I26)-I26</f>
        <v>0</v>
      </c>
    </row>
    <row r="27" spans="2:16" s="8" customFormat="1" ht="11.1" customHeight="1" x14ac:dyDescent="0.15">
      <c r="B27" s="29" t="s">
        <v>7</v>
      </c>
      <c r="C27" s="136">
        <v>9</v>
      </c>
      <c r="D27" s="79"/>
      <c r="E27" s="150">
        <v>9</v>
      </c>
      <c r="F27" s="136">
        <v>5</v>
      </c>
      <c r="G27" s="137">
        <v>1</v>
      </c>
      <c r="H27" s="136">
        <v>0</v>
      </c>
      <c r="I27" s="146">
        <v>0</v>
      </c>
      <c r="J27" s="46">
        <f>SUM('D-d-1'!C27,'D-d-2'!C27)-C27</f>
        <v>0</v>
      </c>
      <c r="L27" s="46">
        <f>SUM('D-d-1'!E27,'D-d-2'!E27)-E27</f>
        <v>0</v>
      </c>
      <c r="M27" s="46">
        <f>SUM('D-d-1'!F27,'D-d-2'!F27)-F27</f>
        <v>0</v>
      </c>
      <c r="N27" s="46">
        <f>SUM('D-d-1'!G27,'D-d-2'!G27)-G27</f>
        <v>0</v>
      </c>
      <c r="O27" s="46">
        <f>SUM('D-d-1'!H27,'D-d-2'!H27)-H27</f>
        <v>0</v>
      </c>
      <c r="P27" s="46">
        <f>SUM('D-d-1'!I27,'D-d-2'!I27)-I27</f>
        <v>0</v>
      </c>
    </row>
    <row r="28" spans="2:16" s="8" customFormat="1" ht="11.1" customHeight="1" x14ac:dyDescent="0.15">
      <c r="B28" s="29" t="s">
        <v>8</v>
      </c>
      <c r="C28" s="136">
        <v>0</v>
      </c>
      <c r="D28" s="79"/>
      <c r="E28" s="150">
        <v>0</v>
      </c>
      <c r="F28" s="136">
        <v>0</v>
      </c>
      <c r="G28" s="137">
        <v>0</v>
      </c>
      <c r="H28" s="136">
        <v>0</v>
      </c>
      <c r="I28" s="146">
        <v>0</v>
      </c>
      <c r="J28" s="46">
        <f>SUM('D-d-1'!C28,'D-d-2'!C28)-C28</f>
        <v>0</v>
      </c>
      <c r="L28" s="46">
        <f>SUM('D-d-1'!E28,'D-d-2'!E28)-E28</f>
        <v>0</v>
      </c>
      <c r="M28" s="46">
        <f>SUM('D-d-1'!F28,'D-d-2'!F28)-F28</f>
        <v>0</v>
      </c>
      <c r="N28" s="46">
        <f>SUM('D-d-1'!G28,'D-d-2'!G28)-G28</f>
        <v>0</v>
      </c>
      <c r="O28" s="46">
        <f>SUM('D-d-1'!H28,'D-d-2'!H28)-H28</f>
        <v>0</v>
      </c>
      <c r="P28" s="46">
        <f>SUM('D-d-1'!I28,'D-d-2'!I28)-I28</f>
        <v>0</v>
      </c>
    </row>
    <row r="29" spans="2:16" s="8" customFormat="1" ht="11.1" customHeight="1" x14ac:dyDescent="0.15">
      <c r="B29" s="29" t="s">
        <v>9</v>
      </c>
      <c r="C29" s="136">
        <v>1</v>
      </c>
      <c r="D29" s="79"/>
      <c r="E29" s="150">
        <v>2</v>
      </c>
      <c r="F29" s="136">
        <v>6</v>
      </c>
      <c r="G29" s="137">
        <v>1</v>
      </c>
      <c r="H29" s="136">
        <v>0</v>
      </c>
      <c r="I29" s="146">
        <v>0</v>
      </c>
      <c r="J29" s="46">
        <f>SUM('D-d-1'!C29,'D-d-2'!C29)-C29</f>
        <v>0</v>
      </c>
      <c r="L29" s="46">
        <f>SUM('D-d-1'!E29,'D-d-2'!E29)-E29</f>
        <v>0</v>
      </c>
      <c r="M29" s="46">
        <f>SUM('D-d-1'!F29,'D-d-2'!F29)-F29</f>
        <v>0</v>
      </c>
      <c r="N29" s="46">
        <f>SUM('D-d-1'!G29,'D-d-2'!G29)-G29</f>
        <v>0</v>
      </c>
      <c r="O29" s="46">
        <f>SUM('D-d-1'!H29,'D-d-2'!H29)-H29</f>
        <v>0</v>
      </c>
      <c r="P29" s="46">
        <f>SUM('D-d-1'!I29,'D-d-2'!I29)-I29</f>
        <v>0</v>
      </c>
    </row>
    <row r="30" spans="2:16" s="8" customFormat="1" ht="11.1" customHeight="1" x14ac:dyDescent="0.15">
      <c r="B30" s="29" t="s">
        <v>10</v>
      </c>
      <c r="C30" s="136">
        <v>0</v>
      </c>
      <c r="D30" s="79"/>
      <c r="E30" s="150">
        <v>0</v>
      </c>
      <c r="F30" s="136">
        <v>0</v>
      </c>
      <c r="G30" s="137">
        <v>0</v>
      </c>
      <c r="H30" s="136">
        <v>0</v>
      </c>
      <c r="I30" s="146">
        <v>0</v>
      </c>
      <c r="J30" s="46">
        <f>SUM('D-d-1'!C30,'D-d-2'!C30)-C30</f>
        <v>0</v>
      </c>
      <c r="L30" s="46">
        <f>SUM('D-d-1'!E30,'D-d-2'!E30)-E30</f>
        <v>0</v>
      </c>
      <c r="M30" s="46">
        <f>SUM('D-d-1'!F30,'D-d-2'!F30)-F30</f>
        <v>0</v>
      </c>
      <c r="N30" s="46">
        <f>SUM('D-d-1'!G30,'D-d-2'!G30)-G30</f>
        <v>0</v>
      </c>
      <c r="O30" s="46">
        <f>SUM('D-d-1'!H30,'D-d-2'!H30)-H30</f>
        <v>0</v>
      </c>
      <c r="P30" s="46">
        <f>SUM('D-d-1'!I30,'D-d-2'!I30)-I30</f>
        <v>0</v>
      </c>
    </row>
    <row r="31" spans="2:16" s="8" customFormat="1" ht="11.1" customHeight="1" x14ac:dyDescent="0.15">
      <c r="B31" s="29" t="s">
        <v>11</v>
      </c>
      <c r="C31" s="136">
        <v>0</v>
      </c>
      <c r="D31" s="79"/>
      <c r="E31" s="150">
        <v>0</v>
      </c>
      <c r="F31" s="136">
        <v>0</v>
      </c>
      <c r="G31" s="137">
        <v>0</v>
      </c>
      <c r="H31" s="136">
        <v>0</v>
      </c>
      <c r="I31" s="146">
        <v>0</v>
      </c>
      <c r="J31" s="46">
        <f>SUM('D-d-1'!C31,'D-d-2'!C31)-C31</f>
        <v>0</v>
      </c>
      <c r="L31" s="46">
        <f>SUM('D-d-1'!E31,'D-d-2'!E31)-E31</f>
        <v>0</v>
      </c>
      <c r="M31" s="46">
        <f>SUM('D-d-1'!F31,'D-d-2'!F31)-F31</f>
        <v>0</v>
      </c>
      <c r="N31" s="46">
        <f>SUM('D-d-1'!G31,'D-d-2'!G31)-G31</f>
        <v>0</v>
      </c>
      <c r="O31" s="46">
        <f>SUM('D-d-1'!H31,'D-d-2'!H31)-H31</f>
        <v>0</v>
      </c>
      <c r="P31" s="46">
        <f>SUM('D-d-1'!I31,'D-d-2'!I31)-I31</f>
        <v>0</v>
      </c>
    </row>
    <row r="32" spans="2:16" s="8" customFormat="1" ht="11.1" customHeight="1" x14ac:dyDescent="0.15">
      <c r="B32" s="29" t="s">
        <v>12</v>
      </c>
      <c r="C32" s="136">
        <v>0</v>
      </c>
      <c r="D32" s="79"/>
      <c r="E32" s="150">
        <v>0</v>
      </c>
      <c r="F32" s="136">
        <v>0</v>
      </c>
      <c r="G32" s="137">
        <v>0</v>
      </c>
      <c r="H32" s="136">
        <v>0</v>
      </c>
      <c r="I32" s="146">
        <v>0</v>
      </c>
      <c r="J32" s="46">
        <f>SUM('D-d-1'!C32,'D-d-2'!C32)-C32</f>
        <v>0</v>
      </c>
      <c r="L32" s="46">
        <f>SUM('D-d-1'!E32,'D-d-2'!E32)-E32</f>
        <v>0</v>
      </c>
      <c r="M32" s="46">
        <f>SUM('D-d-1'!F32,'D-d-2'!F32)-F32</f>
        <v>0</v>
      </c>
      <c r="N32" s="46">
        <f>SUM('D-d-1'!G32,'D-d-2'!G32)-G32</f>
        <v>0</v>
      </c>
      <c r="O32" s="46">
        <f>SUM('D-d-1'!H32,'D-d-2'!H32)-H32</f>
        <v>0</v>
      </c>
      <c r="P32" s="46">
        <f>SUM('D-d-1'!I32,'D-d-2'!I32)-I32</f>
        <v>0</v>
      </c>
    </row>
    <row r="33" spans="2:16" s="22" customFormat="1" ht="11.1" customHeight="1" x14ac:dyDescent="0.15">
      <c r="B33" s="32" t="s">
        <v>13</v>
      </c>
      <c r="C33" s="128">
        <v>0</v>
      </c>
      <c r="D33" s="53"/>
      <c r="E33" s="23">
        <v>0</v>
      </c>
      <c r="F33" s="128">
        <v>0</v>
      </c>
      <c r="G33" s="122">
        <v>0</v>
      </c>
      <c r="H33" s="128">
        <v>0</v>
      </c>
      <c r="I33" s="121">
        <v>0</v>
      </c>
      <c r="J33" s="46">
        <f>SUM('D-d-1'!C33,'D-d-2'!C33)-C33</f>
        <v>0</v>
      </c>
      <c r="L33" s="46">
        <f>SUM('D-d-1'!E33,'D-d-2'!E33)-E33</f>
        <v>0</v>
      </c>
      <c r="M33" s="46">
        <f>SUM('D-d-1'!F33,'D-d-2'!F33)-F33</f>
        <v>0</v>
      </c>
      <c r="N33" s="46">
        <f>SUM('D-d-1'!G33,'D-d-2'!G33)-G33</f>
        <v>0</v>
      </c>
      <c r="O33" s="46">
        <f>SUM('D-d-1'!H33,'D-d-2'!H33)-H33</f>
        <v>0</v>
      </c>
      <c r="P33" s="46">
        <f>SUM('D-d-1'!I33,'D-d-2'!I33)-I33</f>
        <v>0</v>
      </c>
    </row>
    <row r="34" spans="2:16" s="22" customFormat="1" ht="11.1" customHeight="1" x14ac:dyDescent="0.15">
      <c r="B34" s="32" t="s">
        <v>285</v>
      </c>
      <c r="C34" s="121">
        <v>18</v>
      </c>
      <c r="D34" s="53"/>
      <c r="E34" s="23">
        <v>18</v>
      </c>
      <c r="F34" s="121">
        <v>27</v>
      </c>
      <c r="G34" s="122">
        <v>1</v>
      </c>
      <c r="H34" s="121">
        <v>0</v>
      </c>
      <c r="I34" s="121">
        <v>0</v>
      </c>
      <c r="J34" s="46">
        <f>SUM('D-d-1'!C34,'D-d-2'!C34)-C34</f>
        <v>0</v>
      </c>
      <c r="L34" s="46">
        <f>SUM('D-d-1'!E34,'D-d-2'!E34)-E34</f>
        <v>0</v>
      </c>
      <c r="M34" s="46">
        <f>SUM('D-d-1'!F34,'D-d-2'!F34)-F34</f>
        <v>0</v>
      </c>
      <c r="N34" s="46">
        <f>SUM('D-d-1'!G34,'D-d-2'!G34)-G34</f>
        <v>0</v>
      </c>
      <c r="O34" s="46">
        <f>SUM('D-d-1'!H34,'D-d-2'!H34)-H34</f>
        <v>0</v>
      </c>
      <c r="P34" s="46">
        <f>SUM('D-d-1'!I34,'D-d-2'!I34)-I34</f>
        <v>0</v>
      </c>
    </row>
    <row r="35" spans="2:16" s="8" customFormat="1" ht="11.1" customHeight="1" x14ac:dyDescent="0.15">
      <c r="B35" s="29" t="s">
        <v>14</v>
      </c>
      <c r="C35" s="136">
        <v>2</v>
      </c>
      <c r="D35" s="79"/>
      <c r="E35" s="150">
        <v>3</v>
      </c>
      <c r="F35" s="136">
        <v>6</v>
      </c>
      <c r="G35" s="137">
        <v>0</v>
      </c>
      <c r="H35" s="136">
        <v>0</v>
      </c>
      <c r="I35" s="146">
        <v>0</v>
      </c>
      <c r="J35" s="46">
        <f>SUM('D-d-1'!C35,'D-d-2'!C35)-C35</f>
        <v>0</v>
      </c>
      <c r="L35" s="46">
        <f>SUM('D-d-1'!E35,'D-d-2'!E35)-E35</f>
        <v>0</v>
      </c>
      <c r="M35" s="46">
        <f>SUM('D-d-1'!F35,'D-d-2'!F35)-F35</f>
        <v>0</v>
      </c>
      <c r="N35" s="46">
        <f>SUM('D-d-1'!G35,'D-d-2'!G35)-G35</f>
        <v>0</v>
      </c>
      <c r="O35" s="46">
        <f>SUM('D-d-1'!H35,'D-d-2'!H35)-H35</f>
        <v>0</v>
      </c>
      <c r="P35" s="46">
        <f>SUM('D-d-1'!I35,'D-d-2'!I35)-I35</f>
        <v>0</v>
      </c>
    </row>
    <row r="36" spans="2:16" s="8" customFormat="1" ht="11.1" customHeight="1" x14ac:dyDescent="0.15">
      <c r="B36" s="29" t="s">
        <v>15</v>
      </c>
      <c r="C36" s="136">
        <v>0</v>
      </c>
      <c r="D36" s="79"/>
      <c r="E36" s="150">
        <v>0</v>
      </c>
      <c r="F36" s="136">
        <v>0</v>
      </c>
      <c r="G36" s="137">
        <v>0</v>
      </c>
      <c r="H36" s="136">
        <v>0</v>
      </c>
      <c r="I36" s="146">
        <v>0</v>
      </c>
      <c r="J36" s="46">
        <f>SUM('D-d-1'!C36,'D-d-2'!C36)-C36</f>
        <v>0</v>
      </c>
      <c r="L36" s="46">
        <f>SUM('D-d-1'!E36,'D-d-2'!E36)-E36</f>
        <v>0</v>
      </c>
      <c r="M36" s="46">
        <f>SUM('D-d-1'!F36,'D-d-2'!F36)-F36</f>
        <v>0</v>
      </c>
      <c r="N36" s="46">
        <f>SUM('D-d-1'!G36,'D-d-2'!G36)-G36</f>
        <v>0</v>
      </c>
      <c r="O36" s="46">
        <f>SUM('D-d-1'!H36,'D-d-2'!H36)-H36</f>
        <v>0</v>
      </c>
      <c r="P36" s="46">
        <f>SUM('D-d-1'!I36,'D-d-2'!I36)-I36</f>
        <v>0</v>
      </c>
    </row>
    <row r="37" spans="2:16" s="8" customFormat="1" ht="11.1" customHeight="1" x14ac:dyDescent="0.15">
      <c r="B37" s="29" t="s">
        <v>16</v>
      </c>
      <c r="C37" s="136">
        <v>1</v>
      </c>
      <c r="D37" s="79"/>
      <c r="E37" s="150">
        <v>1</v>
      </c>
      <c r="F37" s="136">
        <v>2</v>
      </c>
      <c r="G37" s="137">
        <v>0</v>
      </c>
      <c r="H37" s="136">
        <v>0</v>
      </c>
      <c r="I37" s="146">
        <v>0</v>
      </c>
      <c r="J37" s="46">
        <f>SUM('D-d-1'!C37,'D-d-2'!C37)-C37</f>
        <v>0</v>
      </c>
      <c r="L37" s="46">
        <f>SUM('D-d-1'!E37,'D-d-2'!E37)-E37</f>
        <v>0</v>
      </c>
      <c r="M37" s="46">
        <f>SUM('D-d-1'!F37,'D-d-2'!F37)-F37</f>
        <v>0</v>
      </c>
      <c r="N37" s="46">
        <f>SUM('D-d-1'!G37,'D-d-2'!G37)-G37</f>
        <v>0</v>
      </c>
      <c r="O37" s="46">
        <f>SUM('D-d-1'!H37,'D-d-2'!H37)-H37</f>
        <v>0</v>
      </c>
      <c r="P37" s="46">
        <f>SUM('D-d-1'!I37,'D-d-2'!I37)-I37</f>
        <v>0</v>
      </c>
    </row>
    <row r="38" spans="2:16" s="8" customFormat="1" ht="11.1" customHeight="1" x14ac:dyDescent="0.15">
      <c r="B38" s="29" t="s">
        <v>17</v>
      </c>
      <c r="C38" s="136">
        <v>4</v>
      </c>
      <c r="D38" s="79"/>
      <c r="E38" s="150">
        <v>4</v>
      </c>
      <c r="F38" s="136">
        <v>5</v>
      </c>
      <c r="G38" s="137">
        <v>0</v>
      </c>
      <c r="H38" s="136">
        <v>0</v>
      </c>
      <c r="I38" s="146">
        <v>0</v>
      </c>
      <c r="J38" s="46">
        <f>SUM('D-d-1'!C38,'D-d-2'!C38)-C38</f>
        <v>0</v>
      </c>
      <c r="L38" s="46">
        <f>SUM('D-d-1'!E38,'D-d-2'!E38)-E38</f>
        <v>0</v>
      </c>
      <c r="M38" s="46">
        <f>SUM('D-d-1'!F38,'D-d-2'!F38)-F38</f>
        <v>0</v>
      </c>
      <c r="N38" s="46">
        <f>SUM('D-d-1'!G38,'D-d-2'!G38)-G38</f>
        <v>0</v>
      </c>
      <c r="O38" s="46">
        <f>SUM('D-d-1'!H38,'D-d-2'!H38)-H38</f>
        <v>0</v>
      </c>
      <c r="P38" s="46">
        <f>SUM('D-d-1'!I38,'D-d-2'!I38)-I38</f>
        <v>0</v>
      </c>
    </row>
    <row r="39" spans="2:16" s="8" customFormat="1" ht="11.1" customHeight="1" x14ac:dyDescent="0.15">
      <c r="B39" s="29" t="s">
        <v>18</v>
      </c>
      <c r="C39" s="136">
        <v>0</v>
      </c>
      <c r="D39" s="79"/>
      <c r="E39" s="150">
        <v>0</v>
      </c>
      <c r="F39" s="136">
        <v>0</v>
      </c>
      <c r="G39" s="137">
        <v>0</v>
      </c>
      <c r="H39" s="136">
        <v>0</v>
      </c>
      <c r="I39" s="146">
        <v>0</v>
      </c>
      <c r="J39" s="46">
        <f>SUM('D-d-1'!C39,'D-d-2'!C39)-C39</f>
        <v>0</v>
      </c>
      <c r="L39" s="46">
        <f>SUM('D-d-1'!E39,'D-d-2'!E39)-E39</f>
        <v>0</v>
      </c>
      <c r="M39" s="46">
        <f>SUM('D-d-1'!F39,'D-d-2'!F39)-F39</f>
        <v>0</v>
      </c>
      <c r="N39" s="46">
        <f>SUM('D-d-1'!G39,'D-d-2'!G39)-G39</f>
        <v>0</v>
      </c>
      <c r="O39" s="46">
        <f>SUM('D-d-1'!H39,'D-d-2'!H39)-H39</f>
        <v>0</v>
      </c>
      <c r="P39" s="46">
        <f>SUM('D-d-1'!I39,'D-d-2'!I39)-I39</f>
        <v>0</v>
      </c>
    </row>
    <row r="40" spans="2:16" s="8" customFormat="1" ht="11.1" customHeight="1" x14ac:dyDescent="0.15">
      <c r="B40" s="29" t="s">
        <v>19</v>
      </c>
      <c r="C40" s="136">
        <v>2</v>
      </c>
      <c r="D40" s="79"/>
      <c r="E40" s="150">
        <v>2</v>
      </c>
      <c r="F40" s="136">
        <v>4</v>
      </c>
      <c r="G40" s="137">
        <v>1</v>
      </c>
      <c r="H40" s="136">
        <v>0</v>
      </c>
      <c r="I40" s="146">
        <v>0</v>
      </c>
      <c r="J40" s="46">
        <f>SUM('D-d-1'!C40,'D-d-2'!C40)-C40</f>
        <v>0</v>
      </c>
      <c r="L40" s="46">
        <f>SUM('D-d-1'!E40,'D-d-2'!E40)-E40</f>
        <v>0</v>
      </c>
      <c r="M40" s="46">
        <f>SUM('D-d-1'!F40,'D-d-2'!F40)-F40</f>
        <v>0</v>
      </c>
      <c r="N40" s="46">
        <f>SUM('D-d-1'!G40,'D-d-2'!G40)-G40</f>
        <v>0</v>
      </c>
      <c r="O40" s="46">
        <f>SUM('D-d-1'!H40,'D-d-2'!H40)-H40</f>
        <v>0</v>
      </c>
      <c r="P40" s="46">
        <f>SUM('D-d-1'!I40,'D-d-2'!I40)-I40</f>
        <v>0</v>
      </c>
    </row>
    <row r="41" spans="2:16" s="8" customFormat="1" ht="11.1" customHeight="1" x14ac:dyDescent="0.15">
      <c r="B41" s="29" t="s">
        <v>20</v>
      </c>
      <c r="C41" s="136">
        <v>0</v>
      </c>
      <c r="D41" s="79"/>
      <c r="E41" s="150">
        <v>0</v>
      </c>
      <c r="F41" s="136">
        <v>0</v>
      </c>
      <c r="G41" s="137">
        <v>0</v>
      </c>
      <c r="H41" s="136">
        <v>0</v>
      </c>
      <c r="I41" s="146">
        <v>0</v>
      </c>
      <c r="J41" s="46">
        <f>SUM('D-d-1'!C41,'D-d-2'!C41)-C41</f>
        <v>0</v>
      </c>
      <c r="L41" s="46">
        <f>SUM('D-d-1'!E41,'D-d-2'!E41)-E41</f>
        <v>0</v>
      </c>
      <c r="M41" s="46">
        <f>SUM('D-d-1'!F41,'D-d-2'!F41)-F41</f>
        <v>0</v>
      </c>
      <c r="N41" s="46">
        <f>SUM('D-d-1'!G41,'D-d-2'!G41)-G41</f>
        <v>0</v>
      </c>
      <c r="O41" s="46">
        <f>SUM('D-d-1'!H41,'D-d-2'!H41)-H41</f>
        <v>0</v>
      </c>
      <c r="P41" s="46">
        <f>SUM('D-d-1'!I41,'D-d-2'!I41)-I41</f>
        <v>0</v>
      </c>
    </row>
    <row r="42" spans="2:16" s="8" customFormat="1" ht="11.1" customHeight="1" x14ac:dyDescent="0.15">
      <c r="B42" s="29" t="s">
        <v>21</v>
      </c>
      <c r="C42" s="147">
        <v>6</v>
      </c>
      <c r="D42" s="79"/>
      <c r="E42" s="150">
        <v>6</v>
      </c>
      <c r="F42" s="136">
        <v>6</v>
      </c>
      <c r="G42" s="137">
        <v>0</v>
      </c>
      <c r="H42" s="136">
        <v>0</v>
      </c>
      <c r="I42" s="146">
        <v>0</v>
      </c>
      <c r="J42" s="46">
        <f>SUM('D-d-1'!C42,'D-d-2'!C42)-C42</f>
        <v>0</v>
      </c>
      <c r="L42" s="46">
        <f>SUM('D-d-1'!E42,'D-d-2'!E42)-E42</f>
        <v>0</v>
      </c>
      <c r="M42" s="46">
        <f>SUM('D-d-1'!F42,'D-d-2'!F42)-F42</f>
        <v>0</v>
      </c>
      <c r="N42" s="46">
        <f>SUM('D-d-1'!G42,'D-d-2'!G42)-G42</f>
        <v>0</v>
      </c>
      <c r="O42" s="46">
        <f>SUM('D-d-1'!H42,'D-d-2'!H42)-H42</f>
        <v>0</v>
      </c>
      <c r="P42" s="46">
        <f>SUM('D-d-1'!I42,'D-d-2'!I42)-I42</f>
        <v>0</v>
      </c>
    </row>
    <row r="43" spans="2:16" s="8" customFormat="1" ht="11.1" customHeight="1" x14ac:dyDescent="0.15">
      <c r="B43" s="29" t="s">
        <v>22</v>
      </c>
      <c r="C43" s="136">
        <v>2</v>
      </c>
      <c r="D43" s="79"/>
      <c r="E43" s="150">
        <v>0</v>
      </c>
      <c r="F43" s="136">
        <v>0</v>
      </c>
      <c r="G43" s="137">
        <v>0</v>
      </c>
      <c r="H43" s="136">
        <v>0</v>
      </c>
      <c r="I43" s="146">
        <v>0</v>
      </c>
      <c r="J43" s="46">
        <f>SUM('D-d-1'!C43,'D-d-2'!C43)-C43</f>
        <v>0</v>
      </c>
      <c r="L43" s="46">
        <f>SUM('D-d-1'!E43,'D-d-2'!E43)-E43</f>
        <v>0</v>
      </c>
      <c r="M43" s="46">
        <f>SUM('D-d-1'!F43,'D-d-2'!F43)-F43</f>
        <v>0</v>
      </c>
      <c r="N43" s="46">
        <f>SUM('D-d-1'!G43,'D-d-2'!G43)-G43</f>
        <v>0</v>
      </c>
      <c r="O43" s="46">
        <f>SUM('D-d-1'!H43,'D-d-2'!H43)-H43</f>
        <v>0</v>
      </c>
      <c r="P43" s="46">
        <f>SUM('D-d-1'!I43,'D-d-2'!I43)-I43</f>
        <v>0</v>
      </c>
    </row>
    <row r="44" spans="2:16" s="8" customFormat="1" ht="11.1" customHeight="1" x14ac:dyDescent="0.15">
      <c r="B44" s="29" t="s">
        <v>23</v>
      </c>
      <c r="C44" s="136">
        <v>1</v>
      </c>
      <c r="D44" s="79"/>
      <c r="E44" s="150">
        <v>2</v>
      </c>
      <c r="F44" s="136">
        <v>4</v>
      </c>
      <c r="G44" s="137">
        <v>0</v>
      </c>
      <c r="H44" s="136">
        <v>0</v>
      </c>
      <c r="I44" s="146">
        <v>0</v>
      </c>
      <c r="J44" s="46">
        <f>SUM('D-d-1'!C44,'D-d-2'!C44)-C44</f>
        <v>0</v>
      </c>
      <c r="L44" s="46">
        <f>SUM('D-d-1'!E44,'D-d-2'!E44)-E44</f>
        <v>0</v>
      </c>
      <c r="M44" s="46">
        <f>SUM('D-d-1'!F44,'D-d-2'!F44)-F44</f>
        <v>0</v>
      </c>
      <c r="N44" s="46">
        <f>SUM('D-d-1'!G44,'D-d-2'!G44)-G44</f>
        <v>0</v>
      </c>
      <c r="O44" s="46">
        <f>SUM('D-d-1'!H44,'D-d-2'!H44)-H44</f>
        <v>0</v>
      </c>
      <c r="P44" s="46">
        <f>SUM('D-d-1'!I44,'D-d-2'!I44)-I44</f>
        <v>0</v>
      </c>
    </row>
    <row r="45" spans="2:16" s="22" customFormat="1" ht="11.1" customHeight="1" x14ac:dyDescent="0.15">
      <c r="B45" s="32" t="s">
        <v>286</v>
      </c>
      <c r="C45" s="121">
        <v>8</v>
      </c>
      <c r="D45" s="53"/>
      <c r="E45" s="23">
        <v>7</v>
      </c>
      <c r="F45" s="121">
        <v>9</v>
      </c>
      <c r="G45" s="122">
        <v>1</v>
      </c>
      <c r="H45" s="121">
        <v>0</v>
      </c>
      <c r="I45" s="121">
        <v>0</v>
      </c>
      <c r="J45" s="46">
        <f>SUM('D-d-1'!C45,'D-d-2'!C45)-C45</f>
        <v>0</v>
      </c>
      <c r="L45" s="46">
        <f>SUM('D-d-1'!E45,'D-d-2'!E45)-E45</f>
        <v>0</v>
      </c>
      <c r="M45" s="46">
        <f>SUM('D-d-1'!F45,'D-d-2'!F45)-F45</f>
        <v>0</v>
      </c>
      <c r="N45" s="46">
        <f>SUM('D-d-1'!G45,'D-d-2'!G45)-G45</f>
        <v>0</v>
      </c>
      <c r="O45" s="46">
        <f>SUM('D-d-1'!H45,'D-d-2'!H45)-H45</f>
        <v>0</v>
      </c>
      <c r="P45" s="46">
        <f>SUM('D-d-1'!I45,'D-d-2'!I45)-I45</f>
        <v>0</v>
      </c>
    </row>
    <row r="46" spans="2:16" s="8" customFormat="1" ht="11.1" customHeight="1" x14ac:dyDescent="0.15">
      <c r="B46" s="29" t="s">
        <v>24</v>
      </c>
      <c r="C46" s="136">
        <v>2</v>
      </c>
      <c r="D46" s="79"/>
      <c r="E46" s="150">
        <v>3</v>
      </c>
      <c r="F46" s="136">
        <v>3</v>
      </c>
      <c r="G46" s="137">
        <v>1</v>
      </c>
      <c r="H46" s="136">
        <v>0</v>
      </c>
      <c r="I46" s="146">
        <v>0</v>
      </c>
      <c r="J46" s="46">
        <f>SUM('D-d-1'!C46,'D-d-2'!C46)-C46</f>
        <v>0</v>
      </c>
      <c r="L46" s="46">
        <f>SUM('D-d-1'!E46,'D-d-2'!E46)-E46</f>
        <v>0</v>
      </c>
      <c r="M46" s="46">
        <f>SUM('D-d-1'!F46,'D-d-2'!F46)-F46</f>
        <v>0</v>
      </c>
      <c r="N46" s="46">
        <f>SUM('D-d-1'!G46,'D-d-2'!G46)-G46</f>
        <v>0</v>
      </c>
      <c r="O46" s="46">
        <f>SUM('D-d-1'!H46,'D-d-2'!H46)-H46</f>
        <v>0</v>
      </c>
      <c r="P46" s="46">
        <f>SUM('D-d-1'!I46,'D-d-2'!I46)-I46</f>
        <v>0</v>
      </c>
    </row>
    <row r="47" spans="2:16" s="8" customFormat="1" ht="11.1" customHeight="1" x14ac:dyDescent="0.15">
      <c r="B47" s="29" t="s">
        <v>25</v>
      </c>
      <c r="C47" s="136">
        <v>1</v>
      </c>
      <c r="D47" s="79"/>
      <c r="E47" s="150">
        <v>1</v>
      </c>
      <c r="F47" s="136">
        <v>2</v>
      </c>
      <c r="G47" s="137">
        <v>0</v>
      </c>
      <c r="H47" s="136">
        <v>0</v>
      </c>
      <c r="I47" s="146">
        <v>0</v>
      </c>
      <c r="J47" s="46">
        <f>SUM('D-d-1'!C47,'D-d-2'!C47)-C47</f>
        <v>0</v>
      </c>
      <c r="L47" s="46">
        <f>SUM('D-d-1'!E47,'D-d-2'!E47)-E47</f>
        <v>0</v>
      </c>
      <c r="M47" s="46">
        <f>SUM('D-d-1'!F47,'D-d-2'!F47)-F47</f>
        <v>0</v>
      </c>
      <c r="N47" s="46">
        <f>SUM('D-d-1'!G47,'D-d-2'!G47)-G47</f>
        <v>0</v>
      </c>
      <c r="O47" s="46">
        <f>SUM('D-d-1'!H47,'D-d-2'!H47)-H47</f>
        <v>0</v>
      </c>
      <c r="P47" s="46">
        <f>SUM('D-d-1'!I47,'D-d-2'!I47)-I47</f>
        <v>0</v>
      </c>
    </row>
    <row r="48" spans="2:16" s="8" customFormat="1" ht="11.1" customHeight="1" x14ac:dyDescent="0.15">
      <c r="B48" s="29" t="s">
        <v>26</v>
      </c>
      <c r="C48" s="136">
        <v>2</v>
      </c>
      <c r="D48" s="79"/>
      <c r="E48" s="150">
        <v>1</v>
      </c>
      <c r="F48" s="136">
        <v>1</v>
      </c>
      <c r="G48" s="137">
        <v>0</v>
      </c>
      <c r="H48" s="136">
        <v>0</v>
      </c>
      <c r="I48" s="146">
        <v>0</v>
      </c>
      <c r="J48" s="46">
        <f>SUM('D-d-1'!C48,'D-d-2'!C48)-C48</f>
        <v>0</v>
      </c>
      <c r="L48" s="46">
        <f>SUM('D-d-1'!E48,'D-d-2'!E48)-E48</f>
        <v>0</v>
      </c>
      <c r="M48" s="46">
        <f>SUM('D-d-1'!F48,'D-d-2'!F48)-F48</f>
        <v>0</v>
      </c>
      <c r="N48" s="46">
        <f>SUM('D-d-1'!G48,'D-d-2'!G48)-G48</f>
        <v>0</v>
      </c>
      <c r="O48" s="46">
        <f>SUM('D-d-1'!H48,'D-d-2'!H48)-H48</f>
        <v>0</v>
      </c>
      <c r="P48" s="46">
        <f>SUM('D-d-1'!I48,'D-d-2'!I48)-I48</f>
        <v>0</v>
      </c>
    </row>
    <row r="49" spans="2:16" s="8" customFormat="1" ht="11.1" customHeight="1" x14ac:dyDescent="0.15">
      <c r="B49" s="29" t="s">
        <v>27</v>
      </c>
      <c r="C49" s="136">
        <v>2</v>
      </c>
      <c r="D49" s="79"/>
      <c r="E49" s="150">
        <v>2</v>
      </c>
      <c r="F49" s="136">
        <v>2</v>
      </c>
      <c r="G49" s="137">
        <v>0</v>
      </c>
      <c r="H49" s="136">
        <v>0</v>
      </c>
      <c r="I49" s="146">
        <v>0</v>
      </c>
      <c r="J49" s="46">
        <f>SUM('D-d-1'!C49,'D-d-2'!C49)-C49</f>
        <v>0</v>
      </c>
      <c r="L49" s="46">
        <f>SUM('D-d-1'!E49,'D-d-2'!E49)-E49</f>
        <v>0</v>
      </c>
      <c r="M49" s="46">
        <f>SUM('D-d-1'!F49,'D-d-2'!F49)-F49</f>
        <v>0</v>
      </c>
      <c r="N49" s="46">
        <f>SUM('D-d-1'!G49,'D-d-2'!G49)-G49</f>
        <v>0</v>
      </c>
      <c r="O49" s="46">
        <f>SUM('D-d-1'!H49,'D-d-2'!H49)-H49</f>
        <v>0</v>
      </c>
      <c r="P49" s="46">
        <f>SUM('D-d-1'!I49,'D-d-2'!I49)-I49</f>
        <v>0</v>
      </c>
    </row>
    <row r="50" spans="2:16" s="8" customFormat="1" ht="11.1" customHeight="1" x14ac:dyDescent="0.15">
      <c r="B50" s="29" t="s">
        <v>28</v>
      </c>
      <c r="C50" s="136">
        <v>1</v>
      </c>
      <c r="D50" s="79"/>
      <c r="E50" s="150">
        <v>0</v>
      </c>
      <c r="F50" s="136">
        <v>1</v>
      </c>
      <c r="G50" s="137">
        <v>0</v>
      </c>
      <c r="H50" s="136">
        <v>0</v>
      </c>
      <c r="I50" s="146">
        <v>0</v>
      </c>
      <c r="J50" s="46">
        <f>SUM('D-d-1'!C50,'D-d-2'!C50)-C50</f>
        <v>0</v>
      </c>
      <c r="L50" s="46">
        <f>SUM('D-d-1'!E50,'D-d-2'!E50)-E50</f>
        <v>0</v>
      </c>
      <c r="M50" s="46">
        <f>SUM('D-d-1'!F50,'D-d-2'!F50)-F50</f>
        <v>0</v>
      </c>
      <c r="N50" s="46">
        <f>SUM('D-d-1'!G50,'D-d-2'!G50)-G50</f>
        <v>0</v>
      </c>
      <c r="O50" s="46">
        <f>SUM('D-d-1'!H50,'D-d-2'!H50)-H50</f>
        <v>0</v>
      </c>
      <c r="P50" s="46">
        <f>SUM('D-d-1'!I50,'D-d-2'!I50)-I50</f>
        <v>0</v>
      </c>
    </row>
    <row r="51" spans="2:16" s="8" customFormat="1" ht="11.1" customHeight="1" x14ac:dyDescent="0.15">
      <c r="B51" s="29" t="s">
        <v>29</v>
      </c>
      <c r="C51" s="136">
        <v>0</v>
      </c>
      <c r="D51" s="79"/>
      <c r="E51" s="150">
        <v>0</v>
      </c>
      <c r="F51" s="136">
        <v>0</v>
      </c>
      <c r="G51" s="137">
        <v>0</v>
      </c>
      <c r="H51" s="136">
        <v>0</v>
      </c>
      <c r="I51" s="146">
        <v>0</v>
      </c>
      <c r="J51" s="46">
        <f>SUM('D-d-1'!C51,'D-d-2'!C51)-C51</f>
        <v>0</v>
      </c>
      <c r="L51" s="46">
        <f>SUM('D-d-1'!E51,'D-d-2'!E51)-E51</f>
        <v>0</v>
      </c>
      <c r="M51" s="46">
        <f>SUM('D-d-1'!F51,'D-d-2'!F51)-F51</f>
        <v>0</v>
      </c>
      <c r="N51" s="46">
        <f>SUM('D-d-1'!G51,'D-d-2'!G51)-G51</f>
        <v>0</v>
      </c>
      <c r="O51" s="46">
        <f>SUM('D-d-1'!H51,'D-d-2'!H51)-H51</f>
        <v>0</v>
      </c>
      <c r="P51" s="46">
        <f>SUM('D-d-1'!I51,'D-d-2'!I51)-I51</f>
        <v>0</v>
      </c>
    </row>
    <row r="52" spans="2:16" s="22" customFormat="1" ht="11.1" customHeight="1" x14ac:dyDescent="0.15">
      <c r="B52" s="32" t="s">
        <v>287</v>
      </c>
      <c r="C52" s="121">
        <v>12</v>
      </c>
      <c r="D52" s="53"/>
      <c r="E52" s="23">
        <v>11</v>
      </c>
      <c r="F52" s="121">
        <v>19</v>
      </c>
      <c r="G52" s="122">
        <v>2</v>
      </c>
      <c r="H52" s="121">
        <v>0</v>
      </c>
      <c r="I52" s="121">
        <v>0</v>
      </c>
      <c r="J52" s="46">
        <f>SUM('D-d-1'!C52,'D-d-2'!C52)-C52</f>
        <v>0</v>
      </c>
      <c r="L52" s="46">
        <f>SUM('D-d-1'!E52,'D-d-2'!E52)-E52</f>
        <v>0</v>
      </c>
      <c r="M52" s="46">
        <f>SUM('D-d-1'!F52,'D-d-2'!F52)-F52</f>
        <v>0</v>
      </c>
      <c r="N52" s="46">
        <f>SUM('D-d-1'!G52,'D-d-2'!G52)-G52</f>
        <v>0</v>
      </c>
      <c r="O52" s="46">
        <f>SUM('D-d-1'!H52,'D-d-2'!H52)-H52</f>
        <v>0</v>
      </c>
      <c r="P52" s="46">
        <f>SUM('D-d-1'!I52,'D-d-2'!I52)-I52</f>
        <v>0</v>
      </c>
    </row>
    <row r="53" spans="2:16" s="8" customFormat="1" ht="11.1" customHeight="1" x14ac:dyDescent="0.15">
      <c r="B53" s="29" t="s">
        <v>30</v>
      </c>
      <c r="C53" s="136">
        <v>0</v>
      </c>
      <c r="D53" s="79"/>
      <c r="E53" s="150">
        <v>0</v>
      </c>
      <c r="F53" s="136">
        <v>0</v>
      </c>
      <c r="G53" s="137">
        <v>0</v>
      </c>
      <c r="H53" s="136">
        <v>0</v>
      </c>
      <c r="I53" s="146">
        <v>0</v>
      </c>
      <c r="J53" s="46">
        <f>SUM('D-d-1'!C53,'D-d-2'!C53)-C53</f>
        <v>0</v>
      </c>
      <c r="L53" s="46">
        <f>SUM('D-d-1'!E53,'D-d-2'!E53)-E53</f>
        <v>0</v>
      </c>
      <c r="M53" s="46">
        <f>SUM('D-d-1'!F53,'D-d-2'!F53)-F53</f>
        <v>0</v>
      </c>
      <c r="N53" s="46">
        <f>SUM('D-d-1'!G53,'D-d-2'!G53)-G53</f>
        <v>0</v>
      </c>
      <c r="O53" s="46">
        <f>SUM('D-d-1'!H53,'D-d-2'!H53)-H53</f>
        <v>0</v>
      </c>
      <c r="P53" s="46">
        <f>SUM('D-d-1'!I53,'D-d-2'!I53)-I53</f>
        <v>0</v>
      </c>
    </row>
    <row r="54" spans="2:16" s="8" customFormat="1" ht="11.1" customHeight="1" x14ac:dyDescent="0.15">
      <c r="B54" s="29" t="s">
        <v>31</v>
      </c>
      <c r="C54" s="136">
        <v>3</v>
      </c>
      <c r="D54" s="79"/>
      <c r="E54" s="150">
        <v>2</v>
      </c>
      <c r="F54" s="136">
        <v>3</v>
      </c>
      <c r="G54" s="137">
        <v>0</v>
      </c>
      <c r="H54" s="136">
        <v>0</v>
      </c>
      <c r="I54" s="146">
        <v>0</v>
      </c>
      <c r="J54" s="46">
        <f>SUM('D-d-1'!C54,'D-d-2'!C54)-C54</f>
        <v>0</v>
      </c>
      <c r="L54" s="46">
        <f>SUM('D-d-1'!E54,'D-d-2'!E54)-E54</f>
        <v>0</v>
      </c>
      <c r="M54" s="46">
        <f>SUM('D-d-1'!F54,'D-d-2'!F54)-F54</f>
        <v>0</v>
      </c>
      <c r="N54" s="46">
        <f>SUM('D-d-1'!G54,'D-d-2'!G54)-G54</f>
        <v>0</v>
      </c>
      <c r="O54" s="46">
        <f>SUM('D-d-1'!H54,'D-d-2'!H54)-H54</f>
        <v>0</v>
      </c>
      <c r="P54" s="46">
        <f>SUM('D-d-1'!I54,'D-d-2'!I54)-I54</f>
        <v>0</v>
      </c>
    </row>
    <row r="55" spans="2:16" s="8" customFormat="1" ht="11.1" customHeight="1" x14ac:dyDescent="0.15">
      <c r="B55" s="29" t="s">
        <v>32</v>
      </c>
      <c r="C55" s="136">
        <v>3</v>
      </c>
      <c r="D55" s="79"/>
      <c r="E55" s="150">
        <v>2</v>
      </c>
      <c r="F55" s="136">
        <v>1</v>
      </c>
      <c r="G55" s="137">
        <v>0</v>
      </c>
      <c r="H55" s="136">
        <v>0</v>
      </c>
      <c r="I55" s="146">
        <v>0</v>
      </c>
      <c r="J55" s="46">
        <f>SUM('D-d-1'!C55,'D-d-2'!C55)-C55</f>
        <v>0</v>
      </c>
      <c r="L55" s="46">
        <f>SUM('D-d-1'!E55,'D-d-2'!E55)-E55</f>
        <v>0</v>
      </c>
      <c r="M55" s="46">
        <f>SUM('D-d-1'!F55,'D-d-2'!F55)-F55</f>
        <v>0</v>
      </c>
      <c r="N55" s="46">
        <f>SUM('D-d-1'!G55,'D-d-2'!G55)-G55</f>
        <v>0</v>
      </c>
      <c r="O55" s="46">
        <f>SUM('D-d-1'!H55,'D-d-2'!H55)-H55</f>
        <v>0</v>
      </c>
      <c r="P55" s="46">
        <f>SUM('D-d-1'!I55,'D-d-2'!I55)-I55</f>
        <v>0</v>
      </c>
    </row>
    <row r="56" spans="2:16" s="8" customFormat="1" ht="11.1" customHeight="1" x14ac:dyDescent="0.15">
      <c r="B56" s="29" t="s">
        <v>33</v>
      </c>
      <c r="C56" s="136">
        <v>5</v>
      </c>
      <c r="D56" s="79"/>
      <c r="E56" s="150">
        <v>4</v>
      </c>
      <c r="F56" s="136">
        <v>9</v>
      </c>
      <c r="G56" s="137">
        <v>1</v>
      </c>
      <c r="H56" s="136">
        <v>0</v>
      </c>
      <c r="I56" s="146">
        <v>0</v>
      </c>
      <c r="J56" s="46">
        <f>SUM('D-d-1'!C56,'D-d-2'!C56)-C56</f>
        <v>0</v>
      </c>
      <c r="L56" s="46">
        <f>SUM('D-d-1'!E56,'D-d-2'!E56)-E56</f>
        <v>0</v>
      </c>
      <c r="M56" s="46">
        <f>SUM('D-d-1'!F56,'D-d-2'!F56)-F56</f>
        <v>0</v>
      </c>
      <c r="N56" s="46">
        <f>SUM('D-d-1'!G56,'D-d-2'!G56)-G56</f>
        <v>0</v>
      </c>
      <c r="O56" s="46">
        <f>SUM('D-d-1'!H56,'D-d-2'!H56)-H56</f>
        <v>0</v>
      </c>
      <c r="P56" s="46">
        <f>SUM('D-d-1'!I56,'D-d-2'!I56)-I56</f>
        <v>0</v>
      </c>
    </row>
    <row r="57" spans="2:16" s="8" customFormat="1" ht="11.1" customHeight="1" x14ac:dyDescent="0.15">
      <c r="B57" s="29" t="s">
        <v>34</v>
      </c>
      <c r="C57" s="136">
        <v>0</v>
      </c>
      <c r="D57" s="79"/>
      <c r="E57" s="150">
        <v>0</v>
      </c>
      <c r="F57" s="136">
        <v>0</v>
      </c>
      <c r="G57" s="137">
        <v>0</v>
      </c>
      <c r="H57" s="136">
        <v>0</v>
      </c>
      <c r="I57" s="146">
        <v>0</v>
      </c>
      <c r="J57" s="46">
        <f>SUM('D-d-1'!C57,'D-d-2'!C57)-C57</f>
        <v>0</v>
      </c>
      <c r="L57" s="46">
        <f>SUM('D-d-1'!E57,'D-d-2'!E57)-E57</f>
        <v>0</v>
      </c>
      <c r="M57" s="46">
        <f>SUM('D-d-1'!F57,'D-d-2'!F57)-F57</f>
        <v>0</v>
      </c>
      <c r="N57" s="46">
        <f>SUM('D-d-1'!G57,'D-d-2'!G57)-G57</f>
        <v>0</v>
      </c>
      <c r="O57" s="46">
        <f>SUM('D-d-1'!H57,'D-d-2'!H57)-H57</f>
        <v>0</v>
      </c>
      <c r="P57" s="46">
        <f>SUM('D-d-1'!I57,'D-d-2'!I57)-I57</f>
        <v>0</v>
      </c>
    </row>
    <row r="58" spans="2:16" s="8" customFormat="1" ht="11.1" customHeight="1" x14ac:dyDescent="0.15">
      <c r="B58" s="29" t="s">
        <v>35</v>
      </c>
      <c r="C58" s="136">
        <v>1</v>
      </c>
      <c r="D58" s="79"/>
      <c r="E58" s="150">
        <v>3</v>
      </c>
      <c r="F58" s="136">
        <v>6</v>
      </c>
      <c r="G58" s="137">
        <v>1</v>
      </c>
      <c r="H58" s="136">
        <v>0</v>
      </c>
      <c r="I58" s="146">
        <v>0</v>
      </c>
      <c r="J58" s="46">
        <f>SUM('D-d-1'!C58,'D-d-2'!C58)-C58</f>
        <v>0</v>
      </c>
      <c r="L58" s="46">
        <f>SUM('D-d-1'!E58,'D-d-2'!E58)-E58</f>
        <v>0</v>
      </c>
      <c r="M58" s="46">
        <f>SUM('D-d-1'!F58,'D-d-2'!F58)-F58</f>
        <v>0</v>
      </c>
      <c r="N58" s="46">
        <f>SUM('D-d-1'!G58,'D-d-2'!G58)-G58</f>
        <v>0</v>
      </c>
      <c r="O58" s="46">
        <f>SUM('D-d-1'!H58,'D-d-2'!H58)-H58</f>
        <v>0</v>
      </c>
      <c r="P58" s="46">
        <f>SUM('D-d-1'!I58,'D-d-2'!I58)-I58</f>
        <v>0</v>
      </c>
    </row>
    <row r="59" spans="2:16" s="22" customFormat="1" ht="11.1" customHeight="1" x14ac:dyDescent="0.15">
      <c r="B59" s="32" t="s">
        <v>288</v>
      </c>
      <c r="C59" s="121">
        <v>12</v>
      </c>
      <c r="D59" s="53"/>
      <c r="E59" s="23">
        <v>10</v>
      </c>
      <c r="F59" s="121">
        <v>6</v>
      </c>
      <c r="G59" s="122">
        <v>0</v>
      </c>
      <c r="H59" s="121">
        <v>0</v>
      </c>
      <c r="I59" s="121">
        <v>0</v>
      </c>
      <c r="J59" s="46">
        <f>SUM('D-d-1'!C59,'D-d-2'!C59)-C59</f>
        <v>0</v>
      </c>
      <c r="L59" s="46">
        <f>SUM('D-d-1'!E59,'D-d-2'!E59)-E59</f>
        <v>0</v>
      </c>
      <c r="M59" s="46">
        <f>SUM('D-d-1'!F59,'D-d-2'!F59)-F59</f>
        <v>0</v>
      </c>
      <c r="N59" s="46">
        <f>SUM('D-d-1'!G59,'D-d-2'!G59)-G59</f>
        <v>0</v>
      </c>
      <c r="O59" s="46">
        <f>SUM('D-d-1'!H59,'D-d-2'!H59)-H59</f>
        <v>0</v>
      </c>
      <c r="P59" s="46">
        <f>SUM('D-d-1'!I59,'D-d-2'!I59)-I59</f>
        <v>0</v>
      </c>
    </row>
    <row r="60" spans="2:16" s="8" customFormat="1" ht="11.1" customHeight="1" x14ac:dyDescent="0.15">
      <c r="B60" s="29" t="s">
        <v>36</v>
      </c>
      <c r="C60" s="136">
        <v>0</v>
      </c>
      <c r="D60" s="79"/>
      <c r="E60" s="150">
        <v>0</v>
      </c>
      <c r="F60" s="136">
        <v>0</v>
      </c>
      <c r="G60" s="137">
        <v>0</v>
      </c>
      <c r="H60" s="136">
        <v>0</v>
      </c>
      <c r="I60" s="146">
        <v>0</v>
      </c>
      <c r="J60" s="46">
        <f>SUM('D-d-1'!C60,'D-d-2'!C60)-C60</f>
        <v>0</v>
      </c>
      <c r="L60" s="46">
        <f>SUM('D-d-1'!E60,'D-d-2'!E60)-E60</f>
        <v>0</v>
      </c>
      <c r="M60" s="46">
        <f>SUM('D-d-1'!F60,'D-d-2'!F60)-F60</f>
        <v>0</v>
      </c>
      <c r="N60" s="46">
        <f>SUM('D-d-1'!G60,'D-d-2'!G60)-G60</f>
        <v>0</v>
      </c>
      <c r="O60" s="46">
        <f>SUM('D-d-1'!H60,'D-d-2'!H60)-H60</f>
        <v>0</v>
      </c>
      <c r="P60" s="46">
        <f>SUM('D-d-1'!I60,'D-d-2'!I60)-I60</f>
        <v>0</v>
      </c>
    </row>
    <row r="61" spans="2:16" s="8" customFormat="1" ht="11.1" customHeight="1" x14ac:dyDescent="0.15">
      <c r="B61" s="29" t="s">
        <v>37</v>
      </c>
      <c r="C61" s="136">
        <v>0</v>
      </c>
      <c r="D61" s="79"/>
      <c r="E61" s="150">
        <v>0</v>
      </c>
      <c r="F61" s="136">
        <v>0</v>
      </c>
      <c r="G61" s="137">
        <v>0</v>
      </c>
      <c r="H61" s="136">
        <v>0</v>
      </c>
      <c r="I61" s="146">
        <v>0</v>
      </c>
      <c r="J61" s="46">
        <f>SUM('D-d-1'!C61,'D-d-2'!C61)-C61</f>
        <v>0</v>
      </c>
      <c r="L61" s="46">
        <f>SUM('D-d-1'!E61,'D-d-2'!E61)-E61</f>
        <v>0</v>
      </c>
      <c r="M61" s="46">
        <f>SUM('D-d-1'!F61,'D-d-2'!F61)-F61</f>
        <v>0</v>
      </c>
      <c r="N61" s="46">
        <f>SUM('D-d-1'!G61,'D-d-2'!G61)-G61</f>
        <v>0</v>
      </c>
      <c r="O61" s="46">
        <f>SUM('D-d-1'!H61,'D-d-2'!H61)-H61</f>
        <v>0</v>
      </c>
      <c r="P61" s="46">
        <f>SUM('D-d-1'!I61,'D-d-2'!I61)-I61</f>
        <v>0</v>
      </c>
    </row>
    <row r="62" spans="2:16" s="8" customFormat="1" ht="11.1" customHeight="1" x14ac:dyDescent="0.15">
      <c r="B62" s="29" t="s">
        <v>38</v>
      </c>
      <c r="C62" s="136">
        <v>7</v>
      </c>
      <c r="D62" s="79"/>
      <c r="E62" s="150">
        <v>7</v>
      </c>
      <c r="F62" s="136">
        <v>3</v>
      </c>
      <c r="G62" s="137">
        <v>0</v>
      </c>
      <c r="H62" s="136">
        <v>0</v>
      </c>
      <c r="I62" s="146">
        <v>0</v>
      </c>
      <c r="J62" s="46">
        <f>SUM('D-d-1'!C62,'D-d-2'!C62)-C62</f>
        <v>0</v>
      </c>
      <c r="L62" s="46">
        <f>SUM('D-d-1'!E62,'D-d-2'!E62)-E62</f>
        <v>0</v>
      </c>
      <c r="M62" s="46">
        <f>SUM('D-d-1'!F62,'D-d-2'!F62)-F62</f>
        <v>0</v>
      </c>
      <c r="N62" s="46">
        <f>SUM('D-d-1'!G62,'D-d-2'!G62)-G62</f>
        <v>0</v>
      </c>
      <c r="O62" s="46">
        <f>SUM('D-d-1'!H62,'D-d-2'!H62)-H62</f>
        <v>0</v>
      </c>
      <c r="P62" s="46">
        <f>SUM('D-d-1'!I62,'D-d-2'!I62)-I62</f>
        <v>0</v>
      </c>
    </row>
    <row r="63" spans="2:16" s="8" customFormat="1" ht="11.1" customHeight="1" x14ac:dyDescent="0.15">
      <c r="B63" s="29" t="s">
        <v>39</v>
      </c>
      <c r="C63" s="136">
        <v>4</v>
      </c>
      <c r="D63" s="79"/>
      <c r="E63" s="150">
        <v>3</v>
      </c>
      <c r="F63" s="136">
        <v>3</v>
      </c>
      <c r="G63" s="137">
        <v>0</v>
      </c>
      <c r="H63" s="136">
        <v>0</v>
      </c>
      <c r="I63" s="146">
        <v>0</v>
      </c>
      <c r="J63" s="46">
        <f>SUM('D-d-1'!C63,'D-d-2'!C63)-C63</f>
        <v>0</v>
      </c>
      <c r="L63" s="46">
        <f>SUM('D-d-1'!E63,'D-d-2'!E63)-E63</f>
        <v>0</v>
      </c>
      <c r="M63" s="46">
        <f>SUM('D-d-1'!F63,'D-d-2'!F63)-F63</f>
        <v>0</v>
      </c>
      <c r="N63" s="46">
        <f>SUM('D-d-1'!G63,'D-d-2'!G63)-G63</f>
        <v>0</v>
      </c>
      <c r="O63" s="46">
        <f>SUM('D-d-1'!H63,'D-d-2'!H63)-H63</f>
        <v>0</v>
      </c>
      <c r="P63" s="46">
        <f>SUM('D-d-1'!I63,'D-d-2'!I63)-I63</f>
        <v>0</v>
      </c>
    </row>
    <row r="64" spans="2:16" s="8" customFormat="1" ht="11.1" customHeight="1" x14ac:dyDescent="0.15">
      <c r="B64" s="29" t="s">
        <v>40</v>
      </c>
      <c r="C64" s="136">
        <v>1</v>
      </c>
      <c r="D64" s="79"/>
      <c r="E64" s="150">
        <v>0</v>
      </c>
      <c r="F64" s="136">
        <v>0</v>
      </c>
      <c r="G64" s="137">
        <v>0</v>
      </c>
      <c r="H64" s="136">
        <v>0</v>
      </c>
      <c r="I64" s="146">
        <v>0</v>
      </c>
      <c r="J64" s="46">
        <f>SUM('D-d-1'!C64,'D-d-2'!C64)-C64</f>
        <v>0</v>
      </c>
      <c r="L64" s="46">
        <f>SUM('D-d-1'!E64,'D-d-2'!E64)-E64</f>
        <v>0</v>
      </c>
      <c r="M64" s="46">
        <f>SUM('D-d-1'!F64,'D-d-2'!F64)-F64</f>
        <v>0</v>
      </c>
      <c r="N64" s="46">
        <f>SUM('D-d-1'!G64,'D-d-2'!G64)-G64</f>
        <v>0</v>
      </c>
      <c r="O64" s="46">
        <f>SUM('D-d-1'!H64,'D-d-2'!H64)-H64</f>
        <v>0</v>
      </c>
      <c r="P64" s="46">
        <f>SUM('D-d-1'!I64,'D-d-2'!I64)-I64</f>
        <v>0</v>
      </c>
    </row>
    <row r="65" spans="2:16" s="22" customFormat="1" ht="11.1" customHeight="1" x14ac:dyDescent="0.15">
      <c r="B65" s="32" t="s">
        <v>289</v>
      </c>
      <c r="C65" s="121">
        <v>2</v>
      </c>
      <c r="D65" s="53"/>
      <c r="E65" s="23">
        <v>2</v>
      </c>
      <c r="F65" s="121">
        <v>4</v>
      </c>
      <c r="G65" s="122">
        <v>0</v>
      </c>
      <c r="H65" s="121">
        <v>0</v>
      </c>
      <c r="I65" s="121">
        <v>0</v>
      </c>
      <c r="J65" s="46">
        <f>SUM('D-d-1'!C65,'D-d-2'!C65)-C65</f>
        <v>0</v>
      </c>
      <c r="L65" s="46">
        <f>SUM('D-d-1'!E65,'D-d-2'!E65)-E65</f>
        <v>0</v>
      </c>
      <c r="M65" s="46">
        <f>SUM('D-d-1'!F65,'D-d-2'!F65)-F65</f>
        <v>0</v>
      </c>
      <c r="N65" s="46">
        <f>SUM('D-d-1'!G65,'D-d-2'!G65)-G65</f>
        <v>0</v>
      </c>
      <c r="O65" s="46">
        <f>SUM('D-d-1'!H65,'D-d-2'!H65)-H65</f>
        <v>0</v>
      </c>
      <c r="P65" s="46">
        <f>SUM('D-d-1'!I65,'D-d-2'!I65)-I65</f>
        <v>0</v>
      </c>
    </row>
    <row r="66" spans="2:16" s="8" customFormat="1" ht="11.1" customHeight="1" x14ac:dyDescent="0.15">
      <c r="B66" s="29" t="s">
        <v>41</v>
      </c>
      <c r="C66" s="136">
        <v>0</v>
      </c>
      <c r="D66" s="79"/>
      <c r="E66" s="150">
        <v>0</v>
      </c>
      <c r="F66" s="136">
        <v>0</v>
      </c>
      <c r="G66" s="137">
        <v>0</v>
      </c>
      <c r="H66" s="136">
        <v>0</v>
      </c>
      <c r="I66" s="146">
        <v>0</v>
      </c>
      <c r="J66" s="46">
        <f>SUM('D-d-1'!C66,'D-d-2'!C66)-C66</f>
        <v>0</v>
      </c>
      <c r="L66" s="46">
        <f>SUM('D-d-1'!E66,'D-d-2'!E66)-E66</f>
        <v>0</v>
      </c>
      <c r="M66" s="46">
        <f>SUM('D-d-1'!F66,'D-d-2'!F66)-F66</f>
        <v>0</v>
      </c>
      <c r="N66" s="46">
        <f>SUM('D-d-1'!G66,'D-d-2'!G66)-G66</f>
        <v>0</v>
      </c>
      <c r="O66" s="46">
        <f>SUM('D-d-1'!H66,'D-d-2'!H66)-H66</f>
        <v>0</v>
      </c>
      <c r="P66" s="46">
        <f>SUM('D-d-1'!I66,'D-d-2'!I66)-I66</f>
        <v>0</v>
      </c>
    </row>
    <row r="67" spans="2:16" s="8" customFormat="1" ht="11.1" customHeight="1" x14ac:dyDescent="0.15">
      <c r="B67" s="29" t="s">
        <v>42</v>
      </c>
      <c r="C67" s="136">
        <v>0</v>
      </c>
      <c r="D67" s="79"/>
      <c r="E67" s="150">
        <v>0</v>
      </c>
      <c r="F67" s="136">
        <v>0</v>
      </c>
      <c r="G67" s="137">
        <v>0</v>
      </c>
      <c r="H67" s="136">
        <v>0</v>
      </c>
      <c r="I67" s="146">
        <v>0</v>
      </c>
      <c r="J67" s="46">
        <f>SUM('D-d-1'!C67,'D-d-2'!C67)-C67</f>
        <v>0</v>
      </c>
      <c r="L67" s="46">
        <f>SUM('D-d-1'!E67,'D-d-2'!E67)-E67</f>
        <v>0</v>
      </c>
      <c r="M67" s="46">
        <f>SUM('D-d-1'!F67,'D-d-2'!F67)-F67</f>
        <v>0</v>
      </c>
      <c r="N67" s="46">
        <f>SUM('D-d-1'!G67,'D-d-2'!G67)-G67</f>
        <v>0</v>
      </c>
      <c r="O67" s="46">
        <f>SUM('D-d-1'!H67,'D-d-2'!H67)-H67</f>
        <v>0</v>
      </c>
      <c r="P67" s="46">
        <f>SUM('D-d-1'!I67,'D-d-2'!I67)-I67</f>
        <v>0</v>
      </c>
    </row>
    <row r="68" spans="2:16" s="8" customFormat="1" ht="11.1" customHeight="1" x14ac:dyDescent="0.15">
      <c r="B68" s="29" t="s">
        <v>43</v>
      </c>
      <c r="C68" s="136">
        <v>1</v>
      </c>
      <c r="D68" s="79"/>
      <c r="E68" s="150">
        <v>1</v>
      </c>
      <c r="F68" s="136">
        <v>2</v>
      </c>
      <c r="G68" s="137">
        <v>0</v>
      </c>
      <c r="H68" s="136">
        <v>0</v>
      </c>
      <c r="I68" s="146">
        <v>0</v>
      </c>
      <c r="J68" s="46">
        <f>SUM('D-d-1'!C68,'D-d-2'!C68)-C68</f>
        <v>0</v>
      </c>
      <c r="L68" s="46">
        <f>SUM('D-d-1'!E68,'D-d-2'!E68)-E68</f>
        <v>0</v>
      </c>
      <c r="M68" s="46">
        <f>SUM('D-d-1'!F68,'D-d-2'!F68)-F68</f>
        <v>0</v>
      </c>
      <c r="N68" s="46">
        <f>SUM('D-d-1'!G68,'D-d-2'!G68)-G68</f>
        <v>0</v>
      </c>
      <c r="O68" s="46">
        <f>SUM('D-d-1'!H68,'D-d-2'!H68)-H68</f>
        <v>0</v>
      </c>
      <c r="P68" s="46">
        <f>SUM('D-d-1'!I68,'D-d-2'!I68)-I68</f>
        <v>0</v>
      </c>
    </row>
    <row r="69" spans="2:16" s="8" customFormat="1" ht="11.1" customHeight="1" x14ac:dyDescent="0.15">
      <c r="B69" s="29" t="s">
        <v>44</v>
      </c>
      <c r="C69" s="136">
        <v>1</v>
      </c>
      <c r="D69" s="79"/>
      <c r="E69" s="150">
        <v>1</v>
      </c>
      <c r="F69" s="136">
        <v>2</v>
      </c>
      <c r="G69" s="137">
        <v>0</v>
      </c>
      <c r="H69" s="136">
        <v>0</v>
      </c>
      <c r="I69" s="146">
        <v>0</v>
      </c>
      <c r="J69" s="46">
        <f>SUM('D-d-1'!C69,'D-d-2'!C69)-C69</f>
        <v>0</v>
      </c>
      <c r="L69" s="46">
        <f>SUM('D-d-1'!E69,'D-d-2'!E69)-E69</f>
        <v>0</v>
      </c>
      <c r="M69" s="46">
        <f>SUM('D-d-1'!F69,'D-d-2'!F69)-F69</f>
        <v>0</v>
      </c>
      <c r="N69" s="46">
        <f>SUM('D-d-1'!G69,'D-d-2'!G69)-G69</f>
        <v>0</v>
      </c>
      <c r="O69" s="46">
        <f>SUM('D-d-1'!H69,'D-d-2'!H69)-H69</f>
        <v>0</v>
      </c>
      <c r="P69" s="46">
        <f>SUM('D-d-1'!I69,'D-d-2'!I69)-I69</f>
        <v>0</v>
      </c>
    </row>
    <row r="70" spans="2:16" s="22" customFormat="1" ht="11.1" customHeight="1" x14ac:dyDescent="0.15">
      <c r="B70" s="32" t="s">
        <v>290</v>
      </c>
      <c r="C70" s="121">
        <v>5</v>
      </c>
      <c r="D70" s="53"/>
      <c r="E70" s="23">
        <v>6</v>
      </c>
      <c r="F70" s="121">
        <v>15</v>
      </c>
      <c r="G70" s="122">
        <v>3</v>
      </c>
      <c r="H70" s="121">
        <v>0</v>
      </c>
      <c r="I70" s="121">
        <v>0</v>
      </c>
      <c r="J70" s="46">
        <f>SUM('D-d-1'!C70,'D-d-2'!C70)-C70</f>
        <v>0</v>
      </c>
      <c r="L70" s="46">
        <f>SUM('D-d-1'!E70,'D-d-2'!E70)-E70</f>
        <v>0</v>
      </c>
      <c r="M70" s="46">
        <f>SUM('D-d-1'!F70,'D-d-2'!F70)-F70</f>
        <v>0</v>
      </c>
      <c r="N70" s="46">
        <f>SUM('D-d-1'!G70,'D-d-2'!G70)-G70</f>
        <v>0</v>
      </c>
      <c r="O70" s="46">
        <f>SUM('D-d-1'!H70,'D-d-2'!H70)-H70</f>
        <v>0</v>
      </c>
      <c r="P70" s="46">
        <f>SUM('D-d-1'!I70,'D-d-2'!I70)-I70</f>
        <v>0</v>
      </c>
    </row>
    <row r="71" spans="2:16" s="8" customFormat="1" ht="11.1" customHeight="1" x14ac:dyDescent="0.15">
      <c r="B71" s="29" t="s">
        <v>45</v>
      </c>
      <c r="C71" s="136">
        <v>3</v>
      </c>
      <c r="D71" s="79"/>
      <c r="E71" s="150">
        <v>3</v>
      </c>
      <c r="F71" s="136">
        <v>6</v>
      </c>
      <c r="G71" s="137">
        <v>1</v>
      </c>
      <c r="H71" s="136">
        <v>0</v>
      </c>
      <c r="I71" s="146">
        <v>0</v>
      </c>
      <c r="J71" s="46">
        <f>SUM('D-d-1'!C71,'D-d-2'!C71)-C71</f>
        <v>0</v>
      </c>
      <c r="L71" s="46">
        <f>SUM('D-d-1'!E71,'D-d-2'!E71)-E71</f>
        <v>0</v>
      </c>
      <c r="M71" s="46">
        <f>SUM('D-d-1'!F71,'D-d-2'!F71)-F71</f>
        <v>0</v>
      </c>
      <c r="N71" s="46">
        <f>SUM('D-d-1'!G71,'D-d-2'!G71)-G71</f>
        <v>0</v>
      </c>
      <c r="O71" s="46">
        <f>SUM('D-d-1'!H71,'D-d-2'!H71)-H71</f>
        <v>0</v>
      </c>
      <c r="P71" s="46">
        <f>SUM('D-d-1'!I71,'D-d-2'!I71)-I71</f>
        <v>0</v>
      </c>
    </row>
    <row r="72" spans="2:16" s="8" customFormat="1" ht="11.1" customHeight="1" x14ac:dyDescent="0.15">
      <c r="B72" s="29" t="s">
        <v>46</v>
      </c>
      <c r="C72" s="136">
        <v>1</v>
      </c>
      <c r="D72" s="79"/>
      <c r="E72" s="150">
        <v>1</v>
      </c>
      <c r="F72" s="136">
        <v>2</v>
      </c>
      <c r="G72" s="137">
        <v>1</v>
      </c>
      <c r="H72" s="136">
        <v>0</v>
      </c>
      <c r="I72" s="146">
        <v>0</v>
      </c>
      <c r="J72" s="46">
        <f>SUM('D-d-1'!C72,'D-d-2'!C72)-C72</f>
        <v>0</v>
      </c>
      <c r="L72" s="46">
        <f>SUM('D-d-1'!E72,'D-d-2'!E72)-E72</f>
        <v>0</v>
      </c>
      <c r="M72" s="46">
        <f>SUM('D-d-1'!F72,'D-d-2'!F72)-F72</f>
        <v>0</v>
      </c>
      <c r="N72" s="46">
        <f>SUM('D-d-1'!G72,'D-d-2'!G72)-G72</f>
        <v>0</v>
      </c>
      <c r="O72" s="46">
        <f>SUM('D-d-1'!H72,'D-d-2'!H72)-H72</f>
        <v>0</v>
      </c>
      <c r="P72" s="46">
        <f>SUM('D-d-1'!I72,'D-d-2'!I72)-I72</f>
        <v>0</v>
      </c>
    </row>
    <row r="73" spans="2:16" s="8" customFormat="1" ht="11.1" customHeight="1" x14ac:dyDescent="0.15">
      <c r="B73" s="29" t="s">
        <v>47</v>
      </c>
      <c r="C73" s="136">
        <v>0</v>
      </c>
      <c r="D73" s="79"/>
      <c r="E73" s="150">
        <v>0</v>
      </c>
      <c r="F73" s="136">
        <v>0</v>
      </c>
      <c r="G73" s="137">
        <v>0</v>
      </c>
      <c r="H73" s="136">
        <v>0</v>
      </c>
      <c r="I73" s="146">
        <v>0</v>
      </c>
      <c r="J73" s="46">
        <f>SUM('D-d-1'!C73,'D-d-2'!C73)-C73</f>
        <v>0</v>
      </c>
      <c r="L73" s="46">
        <f>SUM('D-d-1'!E73,'D-d-2'!E73)-E73</f>
        <v>0</v>
      </c>
      <c r="M73" s="46">
        <f>SUM('D-d-1'!F73,'D-d-2'!F73)-F73</f>
        <v>0</v>
      </c>
      <c r="N73" s="46">
        <f>SUM('D-d-1'!G73,'D-d-2'!G73)-G73</f>
        <v>0</v>
      </c>
      <c r="O73" s="46">
        <f>SUM('D-d-1'!H73,'D-d-2'!H73)-H73</f>
        <v>0</v>
      </c>
      <c r="P73" s="46">
        <f>SUM('D-d-1'!I73,'D-d-2'!I73)-I73</f>
        <v>0</v>
      </c>
    </row>
    <row r="74" spans="2:16" s="8" customFormat="1" ht="11.1" customHeight="1" x14ac:dyDescent="0.15">
      <c r="B74" s="29" t="s">
        <v>48</v>
      </c>
      <c r="C74" s="136">
        <v>0</v>
      </c>
      <c r="D74" s="79"/>
      <c r="E74" s="150">
        <v>0</v>
      </c>
      <c r="F74" s="136">
        <v>0</v>
      </c>
      <c r="G74" s="137">
        <v>0</v>
      </c>
      <c r="H74" s="136">
        <v>0</v>
      </c>
      <c r="I74" s="146">
        <v>0</v>
      </c>
      <c r="J74" s="46">
        <f>SUM('D-d-1'!C74,'D-d-2'!C74)-C74</f>
        <v>0</v>
      </c>
      <c r="L74" s="46">
        <f>SUM('D-d-1'!E74,'D-d-2'!E74)-E74</f>
        <v>0</v>
      </c>
      <c r="M74" s="46">
        <f>SUM('D-d-1'!F74,'D-d-2'!F74)-F74</f>
        <v>0</v>
      </c>
      <c r="N74" s="46">
        <f>SUM('D-d-1'!G74,'D-d-2'!G74)-G74</f>
        <v>0</v>
      </c>
      <c r="O74" s="46">
        <f>SUM('D-d-1'!H74,'D-d-2'!H74)-H74</f>
        <v>0</v>
      </c>
      <c r="P74" s="46">
        <f>SUM('D-d-1'!I74,'D-d-2'!I74)-I74</f>
        <v>0</v>
      </c>
    </row>
    <row r="75" spans="2:16" s="8" customFormat="1" ht="11.1" customHeight="1" x14ac:dyDescent="0.15">
      <c r="B75" s="29" t="s">
        <v>49</v>
      </c>
      <c r="C75" s="136">
        <v>0</v>
      </c>
      <c r="D75" s="79"/>
      <c r="E75" s="150">
        <v>1</v>
      </c>
      <c r="F75" s="136">
        <v>2</v>
      </c>
      <c r="G75" s="137">
        <v>0</v>
      </c>
      <c r="H75" s="136">
        <v>0</v>
      </c>
      <c r="I75" s="146">
        <v>0</v>
      </c>
      <c r="J75" s="46">
        <f>SUM('D-d-1'!C75,'D-d-2'!C75)-C75</f>
        <v>0</v>
      </c>
      <c r="L75" s="46">
        <f>SUM('D-d-1'!E75,'D-d-2'!E75)-E75</f>
        <v>0</v>
      </c>
      <c r="M75" s="46">
        <f>SUM('D-d-1'!F75,'D-d-2'!F75)-F75</f>
        <v>0</v>
      </c>
      <c r="N75" s="46">
        <f>SUM('D-d-1'!G75,'D-d-2'!G75)-G75</f>
        <v>0</v>
      </c>
      <c r="O75" s="46">
        <f>SUM('D-d-1'!H75,'D-d-2'!H75)-H75</f>
        <v>0</v>
      </c>
      <c r="P75" s="46">
        <f>SUM('D-d-1'!I75,'D-d-2'!I75)-I75</f>
        <v>0</v>
      </c>
    </row>
    <row r="76" spans="2:16" s="8" customFormat="1" ht="11.1" customHeight="1" x14ac:dyDescent="0.15">
      <c r="B76" s="29" t="s">
        <v>50</v>
      </c>
      <c r="C76" s="136">
        <v>0</v>
      </c>
      <c r="D76" s="79"/>
      <c r="E76" s="150">
        <v>0</v>
      </c>
      <c r="F76" s="136">
        <v>0</v>
      </c>
      <c r="G76" s="137">
        <v>0</v>
      </c>
      <c r="H76" s="136">
        <v>0</v>
      </c>
      <c r="I76" s="146">
        <v>0</v>
      </c>
      <c r="J76" s="46">
        <f>SUM('D-d-1'!C76,'D-d-2'!C76)-C76</f>
        <v>0</v>
      </c>
      <c r="L76" s="46">
        <f>SUM('D-d-1'!E76,'D-d-2'!E76)-E76</f>
        <v>0</v>
      </c>
      <c r="M76" s="46">
        <f>SUM('D-d-1'!F76,'D-d-2'!F76)-F76</f>
        <v>0</v>
      </c>
      <c r="N76" s="46">
        <f>SUM('D-d-1'!G76,'D-d-2'!G76)-G76</f>
        <v>0</v>
      </c>
      <c r="O76" s="46">
        <f>SUM('D-d-1'!H76,'D-d-2'!H76)-H76</f>
        <v>0</v>
      </c>
      <c r="P76" s="46">
        <f>SUM('D-d-1'!I76,'D-d-2'!I76)-I76</f>
        <v>0</v>
      </c>
    </row>
    <row r="77" spans="2:16" s="8" customFormat="1" ht="11.1" customHeight="1" x14ac:dyDescent="0.15">
      <c r="B77" s="29" t="s">
        <v>51</v>
      </c>
      <c r="C77" s="136">
        <v>0</v>
      </c>
      <c r="D77" s="79"/>
      <c r="E77" s="135">
        <v>0</v>
      </c>
      <c r="F77" s="136">
        <v>3</v>
      </c>
      <c r="G77" s="137">
        <v>1</v>
      </c>
      <c r="H77" s="136">
        <v>0</v>
      </c>
      <c r="I77" s="146">
        <v>0</v>
      </c>
      <c r="J77" s="46">
        <f>SUM('D-d-1'!C77,'D-d-2'!C77)-C77</f>
        <v>0</v>
      </c>
      <c r="L77" s="46">
        <f>SUM('D-d-1'!E77,'D-d-2'!E77)-E77</f>
        <v>0</v>
      </c>
      <c r="M77" s="46">
        <f>SUM('D-d-1'!F77,'D-d-2'!F77)-F77</f>
        <v>0</v>
      </c>
      <c r="N77" s="46">
        <f>SUM('D-d-1'!G77,'D-d-2'!G77)-G77</f>
        <v>0</v>
      </c>
      <c r="O77" s="46">
        <f>SUM('D-d-1'!H77,'D-d-2'!H77)-H77</f>
        <v>0</v>
      </c>
      <c r="P77" s="46">
        <f>SUM('D-d-1'!I77,'D-d-2'!I77)-I77</f>
        <v>0</v>
      </c>
    </row>
    <row r="78" spans="2:16" s="8" customFormat="1" ht="11.1" customHeight="1" thickBot="1" x14ac:dyDescent="0.2">
      <c r="B78" s="33" t="s">
        <v>52</v>
      </c>
      <c r="C78" s="140">
        <v>1</v>
      </c>
      <c r="D78" s="82"/>
      <c r="E78" s="139">
        <v>1</v>
      </c>
      <c r="F78" s="140">
        <v>2</v>
      </c>
      <c r="G78" s="140">
        <v>0</v>
      </c>
      <c r="H78" s="140">
        <v>0</v>
      </c>
      <c r="I78" s="140">
        <v>0</v>
      </c>
      <c r="J78" s="46">
        <f>SUM('D-d-1'!C78,'D-d-2'!C78)-C78</f>
        <v>0</v>
      </c>
      <c r="L78" s="46">
        <f>SUM('D-d-1'!E78,'D-d-2'!E78)-E78</f>
        <v>0</v>
      </c>
      <c r="M78" s="46">
        <f>SUM('D-d-1'!F78,'D-d-2'!F78)-F78</f>
        <v>0</v>
      </c>
      <c r="N78" s="46">
        <f>SUM('D-d-1'!G78,'D-d-2'!G78)-G78</f>
        <v>0</v>
      </c>
      <c r="O78" s="46">
        <f>SUM('D-d-1'!H78,'D-d-2'!H78)-H78</f>
        <v>0</v>
      </c>
      <c r="P78" s="46">
        <f>SUM('D-d-1'!I78,'D-d-2'!I78)-I78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transitionEvaluation="1" codeName="Sheet69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175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84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43</v>
      </c>
      <c r="D9" s="44">
        <v>97.674418604651152</v>
      </c>
      <c r="E9" s="14">
        <v>42</v>
      </c>
      <c r="F9" s="124">
        <v>67</v>
      </c>
      <c r="G9" s="124">
        <v>3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43">
        <v>38</v>
      </c>
      <c r="D10" s="44">
        <v>76.31578947368422</v>
      </c>
      <c r="E10" s="14">
        <v>29</v>
      </c>
      <c r="F10" s="124">
        <v>48</v>
      </c>
      <c r="G10" s="124">
        <v>4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2014     26</v>
      </c>
      <c r="C11" s="43">
        <v>34</v>
      </c>
      <c r="D11" s="44">
        <v>114.70588235294117</v>
      </c>
      <c r="E11" s="14">
        <v>39</v>
      </c>
      <c r="F11" s="124">
        <v>57</v>
      </c>
      <c r="G11" s="124">
        <v>2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2015     27</v>
      </c>
      <c r="C12" s="43">
        <v>43</v>
      </c>
      <c r="D12" s="44">
        <v>97.674418604651152</v>
      </c>
      <c r="E12" s="14">
        <v>42</v>
      </c>
      <c r="F12" s="124">
        <v>59</v>
      </c>
      <c r="G12" s="124">
        <v>2</v>
      </c>
      <c r="H12" s="124">
        <v>0</v>
      </c>
      <c r="I12" s="124">
        <v>0</v>
      </c>
    </row>
    <row r="13" spans="2:9" s="8" customFormat="1" x14ac:dyDescent="0.15">
      <c r="B13" s="14" t="str">
        <f>重要犯罪!B13</f>
        <v>2016     28</v>
      </c>
      <c r="C13" s="43">
        <v>28</v>
      </c>
      <c r="D13" s="44">
        <v>82.142857142857139</v>
      </c>
      <c r="E13" s="14">
        <v>23</v>
      </c>
      <c r="F13" s="124">
        <v>44</v>
      </c>
      <c r="G13" s="124">
        <v>1</v>
      </c>
      <c r="H13" s="124">
        <v>0</v>
      </c>
      <c r="I13" s="124">
        <v>0</v>
      </c>
    </row>
    <row r="14" spans="2:9" s="8" customFormat="1" x14ac:dyDescent="0.15">
      <c r="B14" s="18" t="str">
        <f>重要犯罪!B14</f>
        <v>2017     29</v>
      </c>
      <c r="C14" s="47">
        <v>42</v>
      </c>
      <c r="D14" s="44">
        <v>102.38095238095238</v>
      </c>
      <c r="E14" s="77">
        <v>43</v>
      </c>
      <c r="F14" s="142">
        <v>51</v>
      </c>
      <c r="G14" s="142">
        <v>1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47">
        <v>24</v>
      </c>
      <c r="D15" s="48">
        <v>104.16666666666667</v>
      </c>
      <c r="E15" s="77">
        <v>25</v>
      </c>
      <c r="F15" s="142">
        <v>52</v>
      </c>
      <c r="G15" s="142">
        <v>1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50">
        <v>32</v>
      </c>
      <c r="D16" s="48">
        <v>87.5</v>
      </c>
      <c r="E16" s="148">
        <v>28</v>
      </c>
      <c r="F16" s="142">
        <v>52</v>
      </c>
      <c r="G16" s="142">
        <v>4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32</v>
      </c>
      <c r="D17" s="48">
        <v>75</v>
      </c>
      <c r="E17" s="149">
        <v>24</v>
      </c>
      <c r="F17" s="149">
        <v>38</v>
      </c>
      <c r="G17" s="149">
        <v>4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47</v>
      </c>
      <c r="D18" s="54">
        <f>E18/C18*100</f>
        <v>110.63829787234043</v>
      </c>
      <c r="E18" s="131">
        <f>SUM(E20,E26,E33,E34,E45,E52,E59,E65,E70)</f>
        <v>52</v>
      </c>
      <c r="F18" s="121">
        <f>SUM(F20,F26,F33,F34,F45,F52,F59,F65,F70)</f>
        <v>79</v>
      </c>
      <c r="G18" s="121">
        <f>SUM(G20,G26,G33,G34,G45,G52,G59,G65,G70)</f>
        <v>9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2</v>
      </c>
      <c r="D20" s="53"/>
      <c r="E20" s="23">
        <v>2</v>
      </c>
      <c r="F20" s="122">
        <v>3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2</v>
      </c>
      <c r="D21" s="43"/>
      <c r="E21" s="125">
        <v>2</v>
      </c>
      <c r="F21" s="123">
        <v>2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1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10</v>
      </c>
      <c r="D26" s="53"/>
      <c r="E26" s="127">
        <v>11</v>
      </c>
      <c r="F26" s="121">
        <v>11</v>
      </c>
      <c r="G26" s="121">
        <v>2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9</v>
      </c>
      <c r="D27" s="43"/>
      <c r="E27" s="125">
        <v>9</v>
      </c>
      <c r="F27" s="123">
        <v>5</v>
      </c>
      <c r="G27" s="123">
        <v>1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</v>
      </c>
      <c r="D29" s="43"/>
      <c r="E29" s="125">
        <v>2</v>
      </c>
      <c r="F29" s="123">
        <v>6</v>
      </c>
      <c r="G29" s="123">
        <v>1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13</v>
      </c>
      <c r="D34" s="53"/>
      <c r="E34" s="127">
        <v>13</v>
      </c>
      <c r="F34" s="121">
        <v>18</v>
      </c>
      <c r="G34" s="121">
        <v>1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2</v>
      </c>
      <c r="D35" s="43"/>
      <c r="E35" s="125">
        <v>2</v>
      </c>
      <c r="F35" s="123">
        <v>3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1</v>
      </c>
      <c r="D37" s="43"/>
      <c r="E37" s="125">
        <v>1</v>
      </c>
      <c r="F37" s="123">
        <v>2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</v>
      </c>
      <c r="D38" s="43"/>
      <c r="E38" s="125">
        <v>1</v>
      </c>
      <c r="F38" s="123">
        <v>1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2</v>
      </c>
      <c r="D40" s="43"/>
      <c r="E40" s="125">
        <v>1</v>
      </c>
      <c r="F40" s="123">
        <v>3</v>
      </c>
      <c r="G40" s="123">
        <v>1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6</v>
      </c>
      <c r="D42" s="43"/>
      <c r="E42" s="125">
        <v>6</v>
      </c>
      <c r="F42" s="123">
        <v>5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</v>
      </c>
      <c r="D44" s="43"/>
      <c r="E44" s="125">
        <v>2</v>
      </c>
      <c r="F44" s="123">
        <v>4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6</v>
      </c>
      <c r="D45" s="53"/>
      <c r="E45" s="131">
        <v>6</v>
      </c>
      <c r="F45" s="121">
        <v>8</v>
      </c>
      <c r="G45" s="121">
        <v>1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2</v>
      </c>
      <c r="D46" s="43"/>
      <c r="E46" s="125">
        <v>3</v>
      </c>
      <c r="F46" s="123">
        <v>3</v>
      </c>
      <c r="G46" s="123">
        <v>1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</v>
      </c>
      <c r="D47" s="43"/>
      <c r="E47" s="125">
        <v>1</v>
      </c>
      <c r="F47" s="123">
        <v>2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2</v>
      </c>
      <c r="D48" s="43"/>
      <c r="E48" s="125">
        <v>1</v>
      </c>
      <c r="F48" s="123">
        <v>1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1</v>
      </c>
      <c r="D49" s="43"/>
      <c r="E49" s="125">
        <v>1</v>
      </c>
      <c r="F49" s="123">
        <v>2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6</v>
      </c>
      <c r="D52" s="53"/>
      <c r="E52" s="127">
        <v>9</v>
      </c>
      <c r="F52" s="121">
        <v>18</v>
      </c>
      <c r="G52" s="121">
        <v>2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2</v>
      </c>
      <c r="D54" s="43"/>
      <c r="E54" s="125">
        <v>2</v>
      </c>
      <c r="F54" s="123">
        <v>3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1</v>
      </c>
      <c r="D55" s="43"/>
      <c r="E55" s="125">
        <v>1</v>
      </c>
      <c r="F55" s="123">
        <v>1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3</v>
      </c>
      <c r="D56" s="43"/>
      <c r="E56" s="125">
        <v>3</v>
      </c>
      <c r="F56" s="123">
        <v>8</v>
      </c>
      <c r="G56" s="123">
        <v>1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3</v>
      </c>
      <c r="F58" s="123">
        <v>6</v>
      </c>
      <c r="G58" s="123">
        <v>1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4</v>
      </c>
      <c r="D59" s="53"/>
      <c r="E59" s="127">
        <v>4</v>
      </c>
      <c r="F59" s="121">
        <v>3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1</v>
      </c>
      <c r="D62" s="43"/>
      <c r="E62" s="125">
        <v>1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3</v>
      </c>
      <c r="D63" s="43"/>
      <c r="E63" s="125">
        <v>3</v>
      </c>
      <c r="F63" s="123">
        <v>3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2</v>
      </c>
      <c r="D65" s="53"/>
      <c r="E65" s="127">
        <v>2</v>
      </c>
      <c r="F65" s="121">
        <v>4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1</v>
      </c>
      <c r="D68" s="43"/>
      <c r="E68" s="125">
        <v>1</v>
      </c>
      <c r="F68" s="123">
        <v>2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1</v>
      </c>
      <c r="D69" s="43"/>
      <c r="E69" s="125">
        <v>1</v>
      </c>
      <c r="F69" s="123">
        <v>2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4</v>
      </c>
      <c r="D70" s="53"/>
      <c r="E70" s="127">
        <v>5</v>
      </c>
      <c r="F70" s="121">
        <v>14</v>
      </c>
      <c r="G70" s="121">
        <v>3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2</v>
      </c>
      <c r="D71" s="43"/>
      <c r="E71" s="125">
        <v>2</v>
      </c>
      <c r="F71" s="123">
        <v>5</v>
      </c>
      <c r="G71" s="123">
        <v>1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1</v>
      </c>
      <c r="D72" s="43"/>
      <c r="E72" s="125">
        <v>1</v>
      </c>
      <c r="F72" s="123">
        <v>2</v>
      </c>
      <c r="G72" s="123">
        <v>1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1</v>
      </c>
      <c r="F75" s="123">
        <v>2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3</v>
      </c>
      <c r="G77" s="123">
        <v>1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1</v>
      </c>
      <c r="D78" s="67"/>
      <c r="E78" s="134">
        <v>1</v>
      </c>
      <c r="F78" s="132">
        <v>2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transitionEvaluation="1" codeName="Sheet70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176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83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22</v>
      </c>
      <c r="D9" s="44">
        <v>59.090909090909093</v>
      </c>
      <c r="E9" s="14">
        <v>13</v>
      </c>
      <c r="F9" s="124">
        <v>17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43">
        <v>25</v>
      </c>
      <c r="D10" s="44">
        <v>115.99999999999999</v>
      </c>
      <c r="E10" s="14">
        <v>29</v>
      </c>
      <c r="F10" s="124">
        <v>11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2014     26</v>
      </c>
      <c r="C11" s="43">
        <v>29</v>
      </c>
      <c r="D11" s="44">
        <v>58.620689655172406</v>
      </c>
      <c r="E11" s="14">
        <v>17</v>
      </c>
      <c r="F11" s="124">
        <v>7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2015     27</v>
      </c>
      <c r="C12" s="43">
        <v>27</v>
      </c>
      <c r="D12" s="44">
        <v>85.18518518518519</v>
      </c>
      <c r="E12" s="14">
        <v>23</v>
      </c>
      <c r="F12" s="124">
        <v>15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8" t="str">
        <f>重要犯罪!B13</f>
        <v>2016     28</v>
      </c>
      <c r="C13" s="50">
        <v>21</v>
      </c>
      <c r="D13" s="44">
        <v>109.52380952380953</v>
      </c>
      <c r="E13" s="18">
        <v>23</v>
      </c>
      <c r="F13" s="142">
        <v>30</v>
      </c>
      <c r="G13" s="142">
        <v>0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2017     29</v>
      </c>
      <c r="C14" s="47">
        <v>16</v>
      </c>
      <c r="D14" s="44">
        <v>118.75</v>
      </c>
      <c r="E14" s="77">
        <v>19</v>
      </c>
      <c r="F14" s="142">
        <v>17</v>
      </c>
      <c r="G14" s="142">
        <v>0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47">
        <v>22</v>
      </c>
      <c r="D15" s="48">
        <v>72.727272727272734</v>
      </c>
      <c r="E15" s="77">
        <v>16</v>
      </c>
      <c r="F15" s="142">
        <v>12</v>
      </c>
      <c r="G15" s="142">
        <v>0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50">
        <v>17</v>
      </c>
      <c r="D16" s="48">
        <v>94.117647058823522</v>
      </c>
      <c r="E16" s="148">
        <v>16</v>
      </c>
      <c r="F16" s="142">
        <v>14</v>
      </c>
      <c r="G16" s="142">
        <v>1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25</v>
      </c>
      <c r="D17" s="95">
        <v>92</v>
      </c>
      <c r="E17" s="149">
        <v>23</v>
      </c>
      <c r="F17" s="149">
        <v>16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25</v>
      </c>
      <c r="D18" s="98">
        <f>E18/C18*100</f>
        <v>68</v>
      </c>
      <c r="E18" s="131">
        <f>SUM(E20,E26,E33,E34,E45,E52,E59,E65,E70)</f>
        <v>17</v>
      </c>
      <c r="F18" s="121">
        <f>SUM(F20,F26,F33,F34,F45,F52,F59,F65,F70)</f>
        <v>16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3</v>
      </c>
      <c r="D20" s="53"/>
      <c r="E20" s="23">
        <v>2</v>
      </c>
      <c r="F20" s="122">
        <v>1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</v>
      </c>
      <c r="D21" s="43"/>
      <c r="E21" s="125">
        <v>1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2</v>
      </c>
      <c r="D24" s="43"/>
      <c r="E24" s="125">
        <v>1</v>
      </c>
      <c r="F24" s="123">
        <v>1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5</v>
      </c>
      <c r="D34" s="53"/>
      <c r="E34" s="127">
        <v>5</v>
      </c>
      <c r="F34" s="121">
        <v>9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1</v>
      </c>
      <c r="F35" s="123">
        <v>3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3</v>
      </c>
      <c r="D38" s="43"/>
      <c r="E38" s="125">
        <v>3</v>
      </c>
      <c r="F38" s="123">
        <v>4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1</v>
      </c>
      <c r="F40" s="123">
        <v>1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1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2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2</v>
      </c>
      <c r="D45" s="53"/>
      <c r="E45" s="131">
        <v>1</v>
      </c>
      <c r="F45" s="121">
        <v>1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1</v>
      </c>
      <c r="D49" s="43"/>
      <c r="E49" s="125">
        <v>1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</v>
      </c>
      <c r="D50" s="43"/>
      <c r="E50" s="125">
        <v>0</v>
      </c>
      <c r="F50" s="123">
        <v>1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6</v>
      </c>
      <c r="D52" s="53"/>
      <c r="E52" s="127">
        <v>2</v>
      </c>
      <c r="F52" s="121">
        <v>1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2</v>
      </c>
      <c r="D55" s="43"/>
      <c r="E55" s="125">
        <v>1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2</v>
      </c>
      <c r="D56" s="43"/>
      <c r="E56" s="125">
        <v>1</v>
      </c>
      <c r="F56" s="123">
        <v>1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1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8</v>
      </c>
      <c r="D59" s="53"/>
      <c r="E59" s="127">
        <v>6</v>
      </c>
      <c r="F59" s="121">
        <v>3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6</v>
      </c>
      <c r="D62" s="43"/>
      <c r="E62" s="125">
        <v>6</v>
      </c>
      <c r="F62" s="123">
        <v>3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1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1</v>
      </c>
      <c r="D70" s="53"/>
      <c r="E70" s="127">
        <v>1</v>
      </c>
      <c r="F70" s="121">
        <v>1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</v>
      </c>
      <c r="D71" s="43"/>
      <c r="E71" s="125">
        <v>1</v>
      </c>
      <c r="F71" s="123">
        <v>1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35">
    <tabColor indexed="10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141</v>
      </c>
    </row>
    <row r="2" spans="2:16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4" t="s">
        <v>62</v>
      </c>
      <c r="D4" s="214"/>
      <c r="E4" s="214"/>
      <c r="F4" s="214"/>
      <c r="G4" s="214"/>
      <c r="H4" s="214"/>
      <c r="I4" s="214"/>
    </row>
    <row r="5" spans="2:16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16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16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8" t="str">
        <f>重要犯罪!B9</f>
        <v>2012 平成24年</v>
      </c>
      <c r="C9" s="50">
        <v>7070</v>
      </c>
      <c r="D9" s="48">
        <v>75.926449787835921</v>
      </c>
      <c r="E9" s="72">
        <v>5368</v>
      </c>
      <c r="F9" s="50">
        <v>4779</v>
      </c>
      <c r="G9" s="50">
        <v>549</v>
      </c>
      <c r="H9" s="50">
        <v>836</v>
      </c>
      <c r="I9" s="50">
        <v>63</v>
      </c>
      <c r="J9" s="46">
        <f>SUM('A-a'!C9,'A-b'!C9,'A-c'!C9,'A-d'!C9)-C9</f>
        <v>0</v>
      </c>
      <c r="L9" s="46">
        <f>SUM('A-a'!E9,'A-b'!E9,'A-c'!E9,'A-d'!E9)-E9</f>
        <v>0</v>
      </c>
      <c r="M9" s="46">
        <f>SUM('A-a'!F9,'A-b'!F9,'A-c'!F9,'A-d'!F9)-F9</f>
        <v>0</v>
      </c>
      <c r="N9" s="46">
        <f>SUM('A-a'!G9,'A-b'!G9,'A-c'!G9,'A-d'!G9)-G9</f>
        <v>0</v>
      </c>
      <c r="O9" s="46">
        <f>SUM('A-a'!H9,'A-b'!H9,'A-c'!H9,'A-d'!H9)-H9</f>
        <v>0</v>
      </c>
      <c r="P9" s="46">
        <f>SUM('A-a'!I9,'A-b'!I9,'A-c'!I9,'A-d'!I9)-I9</f>
        <v>0</v>
      </c>
    </row>
    <row r="10" spans="2:16" s="8" customFormat="1" x14ac:dyDescent="0.15">
      <c r="B10" s="18" t="str">
        <f>重要犯罪!B10</f>
        <v>2013     25</v>
      </c>
      <c r="C10" s="50">
        <v>6757</v>
      </c>
      <c r="D10" s="48">
        <v>75.891667899955607</v>
      </c>
      <c r="E10" s="72">
        <v>5128</v>
      </c>
      <c r="F10" s="50">
        <v>4647</v>
      </c>
      <c r="G10" s="50">
        <v>541</v>
      </c>
      <c r="H10" s="50">
        <v>786</v>
      </c>
      <c r="I10" s="50">
        <v>60</v>
      </c>
      <c r="J10" s="46">
        <f>SUM('A-a'!C10,'A-b'!C10,'A-c'!C10,'A-d'!C10)-C10</f>
        <v>0</v>
      </c>
      <c r="L10" s="46">
        <f>SUM('A-a'!E10,'A-b'!E10,'A-c'!E10,'A-d'!E10)-E10</f>
        <v>0</v>
      </c>
      <c r="M10" s="46">
        <f>SUM('A-a'!F10,'A-b'!F10,'A-c'!F10,'A-d'!F10)-F10</f>
        <v>0</v>
      </c>
      <c r="N10" s="46">
        <f>SUM('A-a'!G10,'A-b'!G10,'A-c'!G10,'A-d'!G10)-G10</f>
        <v>0</v>
      </c>
      <c r="O10" s="46">
        <f>SUM('A-a'!H10,'A-b'!H10,'A-c'!H10,'A-d'!H10)-H10</f>
        <v>0</v>
      </c>
      <c r="P10" s="46">
        <f>SUM('A-a'!I10,'A-b'!I10,'A-c'!I10,'A-d'!I10)-I10</f>
        <v>0</v>
      </c>
    </row>
    <row r="11" spans="2:16" s="8" customFormat="1" x14ac:dyDescent="0.15">
      <c r="B11" s="18" t="str">
        <f>重要犯罪!B11</f>
        <v>2014     26</v>
      </c>
      <c r="C11" s="50">
        <v>6453</v>
      </c>
      <c r="D11" s="48">
        <v>79.048504571517114</v>
      </c>
      <c r="E11" s="72">
        <v>5101</v>
      </c>
      <c r="F11" s="50">
        <v>4580</v>
      </c>
      <c r="G11" s="50">
        <v>513</v>
      </c>
      <c r="H11" s="50">
        <v>703</v>
      </c>
      <c r="I11" s="50">
        <v>58</v>
      </c>
      <c r="J11" s="46">
        <f>SUM('A-a'!C11,'A-b'!C11,'A-c'!C11,'A-d'!C11)-C11</f>
        <v>0</v>
      </c>
      <c r="L11" s="46">
        <f>SUM('A-a'!E11,'A-b'!E11,'A-c'!E11,'A-d'!E11)-E11</f>
        <v>0</v>
      </c>
      <c r="M11" s="46">
        <f>SUM('A-a'!F11,'A-b'!F11,'A-c'!F11,'A-d'!F11)-F11</f>
        <v>0</v>
      </c>
      <c r="N11" s="46">
        <f>SUM('A-a'!G11,'A-b'!G11,'A-c'!G11,'A-d'!G11)-G11</f>
        <v>0</v>
      </c>
      <c r="O11" s="46">
        <f>SUM('A-a'!H11,'A-b'!H11,'A-c'!H11,'A-d'!H11)-H11</f>
        <v>0</v>
      </c>
      <c r="P11" s="46">
        <f>SUM('A-a'!I11,'A-b'!I11,'A-c'!I11,'A-d'!I11)-I11</f>
        <v>0</v>
      </c>
    </row>
    <row r="12" spans="2:16" s="8" customFormat="1" x14ac:dyDescent="0.15">
      <c r="B12" s="18" t="str">
        <f>重要犯罪!B12</f>
        <v>2015     27</v>
      </c>
      <c r="C12" s="50">
        <v>5618</v>
      </c>
      <c r="D12" s="48">
        <v>85.030259878960479</v>
      </c>
      <c r="E12" s="72">
        <v>4777</v>
      </c>
      <c r="F12" s="50">
        <v>4409</v>
      </c>
      <c r="G12" s="50">
        <v>507</v>
      </c>
      <c r="H12" s="50">
        <v>586</v>
      </c>
      <c r="I12" s="50">
        <v>34</v>
      </c>
      <c r="J12" s="46">
        <f>SUM('A-a'!C12,'A-b'!C12,'A-c'!C12,'A-d'!C12)-C12</f>
        <v>0</v>
      </c>
      <c r="L12" s="46">
        <f>SUM('A-a'!E12,'A-b'!E12,'A-c'!E12,'A-d'!E12)-E12</f>
        <v>0</v>
      </c>
      <c r="M12" s="46">
        <f>SUM('A-a'!F12,'A-b'!F12,'A-c'!F12,'A-d'!F12)-F12</f>
        <v>0</v>
      </c>
      <c r="N12" s="46">
        <f>SUM('A-a'!G12,'A-b'!G12,'A-c'!G12,'A-d'!G12)-G12</f>
        <v>0</v>
      </c>
      <c r="O12" s="46">
        <f>SUM('A-a'!H12,'A-b'!H12,'A-c'!H12,'A-d'!H12)-H12</f>
        <v>0</v>
      </c>
      <c r="P12" s="46">
        <f>SUM('A-a'!I12,'A-b'!I12,'A-c'!I12,'A-d'!I12)-I12</f>
        <v>0</v>
      </c>
    </row>
    <row r="13" spans="2:16" s="8" customFormat="1" x14ac:dyDescent="0.15">
      <c r="B13" s="18" t="str">
        <f>重要犯罪!B13</f>
        <v>2016     28</v>
      </c>
      <c r="C13" s="50">
        <v>5130</v>
      </c>
      <c r="D13" s="48">
        <v>86.452241715399609</v>
      </c>
      <c r="E13" s="72">
        <v>4435</v>
      </c>
      <c r="F13" s="50">
        <v>4252</v>
      </c>
      <c r="G13" s="50">
        <v>502</v>
      </c>
      <c r="H13" s="50">
        <v>538</v>
      </c>
      <c r="I13" s="50">
        <v>33</v>
      </c>
      <c r="J13" s="46">
        <f>SUM('A-a'!C13,'A-b'!C13,'A-c'!C13,'A-d'!C13)-C13</f>
        <v>0</v>
      </c>
      <c r="L13" s="46">
        <f>SUM('A-a'!E13,'A-b'!E13,'A-c'!E13,'A-d'!E13)-E13</f>
        <v>0</v>
      </c>
      <c r="M13" s="46">
        <f>SUM('A-a'!F13,'A-b'!F13,'A-c'!F13,'A-d'!F13)-F13</f>
        <v>0</v>
      </c>
      <c r="N13" s="46">
        <f>SUM('A-a'!G13,'A-b'!G13,'A-c'!G13,'A-d'!G13)-G13</f>
        <v>0</v>
      </c>
      <c r="O13" s="46">
        <f>SUM('A-a'!H13,'A-b'!H13,'A-c'!H13,'A-d'!H13)-H13</f>
        <v>0</v>
      </c>
      <c r="P13" s="46">
        <f>SUM('A-a'!I13,'A-b'!I13,'A-c'!I13,'A-d'!I13)-I13</f>
        <v>0</v>
      </c>
    </row>
    <row r="14" spans="2:16" s="8" customFormat="1" x14ac:dyDescent="0.15">
      <c r="B14" s="18" t="str">
        <f>重要犯罪!B14</f>
        <v>2017     29</v>
      </c>
      <c r="C14" s="47">
        <v>4840</v>
      </c>
      <c r="D14" s="48">
        <v>86.632231404958688</v>
      </c>
      <c r="E14" s="49">
        <v>4193</v>
      </c>
      <c r="F14" s="50">
        <v>4067</v>
      </c>
      <c r="G14" s="50">
        <v>483</v>
      </c>
      <c r="H14" s="50">
        <v>438</v>
      </c>
      <c r="I14" s="50">
        <v>35</v>
      </c>
      <c r="J14" s="46">
        <f>SUM('A-a'!C14,'A-b'!C14,'A-c'!C14,'A-d'!C14)-C14</f>
        <v>0</v>
      </c>
      <c r="L14" s="46">
        <f>SUM('A-a'!E14,'A-b'!E14,'A-c'!E14,'A-d'!E14)-E14</f>
        <v>0</v>
      </c>
      <c r="M14" s="46">
        <f>SUM('A-a'!F14,'A-b'!F14,'A-c'!F14,'A-d'!F14)-F14</f>
        <v>0</v>
      </c>
      <c r="N14" s="46">
        <f>SUM('A-a'!G14,'A-b'!G14,'A-c'!G14,'A-d'!G14)-G14</f>
        <v>0</v>
      </c>
      <c r="O14" s="46">
        <f>SUM('A-a'!H14,'A-b'!H14,'A-c'!H14,'A-d'!H14)-H14</f>
        <v>0</v>
      </c>
      <c r="P14" s="46">
        <f>SUM('A-a'!I14,'A-b'!I14,'A-c'!I14,'A-d'!I14)-I14</f>
        <v>0</v>
      </c>
    </row>
    <row r="15" spans="2:16" s="8" customFormat="1" x14ac:dyDescent="0.15">
      <c r="B15" s="18" t="str">
        <f>重要犯罪!B15</f>
        <v>2018     30</v>
      </c>
      <c r="C15" s="47">
        <v>4900</v>
      </c>
      <c r="D15" s="48">
        <v>88.510204081632651</v>
      </c>
      <c r="E15" s="49">
        <v>4337</v>
      </c>
      <c r="F15" s="50">
        <v>4193</v>
      </c>
      <c r="G15" s="50">
        <v>491</v>
      </c>
      <c r="H15" s="50">
        <v>463</v>
      </c>
      <c r="I15" s="50">
        <v>38</v>
      </c>
      <c r="J15" s="46">
        <f>SUM('A-a'!C15,'A-b'!C15,'A-c'!C15,'A-d'!C15)-C15</f>
        <v>0</v>
      </c>
      <c r="L15" s="46">
        <f>SUM('A-a'!E15,'A-b'!E15,'A-c'!E15,'A-d'!E15)-E15</f>
        <v>0</v>
      </c>
      <c r="M15" s="46">
        <f>SUM('A-a'!F15,'A-b'!F15,'A-c'!F15,'A-d'!F15)-F15</f>
        <v>0</v>
      </c>
      <c r="N15" s="46">
        <f>SUM('A-a'!G15,'A-b'!G15,'A-c'!G15,'A-d'!G15)-G15</f>
        <v>0</v>
      </c>
      <c r="O15" s="46">
        <f>SUM('A-a'!H15,'A-b'!H15,'A-c'!H15,'A-d'!H15)-H15</f>
        <v>0</v>
      </c>
      <c r="P15" s="46">
        <f>SUM('A-a'!I15,'A-b'!I15,'A-c'!I15,'A-d'!I15)-I15</f>
        <v>0</v>
      </c>
    </row>
    <row r="16" spans="2:16" s="8" customFormat="1" x14ac:dyDescent="0.15">
      <c r="B16" s="18" t="str">
        <f>重要犯罪!B16</f>
        <v>2019 令和元年</v>
      </c>
      <c r="C16" s="50">
        <v>4706</v>
      </c>
      <c r="D16" s="48">
        <v>90.097747556311091</v>
      </c>
      <c r="E16" s="51">
        <v>4240</v>
      </c>
      <c r="F16" s="50">
        <v>4225</v>
      </c>
      <c r="G16" s="50">
        <v>507</v>
      </c>
      <c r="H16" s="50">
        <v>457</v>
      </c>
      <c r="I16" s="50">
        <v>35</v>
      </c>
      <c r="J16" s="46">
        <f>SUM('A-a'!C16,'A-b'!C16,'A-c'!C16,'A-d'!C16)-C16</f>
        <v>0</v>
      </c>
      <c r="L16" s="46">
        <f>SUM('A-a'!E16,'A-b'!E16,'A-c'!E16,'A-d'!E16)-E16</f>
        <v>0</v>
      </c>
      <c r="M16" s="46">
        <f>SUM('A-a'!F16,'A-b'!F16,'A-c'!F16,'A-d'!F16)-F16</f>
        <v>0</v>
      </c>
      <c r="N16" s="46">
        <f>SUM('A-a'!G16,'A-b'!G16,'A-c'!G16,'A-d'!G16)-G16</f>
        <v>0</v>
      </c>
      <c r="O16" s="46">
        <f>SUM('A-a'!H16,'A-b'!H16,'A-c'!H16,'A-d'!H16)-H16</f>
        <v>0</v>
      </c>
      <c r="P16" s="46">
        <f>SUM('A-a'!I16,'A-b'!I16,'A-c'!I16,'A-d'!I16)-I16</f>
        <v>0</v>
      </c>
    </row>
    <row r="17" spans="2:16" s="22" customFormat="1" x14ac:dyDescent="0.15">
      <c r="B17" s="18" t="str">
        <f>重要犯罪!B17</f>
        <v>2020 　　２</v>
      </c>
      <c r="C17" s="50">
        <v>4444</v>
      </c>
      <c r="D17" s="48">
        <v>96.039603960396036</v>
      </c>
      <c r="E17" s="52">
        <v>4268</v>
      </c>
      <c r="F17" s="52">
        <v>4291</v>
      </c>
      <c r="G17" s="52">
        <v>480</v>
      </c>
      <c r="H17" s="52">
        <v>522</v>
      </c>
      <c r="I17" s="51">
        <v>44</v>
      </c>
      <c r="J17" s="46">
        <f>SUM('A-a'!C17,'A-b'!C17,'A-c'!C17,'A-d'!C17)-C17</f>
        <v>0</v>
      </c>
      <c r="L17" s="46">
        <f>SUM('A-a'!E17,'A-b'!E17,'A-c'!E17,'A-d'!E17)-E17</f>
        <v>0</v>
      </c>
      <c r="M17" s="46">
        <f>SUM('A-a'!F17,'A-b'!F17,'A-c'!F17,'A-d'!F17)-F17</f>
        <v>0</v>
      </c>
      <c r="N17" s="46">
        <f>SUM('A-a'!G17,'A-b'!G17,'A-c'!G17,'A-d'!G17)-G17</f>
        <v>0</v>
      </c>
      <c r="O17" s="46">
        <f>SUM('A-a'!H17,'A-b'!H17,'A-c'!H17,'A-d'!H17)-H17</f>
        <v>0</v>
      </c>
      <c r="P17" s="46">
        <f>SUM('A-a'!I17,'A-b'!I17,'A-c'!I17,'A-d'!I17)-I17</f>
        <v>0</v>
      </c>
    </row>
    <row r="18" spans="2:16" s="22" customFormat="1" x14ac:dyDescent="0.15">
      <c r="B18" s="23" t="str">
        <f>重要犯罪!B18</f>
        <v>2021 　　３</v>
      </c>
      <c r="C18" s="53">
        <f>SUM(C20,C26,C33,C34,C45,C52,C59,C65,C70)</f>
        <v>4149</v>
      </c>
      <c r="D18" s="54">
        <f>E18/C18*100</f>
        <v>96.577488551458174</v>
      </c>
      <c r="E18" s="55">
        <f>SUM(E20,E26,E33,E34,E45,E52,E59,E65,E70)</f>
        <v>4007</v>
      </c>
      <c r="F18" s="53">
        <f>SUM(F20,F26,F33,F34,F45,F52,F59,F65,F70)</f>
        <v>4093</v>
      </c>
      <c r="G18" s="53">
        <f>SUM(G20,G26,G33,G34,G45,G52,G59,G65,G70)</f>
        <v>434</v>
      </c>
      <c r="H18" s="53">
        <f>SUM(H20,H26,H33,H34,H45,H52,H59,H65,H70)</f>
        <v>410</v>
      </c>
      <c r="I18" s="53">
        <f>SUM(I20,I26,I33,I34,I45,I52,I59,I65,I70)</f>
        <v>34</v>
      </c>
      <c r="J18" s="46">
        <f>SUM('A-a'!C18,'A-b'!C18,'A-c'!C18,'A-d'!C18)-C18</f>
        <v>0</v>
      </c>
      <c r="L18" s="46">
        <f>SUM('A-a'!E18,'A-b'!E18,'A-c'!E18,'A-d'!E18)-E18</f>
        <v>0</v>
      </c>
      <c r="M18" s="46">
        <f>SUM('A-a'!F18,'A-b'!F18,'A-c'!F18,'A-d'!F18)-F18</f>
        <v>0</v>
      </c>
      <c r="N18" s="46">
        <f>SUM('A-a'!G18,'A-b'!G18,'A-c'!G18,'A-d'!G18)-G18</f>
        <v>0</v>
      </c>
      <c r="O18" s="46">
        <f>SUM('A-a'!H18,'A-b'!H18,'A-c'!H18,'A-d'!H18)-H18</f>
        <v>0</v>
      </c>
      <c r="P18" s="46">
        <f>SUM('A-a'!I18,'A-b'!I18,'A-c'!I18,'A-d'!I18)-I18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SUM('A-a'!C19,'A-b'!C19,'A-c'!C19,'A-d'!C19)-C19</f>
        <v>0</v>
      </c>
      <c r="L19" s="46">
        <f>SUM('A-a'!E19,'A-b'!E19,'A-c'!E19,'A-d'!E19)-E19</f>
        <v>0</v>
      </c>
      <c r="M19" s="46">
        <f>SUM('A-a'!F19,'A-b'!F19,'A-c'!F19,'A-d'!F19)-F19</f>
        <v>0</v>
      </c>
      <c r="N19" s="46">
        <f>SUM('A-a'!G19,'A-b'!G19,'A-c'!G19,'A-d'!G19)-G19</f>
        <v>0</v>
      </c>
      <c r="O19" s="46">
        <f>SUM('A-a'!H19,'A-b'!H19,'A-c'!H19,'A-d'!H19)-H19</f>
        <v>0</v>
      </c>
      <c r="P19" s="46">
        <f>SUM('A-a'!I19,'A-b'!I19,'A-c'!I19,'A-d'!I19)-I19</f>
        <v>0</v>
      </c>
    </row>
    <row r="20" spans="2:16" s="22" customFormat="1" ht="11.1" customHeight="1" x14ac:dyDescent="0.15">
      <c r="B20" s="26" t="s">
        <v>1</v>
      </c>
      <c r="C20" s="23">
        <v>135</v>
      </c>
      <c r="D20" s="121"/>
      <c r="E20" s="23">
        <v>144</v>
      </c>
      <c r="F20" s="122">
        <v>132</v>
      </c>
      <c r="G20" s="122">
        <v>14</v>
      </c>
      <c r="H20" s="122">
        <v>7</v>
      </c>
      <c r="I20" s="121">
        <v>2</v>
      </c>
      <c r="J20" s="46">
        <f>SUM('A-a'!C20,'A-b'!C20,'A-c'!C20,'A-d'!C20)-C20</f>
        <v>0</v>
      </c>
      <c r="L20" s="46">
        <f>SUM('A-a'!E20,'A-b'!E20,'A-c'!E20,'A-d'!E20)-E20</f>
        <v>0</v>
      </c>
      <c r="M20" s="46">
        <f>SUM('A-a'!F20,'A-b'!F20,'A-c'!F20,'A-d'!F20)-F20</f>
        <v>0</v>
      </c>
      <c r="N20" s="46">
        <f>SUM('A-a'!G20,'A-b'!G20,'A-c'!G20,'A-d'!G20)-G20</f>
        <v>0</v>
      </c>
      <c r="O20" s="46">
        <f>SUM('A-a'!H20,'A-b'!H20,'A-c'!H20,'A-d'!H20)-H20</f>
        <v>0</v>
      </c>
      <c r="P20" s="46">
        <f>SUM('A-a'!I20,'A-b'!I20,'A-c'!I20,'A-d'!I20)-I20</f>
        <v>0</v>
      </c>
    </row>
    <row r="21" spans="2:16" s="8" customFormat="1" ht="11.1" customHeight="1" x14ac:dyDescent="0.15">
      <c r="B21" s="29" t="s">
        <v>2</v>
      </c>
      <c r="C21" s="123">
        <v>89</v>
      </c>
      <c r="D21" s="124"/>
      <c r="E21" s="125">
        <v>95</v>
      </c>
      <c r="F21" s="123">
        <v>85</v>
      </c>
      <c r="G21" s="123">
        <v>7</v>
      </c>
      <c r="H21" s="126">
        <v>4</v>
      </c>
      <c r="I21" s="123">
        <v>1</v>
      </c>
      <c r="J21" s="46">
        <f>SUM('A-a'!C21,'A-b'!C21,'A-c'!C21,'A-d'!C21)-C21</f>
        <v>0</v>
      </c>
      <c r="L21" s="46">
        <f>SUM('A-a'!E21,'A-b'!E21,'A-c'!E21,'A-d'!E21)-E21</f>
        <v>0</v>
      </c>
      <c r="M21" s="46">
        <f>SUM('A-a'!F21,'A-b'!F21,'A-c'!F21,'A-d'!F21)-F21</f>
        <v>0</v>
      </c>
      <c r="N21" s="46">
        <f>SUM('A-a'!G21,'A-b'!G21,'A-c'!G21,'A-d'!G21)-G21</f>
        <v>0</v>
      </c>
      <c r="O21" s="46">
        <f>SUM('A-a'!H21,'A-b'!H21,'A-c'!H21,'A-d'!H21)-H21</f>
        <v>0</v>
      </c>
      <c r="P21" s="46">
        <f>SUM('A-a'!I21,'A-b'!I21,'A-c'!I21,'A-d'!I21)-I21</f>
        <v>0</v>
      </c>
    </row>
    <row r="22" spans="2:16" s="8" customFormat="1" ht="11.1" customHeight="1" x14ac:dyDescent="0.15">
      <c r="B22" s="29" t="s">
        <v>3</v>
      </c>
      <c r="C22" s="123">
        <v>8</v>
      </c>
      <c r="D22" s="124"/>
      <c r="E22" s="125">
        <v>10</v>
      </c>
      <c r="F22" s="123">
        <v>10</v>
      </c>
      <c r="G22" s="123">
        <v>2</v>
      </c>
      <c r="H22" s="123">
        <v>0</v>
      </c>
      <c r="I22" s="123">
        <v>0</v>
      </c>
      <c r="J22" s="46">
        <f>SUM('A-a'!C22,'A-b'!C22,'A-c'!C22,'A-d'!C22)-C22</f>
        <v>0</v>
      </c>
      <c r="L22" s="46">
        <f>SUM('A-a'!E22,'A-b'!E22,'A-c'!E22,'A-d'!E22)-E22</f>
        <v>0</v>
      </c>
      <c r="M22" s="46">
        <f>SUM('A-a'!F22,'A-b'!F22,'A-c'!F22,'A-d'!F22)-F22</f>
        <v>0</v>
      </c>
      <c r="N22" s="46">
        <f>SUM('A-a'!G22,'A-b'!G22,'A-c'!G22,'A-d'!G22)-G22</f>
        <v>0</v>
      </c>
      <c r="O22" s="46">
        <f>SUM('A-a'!H22,'A-b'!H22,'A-c'!H22,'A-d'!H22)-H22</f>
        <v>0</v>
      </c>
      <c r="P22" s="46">
        <f>SUM('A-a'!I22,'A-b'!I22,'A-c'!I22,'A-d'!I22)-I22</f>
        <v>0</v>
      </c>
    </row>
    <row r="23" spans="2:16" s="8" customFormat="1" ht="11.1" customHeight="1" x14ac:dyDescent="0.15">
      <c r="B23" s="29" t="s">
        <v>4</v>
      </c>
      <c r="C23" s="123">
        <v>15</v>
      </c>
      <c r="D23" s="124"/>
      <c r="E23" s="125">
        <v>16</v>
      </c>
      <c r="F23" s="123">
        <v>13</v>
      </c>
      <c r="G23" s="123">
        <v>2</v>
      </c>
      <c r="H23" s="123">
        <v>3</v>
      </c>
      <c r="I23" s="123">
        <v>1</v>
      </c>
      <c r="J23" s="46">
        <f>SUM('A-a'!C23,'A-b'!C23,'A-c'!C23,'A-d'!C23)-C23</f>
        <v>0</v>
      </c>
      <c r="L23" s="46">
        <f>SUM('A-a'!E23,'A-b'!E23,'A-c'!E23,'A-d'!E23)-E23</f>
        <v>0</v>
      </c>
      <c r="M23" s="46">
        <f>SUM('A-a'!F23,'A-b'!F23,'A-c'!F23,'A-d'!F23)-F23</f>
        <v>0</v>
      </c>
      <c r="N23" s="46">
        <f>SUM('A-a'!G23,'A-b'!G23,'A-c'!G23,'A-d'!G23)-G23</f>
        <v>0</v>
      </c>
      <c r="O23" s="46">
        <f>SUM('A-a'!H23,'A-b'!H23,'A-c'!H23,'A-d'!H23)-H23</f>
        <v>0</v>
      </c>
      <c r="P23" s="46">
        <f>SUM('A-a'!I23,'A-b'!I23,'A-c'!I23,'A-d'!I23)-I23</f>
        <v>0</v>
      </c>
    </row>
    <row r="24" spans="2:16" s="8" customFormat="1" ht="11.1" customHeight="1" x14ac:dyDescent="0.15">
      <c r="B24" s="29" t="s">
        <v>5</v>
      </c>
      <c r="C24" s="123">
        <v>16</v>
      </c>
      <c r="D24" s="124"/>
      <c r="E24" s="125">
        <v>16</v>
      </c>
      <c r="F24" s="123">
        <v>17</v>
      </c>
      <c r="G24" s="123">
        <v>2</v>
      </c>
      <c r="H24" s="123">
        <v>0</v>
      </c>
      <c r="I24" s="123">
        <v>0</v>
      </c>
      <c r="J24" s="46">
        <f>SUM('A-a'!C24,'A-b'!C24,'A-c'!C24,'A-d'!C24)-C24</f>
        <v>0</v>
      </c>
      <c r="L24" s="46">
        <f>SUM('A-a'!E24,'A-b'!E24,'A-c'!E24,'A-d'!E24)-E24</f>
        <v>0</v>
      </c>
      <c r="M24" s="46">
        <f>SUM('A-a'!F24,'A-b'!F24,'A-c'!F24,'A-d'!F24)-F24</f>
        <v>0</v>
      </c>
      <c r="N24" s="46">
        <f>SUM('A-a'!G24,'A-b'!G24,'A-c'!G24,'A-d'!G24)-G24</f>
        <v>0</v>
      </c>
      <c r="O24" s="46">
        <f>SUM('A-a'!H24,'A-b'!H24,'A-c'!H24,'A-d'!H24)-H24</f>
        <v>0</v>
      </c>
      <c r="P24" s="46">
        <f>SUM('A-a'!I24,'A-b'!I24,'A-c'!I24,'A-d'!I24)-I24</f>
        <v>0</v>
      </c>
    </row>
    <row r="25" spans="2:16" s="8" customFormat="1" ht="11.1" customHeight="1" x14ac:dyDescent="0.15">
      <c r="B25" s="29" t="s">
        <v>6</v>
      </c>
      <c r="C25" s="123">
        <v>7</v>
      </c>
      <c r="D25" s="124"/>
      <c r="E25" s="125">
        <v>7</v>
      </c>
      <c r="F25" s="123">
        <v>7</v>
      </c>
      <c r="G25" s="123">
        <v>1</v>
      </c>
      <c r="H25" s="123">
        <v>0</v>
      </c>
      <c r="I25" s="123">
        <v>0</v>
      </c>
      <c r="J25" s="46">
        <f>SUM('A-a'!C25,'A-b'!C25,'A-c'!C25,'A-d'!C25)-C25</f>
        <v>0</v>
      </c>
      <c r="L25" s="46">
        <f>SUM('A-a'!E25,'A-b'!E25,'A-c'!E25,'A-d'!E25)-E25</f>
        <v>0</v>
      </c>
      <c r="M25" s="46">
        <f>SUM('A-a'!F25,'A-b'!F25,'A-c'!F25,'A-d'!F25)-F25</f>
        <v>0</v>
      </c>
      <c r="N25" s="46">
        <f>SUM('A-a'!G25,'A-b'!G25,'A-c'!G25,'A-d'!G25)-G25</f>
        <v>0</v>
      </c>
      <c r="O25" s="46">
        <f>SUM('A-a'!H25,'A-b'!H25,'A-c'!H25,'A-d'!H25)-H25</f>
        <v>0</v>
      </c>
      <c r="P25" s="46">
        <f>SUM('A-a'!I25,'A-b'!I25,'A-c'!I25,'A-d'!I25)-I25</f>
        <v>0</v>
      </c>
    </row>
    <row r="26" spans="2:16" s="22" customFormat="1" ht="11.1" customHeight="1" x14ac:dyDescent="0.15">
      <c r="B26" s="32" t="s">
        <v>284</v>
      </c>
      <c r="C26" s="121">
        <v>205</v>
      </c>
      <c r="D26" s="121"/>
      <c r="E26" s="127">
        <v>197</v>
      </c>
      <c r="F26" s="121">
        <v>169</v>
      </c>
      <c r="G26" s="121">
        <v>28</v>
      </c>
      <c r="H26" s="121">
        <v>12</v>
      </c>
      <c r="I26" s="121">
        <v>0</v>
      </c>
      <c r="J26" s="46">
        <f>SUM('A-a'!C26,'A-b'!C26,'A-c'!C26,'A-d'!C26)-C26</f>
        <v>0</v>
      </c>
      <c r="L26" s="46">
        <f>SUM('A-a'!E26,'A-b'!E26,'A-c'!E26,'A-d'!E26)-E26</f>
        <v>0</v>
      </c>
      <c r="M26" s="46">
        <f>SUM('A-a'!F26,'A-b'!F26,'A-c'!F26,'A-d'!F26)-F26</f>
        <v>0</v>
      </c>
      <c r="N26" s="46">
        <f>SUM('A-a'!G26,'A-b'!G26,'A-c'!G26,'A-d'!G26)-G26</f>
        <v>0</v>
      </c>
      <c r="O26" s="46">
        <f>SUM('A-a'!H26,'A-b'!H26,'A-c'!H26,'A-d'!H26)-H26</f>
        <v>0</v>
      </c>
      <c r="P26" s="46">
        <f>SUM('A-a'!I26,'A-b'!I26,'A-c'!I26,'A-d'!I26)-I26</f>
        <v>0</v>
      </c>
    </row>
    <row r="27" spans="2:16" s="8" customFormat="1" ht="11.1" customHeight="1" x14ac:dyDescent="0.15">
      <c r="B27" s="29" t="s">
        <v>7</v>
      </c>
      <c r="C27" s="123">
        <v>33</v>
      </c>
      <c r="D27" s="124"/>
      <c r="E27" s="125">
        <v>32</v>
      </c>
      <c r="F27" s="123">
        <v>21</v>
      </c>
      <c r="G27" s="123">
        <v>3</v>
      </c>
      <c r="H27" s="123">
        <v>2</v>
      </c>
      <c r="I27" s="123">
        <v>0</v>
      </c>
      <c r="J27" s="46">
        <f>SUM('A-a'!C27,'A-b'!C27,'A-c'!C27,'A-d'!C27)-C27</f>
        <v>0</v>
      </c>
      <c r="L27" s="46">
        <f>SUM('A-a'!E27,'A-b'!E27,'A-c'!E27,'A-d'!E27)-E27</f>
        <v>0</v>
      </c>
      <c r="M27" s="46">
        <f>SUM('A-a'!F27,'A-b'!F27,'A-c'!F27,'A-d'!F27)-F27</f>
        <v>0</v>
      </c>
      <c r="N27" s="46">
        <f>SUM('A-a'!G27,'A-b'!G27,'A-c'!G27,'A-d'!G27)-G27</f>
        <v>0</v>
      </c>
      <c r="O27" s="46">
        <f>SUM('A-a'!H27,'A-b'!H27,'A-c'!H27,'A-d'!H27)-H27</f>
        <v>0</v>
      </c>
      <c r="P27" s="46">
        <f>SUM('A-a'!I27,'A-b'!I27,'A-c'!I27,'A-d'!I27)-I27</f>
        <v>0</v>
      </c>
    </row>
    <row r="28" spans="2:16" s="8" customFormat="1" ht="11.1" customHeight="1" x14ac:dyDescent="0.15">
      <c r="B28" s="29" t="s">
        <v>8</v>
      </c>
      <c r="C28" s="123">
        <v>29</v>
      </c>
      <c r="D28" s="124"/>
      <c r="E28" s="125">
        <v>26</v>
      </c>
      <c r="F28" s="123">
        <v>22</v>
      </c>
      <c r="G28" s="123">
        <v>5</v>
      </c>
      <c r="H28" s="123">
        <v>2</v>
      </c>
      <c r="I28" s="123">
        <v>0</v>
      </c>
      <c r="J28" s="46">
        <f>SUM('A-a'!C28,'A-b'!C28,'A-c'!C28,'A-d'!C28)-C28</f>
        <v>0</v>
      </c>
      <c r="L28" s="46">
        <f>SUM('A-a'!E28,'A-b'!E28,'A-c'!E28,'A-d'!E28)-E28</f>
        <v>0</v>
      </c>
      <c r="M28" s="46">
        <f>SUM('A-a'!F28,'A-b'!F28,'A-c'!F28,'A-d'!F28)-F28</f>
        <v>0</v>
      </c>
      <c r="N28" s="46">
        <f>SUM('A-a'!G28,'A-b'!G28,'A-c'!G28,'A-d'!G28)-G28</f>
        <v>0</v>
      </c>
      <c r="O28" s="46">
        <f>SUM('A-a'!H28,'A-b'!H28,'A-c'!H28,'A-d'!H28)-H28</f>
        <v>0</v>
      </c>
      <c r="P28" s="46">
        <f>SUM('A-a'!I28,'A-b'!I28,'A-c'!I28,'A-d'!I28)-I28</f>
        <v>0</v>
      </c>
    </row>
    <row r="29" spans="2:16" s="8" customFormat="1" ht="11.1" customHeight="1" x14ac:dyDescent="0.15">
      <c r="B29" s="29" t="s">
        <v>9</v>
      </c>
      <c r="C29" s="123">
        <v>73</v>
      </c>
      <c r="D29" s="124"/>
      <c r="E29" s="125">
        <v>72</v>
      </c>
      <c r="F29" s="123">
        <v>69</v>
      </c>
      <c r="G29" s="123">
        <v>9</v>
      </c>
      <c r="H29" s="123">
        <v>3</v>
      </c>
      <c r="I29" s="123">
        <v>0</v>
      </c>
      <c r="J29" s="46">
        <f>SUM('A-a'!C29,'A-b'!C29,'A-c'!C29,'A-d'!C29)-C29</f>
        <v>0</v>
      </c>
      <c r="L29" s="46">
        <f>SUM('A-a'!E29,'A-b'!E29,'A-c'!E29,'A-d'!E29)-E29</f>
        <v>0</v>
      </c>
      <c r="M29" s="46">
        <f>SUM('A-a'!F29,'A-b'!F29,'A-c'!F29,'A-d'!F29)-F29</f>
        <v>0</v>
      </c>
      <c r="N29" s="46">
        <f>SUM('A-a'!G29,'A-b'!G29,'A-c'!G29,'A-d'!G29)-G29</f>
        <v>0</v>
      </c>
      <c r="O29" s="46">
        <f>SUM('A-a'!H29,'A-b'!H29,'A-c'!H29,'A-d'!H29)-H29</f>
        <v>0</v>
      </c>
      <c r="P29" s="46">
        <f>SUM('A-a'!I29,'A-b'!I29,'A-c'!I29,'A-d'!I29)-I29</f>
        <v>0</v>
      </c>
    </row>
    <row r="30" spans="2:16" s="8" customFormat="1" ht="11.1" customHeight="1" x14ac:dyDescent="0.15">
      <c r="B30" s="29" t="s">
        <v>10</v>
      </c>
      <c r="C30" s="123">
        <v>15</v>
      </c>
      <c r="D30" s="124"/>
      <c r="E30" s="125">
        <v>13</v>
      </c>
      <c r="F30" s="123">
        <v>13</v>
      </c>
      <c r="G30" s="123">
        <v>3</v>
      </c>
      <c r="H30" s="123">
        <v>0</v>
      </c>
      <c r="I30" s="123">
        <v>0</v>
      </c>
      <c r="J30" s="46">
        <f>SUM('A-a'!C30,'A-b'!C30,'A-c'!C30,'A-d'!C30)-C30</f>
        <v>0</v>
      </c>
      <c r="L30" s="46">
        <f>SUM('A-a'!E30,'A-b'!E30,'A-c'!E30,'A-d'!E30)-E30</f>
        <v>0</v>
      </c>
      <c r="M30" s="46">
        <f>SUM('A-a'!F30,'A-b'!F30,'A-c'!F30,'A-d'!F30)-F30</f>
        <v>0</v>
      </c>
      <c r="N30" s="46">
        <f>SUM('A-a'!G30,'A-b'!G30,'A-c'!G30,'A-d'!G30)-G30</f>
        <v>0</v>
      </c>
      <c r="O30" s="46">
        <f>SUM('A-a'!H30,'A-b'!H30,'A-c'!H30,'A-d'!H30)-H30</f>
        <v>0</v>
      </c>
      <c r="P30" s="46">
        <f>SUM('A-a'!I30,'A-b'!I30,'A-c'!I30,'A-d'!I30)-I30</f>
        <v>0</v>
      </c>
    </row>
    <row r="31" spans="2:16" s="8" customFormat="1" ht="11.1" customHeight="1" x14ac:dyDescent="0.15">
      <c r="B31" s="29" t="s">
        <v>11</v>
      </c>
      <c r="C31" s="123">
        <v>19</v>
      </c>
      <c r="D31" s="124"/>
      <c r="E31" s="125">
        <v>17</v>
      </c>
      <c r="F31" s="123">
        <v>11</v>
      </c>
      <c r="G31" s="123">
        <v>0</v>
      </c>
      <c r="H31" s="123">
        <v>2</v>
      </c>
      <c r="I31" s="123">
        <v>0</v>
      </c>
      <c r="J31" s="46">
        <f>SUM('A-a'!C31,'A-b'!C31,'A-c'!C31,'A-d'!C31)-C31</f>
        <v>0</v>
      </c>
      <c r="L31" s="46">
        <f>SUM('A-a'!E31,'A-b'!E31,'A-c'!E31,'A-d'!E31)-E31</f>
        <v>0</v>
      </c>
      <c r="M31" s="46">
        <f>SUM('A-a'!F31,'A-b'!F31,'A-c'!F31,'A-d'!F31)-F31</f>
        <v>0</v>
      </c>
      <c r="N31" s="46">
        <f>SUM('A-a'!G31,'A-b'!G31,'A-c'!G31,'A-d'!G31)-G31</f>
        <v>0</v>
      </c>
      <c r="O31" s="46">
        <f>SUM('A-a'!H31,'A-b'!H31,'A-c'!H31,'A-d'!H31)-H31</f>
        <v>0</v>
      </c>
      <c r="P31" s="46">
        <f>SUM('A-a'!I31,'A-b'!I31,'A-c'!I31,'A-d'!I31)-I31</f>
        <v>0</v>
      </c>
    </row>
    <row r="32" spans="2:16" s="8" customFormat="1" ht="11.1" customHeight="1" x14ac:dyDescent="0.15">
      <c r="B32" s="29" t="s">
        <v>12</v>
      </c>
      <c r="C32" s="123">
        <v>36</v>
      </c>
      <c r="D32" s="124"/>
      <c r="E32" s="125">
        <v>37</v>
      </c>
      <c r="F32" s="123">
        <v>33</v>
      </c>
      <c r="G32" s="123">
        <v>8</v>
      </c>
      <c r="H32" s="123">
        <v>3</v>
      </c>
      <c r="I32" s="123">
        <v>0</v>
      </c>
      <c r="J32" s="46">
        <f>SUM('A-a'!C32,'A-b'!C32,'A-c'!C32,'A-d'!C32)-C32</f>
        <v>0</v>
      </c>
      <c r="L32" s="46">
        <f>SUM('A-a'!E32,'A-b'!E32,'A-c'!E32,'A-d'!E32)-E32</f>
        <v>0</v>
      </c>
      <c r="M32" s="46">
        <f>SUM('A-a'!F32,'A-b'!F32,'A-c'!F32,'A-d'!F32)-F32</f>
        <v>0</v>
      </c>
      <c r="N32" s="46">
        <f>SUM('A-a'!G32,'A-b'!G32,'A-c'!G32,'A-d'!G32)-G32</f>
        <v>0</v>
      </c>
      <c r="O32" s="46">
        <f>SUM('A-a'!H32,'A-b'!H32,'A-c'!H32,'A-d'!H32)-H32</f>
        <v>0</v>
      </c>
      <c r="P32" s="46">
        <f>SUM('A-a'!I32,'A-b'!I32,'A-c'!I32,'A-d'!I32)-I32</f>
        <v>0</v>
      </c>
    </row>
    <row r="33" spans="2:16" s="22" customFormat="1" ht="11.1" customHeight="1" x14ac:dyDescent="0.15">
      <c r="B33" s="32" t="s">
        <v>13</v>
      </c>
      <c r="C33" s="128">
        <v>611</v>
      </c>
      <c r="D33" s="121"/>
      <c r="E33" s="129">
        <v>618</v>
      </c>
      <c r="F33" s="128">
        <v>658</v>
      </c>
      <c r="G33" s="128">
        <v>67</v>
      </c>
      <c r="H33" s="128">
        <v>52</v>
      </c>
      <c r="I33" s="128">
        <v>4</v>
      </c>
      <c r="J33" s="46">
        <f>SUM('A-a'!C33,'A-b'!C33,'A-c'!C33,'A-d'!C33)-C33</f>
        <v>0</v>
      </c>
      <c r="L33" s="46">
        <f>SUM('A-a'!E33,'A-b'!E33,'A-c'!E33,'A-d'!E33)-E33</f>
        <v>0</v>
      </c>
      <c r="M33" s="46">
        <f>SUM('A-a'!F33,'A-b'!F33,'A-c'!F33,'A-d'!F33)-F33</f>
        <v>0</v>
      </c>
      <c r="N33" s="46">
        <f>SUM('A-a'!G33,'A-b'!G33,'A-c'!G33,'A-d'!G33)-G33</f>
        <v>0</v>
      </c>
      <c r="O33" s="46">
        <f>SUM('A-a'!H33,'A-b'!H33,'A-c'!H33,'A-d'!H33)-H33</f>
        <v>0</v>
      </c>
      <c r="P33" s="46">
        <f>SUM('A-a'!I33,'A-b'!I33,'A-c'!I33,'A-d'!I33)-I33</f>
        <v>0</v>
      </c>
    </row>
    <row r="34" spans="2:16" s="22" customFormat="1" ht="11.1" customHeight="1" x14ac:dyDescent="0.15">
      <c r="B34" s="32" t="s">
        <v>285</v>
      </c>
      <c r="C34" s="121">
        <v>1096</v>
      </c>
      <c r="D34" s="121"/>
      <c r="E34" s="127">
        <v>1078</v>
      </c>
      <c r="F34" s="121">
        <v>1128</v>
      </c>
      <c r="G34" s="121">
        <v>114</v>
      </c>
      <c r="H34" s="121">
        <v>130</v>
      </c>
      <c r="I34" s="121">
        <v>14</v>
      </c>
      <c r="J34" s="46">
        <f>SUM('A-a'!C34,'A-b'!C34,'A-c'!C34,'A-d'!C34)-C34</f>
        <v>0</v>
      </c>
      <c r="L34" s="46">
        <f>SUM('A-a'!E34,'A-b'!E34,'A-c'!E34,'A-d'!E34)-E34</f>
        <v>0</v>
      </c>
      <c r="M34" s="46">
        <f>SUM('A-a'!F34,'A-b'!F34,'A-c'!F34,'A-d'!F34)-F34</f>
        <v>0</v>
      </c>
      <c r="N34" s="46">
        <f>SUM('A-a'!G34,'A-b'!G34,'A-c'!G34,'A-d'!G34)-G34</f>
        <v>0</v>
      </c>
      <c r="O34" s="46">
        <f>SUM('A-a'!H34,'A-b'!H34,'A-c'!H34,'A-d'!H34)-H34</f>
        <v>0</v>
      </c>
      <c r="P34" s="46">
        <f>SUM('A-a'!I34,'A-b'!I34,'A-c'!I34,'A-d'!I34)-I34</f>
        <v>0</v>
      </c>
    </row>
    <row r="35" spans="2:16" s="8" customFormat="1" ht="11.1" customHeight="1" x14ac:dyDescent="0.15">
      <c r="B35" s="29" t="s">
        <v>14</v>
      </c>
      <c r="C35" s="123">
        <v>82</v>
      </c>
      <c r="D35" s="124"/>
      <c r="E35" s="125">
        <v>71</v>
      </c>
      <c r="F35" s="123">
        <v>79</v>
      </c>
      <c r="G35" s="123">
        <v>6</v>
      </c>
      <c r="H35" s="123">
        <v>9</v>
      </c>
      <c r="I35" s="123">
        <v>1</v>
      </c>
      <c r="J35" s="46">
        <f>SUM('A-a'!C35,'A-b'!C35,'A-c'!C35,'A-d'!C35)-C35</f>
        <v>0</v>
      </c>
      <c r="L35" s="46">
        <f>SUM('A-a'!E35,'A-b'!E35,'A-c'!E35,'A-d'!E35)-E35</f>
        <v>0</v>
      </c>
      <c r="M35" s="46">
        <f>SUM('A-a'!F35,'A-b'!F35,'A-c'!F35,'A-d'!F35)-F35</f>
        <v>0</v>
      </c>
      <c r="N35" s="46">
        <f>SUM('A-a'!G35,'A-b'!G35,'A-c'!G35,'A-d'!G35)-G35</f>
        <v>0</v>
      </c>
      <c r="O35" s="46">
        <f>SUM('A-a'!H35,'A-b'!H35,'A-c'!H35,'A-d'!H35)-H35</f>
        <v>0</v>
      </c>
      <c r="P35" s="46">
        <f>SUM('A-a'!I35,'A-b'!I35,'A-c'!I35,'A-d'!I35)-I35</f>
        <v>0</v>
      </c>
    </row>
    <row r="36" spans="2:16" s="8" customFormat="1" ht="11.1" customHeight="1" x14ac:dyDescent="0.15">
      <c r="B36" s="29" t="s">
        <v>15</v>
      </c>
      <c r="C36" s="123">
        <v>55</v>
      </c>
      <c r="D36" s="124"/>
      <c r="E36" s="125">
        <v>50</v>
      </c>
      <c r="F36" s="123">
        <v>46</v>
      </c>
      <c r="G36" s="123">
        <v>6</v>
      </c>
      <c r="H36" s="123">
        <v>9</v>
      </c>
      <c r="I36" s="123">
        <v>0</v>
      </c>
      <c r="J36" s="46">
        <f>SUM('A-a'!C36,'A-b'!C36,'A-c'!C36,'A-d'!C36)-C36</f>
        <v>0</v>
      </c>
      <c r="L36" s="46">
        <f>SUM('A-a'!E36,'A-b'!E36,'A-c'!E36,'A-d'!E36)-E36</f>
        <v>0</v>
      </c>
      <c r="M36" s="46">
        <f>SUM('A-a'!F36,'A-b'!F36,'A-c'!F36,'A-d'!F36)-F36</f>
        <v>0</v>
      </c>
      <c r="N36" s="46">
        <f>SUM('A-a'!G36,'A-b'!G36,'A-c'!G36,'A-d'!G36)-G36</f>
        <v>0</v>
      </c>
      <c r="O36" s="46">
        <f>SUM('A-a'!H36,'A-b'!H36,'A-c'!H36,'A-d'!H36)-H36</f>
        <v>0</v>
      </c>
      <c r="P36" s="46">
        <f>SUM('A-a'!I36,'A-b'!I36,'A-c'!I36,'A-d'!I36)-I36</f>
        <v>0</v>
      </c>
    </row>
    <row r="37" spans="2:16" s="8" customFormat="1" ht="11.1" customHeight="1" x14ac:dyDescent="0.15">
      <c r="B37" s="29" t="s">
        <v>16</v>
      </c>
      <c r="C37" s="123">
        <v>45</v>
      </c>
      <c r="D37" s="124"/>
      <c r="E37" s="125">
        <v>48</v>
      </c>
      <c r="F37" s="123">
        <v>64</v>
      </c>
      <c r="G37" s="123">
        <v>11</v>
      </c>
      <c r="H37" s="123">
        <v>10</v>
      </c>
      <c r="I37" s="123">
        <v>1</v>
      </c>
      <c r="J37" s="46">
        <f>SUM('A-a'!C37,'A-b'!C37,'A-c'!C37,'A-d'!C37)-C37</f>
        <v>0</v>
      </c>
      <c r="L37" s="46">
        <f>SUM('A-a'!E37,'A-b'!E37,'A-c'!E37,'A-d'!E37)-E37</f>
        <v>0</v>
      </c>
      <c r="M37" s="46">
        <f>SUM('A-a'!F37,'A-b'!F37,'A-c'!F37,'A-d'!F37)-F37</f>
        <v>0</v>
      </c>
      <c r="N37" s="46">
        <f>SUM('A-a'!G37,'A-b'!G37,'A-c'!G37,'A-d'!G37)-G37</f>
        <v>0</v>
      </c>
      <c r="O37" s="46">
        <f>SUM('A-a'!H37,'A-b'!H37,'A-c'!H37,'A-d'!H37)-H37</f>
        <v>0</v>
      </c>
      <c r="P37" s="46">
        <f>SUM('A-a'!I37,'A-b'!I37,'A-c'!I37,'A-d'!I37)-I37</f>
        <v>0</v>
      </c>
    </row>
    <row r="38" spans="2:16" s="8" customFormat="1" ht="11.1" customHeight="1" x14ac:dyDescent="0.15">
      <c r="B38" s="29" t="s">
        <v>17</v>
      </c>
      <c r="C38" s="123">
        <v>269</v>
      </c>
      <c r="D38" s="124"/>
      <c r="E38" s="125">
        <v>272</v>
      </c>
      <c r="F38" s="123">
        <v>290</v>
      </c>
      <c r="G38" s="123">
        <v>31</v>
      </c>
      <c r="H38" s="123">
        <v>34</v>
      </c>
      <c r="I38" s="123">
        <v>5</v>
      </c>
      <c r="J38" s="46">
        <f>SUM('A-a'!C38,'A-b'!C38,'A-c'!C38,'A-d'!C38)-C38</f>
        <v>0</v>
      </c>
      <c r="L38" s="46">
        <f>SUM('A-a'!E38,'A-b'!E38,'A-c'!E38,'A-d'!E38)-E38</f>
        <v>0</v>
      </c>
      <c r="M38" s="46">
        <f>SUM('A-a'!F38,'A-b'!F38,'A-c'!F38,'A-d'!F38)-F38</f>
        <v>0</v>
      </c>
      <c r="N38" s="46">
        <f>SUM('A-a'!G38,'A-b'!G38,'A-c'!G38,'A-d'!G38)-G38</f>
        <v>0</v>
      </c>
      <c r="O38" s="46">
        <f>SUM('A-a'!H38,'A-b'!H38,'A-c'!H38,'A-d'!H38)-H38</f>
        <v>0</v>
      </c>
      <c r="P38" s="46">
        <f>SUM('A-a'!I38,'A-b'!I38,'A-c'!I38,'A-d'!I38)-I38</f>
        <v>0</v>
      </c>
    </row>
    <row r="39" spans="2:16" s="8" customFormat="1" ht="11.1" customHeight="1" x14ac:dyDescent="0.15">
      <c r="B39" s="29" t="s">
        <v>18</v>
      </c>
      <c r="C39" s="123">
        <v>208</v>
      </c>
      <c r="D39" s="124"/>
      <c r="E39" s="125">
        <v>205</v>
      </c>
      <c r="F39" s="123">
        <v>186</v>
      </c>
      <c r="G39" s="123">
        <v>20</v>
      </c>
      <c r="H39" s="123">
        <v>19</v>
      </c>
      <c r="I39" s="123">
        <v>2</v>
      </c>
      <c r="J39" s="46">
        <f>SUM('A-a'!C39,'A-b'!C39,'A-c'!C39,'A-d'!C39)-C39</f>
        <v>0</v>
      </c>
      <c r="L39" s="46">
        <f>SUM('A-a'!E39,'A-b'!E39,'A-c'!E39,'A-d'!E39)-E39</f>
        <v>0</v>
      </c>
      <c r="M39" s="46">
        <f>SUM('A-a'!F39,'A-b'!F39,'A-c'!F39,'A-d'!F39)-F39</f>
        <v>0</v>
      </c>
      <c r="N39" s="46">
        <f>SUM('A-a'!G39,'A-b'!G39,'A-c'!G39,'A-d'!G39)-G39</f>
        <v>0</v>
      </c>
      <c r="O39" s="46">
        <f>SUM('A-a'!H39,'A-b'!H39,'A-c'!H39,'A-d'!H39)-H39</f>
        <v>0</v>
      </c>
      <c r="P39" s="46">
        <f>SUM('A-a'!I39,'A-b'!I39,'A-c'!I39,'A-d'!I39)-I39</f>
        <v>0</v>
      </c>
    </row>
    <row r="40" spans="2:16" s="8" customFormat="1" ht="11.1" customHeight="1" x14ac:dyDescent="0.15">
      <c r="B40" s="29" t="s">
        <v>19</v>
      </c>
      <c r="C40" s="123">
        <v>237</v>
      </c>
      <c r="D40" s="124"/>
      <c r="E40" s="125">
        <v>237</v>
      </c>
      <c r="F40" s="123">
        <v>242</v>
      </c>
      <c r="G40" s="123">
        <v>18</v>
      </c>
      <c r="H40" s="123">
        <v>25</v>
      </c>
      <c r="I40" s="123">
        <v>1</v>
      </c>
      <c r="J40" s="46">
        <f>SUM('A-a'!C40,'A-b'!C40,'A-c'!C40,'A-d'!C40)-C40</f>
        <v>0</v>
      </c>
      <c r="L40" s="46">
        <f>SUM('A-a'!E40,'A-b'!E40,'A-c'!E40,'A-d'!E40)-E40</f>
        <v>0</v>
      </c>
      <c r="M40" s="46">
        <f>SUM('A-a'!F40,'A-b'!F40,'A-c'!F40,'A-d'!F40)-F40</f>
        <v>0</v>
      </c>
      <c r="N40" s="46">
        <f>SUM('A-a'!G40,'A-b'!G40,'A-c'!G40,'A-d'!G40)-G40</f>
        <v>0</v>
      </c>
      <c r="O40" s="46">
        <f>SUM('A-a'!H40,'A-b'!H40,'A-c'!H40,'A-d'!H40)-H40</f>
        <v>0</v>
      </c>
      <c r="P40" s="46">
        <f>SUM('A-a'!I40,'A-b'!I40,'A-c'!I40,'A-d'!I40)-I40</f>
        <v>0</v>
      </c>
    </row>
    <row r="41" spans="2:16" s="8" customFormat="1" ht="11.1" customHeight="1" x14ac:dyDescent="0.15">
      <c r="B41" s="29" t="s">
        <v>20</v>
      </c>
      <c r="C41" s="123">
        <v>42</v>
      </c>
      <c r="D41" s="124"/>
      <c r="E41" s="125">
        <v>41</v>
      </c>
      <c r="F41" s="123">
        <v>44</v>
      </c>
      <c r="G41" s="123">
        <v>5</v>
      </c>
      <c r="H41" s="123">
        <v>8</v>
      </c>
      <c r="I41" s="123">
        <v>1</v>
      </c>
      <c r="J41" s="46">
        <f>SUM('A-a'!C41,'A-b'!C41,'A-c'!C41,'A-d'!C41)-C41</f>
        <v>0</v>
      </c>
      <c r="L41" s="46">
        <f>SUM('A-a'!E41,'A-b'!E41,'A-c'!E41,'A-d'!E41)-E41</f>
        <v>0</v>
      </c>
      <c r="M41" s="46">
        <f>SUM('A-a'!F41,'A-b'!F41,'A-c'!F41,'A-d'!F41)-F41</f>
        <v>0</v>
      </c>
      <c r="N41" s="46">
        <f>SUM('A-a'!G41,'A-b'!G41,'A-c'!G41,'A-d'!G41)-G41</f>
        <v>0</v>
      </c>
      <c r="O41" s="46">
        <f>SUM('A-a'!H41,'A-b'!H41,'A-c'!H41,'A-d'!H41)-H41</f>
        <v>0</v>
      </c>
      <c r="P41" s="46">
        <f>SUM('A-a'!I41,'A-b'!I41,'A-c'!I41,'A-d'!I41)-I41</f>
        <v>0</v>
      </c>
    </row>
    <row r="42" spans="2:16" s="8" customFormat="1" ht="11.1" customHeight="1" x14ac:dyDescent="0.15">
      <c r="B42" s="29" t="s">
        <v>21</v>
      </c>
      <c r="C42" s="130">
        <v>19</v>
      </c>
      <c r="D42" s="124"/>
      <c r="E42" s="125">
        <v>17</v>
      </c>
      <c r="F42" s="123">
        <v>23</v>
      </c>
      <c r="G42" s="123">
        <v>0</v>
      </c>
      <c r="H42" s="123">
        <v>2</v>
      </c>
      <c r="I42" s="123">
        <v>0</v>
      </c>
      <c r="J42" s="46">
        <f>SUM('A-a'!C42,'A-b'!C42,'A-c'!C42,'A-d'!C42)-C42</f>
        <v>0</v>
      </c>
      <c r="L42" s="46">
        <f>SUM('A-a'!E42,'A-b'!E42,'A-c'!E42,'A-d'!E42)-E42</f>
        <v>0</v>
      </c>
      <c r="M42" s="46">
        <f>SUM('A-a'!F42,'A-b'!F42,'A-c'!F42,'A-d'!F42)-F42</f>
        <v>0</v>
      </c>
      <c r="N42" s="46">
        <f>SUM('A-a'!G42,'A-b'!G42,'A-c'!G42,'A-d'!G42)-G42</f>
        <v>0</v>
      </c>
      <c r="O42" s="46">
        <f>SUM('A-a'!H42,'A-b'!H42,'A-c'!H42,'A-d'!H42)-H42</f>
        <v>0</v>
      </c>
      <c r="P42" s="46">
        <f>SUM('A-a'!I42,'A-b'!I42,'A-c'!I42,'A-d'!I42)-I42</f>
        <v>0</v>
      </c>
    </row>
    <row r="43" spans="2:16" s="8" customFormat="1" ht="11.1" customHeight="1" x14ac:dyDescent="0.15">
      <c r="B43" s="29" t="s">
        <v>22</v>
      </c>
      <c r="C43" s="123">
        <v>38</v>
      </c>
      <c r="D43" s="124"/>
      <c r="E43" s="125">
        <v>30</v>
      </c>
      <c r="F43" s="123">
        <v>40</v>
      </c>
      <c r="G43" s="123">
        <v>6</v>
      </c>
      <c r="H43" s="123">
        <v>6</v>
      </c>
      <c r="I43" s="123">
        <v>2</v>
      </c>
      <c r="J43" s="46">
        <f>SUM('A-a'!C43,'A-b'!C43,'A-c'!C43,'A-d'!C43)-C43</f>
        <v>0</v>
      </c>
      <c r="L43" s="46">
        <f>SUM('A-a'!E43,'A-b'!E43,'A-c'!E43,'A-d'!E43)-E43</f>
        <v>0</v>
      </c>
      <c r="M43" s="46">
        <f>SUM('A-a'!F43,'A-b'!F43,'A-c'!F43,'A-d'!F43)-F43</f>
        <v>0</v>
      </c>
      <c r="N43" s="46">
        <f>SUM('A-a'!G43,'A-b'!G43,'A-c'!G43,'A-d'!G43)-G43</f>
        <v>0</v>
      </c>
      <c r="O43" s="46">
        <f>SUM('A-a'!H43,'A-b'!H43,'A-c'!H43,'A-d'!H43)-H43</f>
        <v>0</v>
      </c>
      <c r="P43" s="46">
        <f>SUM('A-a'!I43,'A-b'!I43,'A-c'!I43,'A-d'!I43)-I43</f>
        <v>0</v>
      </c>
    </row>
    <row r="44" spans="2:16" s="8" customFormat="1" ht="11.1" customHeight="1" x14ac:dyDescent="0.15">
      <c r="B44" s="29" t="s">
        <v>23</v>
      </c>
      <c r="C44" s="123">
        <v>101</v>
      </c>
      <c r="D44" s="124"/>
      <c r="E44" s="125">
        <v>107</v>
      </c>
      <c r="F44" s="123">
        <v>114</v>
      </c>
      <c r="G44" s="123">
        <v>11</v>
      </c>
      <c r="H44" s="123">
        <v>8</v>
      </c>
      <c r="I44" s="123">
        <v>1</v>
      </c>
      <c r="J44" s="46">
        <f>SUM('A-a'!C44,'A-b'!C44,'A-c'!C44,'A-d'!C44)-C44</f>
        <v>0</v>
      </c>
      <c r="L44" s="46">
        <f>SUM('A-a'!E44,'A-b'!E44,'A-c'!E44,'A-d'!E44)-E44</f>
        <v>0</v>
      </c>
      <c r="M44" s="46">
        <f>SUM('A-a'!F44,'A-b'!F44,'A-c'!F44,'A-d'!F44)-F44</f>
        <v>0</v>
      </c>
      <c r="N44" s="46">
        <f>SUM('A-a'!G44,'A-b'!G44,'A-c'!G44,'A-d'!G44)-G44</f>
        <v>0</v>
      </c>
      <c r="O44" s="46">
        <f>SUM('A-a'!H44,'A-b'!H44,'A-c'!H44,'A-d'!H44)-H44</f>
        <v>0</v>
      </c>
      <c r="P44" s="46">
        <f>SUM('A-a'!I44,'A-b'!I44,'A-c'!I44,'A-d'!I44)-I44</f>
        <v>0</v>
      </c>
    </row>
    <row r="45" spans="2:16" s="22" customFormat="1" ht="11.1" customHeight="1" x14ac:dyDescent="0.15">
      <c r="B45" s="32" t="s">
        <v>286</v>
      </c>
      <c r="C45" s="121">
        <v>433</v>
      </c>
      <c r="D45" s="121"/>
      <c r="E45" s="131">
        <v>418</v>
      </c>
      <c r="F45" s="121">
        <v>447</v>
      </c>
      <c r="G45" s="121">
        <v>45</v>
      </c>
      <c r="H45" s="121">
        <v>48</v>
      </c>
      <c r="I45" s="121">
        <v>4</v>
      </c>
      <c r="J45" s="46">
        <f>SUM('A-a'!C45,'A-b'!C45,'A-c'!C45,'A-d'!C45)-C45</f>
        <v>0</v>
      </c>
      <c r="L45" s="46">
        <f>SUM('A-a'!E45,'A-b'!E45,'A-c'!E45,'A-d'!E45)-E45</f>
        <v>0</v>
      </c>
      <c r="M45" s="46">
        <f>SUM('A-a'!F45,'A-b'!F45,'A-c'!F45,'A-d'!F45)-F45</f>
        <v>0</v>
      </c>
      <c r="N45" s="46">
        <f>SUM('A-a'!G45,'A-b'!G45,'A-c'!G45,'A-d'!G45)-G45</f>
        <v>0</v>
      </c>
      <c r="O45" s="46">
        <f>SUM('A-a'!H45,'A-b'!H45,'A-c'!H45,'A-d'!H45)-H45</f>
        <v>0</v>
      </c>
      <c r="P45" s="46">
        <f>SUM('A-a'!I45,'A-b'!I45,'A-c'!I45,'A-d'!I45)-I45</f>
        <v>0</v>
      </c>
    </row>
    <row r="46" spans="2:16" s="8" customFormat="1" ht="11.1" customHeight="1" x14ac:dyDescent="0.15">
      <c r="B46" s="29" t="s">
        <v>24</v>
      </c>
      <c r="C46" s="123">
        <v>15</v>
      </c>
      <c r="D46" s="124"/>
      <c r="E46" s="125">
        <v>18</v>
      </c>
      <c r="F46" s="123">
        <v>33</v>
      </c>
      <c r="G46" s="123">
        <v>2</v>
      </c>
      <c r="H46" s="123">
        <v>2</v>
      </c>
      <c r="I46" s="123">
        <v>0</v>
      </c>
      <c r="J46" s="46">
        <f>SUM('A-a'!C46,'A-b'!C46,'A-c'!C46,'A-d'!C46)-C46</f>
        <v>0</v>
      </c>
      <c r="L46" s="46">
        <f>SUM('A-a'!E46,'A-b'!E46,'A-c'!E46,'A-d'!E46)-E46</f>
        <v>0</v>
      </c>
      <c r="M46" s="46">
        <f>SUM('A-a'!F46,'A-b'!F46,'A-c'!F46,'A-d'!F46)-F46</f>
        <v>0</v>
      </c>
      <c r="N46" s="46">
        <f>SUM('A-a'!G46,'A-b'!G46,'A-c'!G46,'A-d'!G46)-G46</f>
        <v>0</v>
      </c>
      <c r="O46" s="46">
        <f>SUM('A-a'!H46,'A-b'!H46,'A-c'!H46,'A-d'!H46)-H46</f>
        <v>0</v>
      </c>
      <c r="P46" s="46">
        <f>SUM('A-a'!I46,'A-b'!I46,'A-c'!I46,'A-d'!I46)-I46</f>
        <v>0</v>
      </c>
    </row>
    <row r="47" spans="2:16" s="8" customFormat="1" ht="11.1" customHeight="1" x14ac:dyDescent="0.15">
      <c r="B47" s="29" t="s">
        <v>25</v>
      </c>
      <c r="C47" s="123">
        <v>15</v>
      </c>
      <c r="D47" s="124"/>
      <c r="E47" s="125">
        <v>16</v>
      </c>
      <c r="F47" s="123">
        <v>23</v>
      </c>
      <c r="G47" s="123">
        <v>2</v>
      </c>
      <c r="H47" s="123">
        <v>2</v>
      </c>
      <c r="I47" s="123">
        <v>1</v>
      </c>
      <c r="J47" s="46">
        <f>SUM('A-a'!C47,'A-b'!C47,'A-c'!C47,'A-d'!C47)-C47</f>
        <v>0</v>
      </c>
      <c r="L47" s="46">
        <f>SUM('A-a'!E47,'A-b'!E47,'A-c'!E47,'A-d'!E47)-E47</f>
        <v>0</v>
      </c>
      <c r="M47" s="46">
        <f>SUM('A-a'!F47,'A-b'!F47,'A-c'!F47,'A-d'!F47)-F47</f>
        <v>0</v>
      </c>
      <c r="N47" s="46">
        <f>SUM('A-a'!G47,'A-b'!G47,'A-c'!G47,'A-d'!G47)-G47</f>
        <v>0</v>
      </c>
      <c r="O47" s="46">
        <f>SUM('A-a'!H47,'A-b'!H47,'A-c'!H47,'A-d'!H47)-H47</f>
        <v>0</v>
      </c>
      <c r="P47" s="46">
        <f>SUM('A-a'!I47,'A-b'!I47,'A-c'!I47,'A-d'!I47)-I47</f>
        <v>0</v>
      </c>
    </row>
    <row r="48" spans="2:16" s="8" customFormat="1" ht="11.1" customHeight="1" x14ac:dyDescent="0.15">
      <c r="B48" s="29" t="s">
        <v>26</v>
      </c>
      <c r="C48" s="123">
        <v>19</v>
      </c>
      <c r="D48" s="124"/>
      <c r="E48" s="125">
        <v>20</v>
      </c>
      <c r="F48" s="123">
        <v>19</v>
      </c>
      <c r="G48" s="123">
        <v>2</v>
      </c>
      <c r="H48" s="123">
        <v>0</v>
      </c>
      <c r="I48" s="123">
        <v>0</v>
      </c>
      <c r="J48" s="46">
        <f>SUM('A-a'!C48,'A-b'!C48,'A-c'!C48,'A-d'!C48)-C48</f>
        <v>0</v>
      </c>
      <c r="L48" s="46">
        <f>SUM('A-a'!E48,'A-b'!E48,'A-c'!E48,'A-d'!E48)-E48</f>
        <v>0</v>
      </c>
      <c r="M48" s="46">
        <f>SUM('A-a'!F48,'A-b'!F48,'A-c'!F48,'A-d'!F48)-F48</f>
        <v>0</v>
      </c>
      <c r="N48" s="46">
        <f>SUM('A-a'!G48,'A-b'!G48,'A-c'!G48,'A-d'!G48)-G48</f>
        <v>0</v>
      </c>
      <c r="O48" s="46">
        <f>SUM('A-a'!H48,'A-b'!H48,'A-c'!H48,'A-d'!H48)-H48</f>
        <v>0</v>
      </c>
      <c r="P48" s="46">
        <f>SUM('A-a'!I48,'A-b'!I48,'A-c'!I48,'A-d'!I48)-I48</f>
        <v>0</v>
      </c>
    </row>
    <row r="49" spans="2:16" s="8" customFormat="1" ht="11.1" customHeight="1" x14ac:dyDescent="0.15">
      <c r="B49" s="29" t="s">
        <v>27</v>
      </c>
      <c r="C49" s="123">
        <v>49</v>
      </c>
      <c r="D49" s="124"/>
      <c r="E49" s="125">
        <v>36</v>
      </c>
      <c r="F49" s="123">
        <v>37</v>
      </c>
      <c r="G49" s="123">
        <v>2</v>
      </c>
      <c r="H49" s="123">
        <v>7</v>
      </c>
      <c r="I49" s="123">
        <v>0</v>
      </c>
      <c r="J49" s="46">
        <f>SUM('A-a'!C49,'A-b'!C49,'A-c'!C49,'A-d'!C49)-C49</f>
        <v>0</v>
      </c>
      <c r="L49" s="46">
        <f>SUM('A-a'!E49,'A-b'!E49,'A-c'!E49,'A-d'!E49)-E49</f>
        <v>0</v>
      </c>
      <c r="M49" s="46">
        <f>SUM('A-a'!F49,'A-b'!F49,'A-c'!F49,'A-d'!F49)-F49</f>
        <v>0</v>
      </c>
      <c r="N49" s="46">
        <f>SUM('A-a'!G49,'A-b'!G49,'A-c'!G49,'A-d'!G49)-G49</f>
        <v>0</v>
      </c>
      <c r="O49" s="46">
        <f>SUM('A-a'!H49,'A-b'!H49,'A-c'!H49,'A-d'!H49)-H49</f>
        <v>0</v>
      </c>
      <c r="P49" s="46">
        <f>SUM('A-a'!I49,'A-b'!I49,'A-c'!I49,'A-d'!I49)-I49</f>
        <v>0</v>
      </c>
    </row>
    <row r="50" spans="2:16" s="8" customFormat="1" ht="11.1" customHeight="1" x14ac:dyDescent="0.15">
      <c r="B50" s="29" t="s">
        <v>28</v>
      </c>
      <c r="C50" s="123">
        <v>285</v>
      </c>
      <c r="D50" s="124"/>
      <c r="E50" s="125">
        <v>279</v>
      </c>
      <c r="F50" s="123">
        <v>295</v>
      </c>
      <c r="G50" s="123">
        <v>33</v>
      </c>
      <c r="H50" s="123">
        <v>31</v>
      </c>
      <c r="I50" s="123">
        <v>3</v>
      </c>
      <c r="J50" s="46">
        <f>SUM('A-a'!C50,'A-b'!C50,'A-c'!C50,'A-d'!C50)-C50</f>
        <v>0</v>
      </c>
      <c r="L50" s="46">
        <f>SUM('A-a'!E50,'A-b'!E50,'A-c'!E50,'A-d'!E50)-E50</f>
        <v>0</v>
      </c>
      <c r="M50" s="46">
        <f>SUM('A-a'!F50,'A-b'!F50,'A-c'!F50,'A-d'!F50)-F50</f>
        <v>0</v>
      </c>
      <c r="N50" s="46">
        <f>SUM('A-a'!G50,'A-b'!G50,'A-c'!G50,'A-d'!G50)-G50</f>
        <v>0</v>
      </c>
      <c r="O50" s="46">
        <f>SUM('A-a'!H50,'A-b'!H50,'A-c'!H50,'A-d'!H50)-H50</f>
        <v>0</v>
      </c>
      <c r="P50" s="46">
        <f>SUM('A-a'!I50,'A-b'!I50,'A-c'!I50,'A-d'!I50)-I50</f>
        <v>0</v>
      </c>
    </row>
    <row r="51" spans="2:16" s="8" customFormat="1" ht="11.1" customHeight="1" x14ac:dyDescent="0.15">
      <c r="B51" s="29" t="s">
        <v>29</v>
      </c>
      <c r="C51" s="123">
        <v>50</v>
      </c>
      <c r="D51" s="124"/>
      <c r="E51" s="125">
        <v>49</v>
      </c>
      <c r="F51" s="123">
        <v>40</v>
      </c>
      <c r="G51" s="123">
        <v>4</v>
      </c>
      <c r="H51" s="123">
        <v>6</v>
      </c>
      <c r="I51" s="123">
        <v>0</v>
      </c>
      <c r="J51" s="46">
        <f>SUM('A-a'!C51,'A-b'!C51,'A-c'!C51,'A-d'!C51)-C51</f>
        <v>0</v>
      </c>
      <c r="L51" s="46">
        <f>SUM('A-a'!E51,'A-b'!E51,'A-c'!E51,'A-d'!E51)-E51</f>
        <v>0</v>
      </c>
      <c r="M51" s="46">
        <f>SUM('A-a'!F51,'A-b'!F51,'A-c'!F51,'A-d'!F51)-F51</f>
        <v>0</v>
      </c>
      <c r="N51" s="46">
        <f>SUM('A-a'!G51,'A-b'!G51,'A-c'!G51,'A-d'!G51)-G51</f>
        <v>0</v>
      </c>
      <c r="O51" s="46">
        <f>SUM('A-a'!H51,'A-b'!H51,'A-c'!H51,'A-d'!H51)-H51</f>
        <v>0</v>
      </c>
      <c r="P51" s="46">
        <f>SUM('A-a'!I51,'A-b'!I51,'A-c'!I51,'A-d'!I51)-I51</f>
        <v>0</v>
      </c>
    </row>
    <row r="52" spans="2:16" s="22" customFormat="1" ht="11.1" customHeight="1" x14ac:dyDescent="0.15">
      <c r="B52" s="32" t="s">
        <v>287</v>
      </c>
      <c r="C52" s="121">
        <v>954</v>
      </c>
      <c r="D52" s="121"/>
      <c r="E52" s="127">
        <v>858</v>
      </c>
      <c r="F52" s="121">
        <v>875</v>
      </c>
      <c r="G52" s="121">
        <v>89</v>
      </c>
      <c r="H52" s="121">
        <v>89</v>
      </c>
      <c r="I52" s="121">
        <v>5</v>
      </c>
      <c r="J52" s="46">
        <f>SUM('A-a'!C52,'A-b'!C52,'A-c'!C52,'A-d'!C52)-C52</f>
        <v>0</v>
      </c>
      <c r="L52" s="46">
        <f>SUM('A-a'!E52,'A-b'!E52,'A-c'!E52,'A-d'!E52)-E52</f>
        <v>0</v>
      </c>
      <c r="M52" s="46">
        <f>SUM('A-a'!F52,'A-b'!F52,'A-c'!F52,'A-d'!F52)-F52</f>
        <v>0</v>
      </c>
      <c r="N52" s="46">
        <f>SUM('A-a'!G52,'A-b'!G52,'A-c'!G52,'A-d'!G52)-G52</f>
        <v>0</v>
      </c>
      <c r="O52" s="46">
        <f>SUM('A-a'!H52,'A-b'!H52,'A-c'!H52,'A-d'!H52)-H52</f>
        <v>0</v>
      </c>
      <c r="P52" s="46">
        <f>SUM('A-a'!I52,'A-b'!I52,'A-c'!I52,'A-d'!I52)-I52</f>
        <v>0</v>
      </c>
    </row>
    <row r="53" spans="2:16" s="8" customFormat="1" ht="11.1" customHeight="1" x14ac:dyDescent="0.15">
      <c r="B53" s="29" t="s">
        <v>30</v>
      </c>
      <c r="C53" s="123">
        <v>38</v>
      </c>
      <c r="D53" s="124"/>
      <c r="E53" s="125">
        <v>34</v>
      </c>
      <c r="F53" s="123">
        <v>34</v>
      </c>
      <c r="G53" s="123">
        <v>6</v>
      </c>
      <c r="H53" s="123">
        <v>2</v>
      </c>
      <c r="I53" s="123">
        <v>0</v>
      </c>
      <c r="J53" s="46">
        <f>SUM('A-a'!C53,'A-b'!C53,'A-c'!C53,'A-d'!C53)-C53</f>
        <v>0</v>
      </c>
      <c r="L53" s="46">
        <f>SUM('A-a'!E53,'A-b'!E53,'A-c'!E53,'A-d'!E53)-E53</f>
        <v>0</v>
      </c>
      <c r="M53" s="46">
        <f>SUM('A-a'!F53,'A-b'!F53,'A-c'!F53,'A-d'!F53)-F53</f>
        <v>0</v>
      </c>
      <c r="N53" s="46">
        <f>SUM('A-a'!G53,'A-b'!G53,'A-c'!G53,'A-d'!G53)-G53</f>
        <v>0</v>
      </c>
      <c r="O53" s="46">
        <f>SUM('A-a'!H53,'A-b'!H53,'A-c'!H53,'A-d'!H53)-H53</f>
        <v>0</v>
      </c>
      <c r="P53" s="46">
        <f>SUM('A-a'!I53,'A-b'!I53,'A-c'!I53,'A-d'!I53)-I53</f>
        <v>0</v>
      </c>
    </row>
    <row r="54" spans="2:16" s="8" customFormat="1" ht="11.1" customHeight="1" x14ac:dyDescent="0.15">
      <c r="B54" s="29" t="s">
        <v>31</v>
      </c>
      <c r="C54" s="123">
        <v>85</v>
      </c>
      <c r="D54" s="124"/>
      <c r="E54" s="125">
        <v>80</v>
      </c>
      <c r="F54" s="123">
        <v>99</v>
      </c>
      <c r="G54" s="123">
        <v>7</v>
      </c>
      <c r="H54" s="123">
        <v>5</v>
      </c>
      <c r="I54" s="123">
        <v>0</v>
      </c>
      <c r="J54" s="46">
        <f>SUM('A-a'!C54,'A-b'!C54,'A-c'!C54,'A-d'!C54)-C54</f>
        <v>0</v>
      </c>
      <c r="L54" s="46">
        <f>SUM('A-a'!E54,'A-b'!E54,'A-c'!E54,'A-d'!E54)-E54</f>
        <v>0</v>
      </c>
      <c r="M54" s="46">
        <f>SUM('A-a'!F54,'A-b'!F54,'A-c'!F54,'A-d'!F54)-F54</f>
        <v>0</v>
      </c>
      <c r="N54" s="46">
        <f>SUM('A-a'!G54,'A-b'!G54,'A-c'!G54,'A-d'!G54)-G54</f>
        <v>0</v>
      </c>
      <c r="O54" s="46">
        <f>SUM('A-a'!H54,'A-b'!H54,'A-c'!H54,'A-d'!H54)-H54</f>
        <v>0</v>
      </c>
      <c r="P54" s="46">
        <f>SUM('A-a'!I54,'A-b'!I54,'A-c'!I54,'A-d'!I54)-I54</f>
        <v>0</v>
      </c>
    </row>
    <row r="55" spans="2:16" s="8" customFormat="1" ht="11.1" customHeight="1" x14ac:dyDescent="0.15">
      <c r="B55" s="29" t="s">
        <v>32</v>
      </c>
      <c r="C55" s="123">
        <v>540</v>
      </c>
      <c r="D55" s="124"/>
      <c r="E55" s="125">
        <v>467</v>
      </c>
      <c r="F55" s="123">
        <v>483</v>
      </c>
      <c r="G55" s="123">
        <v>48</v>
      </c>
      <c r="H55" s="123">
        <v>50</v>
      </c>
      <c r="I55" s="123">
        <v>2</v>
      </c>
      <c r="J55" s="46">
        <f>SUM('A-a'!C55,'A-b'!C55,'A-c'!C55,'A-d'!C55)-C55</f>
        <v>0</v>
      </c>
      <c r="L55" s="46">
        <f>SUM('A-a'!E55,'A-b'!E55,'A-c'!E55,'A-d'!E55)-E55</f>
        <v>0</v>
      </c>
      <c r="M55" s="46">
        <f>SUM('A-a'!F55,'A-b'!F55,'A-c'!F55,'A-d'!F55)-F55</f>
        <v>0</v>
      </c>
      <c r="N55" s="46">
        <f>SUM('A-a'!G55,'A-b'!G55,'A-c'!G55,'A-d'!G55)-G55</f>
        <v>0</v>
      </c>
      <c r="O55" s="46">
        <f>SUM('A-a'!H55,'A-b'!H55,'A-c'!H55,'A-d'!H55)-H55</f>
        <v>0</v>
      </c>
      <c r="P55" s="46">
        <f>SUM('A-a'!I55,'A-b'!I55,'A-c'!I55,'A-d'!I55)-I55</f>
        <v>0</v>
      </c>
    </row>
    <row r="56" spans="2:16" s="8" customFormat="1" ht="11.1" customHeight="1" x14ac:dyDescent="0.15">
      <c r="B56" s="29" t="s">
        <v>33</v>
      </c>
      <c r="C56" s="123">
        <v>238</v>
      </c>
      <c r="D56" s="124"/>
      <c r="E56" s="125">
        <v>223</v>
      </c>
      <c r="F56" s="123">
        <v>212</v>
      </c>
      <c r="G56" s="123">
        <v>22</v>
      </c>
      <c r="H56" s="123">
        <v>30</v>
      </c>
      <c r="I56" s="123">
        <v>3</v>
      </c>
      <c r="J56" s="46">
        <f>SUM('A-a'!C56,'A-b'!C56,'A-c'!C56,'A-d'!C56)-C56</f>
        <v>0</v>
      </c>
      <c r="L56" s="46">
        <f>SUM('A-a'!E56,'A-b'!E56,'A-c'!E56,'A-d'!E56)-E56</f>
        <v>0</v>
      </c>
      <c r="M56" s="46">
        <f>SUM('A-a'!F56,'A-b'!F56,'A-c'!F56,'A-d'!F56)-F56</f>
        <v>0</v>
      </c>
      <c r="N56" s="46">
        <f>SUM('A-a'!G56,'A-b'!G56,'A-c'!G56,'A-d'!G56)-G56</f>
        <v>0</v>
      </c>
      <c r="O56" s="46">
        <f>SUM('A-a'!H56,'A-b'!H56,'A-c'!H56,'A-d'!H56)-H56</f>
        <v>0</v>
      </c>
      <c r="P56" s="46">
        <f>SUM('A-a'!I56,'A-b'!I56,'A-c'!I56,'A-d'!I56)-I56</f>
        <v>0</v>
      </c>
    </row>
    <row r="57" spans="2:16" s="8" customFormat="1" ht="11.1" customHeight="1" x14ac:dyDescent="0.15">
      <c r="B57" s="29" t="s">
        <v>34</v>
      </c>
      <c r="C57" s="123">
        <v>29</v>
      </c>
      <c r="D57" s="124"/>
      <c r="E57" s="125">
        <v>31</v>
      </c>
      <c r="F57" s="123">
        <v>28</v>
      </c>
      <c r="G57" s="123">
        <v>2</v>
      </c>
      <c r="H57" s="123">
        <v>2</v>
      </c>
      <c r="I57" s="123">
        <v>0</v>
      </c>
      <c r="J57" s="46">
        <f>SUM('A-a'!C57,'A-b'!C57,'A-c'!C57,'A-d'!C57)-C57</f>
        <v>0</v>
      </c>
      <c r="L57" s="46">
        <f>SUM('A-a'!E57,'A-b'!E57,'A-c'!E57,'A-d'!E57)-E57</f>
        <v>0</v>
      </c>
      <c r="M57" s="46">
        <f>SUM('A-a'!F57,'A-b'!F57,'A-c'!F57,'A-d'!F57)-F57</f>
        <v>0</v>
      </c>
      <c r="N57" s="46">
        <f>SUM('A-a'!G57,'A-b'!G57,'A-c'!G57,'A-d'!G57)-G57</f>
        <v>0</v>
      </c>
      <c r="O57" s="46">
        <f>SUM('A-a'!H57,'A-b'!H57,'A-c'!H57,'A-d'!H57)-H57</f>
        <v>0</v>
      </c>
      <c r="P57" s="46">
        <f>SUM('A-a'!I57,'A-b'!I57,'A-c'!I57,'A-d'!I57)-I57</f>
        <v>0</v>
      </c>
    </row>
    <row r="58" spans="2:16" s="8" customFormat="1" ht="11.1" customHeight="1" x14ac:dyDescent="0.15">
      <c r="B58" s="29" t="s">
        <v>35</v>
      </c>
      <c r="C58" s="123">
        <v>24</v>
      </c>
      <c r="D58" s="124"/>
      <c r="E58" s="125">
        <v>23</v>
      </c>
      <c r="F58" s="123">
        <v>19</v>
      </c>
      <c r="G58" s="123">
        <v>4</v>
      </c>
      <c r="H58" s="123">
        <v>0</v>
      </c>
      <c r="I58" s="123">
        <v>0</v>
      </c>
      <c r="J58" s="46">
        <f>SUM('A-a'!C58,'A-b'!C58,'A-c'!C58,'A-d'!C58)-C58</f>
        <v>0</v>
      </c>
      <c r="L58" s="46">
        <f>SUM('A-a'!E58,'A-b'!E58,'A-c'!E58,'A-d'!E58)-E58</f>
        <v>0</v>
      </c>
      <c r="M58" s="46">
        <f>SUM('A-a'!F58,'A-b'!F58,'A-c'!F58,'A-d'!F58)-F58</f>
        <v>0</v>
      </c>
      <c r="N58" s="46">
        <f>SUM('A-a'!G58,'A-b'!G58,'A-c'!G58,'A-d'!G58)-G58</f>
        <v>0</v>
      </c>
      <c r="O58" s="46">
        <f>SUM('A-a'!H58,'A-b'!H58,'A-c'!H58,'A-d'!H58)-H58</f>
        <v>0</v>
      </c>
      <c r="P58" s="46">
        <f>SUM('A-a'!I58,'A-b'!I58,'A-c'!I58,'A-d'!I58)-I58</f>
        <v>0</v>
      </c>
    </row>
    <row r="59" spans="2:16" s="22" customFormat="1" ht="11.1" customHeight="1" x14ac:dyDescent="0.15">
      <c r="B59" s="32" t="s">
        <v>288</v>
      </c>
      <c r="C59" s="121">
        <v>218</v>
      </c>
      <c r="D59" s="121"/>
      <c r="E59" s="127">
        <v>219</v>
      </c>
      <c r="F59" s="121">
        <v>211</v>
      </c>
      <c r="G59" s="121">
        <v>34</v>
      </c>
      <c r="H59" s="121">
        <v>21</v>
      </c>
      <c r="I59" s="121">
        <v>4</v>
      </c>
      <c r="J59" s="46">
        <f>SUM('A-a'!C59,'A-b'!C59,'A-c'!C59,'A-d'!C59)-C59</f>
        <v>0</v>
      </c>
      <c r="L59" s="46">
        <f>SUM('A-a'!E59,'A-b'!E59,'A-c'!E59,'A-d'!E59)-E59</f>
        <v>0</v>
      </c>
      <c r="M59" s="46">
        <f>SUM('A-a'!F59,'A-b'!F59,'A-c'!F59,'A-d'!F59)-F59</f>
        <v>0</v>
      </c>
      <c r="N59" s="46">
        <f>SUM('A-a'!G59,'A-b'!G59,'A-c'!G59,'A-d'!G59)-G59</f>
        <v>0</v>
      </c>
      <c r="O59" s="46">
        <f>SUM('A-a'!H59,'A-b'!H59,'A-c'!H59,'A-d'!H59)-H59</f>
        <v>0</v>
      </c>
      <c r="P59" s="46">
        <f>SUM('A-a'!I59,'A-b'!I59,'A-c'!I59,'A-d'!I59)-I59</f>
        <v>0</v>
      </c>
    </row>
    <row r="60" spans="2:16" s="8" customFormat="1" ht="11.1" customHeight="1" x14ac:dyDescent="0.15">
      <c r="B60" s="29" t="s">
        <v>36</v>
      </c>
      <c r="C60" s="123">
        <v>17</v>
      </c>
      <c r="D60" s="124"/>
      <c r="E60" s="125">
        <v>19</v>
      </c>
      <c r="F60" s="123">
        <v>22</v>
      </c>
      <c r="G60" s="123">
        <v>5</v>
      </c>
      <c r="H60" s="123">
        <v>2</v>
      </c>
      <c r="I60" s="123">
        <v>1</v>
      </c>
      <c r="J60" s="46">
        <f>SUM('A-a'!C60,'A-b'!C60,'A-c'!C60,'A-d'!C60)-C60</f>
        <v>0</v>
      </c>
      <c r="L60" s="46">
        <f>SUM('A-a'!E60,'A-b'!E60,'A-c'!E60,'A-d'!E60)-E60</f>
        <v>0</v>
      </c>
      <c r="M60" s="46">
        <f>SUM('A-a'!F60,'A-b'!F60,'A-c'!F60,'A-d'!F60)-F60</f>
        <v>0</v>
      </c>
      <c r="N60" s="46">
        <f>SUM('A-a'!G60,'A-b'!G60,'A-c'!G60,'A-d'!G60)-G60</f>
        <v>0</v>
      </c>
      <c r="O60" s="46">
        <f>SUM('A-a'!H60,'A-b'!H60,'A-c'!H60,'A-d'!H60)-H60</f>
        <v>0</v>
      </c>
      <c r="P60" s="46">
        <f>SUM('A-a'!I60,'A-b'!I60,'A-c'!I60,'A-d'!I60)-I60</f>
        <v>0</v>
      </c>
    </row>
    <row r="61" spans="2:16" s="8" customFormat="1" ht="11.1" customHeight="1" x14ac:dyDescent="0.15">
      <c r="B61" s="29" t="s">
        <v>37</v>
      </c>
      <c r="C61" s="123">
        <v>16</v>
      </c>
      <c r="D61" s="124"/>
      <c r="E61" s="125">
        <v>16</v>
      </c>
      <c r="F61" s="123">
        <v>14</v>
      </c>
      <c r="G61" s="123">
        <v>1</v>
      </c>
      <c r="H61" s="123">
        <v>1</v>
      </c>
      <c r="I61" s="123">
        <v>0</v>
      </c>
      <c r="J61" s="46">
        <f>SUM('A-a'!C61,'A-b'!C61,'A-c'!C61,'A-d'!C61)-C61</f>
        <v>0</v>
      </c>
      <c r="L61" s="46">
        <f>SUM('A-a'!E61,'A-b'!E61,'A-c'!E61,'A-d'!E61)-E61</f>
        <v>0</v>
      </c>
      <c r="M61" s="46">
        <f>SUM('A-a'!F61,'A-b'!F61,'A-c'!F61,'A-d'!F61)-F61</f>
        <v>0</v>
      </c>
      <c r="N61" s="46">
        <f>SUM('A-a'!G61,'A-b'!G61,'A-c'!G61,'A-d'!G61)-G61</f>
        <v>0</v>
      </c>
      <c r="O61" s="46">
        <f>SUM('A-a'!H61,'A-b'!H61,'A-c'!H61,'A-d'!H61)-H61</f>
        <v>0</v>
      </c>
      <c r="P61" s="46">
        <f>SUM('A-a'!I61,'A-b'!I61,'A-c'!I61,'A-d'!I61)-I61</f>
        <v>0</v>
      </c>
    </row>
    <row r="62" spans="2:16" s="8" customFormat="1" ht="11.1" customHeight="1" x14ac:dyDescent="0.15">
      <c r="B62" s="29" t="s">
        <v>38</v>
      </c>
      <c r="C62" s="123">
        <v>53</v>
      </c>
      <c r="D62" s="124"/>
      <c r="E62" s="125">
        <v>55</v>
      </c>
      <c r="F62" s="123">
        <v>58</v>
      </c>
      <c r="G62" s="123">
        <v>8</v>
      </c>
      <c r="H62" s="123">
        <v>8</v>
      </c>
      <c r="I62" s="123">
        <v>1</v>
      </c>
      <c r="J62" s="46">
        <f>SUM('A-a'!C62,'A-b'!C62,'A-c'!C62,'A-d'!C62)-C62</f>
        <v>0</v>
      </c>
      <c r="L62" s="46">
        <f>SUM('A-a'!E62,'A-b'!E62,'A-c'!E62,'A-d'!E62)-E62</f>
        <v>0</v>
      </c>
      <c r="M62" s="46">
        <f>SUM('A-a'!F62,'A-b'!F62,'A-c'!F62,'A-d'!F62)-F62</f>
        <v>0</v>
      </c>
      <c r="N62" s="46">
        <f>SUM('A-a'!G62,'A-b'!G62,'A-c'!G62,'A-d'!G62)-G62</f>
        <v>0</v>
      </c>
      <c r="O62" s="46">
        <f>SUM('A-a'!H62,'A-b'!H62,'A-c'!H62,'A-d'!H62)-H62</f>
        <v>0</v>
      </c>
      <c r="P62" s="46">
        <f>SUM('A-a'!I62,'A-b'!I62,'A-c'!I62,'A-d'!I62)-I62</f>
        <v>0</v>
      </c>
    </row>
    <row r="63" spans="2:16" s="8" customFormat="1" ht="11.1" customHeight="1" x14ac:dyDescent="0.15">
      <c r="B63" s="29" t="s">
        <v>39</v>
      </c>
      <c r="C63" s="123">
        <v>108</v>
      </c>
      <c r="D63" s="124"/>
      <c r="E63" s="125">
        <v>105</v>
      </c>
      <c r="F63" s="123">
        <v>92</v>
      </c>
      <c r="G63" s="123">
        <v>15</v>
      </c>
      <c r="H63" s="123">
        <v>6</v>
      </c>
      <c r="I63" s="123">
        <v>0</v>
      </c>
      <c r="J63" s="46">
        <f>SUM('A-a'!C63,'A-b'!C63,'A-c'!C63,'A-d'!C63)-C63</f>
        <v>0</v>
      </c>
      <c r="L63" s="46">
        <f>SUM('A-a'!E63,'A-b'!E63,'A-c'!E63,'A-d'!E63)-E63</f>
        <v>0</v>
      </c>
      <c r="M63" s="46">
        <f>SUM('A-a'!F63,'A-b'!F63,'A-c'!F63,'A-d'!F63)-F63</f>
        <v>0</v>
      </c>
      <c r="N63" s="46">
        <f>SUM('A-a'!G63,'A-b'!G63,'A-c'!G63,'A-d'!G63)-G63</f>
        <v>0</v>
      </c>
      <c r="O63" s="46">
        <f>SUM('A-a'!H63,'A-b'!H63,'A-c'!H63,'A-d'!H63)-H63</f>
        <v>0</v>
      </c>
      <c r="P63" s="46">
        <f>SUM('A-a'!I63,'A-b'!I63,'A-c'!I63,'A-d'!I63)-I63</f>
        <v>0</v>
      </c>
    </row>
    <row r="64" spans="2:16" s="8" customFormat="1" ht="11.1" customHeight="1" x14ac:dyDescent="0.15">
      <c r="B64" s="29" t="s">
        <v>40</v>
      </c>
      <c r="C64" s="123">
        <v>24</v>
      </c>
      <c r="D64" s="124"/>
      <c r="E64" s="125">
        <v>24</v>
      </c>
      <c r="F64" s="123">
        <v>25</v>
      </c>
      <c r="G64" s="123">
        <v>5</v>
      </c>
      <c r="H64" s="123">
        <v>4</v>
      </c>
      <c r="I64" s="123">
        <v>2</v>
      </c>
      <c r="J64" s="46">
        <f>SUM('A-a'!C64,'A-b'!C64,'A-c'!C64,'A-d'!C64)-C64</f>
        <v>0</v>
      </c>
      <c r="L64" s="46">
        <f>SUM('A-a'!E64,'A-b'!E64,'A-c'!E64,'A-d'!E64)-E64</f>
        <v>0</v>
      </c>
      <c r="M64" s="46">
        <f>SUM('A-a'!F64,'A-b'!F64,'A-c'!F64,'A-d'!F64)-F64</f>
        <v>0</v>
      </c>
      <c r="N64" s="46">
        <f>SUM('A-a'!G64,'A-b'!G64,'A-c'!G64,'A-d'!G64)-G64</f>
        <v>0</v>
      </c>
      <c r="O64" s="46">
        <f>SUM('A-a'!H64,'A-b'!H64,'A-c'!H64,'A-d'!H64)-H64</f>
        <v>0</v>
      </c>
      <c r="P64" s="46">
        <f>SUM('A-a'!I64,'A-b'!I64,'A-c'!I64,'A-d'!I64)-I64</f>
        <v>0</v>
      </c>
    </row>
    <row r="65" spans="2:16" s="22" customFormat="1" ht="11.1" customHeight="1" x14ac:dyDescent="0.15">
      <c r="B65" s="32" t="s">
        <v>289</v>
      </c>
      <c r="C65" s="121">
        <v>89</v>
      </c>
      <c r="D65" s="121"/>
      <c r="E65" s="127">
        <v>94</v>
      </c>
      <c r="F65" s="121">
        <v>93</v>
      </c>
      <c r="G65" s="121">
        <v>9</v>
      </c>
      <c r="H65" s="121">
        <v>7</v>
      </c>
      <c r="I65" s="121">
        <v>1</v>
      </c>
      <c r="J65" s="46">
        <f>SUM('A-a'!C65,'A-b'!C65,'A-c'!C65,'A-d'!C65)-C65</f>
        <v>0</v>
      </c>
      <c r="L65" s="46">
        <f>SUM('A-a'!E65,'A-b'!E65,'A-c'!E65,'A-d'!E65)-E65</f>
        <v>0</v>
      </c>
      <c r="M65" s="46">
        <f>SUM('A-a'!F65,'A-b'!F65,'A-c'!F65,'A-d'!F65)-F65</f>
        <v>0</v>
      </c>
      <c r="N65" s="46">
        <f>SUM('A-a'!G65,'A-b'!G65,'A-c'!G65,'A-d'!G65)-G65</f>
        <v>0</v>
      </c>
      <c r="O65" s="46">
        <f>SUM('A-a'!H65,'A-b'!H65,'A-c'!H65,'A-d'!H65)-H65</f>
        <v>0</v>
      </c>
      <c r="P65" s="46">
        <f>SUM('A-a'!I65,'A-b'!I65,'A-c'!I65,'A-d'!I65)-I65</f>
        <v>0</v>
      </c>
    </row>
    <row r="66" spans="2:16" s="8" customFormat="1" ht="11.1" customHeight="1" x14ac:dyDescent="0.15">
      <c r="B66" s="29" t="s">
        <v>41</v>
      </c>
      <c r="C66" s="123">
        <v>11</v>
      </c>
      <c r="D66" s="124"/>
      <c r="E66" s="125">
        <v>12</v>
      </c>
      <c r="F66" s="123">
        <v>17</v>
      </c>
      <c r="G66" s="123">
        <v>4</v>
      </c>
      <c r="H66" s="123">
        <v>3</v>
      </c>
      <c r="I66" s="123">
        <v>1</v>
      </c>
      <c r="J66" s="46">
        <f>SUM('A-a'!C66,'A-b'!C66,'A-c'!C66,'A-d'!C66)-C66</f>
        <v>0</v>
      </c>
      <c r="L66" s="46">
        <f>SUM('A-a'!E66,'A-b'!E66,'A-c'!E66,'A-d'!E66)-E66</f>
        <v>0</v>
      </c>
      <c r="M66" s="46">
        <f>SUM('A-a'!F66,'A-b'!F66,'A-c'!F66,'A-d'!F66)-F66</f>
        <v>0</v>
      </c>
      <c r="N66" s="46">
        <f>SUM('A-a'!G66,'A-b'!G66,'A-c'!G66,'A-d'!G66)-G66</f>
        <v>0</v>
      </c>
      <c r="O66" s="46">
        <f>SUM('A-a'!H66,'A-b'!H66,'A-c'!H66,'A-d'!H66)-H66</f>
        <v>0</v>
      </c>
      <c r="P66" s="46">
        <f>SUM('A-a'!I66,'A-b'!I66,'A-c'!I66,'A-d'!I66)-I66</f>
        <v>0</v>
      </c>
    </row>
    <row r="67" spans="2:16" s="8" customFormat="1" ht="11.1" customHeight="1" x14ac:dyDescent="0.15">
      <c r="B67" s="29" t="s">
        <v>42</v>
      </c>
      <c r="C67" s="123">
        <v>35</v>
      </c>
      <c r="D67" s="124"/>
      <c r="E67" s="125">
        <v>36</v>
      </c>
      <c r="F67" s="123">
        <v>28</v>
      </c>
      <c r="G67" s="123">
        <v>1</v>
      </c>
      <c r="H67" s="123">
        <v>1</v>
      </c>
      <c r="I67" s="123">
        <v>0</v>
      </c>
      <c r="J67" s="46">
        <f>SUM('A-a'!C67,'A-b'!C67,'A-c'!C67,'A-d'!C67)-C67</f>
        <v>0</v>
      </c>
      <c r="L67" s="46">
        <f>SUM('A-a'!E67,'A-b'!E67,'A-c'!E67,'A-d'!E67)-E67</f>
        <v>0</v>
      </c>
      <c r="M67" s="46">
        <f>SUM('A-a'!F67,'A-b'!F67,'A-c'!F67,'A-d'!F67)-F67</f>
        <v>0</v>
      </c>
      <c r="N67" s="46">
        <f>SUM('A-a'!G67,'A-b'!G67,'A-c'!G67,'A-d'!G67)-G67</f>
        <v>0</v>
      </c>
      <c r="O67" s="46">
        <f>SUM('A-a'!H67,'A-b'!H67,'A-c'!H67,'A-d'!H67)-H67</f>
        <v>0</v>
      </c>
      <c r="P67" s="46">
        <f>SUM('A-a'!I67,'A-b'!I67,'A-c'!I67,'A-d'!I67)-I67</f>
        <v>0</v>
      </c>
    </row>
    <row r="68" spans="2:16" s="8" customFormat="1" ht="11.1" customHeight="1" x14ac:dyDescent="0.15">
      <c r="B68" s="29" t="s">
        <v>43</v>
      </c>
      <c r="C68" s="123">
        <v>31</v>
      </c>
      <c r="D68" s="124"/>
      <c r="E68" s="125">
        <v>31</v>
      </c>
      <c r="F68" s="123">
        <v>29</v>
      </c>
      <c r="G68" s="123">
        <v>2</v>
      </c>
      <c r="H68" s="123">
        <v>2</v>
      </c>
      <c r="I68" s="123">
        <v>0</v>
      </c>
      <c r="J68" s="46">
        <f>SUM('A-a'!C68,'A-b'!C68,'A-c'!C68,'A-d'!C68)-C68</f>
        <v>0</v>
      </c>
      <c r="L68" s="46">
        <f>SUM('A-a'!E68,'A-b'!E68,'A-c'!E68,'A-d'!E68)-E68</f>
        <v>0</v>
      </c>
      <c r="M68" s="46">
        <f>SUM('A-a'!F68,'A-b'!F68,'A-c'!F68,'A-d'!F68)-F68</f>
        <v>0</v>
      </c>
      <c r="N68" s="46">
        <f>SUM('A-a'!G68,'A-b'!G68,'A-c'!G68,'A-d'!G68)-G68</f>
        <v>0</v>
      </c>
      <c r="O68" s="46">
        <f>SUM('A-a'!H68,'A-b'!H68,'A-c'!H68,'A-d'!H68)-H68</f>
        <v>0</v>
      </c>
      <c r="P68" s="46">
        <f>SUM('A-a'!I68,'A-b'!I68,'A-c'!I68,'A-d'!I68)-I68</f>
        <v>0</v>
      </c>
    </row>
    <row r="69" spans="2:16" s="8" customFormat="1" ht="11.1" customHeight="1" x14ac:dyDescent="0.15">
      <c r="B69" s="29" t="s">
        <v>44</v>
      </c>
      <c r="C69" s="123">
        <v>12</v>
      </c>
      <c r="D69" s="124"/>
      <c r="E69" s="125">
        <v>15</v>
      </c>
      <c r="F69" s="123">
        <v>19</v>
      </c>
      <c r="G69" s="123">
        <v>2</v>
      </c>
      <c r="H69" s="123">
        <v>1</v>
      </c>
      <c r="I69" s="123">
        <v>0</v>
      </c>
      <c r="J69" s="46">
        <f>SUM('A-a'!C69,'A-b'!C69,'A-c'!C69,'A-d'!C69)-C69</f>
        <v>0</v>
      </c>
      <c r="L69" s="46">
        <f>SUM('A-a'!E69,'A-b'!E69,'A-c'!E69,'A-d'!E69)-E69</f>
        <v>0</v>
      </c>
      <c r="M69" s="46">
        <f>SUM('A-a'!F69,'A-b'!F69,'A-c'!F69,'A-d'!F69)-F69</f>
        <v>0</v>
      </c>
      <c r="N69" s="46">
        <f>SUM('A-a'!G69,'A-b'!G69,'A-c'!G69,'A-d'!G69)-G69</f>
        <v>0</v>
      </c>
      <c r="O69" s="46">
        <f>SUM('A-a'!H69,'A-b'!H69,'A-c'!H69,'A-d'!H69)-H69</f>
        <v>0</v>
      </c>
      <c r="P69" s="46">
        <f>SUM('A-a'!I69,'A-b'!I69,'A-c'!I69,'A-d'!I69)-I69</f>
        <v>0</v>
      </c>
    </row>
    <row r="70" spans="2:16" s="22" customFormat="1" ht="11.1" customHeight="1" x14ac:dyDescent="0.15">
      <c r="B70" s="32" t="s">
        <v>290</v>
      </c>
      <c r="C70" s="121">
        <v>408</v>
      </c>
      <c r="D70" s="121"/>
      <c r="E70" s="127">
        <v>381</v>
      </c>
      <c r="F70" s="121">
        <v>380</v>
      </c>
      <c r="G70" s="121">
        <v>34</v>
      </c>
      <c r="H70" s="121">
        <v>44</v>
      </c>
      <c r="I70" s="121">
        <v>0</v>
      </c>
      <c r="J70" s="46">
        <f>SUM('A-a'!C70,'A-b'!C70,'A-c'!C70,'A-d'!C70)-C70</f>
        <v>0</v>
      </c>
      <c r="L70" s="46">
        <f>SUM('A-a'!E70,'A-b'!E70,'A-c'!E70,'A-d'!E70)-E70</f>
        <v>0</v>
      </c>
      <c r="M70" s="46">
        <f>SUM('A-a'!F70,'A-b'!F70,'A-c'!F70,'A-d'!F70)-F70</f>
        <v>0</v>
      </c>
      <c r="N70" s="46">
        <f>SUM('A-a'!G70,'A-b'!G70,'A-c'!G70,'A-d'!G70)-G70</f>
        <v>0</v>
      </c>
      <c r="O70" s="46">
        <f>SUM('A-a'!H70,'A-b'!H70,'A-c'!H70,'A-d'!H70)-H70</f>
        <v>0</v>
      </c>
      <c r="P70" s="46">
        <f>SUM('A-a'!I70,'A-b'!I70,'A-c'!I70,'A-d'!I70)-I70</f>
        <v>0</v>
      </c>
    </row>
    <row r="71" spans="2:16" s="8" customFormat="1" ht="11.1" customHeight="1" x14ac:dyDescent="0.15">
      <c r="B71" s="29" t="s">
        <v>45</v>
      </c>
      <c r="C71" s="123">
        <v>181</v>
      </c>
      <c r="D71" s="124"/>
      <c r="E71" s="125">
        <v>161</v>
      </c>
      <c r="F71" s="123">
        <v>147</v>
      </c>
      <c r="G71" s="123">
        <v>16</v>
      </c>
      <c r="H71" s="123">
        <v>16</v>
      </c>
      <c r="I71" s="123">
        <v>0</v>
      </c>
      <c r="J71" s="46">
        <f>SUM('A-a'!C71,'A-b'!C71,'A-c'!C71,'A-d'!C71)-C71</f>
        <v>0</v>
      </c>
      <c r="L71" s="46">
        <f>SUM('A-a'!E71,'A-b'!E71,'A-c'!E71,'A-d'!E71)-E71</f>
        <v>0</v>
      </c>
      <c r="M71" s="46">
        <f>SUM('A-a'!F71,'A-b'!F71,'A-c'!F71,'A-d'!F71)-F71</f>
        <v>0</v>
      </c>
      <c r="N71" s="46">
        <f>SUM('A-a'!G71,'A-b'!G71,'A-c'!G71,'A-d'!G71)-G71</f>
        <v>0</v>
      </c>
      <c r="O71" s="46">
        <f>SUM('A-a'!H71,'A-b'!H71,'A-c'!H71,'A-d'!H71)-H71</f>
        <v>0</v>
      </c>
      <c r="P71" s="46">
        <f>SUM('A-a'!I71,'A-b'!I71,'A-c'!I71,'A-d'!I71)-I71</f>
        <v>0</v>
      </c>
    </row>
    <row r="72" spans="2:16" s="8" customFormat="1" ht="11.1" customHeight="1" x14ac:dyDescent="0.15">
      <c r="B72" s="29" t="s">
        <v>46</v>
      </c>
      <c r="C72" s="123">
        <v>21</v>
      </c>
      <c r="D72" s="124"/>
      <c r="E72" s="125">
        <v>19</v>
      </c>
      <c r="F72" s="123">
        <v>20</v>
      </c>
      <c r="G72" s="123">
        <v>0</v>
      </c>
      <c r="H72" s="123">
        <v>2</v>
      </c>
      <c r="I72" s="123">
        <v>0</v>
      </c>
      <c r="J72" s="46">
        <f>SUM('A-a'!C72,'A-b'!C72,'A-c'!C72,'A-d'!C72)-C72</f>
        <v>0</v>
      </c>
      <c r="L72" s="46">
        <f>SUM('A-a'!E72,'A-b'!E72,'A-c'!E72,'A-d'!E72)-E72</f>
        <v>0</v>
      </c>
      <c r="M72" s="46">
        <f>SUM('A-a'!F72,'A-b'!F72,'A-c'!F72,'A-d'!F72)-F72</f>
        <v>0</v>
      </c>
      <c r="N72" s="46">
        <f>SUM('A-a'!G72,'A-b'!G72,'A-c'!G72,'A-d'!G72)-G72</f>
        <v>0</v>
      </c>
      <c r="O72" s="46">
        <f>SUM('A-a'!H72,'A-b'!H72,'A-c'!H72,'A-d'!H72)-H72</f>
        <v>0</v>
      </c>
      <c r="P72" s="46">
        <f>SUM('A-a'!I72,'A-b'!I72,'A-c'!I72,'A-d'!I72)-I72</f>
        <v>0</v>
      </c>
    </row>
    <row r="73" spans="2:16" s="8" customFormat="1" ht="11.1" customHeight="1" x14ac:dyDescent="0.15">
      <c r="B73" s="29" t="s">
        <v>47</v>
      </c>
      <c r="C73" s="123">
        <v>21</v>
      </c>
      <c r="D73" s="124"/>
      <c r="E73" s="125">
        <v>21</v>
      </c>
      <c r="F73" s="123">
        <v>23</v>
      </c>
      <c r="G73" s="123">
        <v>2</v>
      </c>
      <c r="H73" s="123">
        <v>1</v>
      </c>
      <c r="I73" s="123">
        <v>0</v>
      </c>
      <c r="J73" s="46">
        <f>SUM('A-a'!C73,'A-b'!C73,'A-c'!C73,'A-d'!C73)-C73</f>
        <v>0</v>
      </c>
      <c r="L73" s="46">
        <f>SUM('A-a'!E73,'A-b'!E73,'A-c'!E73,'A-d'!E73)-E73</f>
        <v>0</v>
      </c>
      <c r="M73" s="46">
        <f>SUM('A-a'!F73,'A-b'!F73,'A-c'!F73,'A-d'!F73)-F73</f>
        <v>0</v>
      </c>
      <c r="N73" s="46">
        <f>SUM('A-a'!G73,'A-b'!G73,'A-c'!G73,'A-d'!G73)-G73</f>
        <v>0</v>
      </c>
      <c r="O73" s="46">
        <f>SUM('A-a'!H73,'A-b'!H73,'A-c'!H73,'A-d'!H73)-H73</f>
        <v>0</v>
      </c>
      <c r="P73" s="46">
        <f>SUM('A-a'!I73,'A-b'!I73,'A-c'!I73,'A-d'!I73)-I73</f>
        <v>0</v>
      </c>
    </row>
    <row r="74" spans="2:16" s="8" customFormat="1" ht="11.1" customHeight="1" x14ac:dyDescent="0.15">
      <c r="B74" s="29" t="s">
        <v>48</v>
      </c>
      <c r="C74" s="123">
        <v>53</v>
      </c>
      <c r="D74" s="124"/>
      <c r="E74" s="125">
        <v>54</v>
      </c>
      <c r="F74" s="123">
        <v>49</v>
      </c>
      <c r="G74" s="123">
        <v>4</v>
      </c>
      <c r="H74" s="123">
        <v>2</v>
      </c>
      <c r="I74" s="123">
        <v>0</v>
      </c>
      <c r="J74" s="46">
        <f>SUM('A-a'!C74,'A-b'!C74,'A-c'!C74,'A-d'!C74)-C74</f>
        <v>0</v>
      </c>
      <c r="L74" s="46">
        <f>SUM('A-a'!E74,'A-b'!E74,'A-c'!E74,'A-d'!E74)-E74</f>
        <v>0</v>
      </c>
      <c r="M74" s="46">
        <f>SUM('A-a'!F74,'A-b'!F74,'A-c'!F74,'A-d'!F74)-F74</f>
        <v>0</v>
      </c>
      <c r="N74" s="46">
        <f>SUM('A-a'!G74,'A-b'!G74,'A-c'!G74,'A-d'!G74)-G74</f>
        <v>0</v>
      </c>
      <c r="O74" s="46">
        <f>SUM('A-a'!H74,'A-b'!H74,'A-c'!H74,'A-d'!H74)-H74</f>
        <v>0</v>
      </c>
      <c r="P74" s="46">
        <f>SUM('A-a'!I74,'A-b'!I74,'A-c'!I74,'A-d'!I74)-I74</f>
        <v>0</v>
      </c>
    </row>
    <row r="75" spans="2:16" s="8" customFormat="1" ht="11.1" customHeight="1" x14ac:dyDescent="0.15">
      <c r="B75" s="29" t="s">
        <v>49</v>
      </c>
      <c r="C75" s="123">
        <v>32</v>
      </c>
      <c r="D75" s="124"/>
      <c r="E75" s="125">
        <v>32</v>
      </c>
      <c r="F75" s="123">
        <v>40</v>
      </c>
      <c r="G75" s="123">
        <v>2</v>
      </c>
      <c r="H75" s="123">
        <v>8</v>
      </c>
      <c r="I75" s="123">
        <v>0</v>
      </c>
      <c r="J75" s="46">
        <f>SUM('A-a'!C75,'A-b'!C75,'A-c'!C75,'A-d'!C75)-C75</f>
        <v>0</v>
      </c>
      <c r="L75" s="46">
        <f>SUM('A-a'!E75,'A-b'!E75,'A-c'!E75,'A-d'!E75)-E75</f>
        <v>0</v>
      </c>
      <c r="M75" s="46">
        <f>SUM('A-a'!F75,'A-b'!F75,'A-c'!F75,'A-d'!F75)-F75</f>
        <v>0</v>
      </c>
      <c r="N75" s="46">
        <f>SUM('A-a'!G75,'A-b'!G75,'A-c'!G75,'A-d'!G75)-G75</f>
        <v>0</v>
      </c>
      <c r="O75" s="46">
        <f>SUM('A-a'!H75,'A-b'!H75,'A-c'!H75,'A-d'!H75)-H75</f>
        <v>0</v>
      </c>
      <c r="P75" s="46">
        <f>SUM('A-a'!I75,'A-b'!I75,'A-c'!I75,'A-d'!I75)-I75</f>
        <v>0</v>
      </c>
    </row>
    <row r="76" spans="2:16" s="8" customFormat="1" ht="11.1" customHeight="1" x14ac:dyDescent="0.15">
      <c r="B76" s="29" t="s">
        <v>50</v>
      </c>
      <c r="C76" s="123">
        <v>24</v>
      </c>
      <c r="D76" s="124"/>
      <c r="E76" s="125">
        <v>23</v>
      </c>
      <c r="F76" s="123">
        <v>29</v>
      </c>
      <c r="G76" s="123">
        <v>3</v>
      </c>
      <c r="H76" s="123">
        <v>5</v>
      </c>
      <c r="I76" s="123">
        <v>0</v>
      </c>
      <c r="J76" s="46">
        <f>SUM('A-a'!C76,'A-b'!C76,'A-c'!C76,'A-d'!C76)-C76</f>
        <v>0</v>
      </c>
      <c r="L76" s="46">
        <f>SUM('A-a'!E76,'A-b'!E76,'A-c'!E76,'A-d'!E76)-E76</f>
        <v>0</v>
      </c>
      <c r="M76" s="46">
        <f>SUM('A-a'!F76,'A-b'!F76,'A-c'!F76,'A-d'!F76)-F76</f>
        <v>0</v>
      </c>
      <c r="N76" s="46">
        <f>SUM('A-a'!G76,'A-b'!G76,'A-c'!G76,'A-d'!G76)-G76</f>
        <v>0</v>
      </c>
      <c r="O76" s="46">
        <f>SUM('A-a'!H76,'A-b'!H76,'A-c'!H76,'A-d'!H76)-H76</f>
        <v>0</v>
      </c>
      <c r="P76" s="46">
        <f>SUM('A-a'!I76,'A-b'!I76,'A-c'!I76,'A-d'!I76)-I76</f>
        <v>0</v>
      </c>
    </row>
    <row r="77" spans="2:16" s="8" customFormat="1" ht="11.1" customHeight="1" x14ac:dyDescent="0.15">
      <c r="B77" s="29" t="s">
        <v>51</v>
      </c>
      <c r="C77" s="123">
        <v>37</v>
      </c>
      <c r="D77" s="124"/>
      <c r="E77" s="125">
        <v>34</v>
      </c>
      <c r="F77" s="123">
        <v>31</v>
      </c>
      <c r="G77" s="123">
        <v>5</v>
      </c>
      <c r="H77" s="123">
        <v>6</v>
      </c>
      <c r="I77" s="123">
        <v>0</v>
      </c>
      <c r="J77" s="46">
        <f>SUM('A-a'!C77,'A-b'!C77,'A-c'!C77,'A-d'!C77)-C77</f>
        <v>0</v>
      </c>
      <c r="L77" s="46">
        <f>SUM('A-a'!E77,'A-b'!E77,'A-c'!E77,'A-d'!E77)-E77</f>
        <v>0</v>
      </c>
      <c r="M77" s="46">
        <f>SUM('A-a'!F77,'A-b'!F77,'A-c'!F77,'A-d'!F77)-F77</f>
        <v>0</v>
      </c>
      <c r="N77" s="46">
        <f>SUM('A-a'!G77,'A-b'!G77,'A-c'!G77,'A-d'!G77)-G77</f>
        <v>0</v>
      </c>
      <c r="O77" s="46">
        <f>SUM('A-a'!H77,'A-b'!H77,'A-c'!H77,'A-d'!H77)-H77</f>
        <v>0</v>
      </c>
      <c r="P77" s="46">
        <f>SUM('A-a'!I77,'A-b'!I77,'A-c'!I77,'A-d'!I77)-I77</f>
        <v>0</v>
      </c>
    </row>
    <row r="78" spans="2:16" s="8" customFormat="1" ht="11.1" customHeight="1" thickBot="1" x14ac:dyDescent="0.2">
      <c r="B78" s="33" t="s">
        <v>52</v>
      </c>
      <c r="C78" s="132">
        <v>39</v>
      </c>
      <c r="D78" s="133"/>
      <c r="E78" s="134">
        <v>37</v>
      </c>
      <c r="F78" s="132">
        <v>41</v>
      </c>
      <c r="G78" s="132">
        <v>2</v>
      </c>
      <c r="H78" s="132">
        <v>4</v>
      </c>
      <c r="I78" s="132">
        <v>0</v>
      </c>
      <c r="J78" s="46">
        <f>SUM('A-a'!C78,'A-b'!C78,'A-c'!C78,'A-d'!C78)-C78</f>
        <v>0</v>
      </c>
      <c r="L78" s="46">
        <f>SUM('A-a'!E78,'A-b'!E78,'A-c'!E78,'A-d'!E78)-E78</f>
        <v>0</v>
      </c>
      <c r="M78" s="46">
        <f>SUM('A-a'!F78,'A-b'!F78,'A-c'!F78,'A-d'!F78)-F78</f>
        <v>0</v>
      </c>
      <c r="N78" s="46">
        <f>SUM('A-a'!G78,'A-b'!G78,'A-c'!G78,'A-d'!G78)-G78</f>
        <v>0</v>
      </c>
      <c r="O78" s="46">
        <f>SUM('A-a'!H78,'A-b'!H78,'A-c'!H78,'A-d'!H78)-H78</f>
        <v>0</v>
      </c>
      <c r="P78" s="46">
        <f>SUM('A-a'!I78,'A-b'!I78,'A-c'!I78,'A-d'!I78)-I78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B2:I2"/>
    <mergeCell ref="F5:I5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transitionEvaluation="1" codeName="Sheet125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.42578125" style="2" bestFit="1" customWidth="1"/>
    <col min="59" max="16384" width="9.28515625" style="2"/>
  </cols>
  <sheetData>
    <row r="1" spans="2:9" x14ac:dyDescent="0.15">
      <c r="B1" s="1" t="s">
        <v>177</v>
      </c>
      <c r="D1" s="102" t="s">
        <v>295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139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1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157">
        <v>1</v>
      </c>
      <c r="D9" s="169">
        <v>100</v>
      </c>
      <c r="E9" s="151">
        <v>1</v>
      </c>
      <c r="F9" s="12">
        <v>1</v>
      </c>
      <c r="G9" s="157">
        <v>0</v>
      </c>
      <c r="H9" s="157">
        <v>0</v>
      </c>
      <c r="I9" s="12">
        <v>0</v>
      </c>
    </row>
    <row r="10" spans="2:9" s="8" customFormat="1" x14ac:dyDescent="0.15">
      <c r="B10" s="14" t="str">
        <f>重要犯罪!B10</f>
        <v>2013     25</v>
      </c>
      <c r="C10" s="157">
        <v>1</v>
      </c>
      <c r="D10" s="169">
        <v>100</v>
      </c>
      <c r="E10" s="151">
        <v>1</v>
      </c>
      <c r="F10" s="12">
        <v>2</v>
      </c>
      <c r="G10" s="157">
        <v>0</v>
      </c>
      <c r="H10" s="157">
        <v>0</v>
      </c>
      <c r="I10" s="12">
        <v>0</v>
      </c>
    </row>
    <row r="11" spans="2:9" s="8" customFormat="1" x14ac:dyDescent="0.15">
      <c r="B11" s="14" t="str">
        <f>重要犯罪!B11</f>
        <v>2014     26</v>
      </c>
      <c r="C11" s="157">
        <v>0</v>
      </c>
      <c r="D11" s="169">
        <v>0</v>
      </c>
      <c r="E11" s="151">
        <v>0</v>
      </c>
      <c r="F11" s="12">
        <v>0</v>
      </c>
      <c r="G11" s="157">
        <v>0</v>
      </c>
      <c r="H11" s="157">
        <v>0</v>
      </c>
      <c r="I11" s="12">
        <v>0</v>
      </c>
    </row>
    <row r="12" spans="2:9" s="8" customFormat="1" x14ac:dyDescent="0.15">
      <c r="B12" s="18" t="str">
        <f>重要犯罪!B12</f>
        <v>2015     27</v>
      </c>
      <c r="C12" s="158">
        <v>0</v>
      </c>
      <c r="D12" s="178">
        <v>0</v>
      </c>
      <c r="E12" s="160">
        <v>0</v>
      </c>
      <c r="F12" s="154">
        <v>0</v>
      </c>
      <c r="G12" s="158">
        <v>0</v>
      </c>
      <c r="H12" s="158">
        <v>0</v>
      </c>
      <c r="I12" s="154">
        <v>0</v>
      </c>
    </row>
    <row r="13" spans="2:9" s="8" customFormat="1" x14ac:dyDescent="0.15">
      <c r="B13" s="18" t="str">
        <f>重要犯罪!B13</f>
        <v>2016     28</v>
      </c>
      <c r="C13" s="158">
        <v>0</v>
      </c>
      <c r="D13" s="178">
        <v>0</v>
      </c>
      <c r="E13" s="160">
        <v>0</v>
      </c>
      <c r="F13" s="154">
        <v>0</v>
      </c>
      <c r="G13" s="158">
        <v>0</v>
      </c>
      <c r="H13" s="158">
        <v>0</v>
      </c>
      <c r="I13" s="154">
        <v>0</v>
      </c>
    </row>
    <row r="14" spans="2:9" s="8" customFormat="1" x14ac:dyDescent="0.15">
      <c r="B14" s="18" t="str">
        <f>重要犯罪!B14</f>
        <v>2017     29</v>
      </c>
      <c r="C14" s="159">
        <v>0</v>
      </c>
      <c r="D14" s="178">
        <v>0</v>
      </c>
      <c r="E14" s="161">
        <v>0</v>
      </c>
      <c r="F14" s="154">
        <v>0</v>
      </c>
      <c r="G14" s="159">
        <v>0</v>
      </c>
      <c r="H14" s="159">
        <v>0</v>
      </c>
      <c r="I14" s="162">
        <v>0</v>
      </c>
    </row>
    <row r="15" spans="2:9" s="8" customFormat="1" x14ac:dyDescent="0.15">
      <c r="B15" s="18" t="str">
        <f>重要犯罪!B15</f>
        <v>2018     30</v>
      </c>
      <c r="C15" s="159">
        <v>0</v>
      </c>
      <c r="D15" s="178">
        <v>0</v>
      </c>
      <c r="E15" s="161">
        <v>0</v>
      </c>
      <c r="F15" s="154">
        <v>0</v>
      </c>
      <c r="G15" s="159">
        <v>0</v>
      </c>
      <c r="H15" s="159">
        <v>0</v>
      </c>
      <c r="I15" s="162">
        <v>0</v>
      </c>
    </row>
    <row r="16" spans="2:9" s="8" customFormat="1" x14ac:dyDescent="0.15">
      <c r="B16" s="18" t="str">
        <f>重要犯罪!B16</f>
        <v>2019 令和元年</v>
      </c>
      <c r="C16" s="158">
        <v>0</v>
      </c>
      <c r="D16" s="178">
        <v>0</v>
      </c>
      <c r="E16" s="153">
        <v>0</v>
      </c>
      <c r="F16" s="154">
        <v>0</v>
      </c>
      <c r="G16" s="158">
        <v>0</v>
      </c>
      <c r="H16" s="158">
        <v>0</v>
      </c>
      <c r="I16" s="154">
        <v>0</v>
      </c>
    </row>
    <row r="17" spans="2:9" s="22" customFormat="1" x14ac:dyDescent="0.15">
      <c r="B17" s="18" t="str">
        <f>重要犯罪!B17</f>
        <v>2020 　　２</v>
      </c>
      <c r="C17" s="141">
        <v>0</v>
      </c>
      <c r="D17" s="175">
        <v>0</v>
      </c>
      <c r="E17" s="149">
        <v>0</v>
      </c>
      <c r="F17" s="149">
        <v>0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122">
        <f>SUM(C20,C26,C33,C34,C45,C52,C59,C65,C70)</f>
        <v>0</v>
      </c>
      <c r="D18" s="174">
        <v>0</v>
      </c>
      <c r="E18" s="131">
        <f>SUM(E20,E26,E33,E34,E45,E52,E59,E65,E70)</f>
        <v>0</v>
      </c>
      <c r="F18" s="121">
        <f>SUM(F20,F26,F33,F34,F45,F52,F59,F65,F70)</f>
        <v>0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7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122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37">
        <v>0</v>
      </c>
      <c r="D21" s="79"/>
      <c r="E21" s="135">
        <v>0</v>
      </c>
      <c r="F21" s="136">
        <v>0</v>
      </c>
      <c r="G21" s="136">
        <v>0</v>
      </c>
      <c r="H21" s="138">
        <v>0</v>
      </c>
      <c r="I21" s="136">
        <v>0</v>
      </c>
    </row>
    <row r="22" spans="2:9" s="8" customFormat="1" ht="11.1" customHeight="1" x14ac:dyDescent="0.15">
      <c r="B22" s="29" t="s">
        <v>3</v>
      </c>
      <c r="C22" s="137">
        <v>0</v>
      </c>
      <c r="D22" s="79"/>
      <c r="E22" s="135">
        <v>0</v>
      </c>
      <c r="F22" s="136">
        <v>0</v>
      </c>
      <c r="G22" s="136">
        <v>0</v>
      </c>
      <c r="H22" s="136">
        <v>0</v>
      </c>
      <c r="I22" s="136">
        <v>0</v>
      </c>
    </row>
    <row r="23" spans="2:9" s="8" customFormat="1" ht="11.1" customHeight="1" x14ac:dyDescent="0.15">
      <c r="B23" s="29" t="s">
        <v>4</v>
      </c>
      <c r="C23" s="137">
        <v>0</v>
      </c>
      <c r="D23" s="79"/>
      <c r="E23" s="135">
        <v>0</v>
      </c>
      <c r="F23" s="136">
        <v>0</v>
      </c>
      <c r="G23" s="136">
        <v>0</v>
      </c>
      <c r="H23" s="136">
        <v>0</v>
      </c>
      <c r="I23" s="136">
        <v>0</v>
      </c>
    </row>
    <row r="24" spans="2:9" s="8" customFormat="1" ht="11.1" customHeight="1" x14ac:dyDescent="0.15">
      <c r="B24" s="29" t="s">
        <v>5</v>
      </c>
      <c r="C24" s="137">
        <v>0</v>
      </c>
      <c r="D24" s="79"/>
      <c r="E24" s="135">
        <v>0</v>
      </c>
      <c r="F24" s="136">
        <v>0</v>
      </c>
      <c r="G24" s="136">
        <v>0</v>
      </c>
      <c r="H24" s="136">
        <v>0</v>
      </c>
      <c r="I24" s="136">
        <v>0</v>
      </c>
    </row>
    <row r="25" spans="2:9" s="8" customFormat="1" ht="11.1" customHeight="1" x14ac:dyDescent="0.15">
      <c r="B25" s="29" t="s">
        <v>6</v>
      </c>
      <c r="C25" s="137">
        <v>0</v>
      </c>
      <c r="D25" s="79"/>
      <c r="E25" s="135">
        <v>0</v>
      </c>
      <c r="F25" s="136">
        <v>0</v>
      </c>
      <c r="G25" s="136">
        <v>0</v>
      </c>
      <c r="H25" s="136">
        <v>0</v>
      </c>
      <c r="I25" s="136">
        <v>0</v>
      </c>
    </row>
    <row r="26" spans="2:9" s="22" customFormat="1" ht="11.1" customHeight="1" x14ac:dyDescent="0.15">
      <c r="B26" s="32" t="s">
        <v>284</v>
      </c>
      <c r="C26" s="122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37">
        <v>0</v>
      </c>
      <c r="D27" s="79"/>
      <c r="E27" s="135">
        <v>0</v>
      </c>
      <c r="F27" s="136">
        <v>0</v>
      </c>
      <c r="G27" s="136">
        <v>0</v>
      </c>
      <c r="H27" s="136">
        <v>0</v>
      </c>
      <c r="I27" s="136">
        <v>0</v>
      </c>
    </row>
    <row r="28" spans="2:9" s="8" customFormat="1" ht="11.1" customHeight="1" x14ac:dyDescent="0.15">
      <c r="B28" s="29" t="s">
        <v>8</v>
      </c>
      <c r="C28" s="137">
        <v>0</v>
      </c>
      <c r="D28" s="79"/>
      <c r="E28" s="135">
        <v>0</v>
      </c>
      <c r="F28" s="136">
        <v>0</v>
      </c>
      <c r="G28" s="136">
        <v>0</v>
      </c>
      <c r="H28" s="136">
        <v>0</v>
      </c>
      <c r="I28" s="136">
        <v>0</v>
      </c>
    </row>
    <row r="29" spans="2:9" s="8" customFormat="1" ht="11.1" customHeight="1" x14ac:dyDescent="0.15">
      <c r="B29" s="29" t="s">
        <v>9</v>
      </c>
      <c r="C29" s="137">
        <v>0</v>
      </c>
      <c r="D29" s="79"/>
      <c r="E29" s="135">
        <v>0</v>
      </c>
      <c r="F29" s="136">
        <v>0</v>
      </c>
      <c r="G29" s="136">
        <v>0</v>
      </c>
      <c r="H29" s="136">
        <v>0</v>
      </c>
      <c r="I29" s="136">
        <v>0</v>
      </c>
    </row>
    <row r="30" spans="2:9" s="8" customFormat="1" ht="11.1" customHeight="1" x14ac:dyDescent="0.15">
      <c r="B30" s="29" t="s">
        <v>10</v>
      </c>
      <c r="C30" s="137">
        <v>0</v>
      </c>
      <c r="D30" s="79"/>
      <c r="E30" s="135">
        <v>0</v>
      </c>
      <c r="F30" s="136">
        <v>0</v>
      </c>
      <c r="G30" s="136">
        <v>0</v>
      </c>
      <c r="H30" s="136">
        <v>0</v>
      </c>
      <c r="I30" s="136">
        <v>0</v>
      </c>
    </row>
    <row r="31" spans="2:9" s="8" customFormat="1" ht="11.1" customHeight="1" x14ac:dyDescent="0.15">
      <c r="B31" s="29" t="s">
        <v>11</v>
      </c>
      <c r="C31" s="137">
        <v>0</v>
      </c>
      <c r="D31" s="79"/>
      <c r="E31" s="135">
        <v>0</v>
      </c>
      <c r="F31" s="136">
        <v>0</v>
      </c>
      <c r="G31" s="136">
        <v>0</v>
      </c>
      <c r="H31" s="136">
        <v>0</v>
      </c>
      <c r="I31" s="136">
        <v>0</v>
      </c>
    </row>
    <row r="32" spans="2:9" s="8" customFormat="1" ht="11.1" customHeight="1" x14ac:dyDescent="0.15">
      <c r="B32" s="29" t="s">
        <v>12</v>
      </c>
      <c r="C32" s="137">
        <v>0</v>
      </c>
      <c r="D32" s="79"/>
      <c r="E32" s="135">
        <v>0</v>
      </c>
      <c r="F32" s="136">
        <v>0</v>
      </c>
      <c r="G32" s="136">
        <v>0</v>
      </c>
      <c r="H32" s="136">
        <v>0</v>
      </c>
      <c r="I32" s="136">
        <v>0</v>
      </c>
    </row>
    <row r="33" spans="2:9" s="22" customFormat="1" ht="11.1" customHeight="1" x14ac:dyDescent="0.15">
      <c r="B33" s="32" t="s">
        <v>13</v>
      </c>
      <c r="C33" s="122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2">
        <v>0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37">
        <v>0</v>
      </c>
      <c r="D35" s="79"/>
      <c r="E35" s="135">
        <v>0</v>
      </c>
      <c r="F35" s="136">
        <v>0</v>
      </c>
      <c r="G35" s="136">
        <v>0</v>
      </c>
      <c r="H35" s="136">
        <v>0</v>
      </c>
      <c r="I35" s="136">
        <v>0</v>
      </c>
    </row>
    <row r="36" spans="2:9" s="8" customFormat="1" ht="11.1" customHeight="1" x14ac:dyDescent="0.15">
      <c r="B36" s="29" t="s">
        <v>15</v>
      </c>
      <c r="C36" s="137">
        <v>0</v>
      </c>
      <c r="D36" s="79"/>
      <c r="E36" s="135">
        <v>0</v>
      </c>
      <c r="F36" s="136">
        <v>0</v>
      </c>
      <c r="G36" s="136">
        <v>0</v>
      </c>
      <c r="H36" s="136">
        <v>0</v>
      </c>
      <c r="I36" s="136">
        <v>0</v>
      </c>
    </row>
    <row r="37" spans="2:9" s="8" customFormat="1" ht="11.1" customHeight="1" x14ac:dyDescent="0.15">
      <c r="B37" s="29" t="s">
        <v>16</v>
      </c>
      <c r="C37" s="137">
        <v>0</v>
      </c>
      <c r="D37" s="79"/>
      <c r="E37" s="135">
        <v>0</v>
      </c>
      <c r="F37" s="136">
        <v>0</v>
      </c>
      <c r="G37" s="136">
        <v>0</v>
      </c>
      <c r="H37" s="136">
        <v>0</v>
      </c>
      <c r="I37" s="136">
        <v>0</v>
      </c>
    </row>
    <row r="38" spans="2:9" s="8" customFormat="1" ht="11.1" customHeight="1" x14ac:dyDescent="0.15">
      <c r="B38" s="29" t="s">
        <v>17</v>
      </c>
      <c r="C38" s="137">
        <v>0</v>
      </c>
      <c r="D38" s="79"/>
      <c r="E38" s="135">
        <v>0</v>
      </c>
      <c r="F38" s="136">
        <v>0</v>
      </c>
      <c r="G38" s="136">
        <v>0</v>
      </c>
      <c r="H38" s="136">
        <v>0</v>
      </c>
      <c r="I38" s="136">
        <v>0</v>
      </c>
    </row>
    <row r="39" spans="2:9" s="8" customFormat="1" ht="11.1" customHeight="1" x14ac:dyDescent="0.15">
      <c r="B39" s="29" t="s">
        <v>18</v>
      </c>
      <c r="C39" s="137">
        <v>0</v>
      </c>
      <c r="D39" s="79"/>
      <c r="E39" s="135">
        <v>0</v>
      </c>
      <c r="F39" s="136">
        <v>0</v>
      </c>
      <c r="G39" s="136">
        <v>0</v>
      </c>
      <c r="H39" s="136">
        <v>0</v>
      </c>
      <c r="I39" s="136">
        <v>0</v>
      </c>
    </row>
    <row r="40" spans="2:9" s="8" customFormat="1" ht="11.1" customHeight="1" x14ac:dyDescent="0.15">
      <c r="B40" s="29" t="s">
        <v>19</v>
      </c>
      <c r="C40" s="137">
        <v>0</v>
      </c>
      <c r="D40" s="79"/>
      <c r="E40" s="135">
        <v>0</v>
      </c>
      <c r="F40" s="136">
        <v>0</v>
      </c>
      <c r="G40" s="136">
        <v>0</v>
      </c>
      <c r="H40" s="136">
        <v>0</v>
      </c>
      <c r="I40" s="136">
        <v>0</v>
      </c>
    </row>
    <row r="41" spans="2:9" s="8" customFormat="1" ht="11.1" customHeight="1" x14ac:dyDescent="0.15">
      <c r="B41" s="29" t="s">
        <v>20</v>
      </c>
      <c r="C41" s="137">
        <v>0</v>
      </c>
      <c r="D41" s="79"/>
      <c r="E41" s="135">
        <v>0</v>
      </c>
      <c r="F41" s="136">
        <v>0</v>
      </c>
      <c r="G41" s="136">
        <v>0</v>
      </c>
      <c r="H41" s="136">
        <v>0</v>
      </c>
      <c r="I41" s="136">
        <v>0</v>
      </c>
    </row>
    <row r="42" spans="2:9" s="8" customFormat="1" ht="11.1" customHeight="1" x14ac:dyDescent="0.15">
      <c r="B42" s="29" t="s">
        <v>21</v>
      </c>
      <c r="C42" s="137">
        <v>0</v>
      </c>
      <c r="D42" s="79"/>
      <c r="E42" s="135">
        <v>0</v>
      </c>
      <c r="F42" s="136">
        <v>0</v>
      </c>
      <c r="G42" s="136">
        <v>0</v>
      </c>
      <c r="H42" s="136">
        <v>0</v>
      </c>
      <c r="I42" s="136">
        <v>0</v>
      </c>
    </row>
    <row r="43" spans="2:9" s="8" customFormat="1" ht="11.1" customHeight="1" x14ac:dyDescent="0.15">
      <c r="B43" s="29" t="s">
        <v>22</v>
      </c>
      <c r="C43" s="137">
        <v>0</v>
      </c>
      <c r="D43" s="79"/>
      <c r="E43" s="135">
        <v>0</v>
      </c>
      <c r="F43" s="136">
        <v>0</v>
      </c>
      <c r="G43" s="136">
        <v>0</v>
      </c>
      <c r="H43" s="136">
        <v>0</v>
      </c>
      <c r="I43" s="136">
        <v>0</v>
      </c>
    </row>
    <row r="44" spans="2:9" s="8" customFormat="1" ht="11.1" customHeight="1" x14ac:dyDescent="0.15">
      <c r="B44" s="29" t="s">
        <v>23</v>
      </c>
      <c r="C44" s="137">
        <v>0</v>
      </c>
      <c r="D44" s="79"/>
      <c r="E44" s="135">
        <v>0</v>
      </c>
      <c r="F44" s="136">
        <v>0</v>
      </c>
      <c r="G44" s="136">
        <v>0</v>
      </c>
      <c r="H44" s="136">
        <v>0</v>
      </c>
      <c r="I44" s="136">
        <v>0</v>
      </c>
    </row>
    <row r="45" spans="2:9" s="22" customFormat="1" ht="11.1" customHeight="1" x14ac:dyDescent="0.15">
      <c r="B45" s="32" t="s">
        <v>286</v>
      </c>
      <c r="C45" s="122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37">
        <v>0</v>
      </c>
      <c r="D46" s="79"/>
      <c r="E46" s="135">
        <v>0</v>
      </c>
      <c r="F46" s="136">
        <v>0</v>
      </c>
      <c r="G46" s="136">
        <v>0</v>
      </c>
      <c r="H46" s="136">
        <v>0</v>
      </c>
      <c r="I46" s="136">
        <v>0</v>
      </c>
    </row>
    <row r="47" spans="2:9" s="8" customFormat="1" ht="11.1" customHeight="1" x14ac:dyDescent="0.15">
      <c r="B47" s="29" t="s">
        <v>25</v>
      </c>
      <c r="C47" s="137">
        <v>0</v>
      </c>
      <c r="D47" s="79"/>
      <c r="E47" s="135">
        <v>0</v>
      </c>
      <c r="F47" s="136">
        <v>0</v>
      </c>
      <c r="G47" s="136">
        <v>0</v>
      </c>
      <c r="H47" s="136">
        <v>0</v>
      </c>
      <c r="I47" s="136">
        <v>0</v>
      </c>
    </row>
    <row r="48" spans="2:9" s="8" customFormat="1" ht="11.1" customHeight="1" x14ac:dyDescent="0.15">
      <c r="B48" s="29" t="s">
        <v>26</v>
      </c>
      <c r="C48" s="137">
        <v>0</v>
      </c>
      <c r="D48" s="79"/>
      <c r="E48" s="135">
        <v>0</v>
      </c>
      <c r="F48" s="136">
        <v>0</v>
      </c>
      <c r="G48" s="136">
        <v>0</v>
      </c>
      <c r="H48" s="136">
        <v>0</v>
      </c>
      <c r="I48" s="136">
        <v>0</v>
      </c>
    </row>
    <row r="49" spans="2:9" s="8" customFormat="1" ht="11.1" customHeight="1" x14ac:dyDescent="0.15">
      <c r="B49" s="29" t="s">
        <v>27</v>
      </c>
      <c r="C49" s="137">
        <v>0</v>
      </c>
      <c r="D49" s="79"/>
      <c r="E49" s="135">
        <v>0</v>
      </c>
      <c r="F49" s="136">
        <v>0</v>
      </c>
      <c r="G49" s="136">
        <v>0</v>
      </c>
      <c r="H49" s="136">
        <v>0</v>
      </c>
      <c r="I49" s="136">
        <v>0</v>
      </c>
    </row>
    <row r="50" spans="2:9" s="8" customFormat="1" ht="11.1" customHeight="1" x14ac:dyDescent="0.15">
      <c r="B50" s="29" t="s">
        <v>28</v>
      </c>
      <c r="C50" s="137">
        <v>0</v>
      </c>
      <c r="D50" s="79"/>
      <c r="E50" s="135">
        <v>0</v>
      </c>
      <c r="F50" s="136">
        <v>0</v>
      </c>
      <c r="G50" s="136">
        <v>0</v>
      </c>
      <c r="H50" s="136">
        <v>0</v>
      </c>
      <c r="I50" s="136">
        <v>0</v>
      </c>
    </row>
    <row r="51" spans="2:9" s="8" customFormat="1" ht="11.1" customHeight="1" x14ac:dyDescent="0.15">
      <c r="B51" s="29" t="s">
        <v>29</v>
      </c>
      <c r="C51" s="137">
        <v>0</v>
      </c>
      <c r="D51" s="79"/>
      <c r="E51" s="135">
        <v>0</v>
      </c>
      <c r="F51" s="136">
        <v>0</v>
      </c>
      <c r="G51" s="136">
        <v>0</v>
      </c>
      <c r="H51" s="136">
        <v>0</v>
      </c>
      <c r="I51" s="136">
        <v>0</v>
      </c>
    </row>
    <row r="52" spans="2:9" s="22" customFormat="1" ht="11.1" customHeight="1" x14ac:dyDescent="0.15">
      <c r="B52" s="32" t="s">
        <v>287</v>
      </c>
      <c r="C52" s="122">
        <v>0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37">
        <v>0</v>
      </c>
      <c r="D53" s="79"/>
      <c r="E53" s="135">
        <v>0</v>
      </c>
      <c r="F53" s="136">
        <v>0</v>
      </c>
      <c r="G53" s="136">
        <v>0</v>
      </c>
      <c r="H53" s="136">
        <v>0</v>
      </c>
      <c r="I53" s="136">
        <v>0</v>
      </c>
    </row>
    <row r="54" spans="2:9" s="8" customFormat="1" ht="11.1" customHeight="1" x14ac:dyDescent="0.15">
      <c r="B54" s="29" t="s">
        <v>31</v>
      </c>
      <c r="C54" s="137">
        <v>0</v>
      </c>
      <c r="D54" s="79"/>
      <c r="E54" s="135">
        <v>0</v>
      </c>
      <c r="F54" s="136">
        <v>0</v>
      </c>
      <c r="G54" s="136">
        <v>0</v>
      </c>
      <c r="H54" s="136">
        <v>0</v>
      </c>
      <c r="I54" s="136">
        <v>0</v>
      </c>
    </row>
    <row r="55" spans="2:9" s="8" customFormat="1" ht="11.1" customHeight="1" x14ac:dyDescent="0.15">
      <c r="B55" s="29" t="s">
        <v>32</v>
      </c>
      <c r="C55" s="137">
        <v>0</v>
      </c>
      <c r="D55" s="79"/>
      <c r="E55" s="135">
        <v>0</v>
      </c>
      <c r="F55" s="136">
        <v>0</v>
      </c>
      <c r="G55" s="136">
        <v>0</v>
      </c>
      <c r="H55" s="136">
        <v>0</v>
      </c>
      <c r="I55" s="136">
        <v>0</v>
      </c>
    </row>
    <row r="56" spans="2:9" s="8" customFormat="1" ht="11.1" customHeight="1" x14ac:dyDescent="0.15">
      <c r="B56" s="29" t="s">
        <v>33</v>
      </c>
      <c r="C56" s="137">
        <v>0</v>
      </c>
      <c r="D56" s="79"/>
      <c r="E56" s="135">
        <v>0</v>
      </c>
      <c r="F56" s="136">
        <v>0</v>
      </c>
      <c r="G56" s="136">
        <v>0</v>
      </c>
      <c r="H56" s="136">
        <v>0</v>
      </c>
      <c r="I56" s="136">
        <v>0</v>
      </c>
    </row>
    <row r="57" spans="2:9" s="8" customFormat="1" ht="11.1" customHeight="1" x14ac:dyDescent="0.15">
      <c r="B57" s="29" t="s">
        <v>34</v>
      </c>
      <c r="C57" s="137">
        <v>0</v>
      </c>
      <c r="D57" s="79"/>
      <c r="E57" s="135">
        <v>0</v>
      </c>
      <c r="F57" s="136">
        <v>0</v>
      </c>
      <c r="G57" s="136">
        <v>0</v>
      </c>
      <c r="H57" s="136">
        <v>0</v>
      </c>
      <c r="I57" s="136">
        <v>0</v>
      </c>
    </row>
    <row r="58" spans="2:9" s="8" customFormat="1" ht="11.1" customHeight="1" x14ac:dyDescent="0.15">
      <c r="B58" s="29" t="s">
        <v>35</v>
      </c>
      <c r="C58" s="137">
        <v>0</v>
      </c>
      <c r="D58" s="79"/>
      <c r="E58" s="135">
        <v>0</v>
      </c>
      <c r="F58" s="136">
        <v>0</v>
      </c>
      <c r="G58" s="136">
        <v>0</v>
      </c>
      <c r="H58" s="136">
        <v>0</v>
      </c>
      <c r="I58" s="136">
        <v>0</v>
      </c>
    </row>
    <row r="59" spans="2:9" s="22" customFormat="1" ht="11.1" customHeight="1" x14ac:dyDescent="0.15">
      <c r="B59" s="32" t="s">
        <v>288</v>
      </c>
      <c r="C59" s="122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37">
        <v>0</v>
      </c>
      <c r="D60" s="79"/>
      <c r="E60" s="135">
        <v>0</v>
      </c>
      <c r="F60" s="136">
        <v>0</v>
      </c>
      <c r="G60" s="136">
        <v>0</v>
      </c>
      <c r="H60" s="136">
        <v>0</v>
      </c>
      <c r="I60" s="136">
        <v>0</v>
      </c>
    </row>
    <row r="61" spans="2:9" s="8" customFormat="1" ht="11.1" customHeight="1" x14ac:dyDescent="0.15">
      <c r="B61" s="29" t="s">
        <v>37</v>
      </c>
      <c r="C61" s="137">
        <v>0</v>
      </c>
      <c r="D61" s="79"/>
      <c r="E61" s="135">
        <v>0</v>
      </c>
      <c r="F61" s="136">
        <v>0</v>
      </c>
      <c r="G61" s="136">
        <v>0</v>
      </c>
      <c r="H61" s="136">
        <v>0</v>
      </c>
      <c r="I61" s="136">
        <v>0</v>
      </c>
    </row>
    <row r="62" spans="2:9" s="8" customFormat="1" ht="11.1" customHeight="1" x14ac:dyDescent="0.15">
      <c r="B62" s="29" t="s">
        <v>38</v>
      </c>
      <c r="C62" s="137">
        <v>0</v>
      </c>
      <c r="D62" s="79"/>
      <c r="E62" s="135">
        <v>0</v>
      </c>
      <c r="F62" s="136">
        <v>0</v>
      </c>
      <c r="G62" s="136">
        <v>0</v>
      </c>
      <c r="H62" s="136">
        <v>0</v>
      </c>
      <c r="I62" s="136">
        <v>0</v>
      </c>
    </row>
    <row r="63" spans="2:9" s="8" customFormat="1" ht="11.1" customHeight="1" x14ac:dyDescent="0.15">
      <c r="B63" s="29" t="s">
        <v>39</v>
      </c>
      <c r="C63" s="137">
        <v>0</v>
      </c>
      <c r="D63" s="79"/>
      <c r="E63" s="135">
        <v>0</v>
      </c>
      <c r="F63" s="136">
        <v>0</v>
      </c>
      <c r="G63" s="136">
        <v>0</v>
      </c>
      <c r="H63" s="136">
        <v>0</v>
      </c>
      <c r="I63" s="136">
        <v>0</v>
      </c>
    </row>
    <row r="64" spans="2:9" s="8" customFormat="1" ht="11.1" customHeight="1" x14ac:dyDescent="0.15">
      <c r="B64" s="29" t="s">
        <v>40</v>
      </c>
      <c r="C64" s="137">
        <v>0</v>
      </c>
      <c r="D64" s="79"/>
      <c r="E64" s="135">
        <v>0</v>
      </c>
      <c r="F64" s="136">
        <v>0</v>
      </c>
      <c r="G64" s="136">
        <v>0</v>
      </c>
      <c r="H64" s="136">
        <v>0</v>
      </c>
      <c r="I64" s="136">
        <v>0</v>
      </c>
    </row>
    <row r="65" spans="2:9" s="22" customFormat="1" ht="11.1" customHeight="1" x14ac:dyDescent="0.15">
      <c r="B65" s="32" t="s">
        <v>289</v>
      </c>
      <c r="C65" s="137">
        <v>0</v>
      </c>
      <c r="D65" s="79"/>
      <c r="E65" s="164">
        <v>0</v>
      </c>
      <c r="F65" s="146">
        <v>0</v>
      </c>
      <c r="G65" s="146">
        <v>0</v>
      </c>
      <c r="H65" s="146">
        <v>0</v>
      </c>
      <c r="I65" s="146">
        <v>0</v>
      </c>
    </row>
    <row r="66" spans="2:9" s="8" customFormat="1" ht="11.1" customHeight="1" x14ac:dyDescent="0.15">
      <c r="B66" s="29" t="s">
        <v>41</v>
      </c>
      <c r="C66" s="137">
        <v>0</v>
      </c>
      <c r="D66" s="79"/>
      <c r="E66" s="135">
        <v>0</v>
      </c>
      <c r="F66" s="136">
        <v>0</v>
      </c>
      <c r="G66" s="136">
        <v>0</v>
      </c>
      <c r="H66" s="136">
        <v>0</v>
      </c>
      <c r="I66" s="136">
        <v>0</v>
      </c>
    </row>
    <row r="67" spans="2:9" s="8" customFormat="1" ht="11.1" customHeight="1" x14ac:dyDescent="0.15">
      <c r="B67" s="29" t="s">
        <v>42</v>
      </c>
      <c r="C67" s="137">
        <v>0</v>
      </c>
      <c r="D67" s="79"/>
      <c r="E67" s="135">
        <v>0</v>
      </c>
      <c r="F67" s="136">
        <v>0</v>
      </c>
      <c r="G67" s="136">
        <v>0</v>
      </c>
      <c r="H67" s="136">
        <v>0</v>
      </c>
      <c r="I67" s="136">
        <v>0</v>
      </c>
    </row>
    <row r="68" spans="2:9" s="8" customFormat="1" ht="11.1" customHeight="1" x14ac:dyDescent="0.15">
      <c r="B68" s="29" t="s">
        <v>43</v>
      </c>
      <c r="C68" s="137">
        <v>0</v>
      </c>
      <c r="D68" s="79"/>
      <c r="E68" s="135">
        <v>0</v>
      </c>
      <c r="F68" s="136">
        <v>0</v>
      </c>
      <c r="G68" s="136">
        <v>0</v>
      </c>
      <c r="H68" s="136">
        <v>0</v>
      </c>
      <c r="I68" s="136">
        <v>0</v>
      </c>
    </row>
    <row r="69" spans="2:9" s="8" customFormat="1" ht="11.1" customHeight="1" x14ac:dyDescent="0.15">
      <c r="B69" s="29" t="s">
        <v>44</v>
      </c>
      <c r="C69" s="137">
        <v>0</v>
      </c>
      <c r="D69" s="79"/>
      <c r="E69" s="135">
        <v>0</v>
      </c>
      <c r="F69" s="136">
        <v>0</v>
      </c>
      <c r="G69" s="136">
        <v>0</v>
      </c>
      <c r="H69" s="136">
        <v>0</v>
      </c>
      <c r="I69" s="136">
        <v>0</v>
      </c>
    </row>
    <row r="70" spans="2:9" s="22" customFormat="1" ht="11.1" customHeight="1" x14ac:dyDescent="0.15">
      <c r="B70" s="32" t="s">
        <v>290</v>
      </c>
      <c r="C70" s="122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37">
        <v>0</v>
      </c>
      <c r="D71" s="79"/>
      <c r="E71" s="135">
        <v>0</v>
      </c>
      <c r="F71" s="136">
        <v>0</v>
      </c>
      <c r="G71" s="136">
        <v>0</v>
      </c>
      <c r="H71" s="136">
        <v>0</v>
      </c>
      <c r="I71" s="136">
        <v>0</v>
      </c>
    </row>
    <row r="72" spans="2:9" s="8" customFormat="1" ht="11.1" customHeight="1" x14ac:dyDescent="0.15">
      <c r="B72" s="29" t="s">
        <v>46</v>
      </c>
      <c r="C72" s="137">
        <v>0</v>
      </c>
      <c r="D72" s="79"/>
      <c r="E72" s="135">
        <v>0</v>
      </c>
      <c r="F72" s="136">
        <v>0</v>
      </c>
      <c r="G72" s="136">
        <v>0</v>
      </c>
      <c r="H72" s="136">
        <v>0</v>
      </c>
      <c r="I72" s="136">
        <v>0</v>
      </c>
    </row>
    <row r="73" spans="2:9" s="8" customFormat="1" ht="11.1" customHeight="1" x14ac:dyDescent="0.15">
      <c r="B73" s="29" t="s">
        <v>47</v>
      </c>
      <c r="C73" s="137">
        <v>0</v>
      </c>
      <c r="D73" s="79"/>
      <c r="E73" s="135">
        <v>0</v>
      </c>
      <c r="F73" s="136">
        <v>0</v>
      </c>
      <c r="G73" s="136">
        <v>0</v>
      </c>
      <c r="H73" s="136">
        <v>0</v>
      </c>
      <c r="I73" s="136">
        <v>0</v>
      </c>
    </row>
    <row r="74" spans="2:9" s="8" customFormat="1" ht="11.1" customHeight="1" x14ac:dyDescent="0.15">
      <c r="B74" s="29" t="s">
        <v>48</v>
      </c>
      <c r="C74" s="137">
        <v>0</v>
      </c>
      <c r="D74" s="79"/>
      <c r="E74" s="135">
        <v>0</v>
      </c>
      <c r="F74" s="136">
        <v>0</v>
      </c>
      <c r="G74" s="136">
        <v>0</v>
      </c>
      <c r="H74" s="136">
        <v>0</v>
      </c>
      <c r="I74" s="136">
        <v>0</v>
      </c>
    </row>
    <row r="75" spans="2:9" s="8" customFormat="1" ht="11.1" customHeight="1" x14ac:dyDescent="0.15">
      <c r="B75" s="29" t="s">
        <v>49</v>
      </c>
      <c r="C75" s="137">
        <v>0</v>
      </c>
      <c r="D75" s="79"/>
      <c r="E75" s="135">
        <v>0</v>
      </c>
      <c r="F75" s="136">
        <v>0</v>
      </c>
      <c r="G75" s="136">
        <v>0</v>
      </c>
      <c r="H75" s="136">
        <v>0</v>
      </c>
      <c r="I75" s="136">
        <v>0</v>
      </c>
    </row>
    <row r="76" spans="2:9" s="8" customFormat="1" ht="11.1" customHeight="1" x14ac:dyDescent="0.15">
      <c r="B76" s="29" t="s">
        <v>50</v>
      </c>
      <c r="C76" s="137">
        <v>0</v>
      </c>
      <c r="D76" s="79"/>
      <c r="E76" s="135">
        <v>0</v>
      </c>
      <c r="F76" s="136">
        <v>0</v>
      </c>
      <c r="G76" s="136">
        <v>0</v>
      </c>
      <c r="H76" s="136">
        <v>0</v>
      </c>
      <c r="I76" s="136">
        <v>0</v>
      </c>
    </row>
    <row r="77" spans="2:9" s="8" customFormat="1" ht="11.1" customHeight="1" x14ac:dyDescent="0.15">
      <c r="B77" s="29" t="s">
        <v>51</v>
      </c>
      <c r="C77" s="138">
        <v>0</v>
      </c>
      <c r="D77" s="79"/>
      <c r="E77" s="135">
        <v>0</v>
      </c>
      <c r="F77" s="136">
        <v>0</v>
      </c>
      <c r="G77" s="136">
        <v>0</v>
      </c>
      <c r="H77" s="136">
        <v>0</v>
      </c>
      <c r="I77" s="136">
        <v>0</v>
      </c>
    </row>
    <row r="78" spans="2:9" s="8" customFormat="1" ht="11.1" customHeight="1" thickBot="1" x14ac:dyDescent="0.2">
      <c r="B78" s="33" t="s">
        <v>52</v>
      </c>
      <c r="C78" s="163">
        <v>0</v>
      </c>
      <c r="D78" s="82"/>
      <c r="E78" s="139">
        <v>0</v>
      </c>
      <c r="F78" s="140">
        <v>0</v>
      </c>
      <c r="G78" s="140">
        <v>0</v>
      </c>
      <c r="H78" s="140">
        <v>0</v>
      </c>
      <c r="I78" s="140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transitionEvaluation="1" codeName="Sheet71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178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140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57</v>
      </c>
      <c r="D9" s="44">
        <v>56.140350877192979</v>
      </c>
      <c r="E9" s="14">
        <v>32</v>
      </c>
      <c r="F9" s="124">
        <v>39</v>
      </c>
      <c r="G9" s="124">
        <v>5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43">
        <v>41</v>
      </c>
      <c r="D10" s="44">
        <v>87.804878048780495</v>
      </c>
      <c r="E10" s="14">
        <v>36</v>
      </c>
      <c r="F10" s="124">
        <v>41</v>
      </c>
      <c r="G10" s="124">
        <v>3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2014     26</v>
      </c>
      <c r="C11" s="43">
        <v>53</v>
      </c>
      <c r="D11" s="44">
        <v>67.924528301886795</v>
      </c>
      <c r="E11" s="14">
        <v>36</v>
      </c>
      <c r="F11" s="124">
        <v>43</v>
      </c>
      <c r="G11" s="124">
        <v>7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2015     27</v>
      </c>
      <c r="C12" s="43">
        <v>34</v>
      </c>
      <c r="D12" s="44">
        <v>97.058823529411768</v>
      </c>
      <c r="E12" s="14">
        <v>33</v>
      </c>
      <c r="F12" s="124">
        <v>45</v>
      </c>
      <c r="G12" s="124">
        <v>4</v>
      </c>
      <c r="H12" s="124">
        <v>0</v>
      </c>
      <c r="I12" s="124">
        <v>0</v>
      </c>
    </row>
    <row r="13" spans="2:9" s="8" customFormat="1" x14ac:dyDescent="0.15">
      <c r="B13" s="18" t="str">
        <f>重要犯罪!B13</f>
        <v>2016     28</v>
      </c>
      <c r="C13" s="50">
        <v>50</v>
      </c>
      <c r="D13" s="44">
        <v>64</v>
      </c>
      <c r="E13" s="18">
        <v>32</v>
      </c>
      <c r="F13" s="142">
        <v>42</v>
      </c>
      <c r="G13" s="142">
        <v>3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2017     29</v>
      </c>
      <c r="C14" s="47">
        <v>64</v>
      </c>
      <c r="D14" s="44">
        <v>85.9375</v>
      </c>
      <c r="E14" s="77">
        <v>55</v>
      </c>
      <c r="F14" s="142">
        <v>80</v>
      </c>
      <c r="G14" s="142">
        <v>4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47">
        <v>60</v>
      </c>
      <c r="D15" s="48">
        <v>100</v>
      </c>
      <c r="E15" s="77">
        <v>60</v>
      </c>
      <c r="F15" s="142">
        <v>63</v>
      </c>
      <c r="G15" s="142">
        <v>6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50">
        <v>55</v>
      </c>
      <c r="D16" s="48">
        <v>81.818181818181827</v>
      </c>
      <c r="E16" s="148">
        <v>45</v>
      </c>
      <c r="F16" s="142">
        <v>51</v>
      </c>
      <c r="G16" s="142">
        <v>8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62</v>
      </c>
      <c r="D17" s="48">
        <v>93.548387096774192</v>
      </c>
      <c r="E17" s="149">
        <v>58</v>
      </c>
      <c r="F17" s="149">
        <v>63</v>
      </c>
      <c r="G17" s="149">
        <v>9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63</v>
      </c>
      <c r="D18" s="54">
        <f>E18/C18*100</f>
        <v>80.952380952380949</v>
      </c>
      <c r="E18" s="131">
        <f>SUM(E20,E26,E33,E34,E45,E52,E59,E65,E70)</f>
        <v>51</v>
      </c>
      <c r="F18" s="121">
        <f>SUM(F20,F26,F33,F34,F45,F52,F59,F65,F70)</f>
        <v>60</v>
      </c>
      <c r="G18" s="121">
        <f>SUM(G20,G26,G33,G34,G45,G52,G59,G65,G70)</f>
        <v>5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1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1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3</v>
      </c>
      <c r="D26" s="53"/>
      <c r="E26" s="127">
        <v>2</v>
      </c>
      <c r="F26" s="121">
        <v>1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2</v>
      </c>
      <c r="D29" s="43"/>
      <c r="E29" s="125">
        <v>1</v>
      </c>
      <c r="F29" s="123">
        <v>1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1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10</v>
      </c>
      <c r="D33" s="53"/>
      <c r="E33" s="129">
        <v>13</v>
      </c>
      <c r="F33" s="128">
        <v>14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14</v>
      </c>
      <c r="D34" s="53"/>
      <c r="E34" s="127">
        <v>8</v>
      </c>
      <c r="F34" s="121">
        <v>7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2</v>
      </c>
      <c r="D35" s="43"/>
      <c r="E35" s="125">
        <v>1</v>
      </c>
      <c r="F35" s="123">
        <v>1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2</v>
      </c>
      <c r="D37" s="43"/>
      <c r="E37" s="125">
        <v>1</v>
      </c>
      <c r="F37" s="123">
        <v>1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4</v>
      </c>
      <c r="D38" s="43"/>
      <c r="E38" s="125">
        <v>1</v>
      </c>
      <c r="F38" s="123">
        <v>1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2</v>
      </c>
      <c r="D39" s="43"/>
      <c r="E39" s="125">
        <v>1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4</v>
      </c>
      <c r="D40" s="43"/>
      <c r="E40" s="125">
        <v>3</v>
      </c>
      <c r="F40" s="123">
        <v>3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1</v>
      </c>
      <c r="F43" s="123">
        <v>1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9</v>
      </c>
      <c r="D45" s="53"/>
      <c r="E45" s="131">
        <v>7</v>
      </c>
      <c r="F45" s="121">
        <v>5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1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6</v>
      </c>
      <c r="D50" s="43"/>
      <c r="E50" s="125">
        <v>5</v>
      </c>
      <c r="F50" s="123">
        <v>4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2</v>
      </c>
      <c r="D51" s="43"/>
      <c r="E51" s="125">
        <v>2</v>
      </c>
      <c r="F51" s="123">
        <v>1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16</v>
      </c>
      <c r="D52" s="53"/>
      <c r="E52" s="127">
        <v>16</v>
      </c>
      <c r="F52" s="121">
        <v>25</v>
      </c>
      <c r="G52" s="121">
        <v>4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2</v>
      </c>
      <c r="D53" s="43"/>
      <c r="E53" s="125">
        <v>1</v>
      </c>
      <c r="F53" s="123">
        <v>6</v>
      </c>
      <c r="G53" s="123">
        <v>1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</v>
      </c>
      <c r="D54" s="43"/>
      <c r="E54" s="125">
        <v>3</v>
      </c>
      <c r="F54" s="123">
        <v>2</v>
      </c>
      <c r="G54" s="123">
        <v>1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5</v>
      </c>
      <c r="D55" s="43"/>
      <c r="E55" s="125">
        <v>5</v>
      </c>
      <c r="F55" s="123">
        <v>8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6</v>
      </c>
      <c r="D56" s="43"/>
      <c r="E56" s="125">
        <v>6</v>
      </c>
      <c r="F56" s="123">
        <v>8</v>
      </c>
      <c r="G56" s="123">
        <v>2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1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1</v>
      </c>
      <c r="D58" s="43"/>
      <c r="E58" s="125">
        <v>1</v>
      </c>
      <c r="F58" s="123">
        <v>1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5</v>
      </c>
      <c r="D59" s="53"/>
      <c r="E59" s="127">
        <v>2</v>
      </c>
      <c r="F59" s="121">
        <v>4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1</v>
      </c>
      <c r="D61" s="43"/>
      <c r="E61" s="125">
        <v>1</v>
      </c>
      <c r="F61" s="123">
        <v>1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2</v>
      </c>
      <c r="D62" s="43"/>
      <c r="E62" s="125">
        <v>0</v>
      </c>
      <c r="F62" s="123">
        <v>1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1</v>
      </c>
      <c r="D64" s="43"/>
      <c r="E64" s="125">
        <v>1</v>
      </c>
      <c r="F64" s="123">
        <v>2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1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1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5</v>
      </c>
      <c r="D70" s="53"/>
      <c r="E70" s="127">
        <v>3</v>
      </c>
      <c r="F70" s="121">
        <v>3</v>
      </c>
      <c r="G70" s="121">
        <v>1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4</v>
      </c>
      <c r="D71" s="43"/>
      <c r="E71" s="125">
        <v>1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1</v>
      </c>
      <c r="D73" s="43"/>
      <c r="E73" s="125">
        <v>1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1</v>
      </c>
      <c r="F74" s="123">
        <v>3</v>
      </c>
      <c r="G74" s="123">
        <v>1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transitionEvaluation="1" codeName="Sheet72">
    <tabColor indexed="50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C18" sqref="C18:I18"/>
      <selection pane="topRight" activeCell="C18" sqref="C18:I18"/>
      <selection pane="bottomLeft" activeCell="C18" sqref="C18:I18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179</v>
      </c>
    </row>
    <row r="2" spans="2:16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1" t="s">
        <v>93</v>
      </c>
      <c r="D4" s="211"/>
      <c r="E4" s="211"/>
      <c r="F4" s="211"/>
      <c r="G4" s="211"/>
      <c r="H4" s="211"/>
      <c r="I4" s="211"/>
    </row>
    <row r="5" spans="2:16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16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16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2012 平成24年</v>
      </c>
      <c r="C9" s="43">
        <v>11986</v>
      </c>
      <c r="D9" s="44">
        <v>63.69931586851326</v>
      </c>
      <c r="E9" s="45">
        <v>7635</v>
      </c>
      <c r="F9" s="43">
        <v>6204</v>
      </c>
      <c r="G9" s="43">
        <v>253</v>
      </c>
      <c r="H9" s="43">
        <v>566</v>
      </c>
      <c r="I9" s="43">
        <v>37</v>
      </c>
      <c r="J9" s="46">
        <f>SUM('E-a'!C9,'E-b'!C9)-C9</f>
        <v>0</v>
      </c>
      <c r="L9" s="46">
        <f>SUM('E-a'!E9,'E-b'!E9)-E9</f>
        <v>0</v>
      </c>
      <c r="M9" s="46">
        <f>SUM('E-a'!F9,'E-b'!F9)-F9</f>
        <v>0</v>
      </c>
      <c r="N9" s="46">
        <f>SUM('E-a'!G9,'E-b'!G9)-G9</f>
        <v>0</v>
      </c>
      <c r="O9" s="46">
        <f>SUM('E-a'!H9,'E-b'!H9)-H9</f>
        <v>0</v>
      </c>
      <c r="P9" s="46">
        <f>SUM('E-a'!I9,'E-b'!I9)-I9</f>
        <v>0</v>
      </c>
    </row>
    <row r="10" spans="2:16" s="8" customFormat="1" x14ac:dyDescent="0.15">
      <c r="B10" s="14" t="str">
        <f>重要犯罪!B10</f>
        <v>2013     25</v>
      </c>
      <c r="C10" s="43">
        <v>12041</v>
      </c>
      <c r="D10" s="44">
        <v>58.325720455111707</v>
      </c>
      <c r="E10" s="45">
        <v>7023</v>
      </c>
      <c r="F10" s="43">
        <v>5770</v>
      </c>
      <c r="G10" s="43">
        <v>223</v>
      </c>
      <c r="H10" s="43">
        <v>523</v>
      </c>
      <c r="I10" s="43">
        <v>27</v>
      </c>
      <c r="J10" s="46">
        <f>SUM('E-a'!C10,'E-b'!C10)-C10</f>
        <v>0</v>
      </c>
      <c r="L10" s="46">
        <f>SUM('E-a'!E10,'E-b'!E10)-E10</f>
        <v>0</v>
      </c>
      <c r="M10" s="46">
        <f>SUM('E-a'!F10,'E-b'!F10)-F10</f>
        <v>0</v>
      </c>
      <c r="N10" s="46">
        <f>SUM('E-a'!G10,'E-b'!G10)-G10</f>
        <v>0</v>
      </c>
      <c r="O10" s="46">
        <f>SUM('E-a'!H10,'E-b'!H10)-H10</f>
        <v>0</v>
      </c>
      <c r="P10" s="46">
        <f>SUM('E-a'!I10,'E-b'!I10)-I10</f>
        <v>0</v>
      </c>
    </row>
    <row r="11" spans="2:16" s="8" customFormat="1" x14ac:dyDescent="0.15">
      <c r="B11" s="14" t="str">
        <f>重要犯罪!B11</f>
        <v>2014     26</v>
      </c>
      <c r="C11" s="43">
        <v>11915</v>
      </c>
      <c r="D11" s="44">
        <v>62.207301720520348</v>
      </c>
      <c r="E11" s="45">
        <v>7412</v>
      </c>
      <c r="F11" s="43">
        <v>5678</v>
      </c>
      <c r="G11" s="43">
        <v>220</v>
      </c>
      <c r="H11" s="43">
        <v>445</v>
      </c>
      <c r="I11" s="43">
        <v>25</v>
      </c>
      <c r="J11" s="46">
        <f>SUM('E-a'!C11,'E-b'!C11)-C11</f>
        <v>0</v>
      </c>
      <c r="L11" s="46">
        <f>SUM('E-a'!E11,'E-b'!E11)-E11</f>
        <v>0</v>
      </c>
      <c r="M11" s="46">
        <f>SUM('E-a'!F11,'E-b'!F11)-F11</f>
        <v>0</v>
      </c>
      <c r="N11" s="46">
        <f>SUM('E-a'!G11,'E-b'!G11)-G11</f>
        <v>0</v>
      </c>
      <c r="O11" s="46">
        <f>SUM('E-a'!H11,'E-b'!H11)-H11</f>
        <v>0</v>
      </c>
      <c r="P11" s="46">
        <f>SUM('E-a'!I11,'E-b'!I11)-I11</f>
        <v>0</v>
      </c>
    </row>
    <row r="12" spans="2:16" s="8" customFormat="1" x14ac:dyDescent="0.15">
      <c r="B12" s="14" t="str">
        <f>重要犯罪!B12</f>
        <v>2015     27</v>
      </c>
      <c r="C12" s="43">
        <v>11032</v>
      </c>
      <c r="D12" s="44">
        <v>64.584844089920239</v>
      </c>
      <c r="E12" s="45">
        <v>7125</v>
      </c>
      <c r="F12" s="43">
        <v>5815</v>
      </c>
      <c r="G12" s="43">
        <v>220</v>
      </c>
      <c r="H12" s="43">
        <v>528</v>
      </c>
      <c r="I12" s="43">
        <v>21</v>
      </c>
      <c r="J12" s="46">
        <f>SUM('E-a'!C12,'E-b'!C12)-C12</f>
        <v>0</v>
      </c>
      <c r="L12" s="46">
        <f>SUM('E-a'!E12,'E-b'!E12)-E12</f>
        <v>0</v>
      </c>
      <c r="M12" s="46">
        <f>SUM('E-a'!F12,'E-b'!F12)-F12</f>
        <v>0</v>
      </c>
      <c r="N12" s="46">
        <f>SUM('E-a'!G12,'E-b'!G12)-G12</f>
        <v>0</v>
      </c>
      <c r="O12" s="46">
        <f>SUM('E-a'!H12,'E-b'!H12)-H12</f>
        <v>0</v>
      </c>
      <c r="P12" s="46">
        <f>SUM('E-a'!I12,'E-b'!I12)-I12</f>
        <v>0</v>
      </c>
    </row>
    <row r="13" spans="2:16" s="8" customFormat="1" x14ac:dyDescent="0.15">
      <c r="B13" s="14" t="str">
        <f>重要犯罪!B13</f>
        <v>2016     28</v>
      </c>
      <c r="C13" s="43">
        <v>10385</v>
      </c>
      <c r="D13" s="44">
        <v>70.399614829080406</v>
      </c>
      <c r="E13" s="45">
        <v>7311</v>
      </c>
      <c r="F13" s="43">
        <v>5817</v>
      </c>
      <c r="G13" s="43">
        <v>197</v>
      </c>
      <c r="H13" s="43">
        <v>573</v>
      </c>
      <c r="I13" s="43">
        <v>19</v>
      </c>
      <c r="J13" s="46">
        <f>SUM('E-a'!C13,'E-b'!C13)-C13</f>
        <v>0</v>
      </c>
      <c r="L13" s="46">
        <f>SUM('E-a'!E13,'E-b'!E13)-E13</f>
        <v>0</v>
      </c>
      <c r="M13" s="46">
        <f>SUM('E-a'!F13,'E-b'!F13)-F13</f>
        <v>0</v>
      </c>
      <c r="N13" s="46">
        <f>SUM('E-a'!G13,'E-b'!G13)-G13</f>
        <v>0</v>
      </c>
      <c r="O13" s="46">
        <f>SUM('E-a'!H13,'E-b'!H13)-H13</f>
        <v>0</v>
      </c>
      <c r="P13" s="46">
        <f>SUM('E-a'!I13,'E-b'!I13)-I13</f>
        <v>0</v>
      </c>
    </row>
    <row r="14" spans="2:16" s="8" customFormat="1" x14ac:dyDescent="0.15">
      <c r="B14" s="18" t="str">
        <f>重要犯罪!B14</f>
        <v>2017     29</v>
      </c>
      <c r="C14" s="47">
        <v>9699</v>
      </c>
      <c r="D14" s="48">
        <v>72.667285287143002</v>
      </c>
      <c r="E14" s="49">
        <v>7048</v>
      </c>
      <c r="F14" s="50">
        <v>5477</v>
      </c>
      <c r="G14" s="50">
        <v>172</v>
      </c>
      <c r="H14" s="50">
        <v>565</v>
      </c>
      <c r="I14" s="50">
        <v>36</v>
      </c>
      <c r="J14" s="46">
        <f>SUM('E-a'!C14,'E-b'!C14)-C14</f>
        <v>0</v>
      </c>
      <c r="L14" s="46">
        <f>SUM('E-a'!E14,'E-b'!E14)-E14</f>
        <v>0</v>
      </c>
      <c r="M14" s="46">
        <f>SUM('E-a'!F14,'E-b'!F14)-F14</f>
        <v>0</v>
      </c>
      <c r="N14" s="46">
        <f>SUM('E-a'!G14,'E-b'!G14)-G14</f>
        <v>0</v>
      </c>
      <c r="O14" s="46">
        <f>SUM('E-a'!H14,'E-b'!H14)-H14</f>
        <v>0</v>
      </c>
      <c r="P14" s="46">
        <f>SUM('E-a'!I14,'E-b'!I14)-I14</f>
        <v>0</v>
      </c>
    </row>
    <row r="15" spans="2:16" s="8" customFormat="1" x14ac:dyDescent="0.15">
      <c r="B15" s="18" t="str">
        <f>重要犯罪!B15</f>
        <v>2018     30</v>
      </c>
      <c r="C15" s="47">
        <v>9112</v>
      </c>
      <c r="D15" s="48">
        <v>77.82045654082529</v>
      </c>
      <c r="E15" s="49">
        <v>7091</v>
      </c>
      <c r="F15" s="50">
        <v>5643</v>
      </c>
      <c r="G15" s="50">
        <v>173</v>
      </c>
      <c r="H15" s="50">
        <v>537</v>
      </c>
      <c r="I15" s="50">
        <v>27</v>
      </c>
      <c r="J15" s="46">
        <f>SUM('E-a'!C15,'E-b'!C15)-C15</f>
        <v>0</v>
      </c>
      <c r="L15" s="46">
        <f>SUM('E-a'!E15,'E-b'!E15)-E15</f>
        <v>0</v>
      </c>
      <c r="M15" s="46">
        <f>SUM('E-a'!F15,'E-b'!F15)-F15</f>
        <v>0</v>
      </c>
      <c r="N15" s="46">
        <f>SUM('E-a'!G15,'E-b'!G15)-G15</f>
        <v>0</v>
      </c>
      <c r="O15" s="46">
        <f>SUM('E-a'!H15,'E-b'!H15)-H15</f>
        <v>0</v>
      </c>
      <c r="P15" s="46">
        <f>SUM('E-a'!I15,'E-b'!I15)-I15</f>
        <v>0</v>
      </c>
    </row>
    <row r="16" spans="2:16" s="8" customFormat="1" x14ac:dyDescent="0.15">
      <c r="B16" s="18" t="str">
        <f>重要犯罪!B16</f>
        <v>2019 令和元年</v>
      </c>
      <c r="C16" s="50">
        <v>8710</v>
      </c>
      <c r="D16" s="48">
        <v>79.265212399540758</v>
      </c>
      <c r="E16" s="51">
        <v>6904</v>
      </c>
      <c r="F16" s="50">
        <v>5406</v>
      </c>
      <c r="G16" s="50">
        <v>159</v>
      </c>
      <c r="H16" s="50">
        <v>502</v>
      </c>
      <c r="I16" s="50">
        <v>16</v>
      </c>
      <c r="J16" s="46">
        <f>SUM('E-a'!C16,'E-b'!C16)-C16</f>
        <v>0</v>
      </c>
      <c r="L16" s="46">
        <f>SUM('E-a'!E16,'E-b'!E16)-E16</f>
        <v>0</v>
      </c>
      <c r="M16" s="46">
        <f>SUM('E-a'!F16,'E-b'!F16)-F16</f>
        <v>0</v>
      </c>
      <c r="N16" s="46">
        <f>SUM('E-a'!G16,'E-b'!G16)-G16</f>
        <v>0</v>
      </c>
      <c r="O16" s="46">
        <f>SUM('E-a'!H16,'E-b'!H16)-H16</f>
        <v>0</v>
      </c>
      <c r="P16" s="46">
        <f>SUM('E-a'!I16,'E-b'!I16)-I16</f>
        <v>0</v>
      </c>
    </row>
    <row r="17" spans="2:16" s="22" customFormat="1" x14ac:dyDescent="0.15">
      <c r="B17" s="18" t="str">
        <f>重要犯罪!B17</f>
        <v>2020 　　２</v>
      </c>
      <c r="C17" s="50">
        <v>7723</v>
      </c>
      <c r="D17" s="48">
        <v>84.79865337304156</v>
      </c>
      <c r="E17" s="52">
        <v>6549</v>
      </c>
      <c r="F17" s="52">
        <v>5202</v>
      </c>
      <c r="G17" s="52">
        <v>135</v>
      </c>
      <c r="H17" s="52">
        <v>400</v>
      </c>
      <c r="I17" s="51">
        <v>21</v>
      </c>
      <c r="J17" s="46">
        <f>SUM('E-a'!C17,'E-b'!C17)-C17</f>
        <v>0</v>
      </c>
      <c r="L17" s="46">
        <f>SUM('E-a'!E17,'E-b'!E17)-E17</f>
        <v>0</v>
      </c>
      <c r="M17" s="46">
        <f>SUM('E-a'!F17,'E-b'!F17)-F17</f>
        <v>0</v>
      </c>
      <c r="N17" s="46">
        <f>SUM('E-a'!G17,'E-b'!G17)-G17</f>
        <v>0</v>
      </c>
      <c r="O17" s="46">
        <f>SUM('E-a'!H17,'E-b'!H17)-H17</f>
        <v>0</v>
      </c>
      <c r="P17" s="46">
        <f>SUM('E-a'!I17,'E-b'!I17)-I17</f>
        <v>0</v>
      </c>
    </row>
    <row r="18" spans="2:16" s="22" customFormat="1" x14ac:dyDescent="0.15">
      <c r="B18" s="23" t="str">
        <f>重要犯罪!B18</f>
        <v>2021 　　３</v>
      </c>
      <c r="C18" s="53">
        <f>SUM(C20,C26,C33,C34,C45,C52,C59,C65,C70)</f>
        <v>7880</v>
      </c>
      <c r="D18" s="54">
        <f>E18/C18*100</f>
        <v>85.507614213197968</v>
      </c>
      <c r="E18" s="55">
        <f>SUM(E20,E26,E33,E34,E45,E52,E59,E65,E70)</f>
        <v>6738</v>
      </c>
      <c r="F18" s="53">
        <f>SUM(F20,F26,F33,F34,F45,F52,F59,F65,F70)</f>
        <v>5422</v>
      </c>
      <c r="G18" s="53">
        <f>SUM(G20,G26,G33,G34,G45,G52,G59,G65,G70)</f>
        <v>155</v>
      </c>
      <c r="H18" s="53">
        <f>SUM(H20,H26,H33,H34,H45,H52,H59,H65,H70)</f>
        <v>469</v>
      </c>
      <c r="I18" s="53">
        <f>SUM(I20,I26,I33,I34,I45,I52,I59,I65,I70)</f>
        <v>16</v>
      </c>
      <c r="J18" s="46">
        <f>SUM('E-a'!C18,'E-b'!C18)-C18</f>
        <v>0</v>
      </c>
      <c r="L18" s="46">
        <f>SUM('E-a'!E18,'E-b'!E18)-E18</f>
        <v>0</v>
      </c>
      <c r="M18" s="46">
        <f>SUM('E-a'!F18,'E-b'!F18)-F18</f>
        <v>0</v>
      </c>
      <c r="N18" s="46">
        <f>SUM('E-a'!G18,'E-b'!G18)-G18</f>
        <v>0</v>
      </c>
      <c r="O18" s="46">
        <f>SUM('E-a'!H18,'E-b'!H18)-H18</f>
        <v>0</v>
      </c>
      <c r="P18" s="46">
        <f>SUM('E-a'!I18,'E-b'!I18)-I18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SUM('E-a'!C19,'E-b'!C19)-C19</f>
        <v>0</v>
      </c>
      <c r="L19" s="46">
        <f>SUM('E-a'!E19,'E-b'!E19)-E19</f>
        <v>0</v>
      </c>
      <c r="M19" s="46">
        <f>SUM('E-a'!F19,'E-b'!F19)-F19</f>
        <v>0</v>
      </c>
      <c r="N19" s="46">
        <f>SUM('E-a'!G19,'E-b'!G19)-G19</f>
        <v>0</v>
      </c>
      <c r="O19" s="46">
        <f>SUM('E-a'!H19,'E-b'!H19)-H19</f>
        <v>0</v>
      </c>
      <c r="P19" s="46">
        <f>SUM('E-a'!I19,'E-b'!I19)-I19</f>
        <v>0</v>
      </c>
    </row>
    <row r="20" spans="2:16" s="22" customFormat="1" ht="11.1" customHeight="1" x14ac:dyDescent="0.15">
      <c r="B20" s="26" t="s">
        <v>1</v>
      </c>
      <c r="C20" s="23">
        <v>429</v>
      </c>
      <c r="D20" s="121"/>
      <c r="E20" s="23">
        <v>282</v>
      </c>
      <c r="F20" s="122">
        <v>203</v>
      </c>
      <c r="G20" s="122">
        <v>6</v>
      </c>
      <c r="H20" s="122">
        <v>26</v>
      </c>
      <c r="I20" s="121">
        <v>2</v>
      </c>
      <c r="J20" s="46">
        <f>SUM('E-a'!C20,'E-b'!C20)-C20</f>
        <v>0</v>
      </c>
      <c r="L20" s="46">
        <f>SUM('E-a'!E20,'E-b'!E20)-E20</f>
        <v>0</v>
      </c>
      <c r="M20" s="46">
        <f>SUM('E-a'!F20,'E-b'!F20)-F20</f>
        <v>0</v>
      </c>
      <c r="N20" s="46">
        <f>SUM('E-a'!G20,'E-b'!G20)-G20</f>
        <v>0</v>
      </c>
      <c r="O20" s="46">
        <f>SUM('E-a'!H20,'E-b'!H20)-H20</f>
        <v>0</v>
      </c>
      <c r="P20" s="46">
        <f>SUM('E-a'!I20,'E-b'!I20)-I20</f>
        <v>0</v>
      </c>
    </row>
    <row r="21" spans="2:16" s="8" customFormat="1" ht="11.1" customHeight="1" x14ac:dyDescent="0.15">
      <c r="B21" s="29" t="s">
        <v>2</v>
      </c>
      <c r="C21" s="123">
        <v>322</v>
      </c>
      <c r="D21" s="124"/>
      <c r="E21" s="125">
        <v>200</v>
      </c>
      <c r="F21" s="123">
        <v>138</v>
      </c>
      <c r="G21" s="123">
        <v>6</v>
      </c>
      <c r="H21" s="126">
        <v>17</v>
      </c>
      <c r="I21" s="123">
        <v>2</v>
      </c>
      <c r="J21" s="46">
        <f>SUM('E-a'!C21,'E-b'!C21)-C21</f>
        <v>0</v>
      </c>
      <c r="L21" s="46">
        <f>SUM('E-a'!E21,'E-b'!E21)-E21</f>
        <v>0</v>
      </c>
      <c r="M21" s="46">
        <f>SUM('E-a'!F21,'E-b'!F21)-F21</f>
        <v>0</v>
      </c>
      <c r="N21" s="46">
        <f>SUM('E-a'!G21,'E-b'!G21)-G21</f>
        <v>0</v>
      </c>
      <c r="O21" s="46">
        <f>SUM('E-a'!H21,'E-b'!H21)-H21</f>
        <v>0</v>
      </c>
      <c r="P21" s="46">
        <f>SUM('E-a'!I21,'E-b'!I21)-I21</f>
        <v>0</v>
      </c>
    </row>
    <row r="22" spans="2:16" s="8" customFormat="1" ht="11.1" customHeight="1" x14ac:dyDescent="0.15">
      <c r="B22" s="29" t="s">
        <v>3</v>
      </c>
      <c r="C22" s="123">
        <v>26</v>
      </c>
      <c r="D22" s="124"/>
      <c r="E22" s="125">
        <v>13</v>
      </c>
      <c r="F22" s="123">
        <v>8</v>
      </c>
      <c r="G22" s="123">
        <v>0</v>
      </c>
      <c r="H22" s="123">
        <v>0</v>
      </c>
      <c r="I22" s="123">
        <v>0</v>
      </c>
      <c r="J22" s="46">
        <f>SUM('E-a'!C22,'E-b'!C22)-C22</f>
        <v>0</v>
      </c>
      <c r="L22" s="46">
        <f>SUM('E-a'!E22,'E-b'!E22)-E22</f>
        <v>0</v>
      </c>
      <c r="M22" s="46">
        <f>SUM('E-a'!F22,'E-b'!F22)-F22</f>
        <v>0</v>
      </c>
      <c r="N22" s="46">
        <f>SUM('E-a'!G22,'E-b'!G22)-G22</f>
        <v>0</v>
      </c>
      <c r="O22" s="46">
        <f>SUM('E-a'!H22,'E-b'!H22)-H22</f>
        <v>0</v>
      </c>
      <c r="P22" s="46">
        <f>SUM('E-a'!I22,'E-b'!I22)-I22</f>
        <v>0</v>
      </c>
    </row>
    <row r="23" spans="2:16" s="8" customFormat="1" ht="11.1" customHeight="1" x14ac:dyDescent="0.15">
      <c r="B23" s="29" t="s">
        <v>4</v>
      </c>
      <c r="C23" s="123">
        <v>29</v>
      </c>
      <c r="D23" s="124"/>
      <c r="E23" s="125">
        <v>23</v>
      </c>
      <c r="F23" s="123">
        <v>22</v>
      </c>
      <c r="G23" s="123">
        <v>0</v>
      </c>
      <c r="H23" s="123">
        <v>5</v>
      </c>
      <c r="I23" s="123">
        <v>0</v>
      </c>
      <c r="J23" s="46">
        <f>SUM('E-a'!C23,'E-b'!C23)-C23</f>
        <v>0</v>
      </c>
      <c r="L23" s="46">
        <f>SUM('E-a'!E23,'E-b'!E23)-E23</f>
        <v>0</v>
      </c>
      <c r="M23" s="46">
        <f>SUM('E-a'!F23,'E-b'!F23)-F23</f>
        <v>0</v>
      </c>
      <c r="N23" s="46">
        <f>SUM('E-a'!G23,'E-b'!G23)-G23</f>
        <v>0</v>
      </c>
      <c r="O23" s="46">
        <f>SUM('E-a'!H23,'E-b'!H23)-H23</f>
        <v>0</v>
      </c>
      <c r="P23" s="46">
        <f>SUM('E-a'!I23,'E-b'!I23)-I23</f>
        <v>0</v>
      </c>
    </row>
    <row r="24" spans="2:16" s="8" customFormat="1" ht="11.1" customHeight="1" x14ac:dyDescent="0.15">
      <c r="B24" s="29" t="s">
        <v>5</v>
      </c>
      <c r="C24" s="123">
        <v>36</v>
      </c>
      <c r="D24" s="124"/>
      <c r="E24" s="125">
        <v>34</v>
      </c>
      <c r="F24" s="123">
        <v>25</v>
      </c>
      <c r="G24" s="123">
        <v>0</v>
      </c>
      <c r="H24" s="123">
        <v>2</v>
      </c>
      <c r="I24" s="123">
        <v>0</v>
      </c>
      <c r="J24" s="46">
        <f>SUM('E-a'!C24,'E-b'!C24)-C24</f>
        <v>0</v>
      </c>
      <c r="L24" s="46">
        <f>SUM('E-a'!E24,'E-b'!E24)-E24</f>
        <v>0</v>
      </c>
      <c r="M24" s="46">
        <f>SUM('E-a'!F24,'E-b'!F24)-F24</f>
        <v>0</v>
      </c>
      <c r="N24" s="46">
        <f>SUM('E-a'!G24,'E-b'!G24)-G24</f>
        <v>0</v>
      </c>
      <c r="O24" s="46">
        <f>SUM('E-a'!H24,'E-b'!H24)-H24</f>
        <v>0</v>
      </c>
      <c r="P24" s="46">
        <f>SUM('E-a'!I24,'E-b'!I24)-I24</f>
        <v>0</v>
      </c>
    </row>
    <row r="25" spans="2:16" s="8" customFormat="1" ht="11.1" customHeight="1" x14ac:dyDescent="0.15">
      <c r="B25" s="29" t="s">
        <v>6</v>
      </c>
      <c r="C25" s="123">
        <v>16</v>
      </c>
      <c r="D25" s="124"/>
      <c r="E25" s="125">
        <v>12</v>
      </c>
      <c r="F25" s="123">
        <v>10</v>
      </c>
      <c r="G25" s="123">
        <v>0</v>
      </c>
      <c r="H25" s="123">
        <v>2</v>
      </c>
      <c r="I25" s="123">
        <v>0</v>
      </c>
      <c r="J25" s="46">
        <f>SUM('E-a'!C25,'E-b'!C25)-C25</f>
        <v>0</v>
      </c>
      <c r="L25" s="46">
        <f>SUM('E-a'!E25,'E-b'!E25)-E25</f>
        <v>0</v>
      </c>
      <c r="M25" s="46">
        <f>SUM('E-a'!F25,'E-b'!F25)-F25</f>
        <v>0</v>
      </c>
      <c r="N25" s="46">
        <f>SUM('E-a'!G25,'E-b'!G25)-G25</f>
        <v>0</v>
      </c>
      <c r="O25" s="46">
        <f>SUM('E-a'!H25,'E-b'!H25)-H25</f>
        <v>0</v>
      </c>
      <c r="P25" s="46">
        <f>SUM('E-a'!I25,'E-b'!I25)-I25</f>
        <v>0</v>
      </c>
    </row>
    <row r="26" spans="2:16" s="22" customFormat="1" ht="11.1" customHeight="1" x14ac:dyDescent="0.15">
      <c r="B26" s="32" t="s">
        <v>284</v>
      </c>
      <c r="C26" s="121">
        <v>416</v>
      </c>
      <c r="D26" s="121"/>
      <c r="E26" s="127">
        <v>348</v>
      </c>
      <c r="F26" s="121">
        <v>237</v>
      </c>
      <c r="G26" s="121">
        <v>3</v>
      </c>
      <c r="H26" s="121">
        <v>30</v>
      </c>
      <c r="I26" s="121">
        <v>0</v>
      </c>
      <c r="J26" s="46">
        <f>SUM('E-a'!C26,'E-b'!C26)-C26</f>
        <v>0</v>
      </c>
      <c r="L26" s="46">
        <f>SUM('E-a'!E26,'E-b'!E26)-E26</f>
        <v>0</v>
      </c>
      <c r="M26" s="46">
        <f>SUM('E-a'!F26,'E-b'!F26)-F26</f>
        <v>0</v>
      </c>
      <c r="N26" s="46">
        <f>SUM('E-a'!G26,'E-b'!G26)-G26</f>
        <v>0</v>
      </c>
      <c r="O26" s="46">
        <f>SUM('E-a'!H26,'E-b'!H26)-H26</f>
        <v>0</v>
      </c>
      <c r="P26" s="46">
        <f>SUM('E-a'!I26,'E-b'!I26)-I26</f>
        <v>0</v>
      </c>
    </row>
    <row r="27" spans="2:16" s="8" customFormat="1" ht="11.1" customHeight="1" x14ac:dyDescent="0.15">
      <c r="B27" s="29" t="s">
        <v>7</v>
      </c>
      <c r="C27" s="123">
        <v>54</v>
      </c>
      <c r="D27" s="124"/>
      <c r="E27" s="125">
        <v>38</v>
      </c>
      <c r="F27" s="123">
        <v>31</v>
      </c>
      <c r="G27" s="123">
        <v>0</v>
      </c>
      <c r="H27" s="123">
        <v>3</v>
      </c>
      <c r="I27" s="123">
        <v>0</v>
      </c>
      <c r="J27" s="46">
        <f>SUM('E-a'!C27,'E-b'!C27)-C27</f>
        <v>0</v>
      </c>
      <c r="L27" s="46">
        <f>SUM('E-a'!E27,'E-b'!E27)-E27</f>
        <v>0</v>
      </c>
      <c r="M27" s="46">
        <f>SUM('E-a'!F27,'E-b'!F27)-F27</f>
        <v>0</v>
      </c>
      <c r="N27" s="46">
        <f>SUM('E-a'!G27,'E-b'!G27)-G27</f>
        <v>0</v>
      </c>
      <c r="O27" s="46">
        <f>SUM('E-a'!H27,'E-b'!H27)-H27</f>
        <v>0</v>
      </c>
      <c r="P27" s="46">
        <f>SUM('E-a'!I27,'E-b'!I27)-I27</f>
        <v>0</v>
      </c>
    </row>
    <row r="28" spans="2:16" s="8" customFormat="1" ht="11.1" customHeight="1" x14ac:dyDescent="0.15">
      <c r="B28" s="29" t="s">
        <v>8</v>
      </c>
      <c r="C28" s="123">
        <v>50</v>
      </c>
      <c r="D28" s="124"/>
      <c r="E28" s="125">
        <v>36</v>
      </c>
      <c r="F28" s="123">
        <v>31</v>
      </c>
      <c r="G28" s="123">
        <v>1</v>
      </c>
      <c r="H28" s="123">
        <v>4</v>
      </c>
      <c r="I28" s="123">
        <v>0</v>
      </c>
      <c r="J28" s="46">
        <f>SUM('E-a'!C28,'E-b'!C28)-C28</f>
        <v>0</v>
      </c>
      <c r="L28" s="46">
        <f>SUM('E-a'!E28,'E-b'!E28)-E28</f>
        <v>0</v>
      </c>
      <c r="M28" s="46">
        <f>SUM('E-a'!F28,'E-b'!F28)-F28</f>
        <v>0</v>
      </c>
      <c r="N28" s="46">
        <f>SUM('E-a'!G28,'E-b'!G28)-G28</f>
        <v>0</v>
      </c>
      <c r="O28" s="46">
        <f>SUM('E-a'!H28,'E-b'!H28)-H28</f>
        <v>0</v>
      </c>
      <c r="P28" s="46">
        <f>SUM('E-a'!I28,'E-b'!I28)-I28</f>
        <v>0</v>
      </c>
    </row>
    <row r="29" spans="2:16" s="8" customFormat="1" ht="11.1" customHeight="1" x14ac:dyDescent="0.15">
      <c r="B29" s="29" t="s">
        <v>9</v>
      </c>
      <c r="C29" s="123">
        <v>203</v>
      </c>
      <c r="D29" s="124"/>
      <c r="E29" s="125">
        <v>164</v>
      </c>
      <c r="F29" s="123">
        <v>103</v>
      </c>
      <c r="G29" s="123">
        <v>1</v>
      </c>
      <c r="H29" s="123">
        <v>14</v>
      </c>
      <c r="I29" s="123">
        <v>0</v>
      </c>
      <c r="J29" s="46">
        <f>SUM('E-a'!C29,'E-b'!C29)-C29</f>
        <v>0</v>
      </c>
      <c r="L29" s="46">
        <f>SUM('E-a'!E29,'E-b'!E29)-E29</f>
        <v>0</v>
      </c>
      <c r="M29" s="46">
        <f>SUM('E-a'!F29,'E-b'!F29)-F29</f>
        <v>0</v>
      </c>
      <c r="N29" s="46">
        <f>SUM('E-a'!G29,'E-b'!G29)-G29</f>
        <v>0</v>
      </c>
      <c r="O29" s="46">
        <f>SUM('E-a'!H29,'E-b'!H29)-H29</f>
        <v>0</v>
      </c>
      <c r="P29" s="46">
        <f>SUM('E-a'!I29,'E-b'!I29)-I29</f>
        <v>0</v>
      </c>
    </row>
    <row r="30" spans="2:16" s="8" customFormat="1" ht="11.1" customHeight="1" x14ac:dyDescent="0.15">
      <c r="B30" s="29" t="s">
        <v>10</v>
      </c>
      <c r="C30" s="123">
        <v>29</v>
      </c>
      <c r="D30" s="124"/>
      <c r="E30" s="125">
        <v>33</v>
      </c>
      <c r="F30" s="123">
        <v>24</v>
      </c>
      <c r="G30" s="123">
        <v>1</v>
      </c>
      <c r="H30" s="123">
        <v>1</v>
      </c>
      <c r="I30" s="123">
        <v>0</v>
      </c>
      <c r="J30" s="46">
        <f>SUM('E-a'!C30,'E-b'!C30)-C30</f>
        <v>0</v>
      </c>
      <c r="L30" s="46">
        <f>SUM('E-a'!E30,'E-b'!E30)-E30</f>
        <v>0</v>
      </c>
      <c r="M30" s="46">
        <f>SUM('E-a'!F30,'E-b'!F30)-F30</f>
        <v>0</v>
      </c>
      <c r="N30" s="46">
        <f>SUM('E-a'!G30,'E-b'!G30)-G30</f>
        <v>0</v>
      </c>
      <c r="O30" s="46">
        <f>SUM('E-a'!H30,'E-b'!H30)-H30</f>
        <v>0</v>
      </c>
      <c r="P30" s="46">
        <f>SUM('E-a'!I30,'E-b'!I30)-I30</f>
        <v>0</v>
      </c>
    </row>
    <row r="31" spans="2:16" s="8" customFormat="1" ht="11.1" customHeight="1" x14ac:dyDescent="0.15">
      <c r="B31" s="29" t="s">
        <v>11</v>
      </c>
      <c r="C31" s="123">
        <v>32</v>
      </c>
      <c r="D31" s="124"/>
      <c r="E31" s="125">
        <v>32</v>
      </c>
      <c r="F31" s="123">
        <v>22</v>
      </c>
      <c r="G31" s="123">
        <v>0</v>
      </c>
      <c r="H31" s="123">
        <v>4</v>
      </c>
      <c r="I31" s="123">
        <v>0</v>
      </c>
      <c r="J31" s="46">
        <f>SUM('E-a'!C31,'E-b'!C31)-C31</f>
        <v>0</v>
      </c>
      <c r="L31" s="46">
        <f>SUM('E-a'!E31,'E-b'!E31)-E31</f>
        <v>0</v>
      </c>
      <c r="M31" s="46">
        <f>SUM('E-a'!F31,'E-b'!F31)-F31</f>
        <v>0</v>
      </c>
      <c r="N31" s="46">
        <f>SUM('E-a'!G31,'E-b'!G31)-G31</f>
        <v>0</v>
      </c>
      <c r="O31" s="46">
        <f>SUM('E-a'!H31,'E-b'!H31)-H31</f>
        <v>0</v>
      </c>
      <c r="P31" s="46">
        <f>SUM('E-a'!I31,'E-b'!I31)-I31</f>
        <v>0</v>
      </c>
    </row>
    <row r="32" spans="2:16" s="8" customFormat="1" ht="11.1" customHeight="1" x14ac:dyDescent="0.15">
      <c r="B32" s="29" t="s">
        <v>12</v>
      </c>
      <c r="C32" s="123">
        <v>48</v>
      </c>
      <c r="D32" s="124"/>
      <c r="E32" s="125">
        <v>45</v>
      </c>
      <c r="F32" s="123">
        <v>26</v>
      </c>
      <c r="G32" s="123">
        <v>0</v>
      </c>
      <c r="H32" s="123">
        <v>4</v>
      </c>
      <c r="I32" s="123">
        <v>0</v>
      </c>
      <c r="J32" s="46">
        <f>SUM('E-a'!C32,'E-b'!C32)-C32</f>
        <v>0</v>
      </c>
      <c r="L32" s="46">
        <f>SUM('E-a'!E32,'E-b'!E32)-E32</f>
        <v>0</v>
      </c>
      <c r="M32" s="46">
        <f>SUM('E-a'!F32,'E-b'!F32)-F32</f>
        <v>0</v>
      </c>
      <c r="N32" s="46">
        <f>SUM('E-a'!G32,'E-b'!G32)-G32</f>
        <v>0</v>
      </c>
      <c r="O32" s="46">
        <f>SUM('E-a'!H32,'E-b'!H32)-H32</f>
        <v>0</v>
      </c>
      <c r="P32" s="46">
        <f>SUM('E-a'!I32,'E-b'!I32)-I32</f>
        <v>0</v>
      </c>
    </row>
    <row r="33" spans="2:16" s="22" customFormat="1" ht="11.1" customHeight="1" x14ac:dyDescent="0.15">
      <c r="B33" s="32" t="s">
        <v>13</v>
      </c>
      <c r="C33" s="128">
        <v>754</v>
      </c>
      <c r="D33" s="121"/>
      <c r="E33" s="129">
        <v>747</v>
      </c>
      <c r="F33" s="128">
        <v>683</v>
      </c>
      <c r="G33" s="128">
        <v>20</v>
      </c>
      <c r="H33" s="128">
        <v>32</v>
      </c>
      <c r="I33" s="128">
        <v>2</v>
      </c>
      <c r="J33" s="46">
        <f>SUM('E-a'!C33,'E-b'!C33)-C33</f>
        <v>0</v>
      </c>
      <c r="L33" s="46">
        <f>SUM('E-a'!E33,'E-b'!E33)-E33</f>
        <v>0</v>
      </c>
      <c r="M33" s="46">
        <f>SUM('E-a'!F33,'E-b'!F33)-F33</f>
        <v>0</v>
      </c>
      <c r="N33" s="46">
        <f>SUM('E-a'!G33,'E-b'!G33)-G33</f>
        <v>0</v>
      </c>
      <c r="O33" s="46">
        <f>SUM('E-a'!H33,'E-b'!H33)-H33</f>
        <v>0</v>
      </c>
      <c r="P33" s="46">
        <f>SUM('E-a'!I33,'E-b'!I33)-I33</f>
        <v>0</v>
      </c>
    </row>
    <row r="34" spans="2:16" s="22" customFormat="1" ht="11.1" customHeight="1" x14ac:dyDescent="0.15">
      <c r="B34" s="32" t="s">
        <v>285</v>
      </c>
      <c r="C34" s="121">
        <v>2438</v>
      </c>
      <c r="D34" s="121"/>
      <c r="E34" s="127">
        <v>2133</v>
      </c>
      <c r="F34" s="121">
        <v>1516</v>
      </c>
      <c r="G34" s="121">
        <v>47</v>
      </c>
      <c r="H34" s="121">
        <v>123</v>
      </c>
      <c r="I34" s="121">
        <v>8</v>
      </c>
      <c r="J34" s="46">
        <f>SUM('E-a'!C34,'E-b'!C34)-C34</f>
        <v>0</v>
      </c>
      <c r="L34" s="46">
        <f>SUM('E-a'!E34,'E-b'!E34)-E34</f>
        <v>0</v>
      </c>
      <c r="M34" s="46">
        <f>SUM('E-a'!F34,'E-b'!F34)-F34</f>
        <v>0</v>
      </c>
      <c r="N34" s="46">
        <f>SUM('E-a'!G34,'E-b'!G34)-G34</f>
        <v>0</v>
      </c>
      <c r="O34" s="46">
        <f>SUM('E-a'!H34,'E-b'!H34)-H34</f>
        <v>0</v>
      </c>
      <c r="P34" s="46">
        <f>SUM('E-a'!I34,'E-b'!I34)-I34</f>
        <v>0</v>
      </c>
    </row>
    <row r="35" spans="2:16" s="8" customFormat="1" ht="11.1" customHeight="1" x14ac:dyDescent="0.15">
      <c r="B35" s="29" t="s">
        <v>14</v>
      </c>
      <c r="C35" s="123">
        <v>162</v>
      </c>
      <c r="D35" s="124"/>
      <c r="E35" s="125">
        <v>136</v>
      </c>
      <c r="F35" s="123">
        <v>79</v>
      </c>
      <c r="G35" s="123">
        <v>1</v>
      </c>
      <c r="H35" s="123">
        <v>6</v>
      </c>
      <c r="I35" s="123">
        <v>1</v>
      </c>
      <c r="J35" s="46">
        <f>SUM('E-a'!C35,'E-b'!C35)-C35</f>
        <v>0</v>
      </c>
      <c r="L35" s="46">
        <f>SUM('E-a'!E35,'E-b'!E35)-E35</f>
        <v>0</v>
      </c>
      <c r="M35" s="46">
        <f>SUM('E-a'!F35,'E-b'!F35)-F35</f>
        <v>0</v>
      </c>
      <c r="N35" s="46">
        <f>SUM('E-a'!G35,'E-b'!G35)-G35</f>
        <v>0</v>
      </c>
      <c r="O35" s="46">
        <f>SUM('E-a'!H35,'E-b'!H35)-H35</f>
        <v>0</v>
      </c>
      <c r="P35" s="46">
        <f>SUM('E-a'!I35,'E-b'!I35)-I35</f>
        <v>0</v>
      </c>
    </row>
    <row r="36" spans="2:16" s="8" customFormat="1" ht="11.1" customHeight="1" x14ac:dyDescent="0.15">
      <c r="B36" s="29" t="s">
        <v>15</v>
      </c>
      <c r="C36" s="123">
        <v>70</v>
      </c>
      <c r="D36" s="124"/>
      <c r="E36" s="125">
        <v>61</v>
      </c>
      <c r="F36" s="123">
        <v>42</v>
      </c>
      <c r="G36" s="123">
        <v>0</v>
      </c>
      <c r="H36" s="123">
        <v>4</v>
      </c>
      <c r="I36" s="123">
        <v>0</v>
      </c>
      <c r="J36" s="46">
        <f>SUM('E-a'!C36,'E-b'!C36)-C36</f>
        <v>0</v>
      </c>
      <c r="L36" s="46">
        <f>SUM('E-a'!E36,'E-b'!E36)-E36</f>
        <v>0</v>
      </c>
      <c r="M36" s="46">
        <f>SUM('E-a'!F36,'E-b'!F36)-F36</f>
        <v>0</v>
      </c>
      <c r="N36" s="46">
        <f>SUM('E-a'!G36,'E-b'!G36)-G36</f>
        <v>0</v>
      </c>
      <c r="O36" s="46">
        <f>SUM('E-a'!H36,'E-b'!H36)-H36</f>
        <v>0</v>
      </c>
      <c r="P36" s="46">
        <f>SUM('E-a'!I36,'E-b'!I36)-I36</f>
        <v>0</v>
      </c>
    </row>
    <row r="37" spans="2:16" s="8" customFormat="1" ht="11.1" customHeight="1" x14ac:dyDescent="0.15">
      <c r="B37" s="29" t="s">
        <v>16</v>
      </c>
      <c r="C37" s="123">
        <v>86</v>
      </c>
      <c r="D37" s="124"/>
      <c r="E37" s="125">
        <v>82</v>
      </c>
      <c r="F37" s="123">
        <v>59</v>
      </c>
      <c r="G37" s="123">
        <v>1</v>
      </c>
      <c r="H37" s="123">
        <v>8</v>
      </c>
      <c r="I37" s="123">
        <v>0</v>
      </c>
      <c r="J37" s="46">
        <f>SUM('E-a'!C37,'E-b'!C37)-C37</f>
        <v>0</v>
      </c>
      <c r="L37" s="46">
        <f>SUM('E-a'!E37,'E-b'!E37)-E37</f>
        <v>0</v>
      </c>
      <c r="M37" s="46">
        <f>SUM('E-a'!F37,'E-b'!F37)-F37</f>
        <v>0</v>
      </c>
      <c r="N37" s="46">
        <f>SUM('E-a'!G37,'E-b'!G37)-G37</f>
        <v>0</v>
      </c>
      <c r="O37" s="46">
        <f>SUM('E-a'!H37,'E-b'!H37)-H37</f>
        <v>0</v>
      </c>
      <c r="P37" s="46">
        <f>SUM('E-a'!I37,'E-b'!I37)-I37</f>
        <v>0</v>
      </c>
    </row>
    <row r="38" spans="2:16" s="8" customFormat="1" ht="11.1" customHeight="1" x14ac:dyDescent="0.15">
      <c r="B38" s="29" t="s">
        <v>17</v>
      </c>
      <c r="C38" s="123">
        <v>453</v>
      </c>
      <c r="D38" s="124"/>
      <c r="E38" s="125">
        <v>432</v>
      </c>
      <c r="F38" s="123">
        <v>335</v>
      </c>
      <c r="G38" s="123">
        <v>3</v>
      </c>
      <c r="H38" s="123">
        <v>23</v>
      </c>
      <c r="I38" s="123">
        <v>0</v>
      </c>
      <c r="J38" s="46">
        <f>SUM('E-a'!C38,'E-b'!C38)-C38</f>
        <v>0</v>
      </c>
      <c r="L38" s="46">
        <f>SUM('E-a'!E38,'E-b'!E38)-E38</f>
        <v>0</v>
      </c>
      <c r="M38" s="46">
        <f>SUM('E-a'!F38,'E-b'!F38)-F38</f>
        <v>0</v>
      </c>
      <c r="N38" s="46">
        <f>SUM('E-a'!G38,'E-b'!G38)-G38</f>
        <v>0</v>
      </c>
      <c r="O38" s="46">
        <f>SUM('E-a'!H38,'E-b'!H38)-H38</f>
        <v>0</v>
      </c>
      <c r="P38" s="46">
        <f>SUM('E-a'!I38,'E-b'!I38)-I38</f>
        <v>0</v>
      </c>
    </row>
    <row r="39" spans="2:16" s="8" customFormat="1" ht="11.1" customHeight="1" x14ac:dyDescent="0.15">
      <c r="B39" s="29" t="s">
        <v>18</v>
      </c>
      <c r="C39" s="123">
        <v>411</v>
      </c>
      <c r="D39" s="124"/>
      <c r="E39" s="125">
        <v>340</v>
      </c>
      <c r="F39" s="123">
        <v>245</v>
      </c>
      <c r="G39" s="123">
        <v>8</v>
      </c>
      <c r="H39" s="123">
        <v>23</v>
      </c>
      <c r="I39" s="123">
        <v>4</v>
      </c>
      <c r="J39" s="46">
        <f>SUM('E-a'!C39,'E-b'!C39)-C39</f>
        <v>0</v>
      </c>
      <c r="L39" s="46">
        <f>SUM('E-a'!E39,'E-b'!E39)-E39</f>
        <v>0</v>
      </c>
      <c r="M39" s="46">
        <f>SUM('E-a'!F39,'E-b'!F39)-F39</f>
        <v>0</v>
      </c>
      <c r="N39" s="46">
        <f>SUM('E-a'!G39,'E-b'!G39)-G39</f>
        <v>0</v>
      </c>
      <c r="O39" s="46">
        <f>SUM('E-a'!H39,'E-b'!H39)-H39</f>
        <v>0</v>
      </c>
      <c r="P39" s="46">
        <f>SUM('E-a'!I39,'E-b'!I39)-I39</f>
        <v>0</v>
      </c>
    </row>
    <row r="40" spans="2:16" s="8" customFormat="1" ht="11.1" customHeight="1" x14ac:dyDescent="0.15">
      <c r="B40" s="29" t="s">
        <v>19</v>
      </c>
      <c r="C40" s="123">
        <v>812</v>
      </c>
      <c r="D40" s="124"/>
      <c r="E40" s="125">
        <v>740</v>
      </c>
      <c r="F40" s="123">
        <v>520</v>
      </c>
      <c r="G40" s="123">
        <v>32</v>
      </c>
      <c r="H40" s="123">
        <v>35</v>
      </c>
      <c r="I40" s="123">
        <v>3</v>
      </c>
      <c r="J40" s="46">
        <f>SUM('E-a'!C40,'E-b'!C40)-C40</f>
        <v>0</v>
      </c>
      <c r="L40" s="46">
        <f>SUM('E-a'!E40,'E-b'!E40)-E40</f>
        <v>0</v>
      </c>
      <c r="M40" s="46">
        <f>SUM('E-a'!F40,'E-b'!F40)-F40</f>
        <v>0</v>
      </c>
      <c r="N40" s="46">
        <f>SUM('E-a'!G40,'E-b'!G40)-G40</f>
        <v>0</v>
      </c>
      <c r="O40" s="46">
        <f>SUM('E-a'!H40,'E-b'!H40)-H40</f>
        <v>0</v>
      </c>
      <c r="P40" s="46">
        <f>SUM('E-a'!I40,'E-b'!I40)-I40</f>
        <v>0</v>
      </c>
    </row>
    <row r="41" spans="2:16" s="8" customFormat="1" ht="11.1" customHeight="1" x14ac:dyDescent="0.15">
      <c r="B41" s="29" t="s">
        <v>20</v>
      </c>
      <c r="C41" s="123">
        <v>82</v>
      </c>
      <c r="D41" s="124"/>
      <c r="E41" s="125">
        <v>75</v>
      </c>
      <c r="F41" s="123">
        <v>58</v>
      </c>
      <c r="G41" s="123">
        <v>1</v>
      </c>
      <c r="H41" s="123">
        <v>9</v>
      </c>
      <c r="I41" s="123">
        <v>0</v>
      </c>
      <c r="J41" s="46">
        <f>SUM('E-a'!C41,'E-b'!C41)-C41</f>
        <v>0</v>
      </c>
      <c r="L41" s="46">
        <f>SUM('E-a'!E41,'E-b'!E41)-E41</f>
        <v>0</v>
      </c>
      <c r="M41" s="46">
        <f>SUM('E-a'!F41,'E-b'!F41)-F41</f>
        <v>0</v>
      </c>
      <c r="N41" s="46">
        <f>SUM('E-a'!G41,'E-b'!G41)-G41</f>
        <v>0</v>
      </c>
      <c r="O41" s="46">
        <f>SUM('E-a'!H41,'E-b'!H41)-H41</f>
        <v>0</v>
      </c>
      <c r="P41" s="46">
        <f>SUM('E-a'!I41,'E-b'!I41)-I41</f>
        <v>0</v>
      </c>
    </row>
    <row r="42" spans="2:16" s="8" customFormat="1" ht="11.1" customHeight="1" x14ac:dyDescent="0.15">
      <c r="B42" s="29" t="s">
        <v>21</v>
      </c>
      <c r="C42" s="130">
        <v>20</v>
      </c>
      <c r="D42" s="124"/>
      <c r="E42" s="125">
        <v>16</v>
      </c>
      <c r="F42" s="123">
        <v>14</v>
      </c>
      <c r="G42" s="123">
        <v>0</v>
      </c>
      <c r="H42" s="123">
        <v>1</v>
      </c>
      <c r="I42" s="123">
        <v>0</v>
      </c>
      <c r="J42" s="46">
        <f>SUM('E-a'!C42,'E-b'!C42)-C42</f>
        <v>0</v>
      </c>
      <c r="L42" s="46">
        <f>SUM('E-a'!E42,'E-b'!E42)-E42</f>
        <v>0</v>
      </c>
      <c r="M42" s="46">
        <f>SUM('E-a'!F42,'E-b'!F42)-F42</f>
        <v>0</v>
      </c>
      <c r="N42" s="46">
        <f>SUM('E-a'!G42,'E-b'!G42)-G42</f>
        <v>0</v>
      </c>
      <c r="O42" s="46">
        <f>SUM('E-a'!H42,'E-b'!H42)-H42</f>
        <v>0</v>
      </c>
      <c r="P42" s="46">
        <f>SUM('E-a'!I42,'E-b'!I42)-I42</f>
        <v>0</v>
      </c>
    </row>
    <row r="43" spans="2:16" s="8" customFormat="1" ht="11.1" customHeight="1" x14ac:dyDescent="0.15">
      <c r="B43" s="29" t="s">
        <v>22</v>
      </c>
      <c r="C43" s="123">
        <v>80</v>
      </c>
      <c r="D43" s="124"/>
      <c r="E43" s="125">
        <v>55</v>
      </c>
      <c r="F43" s="123">
        <v>31</v>
      </c>
      <c r="G43" s="123">
        <v>1</v>
      </c>
      <c r="H43" s="123">
        <v>4</v>
      </c>
      <c r="I43" s="123">
        <v>0</v>
      </c>
      <c r="J43" s="46">
        <f>SUM('E-a'!C43,'E-b'!C43)-C43</f>
        <v>0</v>
      </c>
      <c r="L43" s="46">
        <f>SUM('E-a'!E43,'E-b'!E43)-E43</f>
        <v>0</v>
      </c>
      <c r="M43" s="46">
        <f>SUM('E-a'!F43,'E-b'!F43)-F43</f>
        <v>0</v>
      </c>
      <c r="N43" s="46">
        <f>SUM('E-a'!G43,'E-b'!G43)-G43</f>
        <v>0</v>
      </c>
      <c r="O43" s="46">
        <f>SUM('E-a'!H43,'E-b'!H43)-H43</f>
        <v>0</v>
      </c>
      <c r="P43" s="46">
        <f>SUM('E-a'!I43,'E-b'!I43)-I43</f>
        <v>0</v>
      </c>
    </row>
    <row r="44" spans="2:16" s="8" customFormat="1" ht="11.1" customHeight="1" x14ac:dyDescent="0.15">
      <c r="B44" s="29" t="s">
        <v>23</v>
      </c>
      <c r="C44" s="123">
        <v>262</v>
      </c>
      <c r="D44" s="124"/>
      <c r="E44" s="125">
        <v>196</v>
      </c>
      <c r="F44" s="123">
        <v>133</v>
      </c>
      <c r="G44" s="123">
        <v>0</v>
      </c>
      <c r="H44" s="123">
        <v>10</v>
      </c>
      <c r="I44" s="123">
        <v>0</v>
      </c>
      <c r="J44" s="46">
        <f>SUM('E-a'!C44,'E-b'!C44)-C44</f>
        <v>0</v>
      </c>
      <c r="L44" s="46">
        <f>SUM('E-a'!E44,'E-b'!E44)-E44</f>
        <v>0</v>
      </c>
      <c r="M44" s="46">
        <f>SUM('E-a'!F44,'E-b'!F44)-F44</f>
        <v>0</v>
      </c>
      <c r="N44" s="46">
        <f>SUM('E-a'!G44,'E-b'!G44)-G44</f>
        <v>0</v>
      </c>
      <c r="O44" s="46">
        <f>SUM('E-a'!H44,'E-b'!H44)-H44</f>
        <v>0</v>
      </c>
      <c r="P44" s="46">
        <f>SUM('E-a'!I44,'E-b'!I44)-I44</f>
        <v>0</v>
      </c>
    </row>
    <row r="45" spans="2:16" s="22" customFormat="1" ht="11.1" customHeight="1" x14ac:dyDescent="0.15">
      <c r="B45" s="32" t="s">
        <v>286</v>
      </c>
      <c r="C45" s="121">
        <v>758</v>
      </c>
      <c r="D45" s="121"/>
      <c r="E45" s="131">
        <v>694</v>
      </c>
      <c r="F45" s="121">
        <v>632</v>
      </c>
      <c r="G45" s="121">
        <v>18</v>
      </c>
      <c r="H45" s="121">
        <v>55</v>
      </c>
      <c r="I45" s="121">
        <v>0</v>
      </c>
      <c r="J45" s="46">
        <f>SUM('E-a'!C45,'E-b'!C45)-C45</f>
        <v>0</v>
      </c>
      <c r="L45" s="46">
        <f>SUM('E-a'!E45,'E-b'!E45)-E45</f>
        <v>0</v>
      </c>
      <c r="M45" s="46">
        <f>SUM('E-a'!F45,'E-b'!F45)-F45</f>
        <v>0</v>
      </c>
      <c r="N45" s="46">
        <f>SUM('E-a'!G45,'E-b'!G45)-G45</f>
        <v>0</v>
      </c>
      <c r="O45" s="46">
        <f>SUM('E-a'!H45,'E-b'!H45)-H45</f>
        <v>0</v>
      </c>
      <c r="P45" s="46">
        <f>SUM('E-a'!I45,'E-b'!I45)-I45</f>
        <v>0</v>
      </c>
    </row>
    <row r="46" spans="2:16" s="8" customFormat="1" ht="11.1" customHeight="1" x14ac:dyDescent="0.15">
      <c r="B46" s="29" t="s">
        <v>24</v>
      </c>
      <c r="C46" s="123">
        <v>27</v>
      </c>
      <c r="D46" s="124"/>
      <c r="E46" s="125">
        <v>26</v>
      </c>
      <c r="F46" s="123">
        <v>22</v>
      </c>
      <c r="G46" s="123">
        <v>0</v>
      </c>
      <c r="H46" s="123">
        <v>1</v>
      </c>
      <c r="I46" s="123">
        <v>0</v>
      </c>
      <c r="J46" s="46">
        <f>SUM('E-a'!C46,'E-b'!C46)-C46</f>
        <v>0</v>
      </c>
      <c r="L46" s="46">
        <f>SUM('E-a'!E46,'E-b'!E46)-E46</f>
        <v>0</v>
      </c>
      <c r="M46" s="46">
        <f>SUM('E-a'!F46,'E-b'!F46)-F46</f>
        <v>0</v>
      </c>
      <c r="N46" s="46">
        <f>SUM('E-a'!G46,'E-b'!G46)-G46</f>
        <v>0</v>
      </c>
      <c r="O46" s="46">
        <f>SUM('E-a'!H46,'E-b'!H46)-H46</f>
        <v>0</v>
      </c>
      <c r="P46" s="46">
        <f>SUM('E-a'!I46,'E-b'!I46)-I46</f>
        <v>0</v>
      </c>
    </row>
    <row r="47" spans="2:16" s="8" customFormat="1" ht="11.1" customHeight="1" x14ac:dyDescent="0.15">
      <c r="B47" s="29" t="s">
        <v>25</v>
      </c>
      <c r="C47" s="123">
        <v>61</v>
      </c>
      <c r="D47" s="124"/>
      <c r="E47" s="125">
        <v>57</v>
      </c>
      <c r="F47" s="123">
        <v>52</v>
      </c>
      <c r="G47" s="123">
        <v>0</v>
      </c>
      <c r="H47" s="123">
        <v>3</v>
      </c>
      <c r="I47" s="123">
        <v>0</v>
      </c>
      <c r="J47" s="46">
        <f>SUM('E-a'!C47,'E-b'!C47)-C47</f>
        <v>0</v>
      </c>
      <c r="L47" s="46">
        <f>SUM('E-a'!E47,'E-b'!E47)-E47</f>
        <v>0</v>
      </c>
      <c r="M47" s="46">
        <f>SUM('E-a'!F47,'E-b'!F47)-F47</f>
        <v>0</v>
      </c>
      <c r="N47" s="46">
        <f>SUM('E-a'!G47,'E-b'!G47)-G47</f>
        <v>0</v>
      </c>
      <c r="O47" s="46">
        <f>SUM('E-a'!H47,'E-b'!H47)-H47</f>
        <v>0</v>
      </c>
      <c r="P47" s="46">
        <f>SUM('E-a'!I47,'E-b'!I47)-I47</f>
        <v>0</v>
      </c>
    </row>
    <row r="48" spans="2:16" s="8" customFormat="1" ht="11.1" customHeight="1" x14ac:dyDescent="0.15">
      <c r="B48" s="29" t="s">
        <v>26</v>
      </c>
      <c r="C48" s="123">
        <v>35</v>
      </c>
      <c r="D48" s="124"/>
      <c r="E48" s="125">
        <v>38</v>
      </c>
      <c r="F48" s="123">
        <v>44</v>
      </c>
      <c r="G48" s="123">
        <v>6</v>
      </c>
      <c r="H48" s="123">
        <v>1</v>
      </c>
      <c r="I48" s="123">
        <v>0</v>
      </c>
      <c r="J48" s="46">
        <f>SUM('E-a'!C48,'E-b'!C48)-C48</f>
        <v>0</v>
      </c>
      <c r="L48" s="46">
        <f>SUM('E-a'!E48,'E-b'!E48)-E48</f>
        <v>0</v>
      </c>
      <c r="M48" s="46">
        <f>SUM('E-a'!F48,'E-b'!F48)-F48</f>
        <v>0</v>
      </c>
      <c r="N48" s="46">
        <f>SUM('E-a'!G48,'E-b'!G48)-G48</f>
        <v>0</v>
      </c>
      <c r="O48" s="46">
        <f>SUM('E-a'!H48,'E-b'!H48)-H48</f>
        <v>0</v>
      </c>
      <c r="P48" s="46">
        <f>SUM('E-a'!I48,'E-b'!I48)-I48</f>
        <v>0</v>
      </c>
    </row>
    <row r="49" spans="2:16" s="8" customFormat="1" ht="11.1" customHeight="1" x14ac:dyDescent="0.15">
      <c r="B49" s="29" t="s">
        <v>27</v>
      </c>
      <c r="C49" s="123">
        <v>106</v>
      </c>
      <c r="D49" s="124"/>
      <c r="E49" s="125">
        <v>104</v>
      </c>
      <c r="F49" s="123">
        <v>49</v>
      </c>
      <c r="G49" s="123">
        <v>1</v>
      </c>
      <c r="H49" s="123">
        <v>9</v>
      </c>
      <c r="I49" s="123">
        <v>0</v>
      </c>
      <c r="J49" s="46">
        <f>SUM('E-a'!C49,'E-b'!C49)-C49</f>
        <v>0</v>
      </c>
      <c r="L49" s="46">
        <f>SUM('E-a'!E49,'E-b'!E49)-E49</f>
        <v>0</v>
      </c>
      <c r="M49" s="46">
        <f>SUM('E-a'!F49,'E-b'!F49)-F49</f>
        <v>0</v>
      </c>
      <c r="N49" s="46">
        <f>SUM('E-a'!G49,'E-b'!G49)-G49</f>
        <v>0</v>
      </c>
      <c r="O49" s="46">
        <f>SUM('E-a'!H49,'E-b'!H49)-H49</f>
        <v>0</v>
      </c>
      <c r="P49" s="46">
        <f>SUM('E-a'!I49,'E-b'!I49)-I49</f>
        <v>0</v>
      </c>
    </row>
    <row r="50" spans="2:16" s="8" customFormat="1" ht="11.1" customHeight="1" x14ac:dyDescent="0.15">
      <c r="B50" s="29" t="s">
        <v>28</v>
      </c>
      <c r="C50" s="123">
        <v>466</v>
      </c>
      <c r="D50" s="124"/>
      <c r="E50" s="125">
        <v>415</v>
      </c>
      <c r="F50" s="123">
        <v>426</v>
      </c>
      <c r="G50" s="123">
        <v>11</v>
      </c>
      <c r="H50" s="123">
        <v>38</v>
      </c>
      <c r="I50" s="123">
        <v>0</v>
      </c>
      <c r="J50" s="46">
        <f>SUM('E-a'!C50,'E-b'!C50)-C50</f>
        <v>0</v>
      </c>
      <c r="L50" s="46">
        <f>SUM('E-a'!E50,'E-b'!E50)-E50</f>
        <v>0</v>
      </c>
      <c r="M50" s="46">
        <f>SUM('E-a'!F50,'E-b'!F50)-F50</f>
        <v>0</v>
      </c>
      <c r="N50" s="46">
        <f>SUM('E-a'!G50,'E-b'!G50)-G50</f>
        <v>0</v>
      </c>
      <c r="O50" s="46">
        <f>SUM('E-a'!H50,'E-b'!H50)-H50</f>
        <v>0</v>
      </c>
      <c r="P50" s="46">
        <f>SUM('E-a'!I50,'E-b'!I50)-I50</f>
        <v>0</v>
      </c>
    </row>
    <row r="51" spans="2:16" s="8" customFormat="1" ht="11.1" customHeight="1" x14ac:dyDescent="0.15">
      <c r="B51" s="29" t="s">
        <v>29</v>
      </c>
      <c r="C51" s="123">
        <v>63</v>
      </c>
      <c r="D51" s="124"/>
      <c r="E51" s="125">
        <v>54</v>
      </c>
      <c r="F51" s="123">
        <v>39</v>
      </c>
      <c r="G51" s="123">
        <v>0</v>
      </c>
      <c r="H51" s="123">
        <v>3</v>
      </c>
      <c r="I51" s="123">
        <v>0</v>
      </c>
      <c r="J51" s="46">
        <f>SUM('E-a'!C51,'E-b'!C51)-C51</f>
        <v>0</v>
      </c>
      <c r="L51" s="46">
        <f>SUM('E-a'!E51,'E-b'!E51)-E51</f>
        <v>0</v>
      </c>
      <c r="M51" s="46">
        <f>SUM('E-a'!F51,'E-b'!F51)-F51</f>
        <v>0</v>
      </c>
      <c r="N51" s="46">
        <f>SUM('E-a'!G51,'E-b'!G51)-G51</f>
        <v>0</v>
      </c>
      <c r="O51" s="46">
        <f>SUM('E-a'!H51,'E-b'!H51)-H51</f>
        <v>0</v>
      </c>
      <c r="P51" s="46">
        <f>SUM('E-a'!I51,'E-b'!I51)-I51</f>
        <v>0</v>
      </c>
    </row>
    <row r="52" spans="2:16" s="22" customFormat="1" ht="11.1" customHeight="1" x14ac:dyDescent="0.15">
      <c r="B52" s="32" t="s">
        <v>287</v>
      </c>
      <c r="C52" s="121">
        <v>1728</v>
      </c>
      <c r="D52" s="121"/>
      <c r="E52" s="127">
        <v>1403</v>
      </c>
      <c r="F52" s="121">
        <v>1257</v>
      </c>
      <c r="G52" s="121">
        <v>40</v>
      </c>
      <c r="H52" s="121">
        <v>113</v>
      </c>
      <c r="I52" s="121">
        <v>1</v>
      </c>
      <c r="J52" s="46">
        <f>SUM('E-a'!C52,'E-b'!C52)-C52</f>
        <v>0</v>
      </c>
      <c r="L52" s="46">
        <f>SUM('E-a'!E52,'E-b'!E52)-E52</f>
        <v>0</v>
      </c>
      <c r="M52" s="46">
        <f>SUM('E-a'!F52,'E-b'!F52)-F52</f>
        <v>0</v>
      </c>
      <c r="N52" s="46">
        <f>SUM('E-a'!G52,'E-b'!G52)-G52</f>
        <v>0</v>
      </c>
      <c r="O52" s="46">
        <f>SUM('E-a'!H52,'E-b'!H52)-H52</f>
        <v>0</v>
      </c>
      <c r="P52" s="46">
        <f>SUM('E-a'!I52,'E-b'!I52)-I52</f>
        <v>0</v>
      </c>
    </row>
    <row r="53" spans="2:16" s="8" customFormat="1" ht="11.1" customHeight="1" x14ac:dyDescent="0.15">
      <c r="B53" s="29" t="s">
        <v>30</v>
      </c>
      <c r="C53" s="123">
        <v>99</v>
      </c>
      <c r="D53" s="124"/>
      <c r="E53" s="125">
        <v>71</v>
      </c>
      <c r="F53" s="123">
        <v>50</v>
      </c>
      <c r="G53" s="123">
        <v>1</v>
      </c>
      <c r="H53" s="123">
        <v>1</v>
      </c>
      <c r="I53" s="123">
        <v>0</v>
      </c>
      <c r="J53" s="46">
        <f>SUM('E-a'!C53,'E-b'!C53)-C53</f>
        <v>0</v>
      </c>
      <c r="L53" s="46">
        <f>SUM('E-a'!E53,'E-b'!E53)-E53</f>
        <v>0</v>
      </c>
      <c r="M53" s="46">
        <f>SUM('E-a'!F53,'E-b'!F53)-F53</f>
        <v>0</v>
      </c>
      <c r="N53" s="46">
        <f>SUM('E-a'!G53,'E-b'!G53)-G53</f>
        <v>0</v>
      </c>
      <c r="O53" s="46">
        <f>SUM('E-a'!H53,'E-b'!H53)-H53</f>
        <v>0</v>
      </c>
      <c r="P53" s="46">
        <f>SUM('E-a'!I53,'E-b'!I53)-I53</f>
        <v>0</v>
      </c>
    </row>
    <row r="54" spans="2:16" s="8" customFormat="1" ht="11.1" customHeight="1" x14ac:dyDescent="0.15">
      <c r="B54" s="29" t="s">
        <v>31</v>
      </c>
      <c r="C54" s="123">
        <v>134</v>
      </c>
      <c r="D54" s="124"/>
      <c r="E54" s="125">
        <v>137</v>
      </c>
      <c r="F54" s="123">
        <v>100</v>
      </c>
      <c r="G54" s="123">
        <v>2</v>
      </c>
      <c r="H54" s="123">
        <v>9</v>
      </c>
      <c r="I54" s="123">
        <v>0</v>
      </c>
      <c r="J54" s="46">
        <f>SUM('E-a'!C54,'E-b'!C54)-C54</f>
        <v>0</v>
      </c>
      <c r="L54" s="46">
        <f>SUM('E-a'!E54,'E-b'!E54)-E54</f>
        <v>0</v>
      </c>
      <c r="M54" s="46">
        <f>SUM('E-a'!F54,'E-b'!F54)-F54</f>
        <v>0</v>
      </c>
      <c r="N54" s="46">
        <f>SUM('E-a'!G54,'E-b'!G54)-G54</f>
        <v>0</v>
      </c>
      <c r="O54" s="46">
        <f>SUM('E-a'!H54,'E-b'!H54)-H54</f>
        <v>0</v>
      </c>
      <c r="P54" s="46">
        <f>SUM('E-a'!I54,'E-b'!I54)-I54</f>
        <v>0</v>
      </c>
    </row>
    <row r="55" spans="2:16" s="8" customFormat="1" ht="11.1" customHeight="1" x14ac:dyDescent="0.15">
      <c r="B55" s="29" t="s">
        <v>32</v>
      </c>
      <c r="C55" s="123">
        <v>939</v>
      </c>
      <c r="D55" s="124"/>
      <c r="E55" s="125">
        <v>722</v>
      </c>
      <c r="F55" s="123">
        <v>711</v>
      </c>
      <c r="G55" s="123">
        <v>25</v>
      </c>
      <c r="H55" s="123">
        <v>68</v>
      </c>
      <c r="I55" s="123">
        <v>1</v>
      </c>
      <c r="J55" s="46">
        <f>SUM('E-a'!C55,'E-b'!C55)-C55</f>
        <v>0</v>
      </c>
      <c r="L55" s="46">
        <f>SUM('E-a'!E55,'E-b'!E55)-E55</f>
        <v>0</v>
      </c>
      <c r="M55" s="46">
        <f>SUM('E-a'!F55,'E-b'!F55)-F55</f>
        <v>0</v>
      </c>
      <c r="N55" s="46">
        <f>SUM('E-a'!G55,'E-b'!G55)-G55</f>
        <v>0</v>
      </c>
      <c r="O55" s="46">
        <f>SUM('E-a'!H55,'E-b'!H55)-H55</f>
        <v>0</v>
      </c>
      <c r="P55" s="46">
        <f>SUM('E-a'!I55,'E-b'!I55)-I55</f>
        <v>0</v>
      </c>
    </row>
    <row r="56" spans="2:16" s="8" customFormat="1" ht="11.1" customHeight="1" x14ac:dyDescent="0.15">
      <c r="B56" s="29" t="s">
        <v>33</v>
      </c>
      <c r="C56" s="123">
        <v>438</v>
      </c>
      <c r="D56" s="124"/>
      <c r="E56" s="125">
        <v>379</v>
      </c>
      <c r="F56" s="123">
        <v>322</v>
      </c>
      <c r="G56" s="123">
        <v>11</v>
      </c>
      <c r="H56" s="123">
        <v>28</v>
      </c>
      <c r="I56" s="123">
        <v>0</v>
      </c>
      <c r="J56" s="46">
        <f>SUM('E-a'!C56,'E-b'!C56)-C56</f>
        <v>0</v>
      </c>
      <c r="L56" s="46">
        <f>SUM('E-a'!E56,'E-b'!E56)-E56</f>
        <v>0</v>
      </c>
      <c r="M56" s="46">
        <f>SUM('E-a'!F56,'E-b'!F56)-F56</f>
        <v>0</v>
      </c>
      <c r="N56" s="46">
        <f>SUM('E-a'!G56,'E-b'!G56)-G56</f>
        <v>0</v>
      </c>
      <c r="O56" s="46">
        <f>SUM('E-a'!H56,'E-b'!H56)-H56</f>
        <v>0</v>
      </c>
      <c r="P56" s="46">
        <f>SUM('E-a'!I56,'E-b'!I56)-I56</f>
        <v>0</v>
      </c>
    </row>
    <row r="57" spans="2:16" s="8" customFormat="1" ht="11.1" customHeight="1" x14ac:dyDescent="0.15">
      <c r="B57" s="29" t="s">
        <v>34</v>
      </c>
      <c r="C57" s="123">
        <v>66</v>
      </c>
      <c r="D57" s="124"/>
      <c r="E57" s="125">
        <v>58</v>
      </c>
      <c r="F57" s="123">
        <v>44</v>
      </c>
      <c r="G57" s="123">
        <v>1</v>
      </c>
      <c r="H57" s="123">
        <v>4</v>
      </c>
      <c r="I57" s="123">
        <v>0</v>
      </c>
      <c r="J57" s="46">
        <f>SUM('E-a'!C57,'E-b'!C57)-C57</f>
        <v>0</v>
      </c>
      <c r="L57" s="46">
        <f>SUM('E-a'!E57,'E-b'!E57)-E57</f>
        <v>0</v>
      </c>
      <c r="M57" s="46">
        <f>SUM('E-a'!F57,'E-b'!F57)-F57</f>
        <v>0</v>
      </c>
      <c r="N57" s="46">
        <f>SUM('E-a'!G57,'E-b'!G57)-G57</f>
        <v>0</v>
      </c>
      <c r="O57" s="46">
        <f>SUM('E-a'!H57,'E-b'!H57)-H57</f>
        <v>0</v>
      </c>
      <c r="P57" s="46">
        <f>SUM('E-a'!I57,'E-b'!I57)-I57</f>
        <v>0</v>
      </c>
    </row>
    <row r="58" spans="2:16" s="8" customFormat="1" ht="11.1" customHeight="1" x14ac:dyDescent="0.15">
      <c r="B58" s="29" t="s">
        <v>35</v>
      </c>
      <c r="C58" s="123">
        <v>52</v>
      </c>
      <c r="D58" s="124"/>
      <c r="E58" s="125">
        <v>36</v>
      </c>
      <c r="F58" s="123">
        <v>30</v>
      </c>
      <c r="G58" s="123">
        <v>0</v>
      </c>
      <c r="H58" s="123">
        <v>3</v>
      </c>
      <c r="I58" s="123">
        <v>0</v>
      </c>
      <c r="J58" s="46">
        <f>SUM('E-a'!C58,'E-b'!C58)-C58</f>
        <v>0</v>
      </c>
      <c r="L58" s="46">
        <f>SUM('E-a'!E58,'E-b'!E58)-E58</f>
        <v>0</v>
      </c>
      <c r="M58" s="46">
        <f>SUM('E-a'!F58,'E-b'!F58)-F58</f>
        <v>0</v>
      </c>
      <c r="N58" s="46">
        <f>SUM('E-a'!G58,'E-b'!G58)-G58</f>
        <v>0</v>
      </c>
      <c r="O58" s="46">
        <f>SUM('E-a'!H58,'E-b'!H58)-H58</f>
        <v>0</v>
      </c>
      <c r="P58" s="46">
        <f>SUM('E-a'!I58,'E-b'!I58)-I58</f>
        <v>0</v>
      </c>
    </row>
    <row r="59" spans="2:16" s="22" customFormat="1" ht="11.1" customHeight="1" x14ac:dyDescent="0.15">
      <c r="B59" s="32" t="s">
        <v>288</v>
      </c>
      <c r="C59" s="121">
        <v>372</v>
      </c>
      <c r="D59" s="121"/>
      <c r="E59" s="127">
        <v>357</v>
      </c>
      <c r="F59" s="121">
        <v>264</v>
      </c>
      <c r="G59" s="121">
        <v>8</v>
      </c>
      <c r="H59" s="121">
        <v>21</v>
      </c>
      <c r="I59" s="121">
        <v>2</v>
      </c>
      <c r="J59" s="46">
        <f>SUM('E-a'!C59,'E-b'!C59)-C59</f>
        <v>0</v>
      </c>
      <c r="L59" s="46">
        <f>SUM('E-a'!E59,'E-b'!E59)-E59</f>
        <v>0</v>
      </c>
      <c r="M59" s="46">
        <f>SUM('E-a'!F59,'E-b'!F59)-F59</f>
        <v>0</v>
      </c>
      <c r="N59" s="46">
        <f>SUM('E-a'!G59,'E-b'!G59)-G59</f>
        <v>0</v>
      </c>
      <c r="O59" s="46">
        <f>SUM('E-a'!H59,'E-b'!H59)-H59</f>
        <v>0</v>
      </c>
      <c r="P59" s="46">
        <f>SUM('E-a'!I59,'E-b'!I59)-I59</f>
        <v>0</v>
      </c>
    </row>
    <row r="60" spans="2:16" s="8" customFormat="1" ht="11.1" customHeight="1" x14ac:dyDescent="0.15">
      <c r="B60" s="29" t="s">
        <v>36</v>
      </c>
      <c r="C60" s="123">
        <v>31</v>
      </c>
      <c r="D60" s="124"/>
      <c r="E60" s="125">
        <v>27</v>
      </c>
      <c r="F60" s="123">
        <v>22</v>
      </c>
      <c r="G60" s="123">
        <v>0</v>
      </c>
      <c r="H60" s="123">
        <v>2</v>
      </c>
      <c r="I60" s="123">
        <v>0</v>
      </c>
      <c r="J60" s="46">
        <f>SUM('E-a'!C60,'E-b'!C60)-C60</f>
        <v>0</v>
      </c>
      <c r="L60" s="46">
        <f>SUM('E-a'!E60,'E-b'!E60)-E60</f>
        <v>0</v>
      </c>
      <c r="M60" s="46">
        <f>SUM('E-a'!F60,'E-b'!F60)-F60</f>
        <v>0</v>
      </c>
      <c r="N60" s="46">
        <f>SUM('E-a'!G60,'E-b'!G60)-G60</f>
        <v>0</v>
      </c>
      <c r="O60" s="46">
        <f>SUM('E-a'!H60,'E-b'!H60)-H60</f>
        <v>0</v>
      </c>
      <c r="P60" s="46">
        <f>SUM('E-a'!I60,'E-b'!I60)-I60</f>
        <v>0</v>
      </c>
    </row>
    <row r="61" spans="2:16" s="8" customFormat="1" ht="11.1" customHeight="1" x14ac:dyDescent="0.15">
      <c r="B61" s="29" t="s">
        <v>37</v>
      </c>
      <c r="C61" s="123">
        <v>27</v>
      </c>
      <c r="D61" s="124"/>
      <c r="E61" s="125">
        <v>24</v>
      </c>
      <c r="F61" s="123">
        <v>18</v>
      </c>
      <c r="G61" s="123">
        <v>0</v>
      </c>
      <c r="H61" s="123">
        <v>0</v>
      </c>
      <c r="I61" s="123">
        <v>0</v>
      </c>
      <c r="J61" s="46">
        <f>SUM('E-a'!C61,'E-b'!C61)-C61</f>
        <v>0</v>
      </c>
      <c r="L61" s="46">
        <f>SUM('E-a'!E61,'E-b'!E61)-E61</f>
        <v>0</v>
      </c>
      <c r="M61" s="46">
        <f>SUM('E-a'!F61,'E-b'!F61)-F61</f>
        <v>0</v>
      </c>
      <c r="N61" s="46">
        <f>SUM('E-a'!G61,'E-b'!G61)-G61</f>
        <v>0</v>
      </c>
      <c r="O61" s="46">
        <f>SUM('E-a'!H61,'E-b'!H61)-H61</f>
        <v>0</v>
      </c>
      <c r="P61" s="46">
        <f>SUM('E-a'!I61,'E-b'!I61)-I61</f>
        <v>0</v>
      </c>
    </row>
    <row r="62" spans="2:16" s="8" customFormat="1" ht="11.1" customHeight="1" x14ac:dyDescent="0.15">
      <c r="B62" s="29" t="s">
        <v>38</v>
      </c>
      <c r="C62" s="123">
        <v>98</v>
      </c>
      <c r="D62" s="124"/>
      <c r="E62" s="125">
        <v>96</v>
      </c>
      <c r="F62" s="123">
        <v>60</v>
      </c>
      <c r="G62" s="123">
        <v>0</v>
      </c>
      <c r="H62" s="123">
        <v>5</v>
      </c>
      <c r="I62" s="123">
        <v>0</v>
      </c>
      <c r="J62" s="46">
        <f>SUM('E-a'!C62,'E-b'!C62)-C62</f>
        <v>0</v>
      </c>
      <c r="L62" s="46">
        <f>SUM('E-a'!E62,'E-b'!E62)-E62</f>
        <v>0</v>
      </c>
      <c r="M62" s="46">
        <f>SUM('E-a'!F62,'E-b'!F62)-F62</f>
        <v>0</v>
      </c>
      <c r="N62" s="46">
        <f>SUM('E-a'!G62,'E-b'!G62)-G62</f>
        <v>0</v>
      </c>
      <c r="O62" s="46">
        <f>SUM('E-a'!H62,'E-b'!H62)-H62</f>
        <v>0</v>
      </c>
      <c r="P62" s="46">
        <f>SUM('E-a'!I62,'E-b'!I62)-I62</f>
        <v>0</v>
      </c>
    </row>
    <row r="63" spans="2:16" s="8" customFormat="1" ht="11.1" customHeight="1" x14ac:dyDescent="0.15">
      <c r="B63" s="29" t="s">
        <v>39</v>
      </c>
      <c r="C63" s="123">
        <v>142</v>
      </c>
      <c r="D63" s="124"/>
      <c r="E63" s="125">
        <v>137</v>
      </c>
      <c r="F63" s="123">
        <v>111</v>
      </c>
      <c r="G63" s="123">
        <v>7</v>
      </c>
      <c r="H63" s="123">
        <v>10</v>
      </c>
      <c r="I63" s="123">
        <v>2</v>
      </c>
      <c r="J63" s="46">
        <f>SUM('E-a'!C63,'E-b'!C63)-C63</f>
        <v>0</v>
      </c>
      <c r="L63" s="46">
        <f>SUM('E-a'!E63,'E-b'!E63)-E63</f>
        <v>0</v>
      </c>
      <c r="M63" s="46">
        <f>SUM('E-a'!F63,'E-b'!F63)-F63</f>
        <v>0</v>
      </c>
      <c r="N63" s="46">
        <f>SUM('E-a'!G63,'E-b'!G63)-G63</f>
        <v>0</v>
      </c>
      <c r="O63" s="46">
        <f>SUM('E-a'!H63,'E-b'!H63)-H63</f>
        <v>0</v>
      </c>
      <c r="P63" s="46">
        <f>SUM('E-a'!I63,'E-b'!I63)-I63</f>
        <v>0</v>
      </c>
    </row>
    <row r="64" spans="2:16" s="8" customFormat="1" ht="11.1" customHeight="1" x14ac:dyDescent="0.15">
      <c r="B64" s="29" t="s">
        <v>40</v>
      </c>
      <c r="C64" s="123">
        <v>74</v>
      </c>
      <c r="D64" s="124"/>
      <c r="E64" s="125">
        <v>73</v>
      </c>
      <c r="F64" s="123">
        <v>53</v>
      </c>
      <c r="G64" s="123">
        <v>1</v>
      </c>
      <c r="H64" s="123">
        <v>4</v>
      </c>
      <c r="I64" s="123">
        <v>0</v>
      </c>
      <c r="J64" s="46">
        <f>SUM('E-a'!C64,'E-b'!C64)-C64</f>
        <v>0</v>
      </c>
      <c r="L64" s="46">
        <f>SUM('E-a'!E64,'E-b'!E64)-E64</f>
        <v>0</v>
      </c>
      <c r="M64" s="46">
        <f>SUM('E-a'!F64,'E-b'!F64)-F64</f>
        <v>0</v>
      </c>
      <c r="N64" s="46">
        <f>SUM('E-a'!G64,'E-b'!G64)-G64</f>
        <v>0</v>
      </c>
      <c r="O64" s="46">
        <f>SUM('E-a'!H64,'E-b'!H64)-H64</f>
        <v>0</v>
      </c>
      <c r="P64" s="46">
        <f>SUM('E-a'!I64,'E-b'!I64)-I64</f>
        <v>0</v>
      </c>
    </row>
    <row r="65" spans="2:16" s="22" customFormat="1" ht="11.1" customHeight="1" x14ac:dyDescent="0.15">
      <c r="B65" s="32" t="s">
        <v>289</v>
      </c>
      <c r="C65" s="121">
        <v>163</v>
      </c>
      <c r="D65" s="121"/>
      <c r="E65" s="127">
        <v>160</v>
      </c>
      <c r="F65" s="121">
        <v>129</v>
      </c>
      <c r="G65" s="121">
        <v>1</v>
      </c>
      <c r="H65" s="121">
        <v>15</v>
      </c>
      <c r="I65" s="121">
        <v>0</v>
      </c>
      <c r="J65" s="46">
        <f>SUM('E-a'!C65,'E-b'!C65)-C65</f>
        <v>0</v>
      </c>
      <c r="L65" s="46">
        <f>SUM('E-a'!E65,'E-b'!E65)-E65</f>
        <v>0</v>
      </c>
      <c r="M65" s="46">
        <f>SUM('E-a'!F65,'E-b'!F65)-F65</f>
        <v>0</v>
      </c>
      <c r="N65" s="46">
        <f>SUM('E-a'!G65,'E-b'!G65)-G65</f>
        <v>0</v>
      </c>
      <c r="O65" s="46">
        <f>SUM('E-a'!H65,'E-b'!H65)-H65</f>
        <v>0</v>
      </c>
      <c r="P65" s="46">
        <f>SUM('E-a'!I65,'E-b'!I65)-I65</f>
        <v>0</v>
      </c>
    </row>
    <row r="66" spans="2:16" s="8" customFormat="1" ht="11.1" customHeight="1" x14ac:dyDescent="0.15">
      <c r="B66" s="29" t="s">
        <v>41</v>
      </c>
      <c r="C66" s="123">
        <v>20</v>
      </c>
      <c r="D66" s="124"/>
      <c r="E66" s="125">
        <v>18</v>
      </c>
      <c r="F66" s="123">
        <v>10</v>
      </c>
      <c r="G66" s="123">
        <v>0</v>
      </c>
      <c r="H66" s="123">
        <v>2</v>
      </c>
      <c r="I66" s="123">
        <v>0</v>
      </c>
      <c r="J66" s="46">
        <f>SUM('E-a'!C66,'E-b'!C66)-C66</f>
        <v>0</v>
      </c>
      <c r="L66" s="46">
        <f>SUM('E-a'!E66,'E-b'!E66)-E66</f>
        <v>0</v>
      </c>
      <c r="M66" s="46">
        <f>SUM('E-a'!F66,'E-b'!F66)-F66</f>
        <v>0</v>
      </c>
      <c r="N66" s="46">
        <f>SUM('E-a'!G66,'E-b'!G66)-G66</f>
        <v>0</v>
      </c>
      <c r="O66" s="46">
        <f>SUM('E-a'!H66,'E-b'!H66)-H66</f>
        <v>0</v>
      </c>
      <c r="P66" s="46">
        <f>SUM('E-a'!I66,'E-b'!I66)-I66</f>
        <v>0</v>
      </c>
    </row>
    <row r="67" spans="2:16" s="8" customFormat="1" ht="11.1" customHeight="1" x14ac:dyDescent="0.15">
      <c r="B67" s="29" t="s">
        <v>42</v>
      </c>
      <c r="C67" s="123">
        <v>64</v>
      </c>
      <c r="D67" s="124"/>
      <c r="E67" s="125">
        <v>63</v>
      </c>
      <c r="F67" s="123">
        <v>65</v>
      </c>
      <c r="G67" s="123">
        <v>1</v>
      </c>
      <c r="H67" s="123">
        <v>5</v>
      </c>
      <c r="I67" s="123">
        <v>0</v>
      </c>
      <c r="J67" s="46">
        <f>SUM('E-a'!C67,'E-b'!C67)-C67</f>
        <v>0</v>
      </c>
      <c r="L67" s="46">
        <f>SUM('E-a'!E67,'E-b'!E67)-E67</f>
        <v>0</v>
      </c>
      <c r="M67" s="46">
        <f>SUM('E-a'!F67,'E-b'!F67)-F67</f>
        <v>0</v>
      </c>
      <c r="N67" s="46">
        <f>SUM('E-a'!G67,'E-b'!G67)-G67</f>
        <v>0</v>
      </c>
      <c r="O67" s="46">
        <f>SUM('E-a'!H67,'E-b'!H67)-H67</f>
        <v>0</v>
      </c>
      <c r="P67" s="46">
        <f>SUM('E-a'!I67,'E-b'!I67)-I67</f>
        <v>0</v>
      </c>
    </row>
    <row r="68" spans="2:16" s="8" customFormat="1" ht="11.1" customHeight="1" x14ac:dyDescent="0.15">
      <c r="B68" s="29" t="s">
        <v>43</v>
      </c>
      <c r="C68" s="123">
        <v>53</v>
      </c>
      <c r="D68" s="124"/>
      <c r="E68" s="125">
        <v>55</v>
      </c>
      <c r="F68" s="123">
        <v>34</v>
      </c>
      <c r="G68" s="123">
        <v>0</v>
      </c>
      <c r="H68" s="123">
        <v>6</v>
      </c>
      <c r="I68" s="123">
        <v>0</v>
      </c>
      <c r="J68" s="46">
        <f>SUM('E-a'!C68,'E-b'!C68)-C68</f>
        <v>0</v>
      </c>
      <c r="L68" s="46">
        <f>SUM('E-a'!E68,'E-b'!E68)-E68</f>
        <v>0</v>
      </c>
      <c r="M68" s="46">
        <f>SUM('E-a'!F68,'E-b'!F68)-F68</f>
        <v>0</v>
      </c>
      <c r="N68" s="46">
        <f>SUM('E-a'!G68,'E-b'!G68)-G68</f>
        <v>0</v>
      </c>
      <c r="O68" s="46">
        <f>SUM('E-a'!H68,'E-b'!H68)-H68</f>
        <v>0</v>
      </c>
      <c r="P68" s="46">
        <f>SUM('E-a'!I68,'E-b'!I68)-I68</f>
        <v>0</v>
      </c>
    </row>
    <row r="69" spans="2:16" s="8" customFormat="1" ht="11.1" customHeight="1" x14ac:dyDescent="0.15">
      <c r="B69" s="29" t="s">
        <v>44</v>
      </c>
      <c r="C69" s="123">
        <v>26</v>
      </c>
      <c r="D69" s="124"/>
      <c r="E69" s="125">
        <v>24</v>
      </c>
      <c r="F69" s="123">
        <v>20</v>
      </c>
      <c r="G69" s="123">
        <v>0</v>
      </c>
      <c r="H69" s="123">
        <v>2</v>
      </c>
      <c r="I69" s="123">
        <v>0</v>
      </c>
      <c r="J69" s="46">
        <f>SUM('E-a'!C69,'E-b'!C69)-C69</f>
        <v>0</v>
      </c>
      <c r="L69" s="46">
        <f>SUM('E-a'!E69,'E-b'!E69)-E69</f>
        <v>0</v>
      </c>
      <c r="M69" s="46">
        <f>SUM('E-a'!F69,'E-b'!F69)-F69</f>
        <v>0</v>
      </c>
      <c r="N69" s="46">
        <f>SUM('E-a'!G69,'E-b'!G69)-G69</f>
        <v>0</v>
      </c>
      <c r="O69" s="46">
        <f>SUM('E-a'!H69,'E-b'!H69)-H69</f>
        <v>0</v>
      </c>
      <c r="P69" s="46">
        <f>SUM('E-a'!I69,'E-b'!I69)-I69</f>
        <v>0</v>
      </c>
    </row>
    <row r="70" spans="2:16" s="22" customFormat="1" ht="11.1" customHeight="1" x14ac:dyDescent="0.15">
      <c r="B70" s="32" t="s">
        <v>290</v>
      </c>
      <c r="C70" s="121">
        <v>822</v>
      </c>
      <c r="D70" s="121"/>
      <c r="E70" s="127">
        <v>614</v>
      </c>
      <c r="F70" s="121">
        <v>501</v>
      </c>
      <c r="G70" s="121">
        <v>12</v>
      </c>
      <c r="H70" s="121">
        <v>54</v>
      </c>
      <c r="I70" s="121">
        <v>1</v>
      </c>
      <c r="J70" s="46">
        <f>SUM('E-a'!C70,'E-b'!C70)-C70</f>
        <v>0</v>
      </c>
      <c r="L70" s="46">
        <f>SUM('E-a'!E70,'E-b'!E70)-E70</f>
        <v>0</v>
      </c>
      <c r="M70" s="46">
        <f>SUM('E-a'!F70,'E-b'!F70)-F70</f>
        <v>0</v>
      </c>
      <c r="N70" s="46">
        <f>SUM('E-a'!G70,'E-b'!G70)-G70</f>
        <v>0</v>
      </c>
      <c r="O70" s="46">
        <f>SUM('E-a'!H70,'E-b'!H70)-H70</f>
        <v>0</v>
      </c>
      <c r="P70" s="46">
        <f>SUM('E-a'!I70,'E-b'!I70)-I70</f>
        <v>0</v>
      </c>
    </row>
    <row r="71" spans="2:16" s="8" customFormat="1" ht="11.1" customHeight="1" x14ac:dyDescent="0.15">
      <c r="B71" s="29" t="s">
        <v>45</v>
      </c>
      <c r="C71" s="123">
        <v>445</v>
      </c>
      <c r="D71" s="124"/>
      <c r="E71" s="125">
        <v>285</v>
      </c>
      <c r="F71" s="123">
        <v>222</v>
      </c>
      <c r="G71" s="123">
        <v>2</v>
      </c>
      <c r="H71" s="123">
        <v>28</v>
      </c>
      <c r="I71" s="123">
        <v>1</v>
      </c>
      <c r="J71" s="46">
        <f>SUM('E-a'!C71,'E-b'!C71)-C71</f>
        <v>0</v>
      </c>
      <c r="L71" s="46">
        <f>SUM('E-a'!E71,'E-b'!E71)-E71</f>
        <v>0</v>
      </c>
      <c r="M71" s="46">
        <f>SUM('E-a'!F71,'E-b'!F71)-F71</f>
        <v>0</v>
      </c>
      <c r="N71" s="46">
        <f>SUM('E-a'!G71,'E-b'!G71)-G71</f>
        <v>0</v>
      </c>
      <c r="O71" s="46">
        <f>SUM('E-a'!H71,'E-b'!H71)-H71</f>
        <v>0</v>
      </c>
      <c r="P71" s="46">
        <f>SUM('E-a'!I71,'E-b'!I71)-I71</f>
        <v>0</v>
      </c>
    </row>
    <row r="72" spans="2:16" s="8" customFormat="1" ht="11.1" customHeight="1" x14ac:dyDescent="0.15">
      <c r="B72" s="29" t="s">
        <v>46</v>
      </c>
      <c r="C72" s="123">
        <v>46</v>
      </c>
      <c r="D72" s="124"/>
      <c r="E72" s="125">
        <v>39</v>
      </c>
      <c r="F72" s="123">
        <v>33</v>
      </c>
      <c r="G72" s="123">
        <v>1</v>
      </c>
      <c r="H72" s="123">
        <v>3</v>
      </c>
      <c r="I72" s="123">
        <v>0</v>
      </c>
      <c r="J72" s="46">
        <f>SUM('E-a'!C72,'E-b'!C72)-C72</f>
        <v>0</v>
      </c>
      <c r="L72" s="46">
        <f>SUM('E-a'!E72,'E-b'!E72)-E72</f>
        <v>0</v>
      </c>
      <c r="M72" s="46">
        <f>SUM('E-a'!F72,'E-b'!F72)-F72</f>
        <v>0</v>
      </c>
      <c r="N72" s="46">
        <f>SUM('E-a'!G72,'E-b'!G72)-G72</f>
        <v>0</v>
      </c>
      <c r="O72" s="46">
        <f>SUM('E-a'!H72,'E-b'!H72)-H72</f>
        <v>0</v>
      </c>
      <c r="P72" s="46">
        <f>SUM('E-a'!I72,'E-b'!I72)-I72</f>
        <v>0</v>
      </c>
    </row>
    <row r="73" spans="2:16" s="8" customFormat="1" ht="11.1" customHeight="1" x14ac:dyDescent="0.15">
      <c r="B73" s="29" t="s">
        <v>47</v>
      </c>
      <c r="C73" s="123">
        <v>44</v>
      </c>
      <c r="D73" s="124"/>
      <c r="E73" s="125">
        <v>36</v>
      </c>
      <c r="F73" s="123">
        <v>31</v>
      </c>
      <c r="G73" s="123">
        <v>0</v>
      </c>
      <c r="H73" s="123">
        <v>6</v>
      </c>
      <c r="I73" s="123">
        <v>0</v>
      </c>
      <c r="J73" s="46">
        <f>SUM('E-a'!C73,'E-b'!C73)-C73</f>
        <v>0</v>
      </c>
      <c r="L73" s="46">
        <f>SUM('E-a'!E73,'E-b'!E73)-E73</f>
        <v>0</v>
      </c>
      <c r="M73" s="46">
        <f>SUM('E-a'!F73,'E-b'!F73)-F73</f>
        <v>0</v>
      </c>
      <c r="N73" s="46">
        <f>SUM('E-a'!G73,'E-b'!G73)-G73</f>
        <v>0</v>
      </c>
      <c r="O73" s="46">
        <f>SUM('E-a'!H73,'E-b'!H73)-H73</f>
        <v>0</v>
      </c>
      <c r="P73" s="46">
        <f>SUM('E-a'!I73,'E-b'!I73)-I73</f>
        <v>0</v>
      </c>
    </row>
    <row r="74" spans="2:16" s="8" customFormat="1" ht="11.1" customHeight="1" x14ac:dyDescent="0.15">
      <c r="B74" s="29" t="s">
        <v>48</v>
      </c>
      <c r="C74" s="123">
        <v>84</v>
      </c>
      <c r="D74" s="124"/>
      <c r="E74" s="125">
        <v>78</v>
      </c>
      <c r="F74" s="123">
        <v>63</v>
      </c>
      <c r="G74" s="123">
        <v>0</v>
      </c>
      <c r="H74" s="123">
        <v>8</v>
      </c>
      <c r="I74" s="123">
        <v>0</v>
      </c>
      <c r="J74" s="46">
        <f>SUM('E-a'!C74,'E-b'!C74)-C74</f>
        <v>0</v>
      </c>
      <c r="L74" s="46">
        <f>SUM('E-a'!E74,'E-b'!E74)-E74</f>
        <v>0</v>
      </c>
      <c r="M74" s="46">
        <f>SUM('E-a'!F74,'E-b'!F74)-F74</f>
        <v>0</v>
      </c>
      <c r="N74" s="46">
        <f>SUM('E-a'!G74,'E-b'!G74)-G74</f>
        <v>0</v>
      </c>
      <c r="O74" s="46">
        <f>SUM('E-a'!H74,'E-b'!H74)-H74</f>
        <v>0</v>
      </c>
      <c r="P74" s="46">
        <f>SUM('E-a'!I74,'E-b'!I74)-I74</f>
        <v>0</v>
      </c>
    </row>
    <row r="75" spans="2:16" s="8" customFormat="1" ht="11.1" customHeight="1" x14ac:dyDescent="0.15">
      <c r="B75" s="29" t="s">
        <v>49</v>
      </c>
      <c r="C75" s="123">
        <v>43</v>
      </c>
      <c r="D75" s="124"/>
      <c r="E75" s="125">
        <v>34</v>
      </c>
      <c r="F75" s="123">
        <v>28</v>
      </c>
      <c r="G75" s="123">
        <v>0</v>
      </c>
      <c r="H75" s="123">
        <v>1</v>
      </c>
      <c r="I75" s="123">
        <v>0</v>
      </c>
      <c r="J75" s="46">
        <f>SUM('E-a'!C75,'E-b'!C75)-C75</f>
        <v>0</v>
      </c>
      <c r="L75" s="46">
        <f>SUM('E-a'!E75,'E-b'!E75)-E75</f>
        <v>0</v>
      </c>
      <c r="M75" s="46">
        <f>SUM('E-a'!F75,'E-b'!F75)-F75</f>
        <v>0</v>
      </c>
      <c r="N75" s="46">
        <f>SUM('E-a'!G75,'E-b'!G75)-G75</f>
        <v>0</v>
      </c>
      <c r="O75" s="46">
        <f>SUM('E-a'!H75,'E-b'!H75)-H75</f>
        <v>0</v>
      </c>
      <c r="P75" s="46">
        <f>SUM('E-a'!I75,'E-b'!I75)-I75</f>
        <v>0</v>
      </c>
    </row>
    <row r="76" spans="2:16" s="8" customFormat="1" ht="11.1" customHeight="1" x14ac:dyDescent="0.15">
      <c r="B76" s="29" t="s">
        <v>50</v>
      </c>
      <c r="C76" s="123">
        <v>38</v>
      </c>
      <c r="D76" s="124"/>
      <c r="E76" s="125">
        <v>30</v>
      </c>
      <c r="F76" s="123">
        <v>24</v>
      </c>
      <c r="G76" s="123">
        <v>0</v>
      </c>
      <c r="H76" s="123">
        <v>1</v>
      </c>
      <c r="I76" s="123">
        <v>0</v>
      </c>
      <c r="J76" s="46">
        <f>SUM('E-a'!C76,'E-b'!C76)-C76</f>
        <v>0</v>
      </c>
      <c r="L76" s="46">
        <f>SUM('E-a'!E76,'E-b'!E76)-E76</f>
        <v>0</v>
      </c>
      <c r="M76" s="46">
        <f>SUM('E-a'!F76,'E-b'!F76)-F76</f>
        <v>0</v>
      </c>
      <c r="N76" s="46">
        <f>SUM('E-a'!G76,'E-b'!G76)-G76</f>
        <v>0</v>
      </c>
      <c r="O76" s="46">
        <f>SUM('E-a'!H76,'E-b'!H76)-H76</f>
        <v>0</v>
      </c>
      <c r="P76" s="46">
        <f>SUM('E-a'!I76,'E-b'!I76)-I76</f>
        <v>0</v>
      </c>
    </row>
    <row r="77" spans="2:16" s="8" customFormat="1" ht="11.1" customHeight="1" x14ac:dyDescent="0.15">
      <c r="B77" s="29" t="s">
        <v>51</v>
      </c>
      <c r="C77" s="123">
        <v>53</v>
      </c>
      <c r="D77" s="124"/>
      <c r="E77" s="125">
        <v>50</v>
      </c>
      <c r="F77" s="123">
        <v>47</v>
      </c>
      <c r="G77" s="123">
        <v>8</v>
      </c>
      <c r="H77" s="123">
        <v>4</v>
      </c>
      <c r="I77" s="123">
        <v>0</v>
      </c>
      <c r="J77" s="46">
        <f>SUM('E-a'!C77,'E-b'!C77)-C77</f>
        <v>0</v>
      </c>
      <c r="L77" s="46">
        <f>SUM('E-a'!E77,'E-b'!E77)-E77</f>
        <v>0</v>
      </c>
      <c r="M77" s="46">
        <f>SUM('E-a'!F77,'E-b'!F77)-F77</f>
        <v>0</v>
      </c>
      <c r="N77" s="46">
        <f>SUM('E-a'!G77,'E-b'!G77)-G77</f>
        <v>0</v>
      </c>
      <c r="O77" s="46">
        <f>SUM('E-a'!H77,'E-b'!H77)-H77</f>
        <v>0</v>
      </c>
      <c r="P77" s="46">
        <f>SUM('E-a'!I77,'E-b'!I77)-I77</f>
        <v>0</v>
      </c>
    </row>
    <row r="78" spans="2:16" s="8" customFormat="1" ht="11.1" customHeight="1" thickBot="1" x14ac:dyDescent="0.2">
      <c r="B78" s="33" t="s">
        <v>52</v>
      </c>
      <c r="C78" s="132">
        <v>69</v>
      </c>
      <c r="D78" s="133"/>
      <c r="E78" s="134">
        <v>62</v>
      </c>
      <c r="F78" s="132">
        <v>53</v>
      </c>
      <c r="G78" s="132">
        <v>1</v>
      </c>
      <c r="H78" s="132">
        <v>3</v>
      </c>
      <c r="I78" s="132">
        <v>0</v>
      </c>
      <c r="J78" s="46">
        <f>SUM('E-a'!C78,'E-b'!C78)-C78</f>
        <v>0</v>
      </c>
      <c r="L78" s="46">
        <f>SUM('E-a'!E78,'E-b'!E78)-E78</f>
        <v>0</v>
      </c>
      <c r="M78" s="46">
        <f>SUM('E-a'!F78,'E-b'!F78)-F78</f>
        <v>0</v>
      </c>
      <c r="N78" s="46">
        <f>SUM('E-a'!G78,'E-b'!G78)-G78</f>
        <v>0</v>
      </c>
      <c r="O78" s="46">
        <f>SUM('E-a'!H78,'E-b'!H78)-H78</f>
        <v>0</v>
      </c>
      <c r="P78" s="46">
        <f>SUM('E-a'!I78,'E-b'!I78)-I78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transitionEvaluation="1" codeName="Sheet73">
    <tabColor indexed="50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16" x14ac:dyDescent="0.15">
      <c r="B1" s="1" t="s">
        <v>180</v>
      </c>
    </row>
    <row r="2" spans="2:16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1" t="s">
        <v>94</v>
      </c>
      <c r="D4" s="211"/>
      <c r="E4" s="211"/>
      <c r="F4" s="211"/>
      <c r="G4" s="211"/>
      <c r="H4" s="211"/>
      <c r="I4" s="211"/>
    </row>
    <row r="5" spans="2:16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16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16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2012 平成24年</v>
      </c>
      <c r="C9" s="43">
        <v>366</v>
      </c>
      <c r="D9" s="44">
        <v>96.994535519125677</v>
      </c>
      <c r="E9" s="14">
        <v>355</v>
      </c>
      <c r="F9" s="124">
        <v>876</v>
      </c>
      <c r="G9" s="124">
        <v>94</v>
      </c>
      <c r="H9" s="124">
        <v>14</v>
      </c>
      <c r="I9" s="124">
        <v>2</v>
      </c>
      <c r="J9" s="46">
        <f>SUM('E-a-1'!C9,'E-a-2'!C9,'E-a-3'!C9)-C9</f>
        <v>0</v>
      </c>
      <c r="L9" s="46">
        <f>SUM('E-a-1'!E9,'E-a-2'!E9,'E-a-3'!E9)-E9</f>
        <v>0</v>
      </c>
      <c r="M9" s="46">
        <f>SUM('E-a-1'!F9,'E-a-2'!F9,'E-a-3'!F9)-F9</f>
        <v>0</v>
      </c>
      <c r="N9" s="46">
        <f>SUM('E-a-1'!G9,'E-a-2'!G9,'E-a-3'!G9)-G9</f>
        <v>0</v>
      </c>
      <c r="O9" s="46">
        <f>SUM('E-a-1'!H9,'E-a-2'!H9,'E-a-3'!H9)-H9</f>
        <v>0</v>
      </c>
      <c r="P9" s="46">
        <f>SUM('E-a-1'!I9,'E-a-2'!I9,'E-a-3'!I9)-I9</f>
        <v>0</v>
      </c>
    </row>
    <row r="10" spans="2:16" s="8" customFormat="1" x14ac:dyDescent="0.15">
      <c r="B10" s="14" t="str">
        <f>重要犯罪!B10</f>
        <v>2013     25</v>
      </c>
      <c r="C10" s="43">
        <v>123</v>
      </c>
      <c r="D10" s="44">
        <v>101.62601626016261</v>
      </c>
      <c r="E10" s="14">
        <v>125</v>
      </c>
      <c r="F10" s="124">
        <v>725</v>
      </c>
      <c r="G10" s="124">
        <v>78</v>
      </c>
      <c r="H10" s="124">
        <v>8</v>
      </c>
      <c r="I10" s="124">
        <v>0</v>
      </c>
      <c r="J10" s="46">
        <f>SUM('E-a-1'!C10,'E-a-2'!C10,'E-a-3'!C10)-C10</f>
        <v>0</v>
      </c>
      <c r="L10" s="46">
        <f>SUM('E-a-1'!E10,'E-a-2'!E10,'E-a-3'!E10)-E10</f>
        <v>0</v>
      </c>
      <c r="M10" s="46">
        <f>SUM('E-a-1'!F10,'E-a-2'!F10,'E-a-3'!F10)-F10</f>
        <v>0</v>
      </c>
      <c r="N10" s="46">
        <f>SUM('E-a-1'!G10,'E-a-2'!G10,'E-a-3'!G10)-G10</f>
        <v>0</v>
      </c>
      <c r="O10" s="46">
        <f>SUM('E-a-1'!H10,'E-a-2'!H10,'E-a-3'!H10)-H10</f>
        <v>0</v>
      </c>
      <c r="P10" s="46">
        <f>SUM('E-a-1'!I10,'E-a-2'!I10,'E-a-3'!I10)-I10</f>
        <v>0</v>
      </c>
    </row>
    <row r="11" spans="2:16" s="8" customFormat="1" x14ac:dyDescent="0.15">
      <c r="B11" s="14" t="str">
        <f>重要犯罪!B11</f>
        <v>2014     26</v>
      </c>
      <c r="C11" s="43">
        <v>221</v>
      </c>
      <c r="D11" s="44">
        <v>94.570135746606326</v>
      </c>
      <c r="E11" s="14">
        <v>209</v>
      </c>
      <c r="F11" s="124">
        <v>735</v>
      </c>
      <c r="G11" s="124">
        <v>76</v>
      </c>
      <c r="H11" s="124">
        <v>10</v>
      </c>
      <c r="I11" s="124">
        <v>1</v>
      </c>
      <c r="J11" s="46">
        <f>SUM('E-a-1'!C11,'E-a-2'!C11,'E-a-3'!C11)-C11</f>
        <v>0</v>
      </c>
      <c r="L11" s="46">
        <f>SUM('E-a-1'!E11,'E-a-2'!E11,'E-a-3'!E11)-E11</f>
        <v>0</v>
      </c>
      <c r="M11" s="46">
        <f>SUM('E-a-1'!F11,'E-a-2'!F11,'E-a-3'!F11)-F11</f>
        <v>0</v>
      </c>
      <c r="N11" s="46">
        <f>SUM('E-a-1'!G11,'E-a-2'!G11,'E-a-3'!G11)-G11</f>
        <v>0</v>
      </c>
      <c r="O11" s="46">
        <f>SUM('E-a-1'!H11,'E-a-2'!H11,'E-a-3'!H11)-H11</f>
        <v>0</v>
      </c>
      <c r="P11" s="46">
        <f>SUM('E-a-1'!I11,'E-a-2'!I11,'E-a-3'!I11)-I11</f>
        <v>0</v>
      </c>
    </row>
    <row r="12" spans="2:16" s="8" customFormat="1" x14ac:dyDescent="0.15">
      <c r="B12" s="14" t="str">
        <f>重要犯罪!B12</f>
        <v>2015     27</v>
      </c>
      <c r="C12" s="43">
        <v>270</v>
      </c>
      <c r="D12" s="44">
        <v>83.333333333333343</v>
      </c>
      <c r="E12" s="14">
        <v>225</v>
      </c>
      <c r="F12" s="124">
        <v>923</v>
      </c>
      <c r="G12" s="124">
        <v>91</v>
      </c>
      <c r="H12" s="124">
        <v>8</v>
      </c>
      <c r="I12" s="124">
        <v>0</v>
      </c>
      <c r="J12" s="46">
        <f>SUM('E-a-1'!C12,'E-a-2'!C12,'E-a-3'!C12)-C12</f>
        <v>0</v>
      </c>
      <c r="L12" s="46">
        <f>SUM('E-a-1'!E12,'E-a-2'!E12,'E-a-3'!E12)-E12</f>
        <v>0</v>
      </c>
      <c r="M12" s="46">
        <f>SUM('E-a-1'!F12,'E-a-2'!F12,'E-a-3'!F12)-F12</f>
        <v>0</v>
      </c>
      <c r="N12" s="46">
        <f>SUM('E-a-1'!G12,'E-a-2'!G12,'E-a-3'!G12)-G12</f>
        <v>0</v>
      </c>
      <c r="O12" s="46">
        <f>SUM('E-a-1'!H12,'E-a-2'!H12,'E-a-3'!H12)-H12</f>
        <v>0</v>
      </c>
      <c r="P12" s="46">
        <f>SUM('E-a-1'!I12,'E-a-2'!I12,'E-a-3'!I12)-I12</f>
        <v>0</v>
      </c>
    </row>
    <row r="13" spans="2:16" s="8" customFormat="1" x14ac:dyDescent="0.15">
      <c r="B13" s="18" t="str">
        <f>重要犯罪!B13</f>
        <v>2016     28</v>
      </c>
      <c r="C13" s="50">
        <v>365</v>
      </c>
      <c r="D13" s="44">
        <v>98.904109589041099</v>
      </c>
      <c r="E13" s="18">
        <v>361</v>
      </c>
      <c r="F13" s="142">
        <v>725</v>
      </c>
      <c r="G13" s="142">
        <v>89</v>
      </c>
      <c r="H13" s="142">
        <v>8</v>
      </c>
      <c r="I13" s="142">
        <v>3</v>
      </c>
      <c r="J13" s="46">
        <f>SUM('E-a-1'!C13,'E-a-2'!C13,'E-a-3'!C13)-C13</f>
        <v>0</v>
      </c>
      <c r="L13" s="46">
        <f>SUM('E-a-1'!E13,'E-a-2'!E13,'E-a-3'!E13)-E13</f>
        <v>0</v>
      </c>
      <c r="M13" s="46">
        <f>SUM('E-a-1'!F13,'E-a-2'!F13,'E-a-3'!F13)-F13</f>
        <v>0</v>
      </c>
      <c r="N13" s="46">
        <f>SUM('E-a-1'!G13,'E-a-2'!G13,'E-a-3'!G13)-G13</f>
        <v>0</v>
      </c>
      <c r="O13" s="46">
        <f>SUM('E-a-1'!H13,'E-a-2'!H13,'E-a-3'!H13)-H13</f>
        <v>0</v>
      </c>
      <c r="P13" s="46">
        <f>SUM('E-a-1'!I13,'E-a-2'!I13,'E-a-3'!I13)-I13</f>
        <v>0</v>
      </c>
    </row>
    <row r="14" spans="2:16" s="8" customFormat="1" x14ac:dyDescent="0.15">
      <c r="B14" s="18" t="str">
        <f>重要犯罪!B14</f>
        <v>2017     29</v>
      </c>
      <c r="C14" s="47">
        <v>198</v>
      </c>
      <c r="D14" s="44">
        <v>86.36363636363636</v>
      </c>
      <c r="E14" s="77">
        <v>171</v>
      </c>
      <c r="F14" s="142">
        <v>637</v>
      </c>
      <c r="G14" s="142">
        <v>58</v>
      </c>
      <c r="H14" s="142">
        <v>18</v>
      </c>
      <c r="I14" s="142">
        <v>1</v>
      </c>
      <c r="J14" s="46">
        <f>SUM('E-a-1'!C14,'E-a-2'!C14,'E-a-3'!C14)-C14</f>
        <v>0</v>
      </c>
      <c r="L14" s="46">
        <f>SUM('E-a-1'!E14,'E-a-2'!E14,'E-a-3'!E14)-E14</f>
        <v>0</v>
      </c>
      <c r="M14" s="46">
        <f>SUM('E-a-1'!F14,'E-a-2'!F14,'E-a-3'!F14)-F14</f>
        <v>0</v>
      </c>
      <c r="N14" s="46">
        <f>SUM('E-a-1'!G14,'E-a-2'!G14,'E-a-3'!G14)-G14</f>
        <v>0</v>
      </c>
      <c r="O14" s="46">
        <f>SUM('E-a-1'!H14,'E-a-2'!H14,'E-a-3'!H14)-H14</f>
        <v>0</v>
      </c>
      <c r="P14" s="46">
        <f>SUM('E-a-1'!I14,'E-a-2'!I14,'E-a-3'!I14)-I14</f>
        <v>0</v>
      </c>
    </row>
    <row r="15" spans="2:16" s="8" customFormat="1" x14ac:dyDescent="0.15">
      <c r="B15" s="18" t="str">
        <f>重要犯罪!B15</f>
        <v>2018     30</v>
      </c>
      <c r="C15" s="47">
        <v>124</v>
      </c>
      <c r="D15" s="48">
        <v>133.06451612903226</v>
      </c>
      <c r="E15" s="77">
        <v>165</v>
      </c>
      <c r="F15" s="142">
        <v>602</v>
      </c>
      <c r="G15" s="142">
        <v>51</v>
      </c>
      <c r="H15" s="142">
        <v>5</v>
      </c>
      <c r="I15" s="142">
        <v>0</v>
      </c>
      <c r="J15" s="46">
        <f>SUM('E-a-1'!C15,'E-a-2'!C15,'E-a-3'!C15)-C15</f>
        <v>0</v>
      </c>
      <c r="L15" s="46">
        <f>SUM('E-a-1'!E15,'E-a-2'!E15,'E-a-3'!E15)-E15</f>
        <v>0</v>
      </c>
      <c r="M15" s="46">
        <f>SUM('E-a-1'!F15,'E-a-2'!F15,'E-a-3'!F15)-F15</f>
        <v>0</v>
      </c>
      <c r="N15" s="46">
        <f>SUM('E-a-1'!G15,'E-a-2'!G15,'E-a-3'!G15)-G15</f>
        <v>0</v>
      </c>
      <c r="O15" s="46">
        <f>SUM('E-a-1'!H15,'E-a-2'!H15,'E-a-3'!H15)-H15</f>
        <v>0</v>
      </c>
      <c r="P15" s="46">
        <f>SUM('E-a-1'!I15,'E-a-2'!I15,'E-a-3'!I15)-I15</f>
        <v>0</v>
      </c>
    </row>
    <row r="16" spans="2:16" s="8" customFormat="1" x14ac:dyDescent="0.15">
      <c r="B16" s="18" t="str">
        <f>重要犯罪!B16</f>
        <v>2019 令和元年</v>
      </c>
      <c r="C16" s="50">
        <v>267</v>
      </c>
      <c r="D16" s="48">
        <v>95.50561797752809</v>
      </c>
      <c r="E16" s="148">
        <v>255</v>
      </c>
      <c r="F16" s="142">
        <v>452</v>
      </c>
      <c r="G16" s="142">
        <v>48</v>
      </c>
      <c r="H16" s="142">
        <v>7</v>
      </c>
      <c r="I16" s="142">
        <v>1</v>
      </c>
      <c r="J16" s="46">
        <f>SUM('E-a-1'!C16,'E-a-2'!C16,'E-a-3'!C16)-C16</f>
        <v>0</v>
      </c>
      <c r="L16" s="46">
        <f>SUM('E-a-1'!E16,'E-a-2'!E16,'E-a-3'!E16)-E16</f>
        <v>0</v>
      </c>
      <c r="M16" s="46">
        <f>SUM('E-a-1'!F16,'E-a-2'!F16,'E-a-3'!F16)-F16</f>
        <v>0</v>
      </c>
      <c r="N16" s="46">
        <f>SUM('E-a-1'!G16,'E-a-2'!G16,'E-a-3'!G16)-G16</f>
        <v>0</v>
      </c>
      <c r="O16" s="46">
        <f>SUM('E-a-1'!H16,'E-a-2'!H16,'E-a-3'!H16)-H16</f>
        <v>0</v>
      </c>
      <c r="P16" s="46">
        <f>SUM('E-a-1'!I16,'E-a-2'!I16,'E-a-3'!I16)-I16</f>
        <v>0</v>
      </c>
    </row>
    <row r="17" spans="2:16" s="22" customFormat="1" x14ac:dyDescent="0.15">
      <c r="B17" s="18" t="str">
        <f>重要犯罪!B17</f>
        <v>2020 　　２</v>
      </c>
      <c r="C17" s="50">
        <v>118</v>
      </c>
      <c r="D17" s="48">
        <v>94.915254237288138</v>
      </c>
      <c r="E17" s="149">
        <v>112</v>
      </c>
      <c r="F17" s="149">
        <v>495</v>
      </c>
      <c r="G17" s="149">
        <v>37</v>
      </c>
      <c r="H17" s="149">
        <v>2</v>
      </c>
      <c r="I17" s="148">
        <v>0</v>
      </c>
      <c r="J17" s="46">
        <f>SUM('E-a-1'!C17,'E-a-2'!C17,'E-a-3'!C17)-C17</f>
        <v>0</v>
      </c>
      <c r="L17" s="46">
        <f>SUM('E-a-1'!E17,'E-a-2'!E17,'E-a-3'!E17)-E17</f>
        <v>0</v>
      </c>
      <c r="M17" s="46">
        <f>SUM('E-a-1'!F17,'E-a-2'!F17,'E-a-3'!F17)-F17</f>
        <v>0</v>
      </c>
      <c r="N17" s="46">
        <f>SUM('E-a-1'!G17,'E-a-2'!G17,'E-a-3'!G17)-G17</f>
        <v>0</v>
      </c>
      <c r="O17" s="46">
        <f>SUM('E-a-1'!H17,'E-a-2'!H17,'E-a-3'!H17)-H17</f>
        <v>0</v>
      </c>
      <c r="P17" s="46">
        <f>SUM('E-a-1'!I17,'E-a-2'!I17,'E-a-3'!I17)-I17</f>
        <v>0</v>
      </c>
    </row>
    <row r="18" spans="2:16" s="22" customFormat="1" x14ac:dyDescent="0.15">
      <c r="B18" s="23" t="str">
        <f>重要犯罪!B18</f>
        <v>2021 　　３</v>
      </c>
      <c r="C18" s="53">
        <f>SUM(C20,C26,C33,C34,C45,C52,C59,C65,C70)</f>
        <v>116</v>
      </c>
      <c r="D18" s="54">
        <f>E18/C18*100</f>
        <v>92.241379310344826</v>
      </c>
      <c r="E18" s="131">
        <f>SUM(E20,E26,E33,E34,E45,E52,E59,E65,E70)</f>
        <v>107</v>
      </c>
      <c r="F18" s="121">
        <f>SUM(F20,F26,F33,F34,F45,F52,F59,F65,F70)</f>
        <v>504</v>
      </c>
      <c r="G18" s="121">
        <f>SUM(G20,G26,G33,G34,G45,G52,G59,G65,G70)</f>
        <v>46</v>
      </c>
      <c r="H18" s="121">
        <f>SUM(H20,H26,H33,H34,H45,H52,H59,H65,H70)</f>
        <v>3</v>
      </c>
      <c r="I18" s="121">
        <f>SUM(I20,I26,I33,I34,I45,I52,I59,I65,I70)</f>
        <v>1</v>
      </c>
      <c r="J18" s="46">
        <f>SUM('E-a-1'!C18,'E-a-2'!C18,'E-a-3'!C18)-C18</f>
        <v>0</v>
      </c>
      <c r="L18" s="46">
        <f>SUM('E-a-1'!E18,'E-a-2'!E18,'E-a-3'!E18)-E18</f>
        <v>0</v>
      </c>
      <c r="M18" s="46">
        <f>SUM('E-a-1'!F18,'E-a-2'!F18,'E-a-3'!F18)-F18</f>
        <v>0</v>
      </c>
      <c r="N18" s="46">
        <f>SUM('E-a-1'!G18,'E-a-2'!G18,'E-a-3'!G18)-G18</f>
        <v>0</v>
      </c>
      <c r="O18" s="46">
        <f>SUM('E-a-1'!H18,'E-a-2'!H18,'E-a-3'!H18)-H18</f>
        <v>0</v>
      </c>
      <c r="P18" s="46">
        <f>SUM('E-a-1'!I18,'E-a-2'!I18,'E-a-3'!I18)-I18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SUM('E-a-1'!C19,'E-a-2'!C19,'E-a-3'!C19)-C19</f>
        <v>0</v>
      </c>
      <c r="L19" s="46">
        <f>SUM('E-a-1'!E19,'E-a-2'!E19,'E-a-3'!E19)-E19</f>
        <v>0</v>
      </c>
      <c r="M19" s="46">
        <f>SUM('E-a-1'!F19,'E-a-2'!F19,'E-a-3'!F19)-F19</f>
        <v>0</v>
      </c>
      <c r="N19" s="46">
        <f>SUM('E-a-1'!G19,'E-a-2'!G19,'E-a-3'!G19)-G19</f>
        <v>0</v>
      </c>
      <c r="O19" s="46">
        <f>SUM('E-a-1'!H19,'E-a-2'!H19,'E-a-3'!H19)-H19</f>
        <v>0</v>
      </c>
      <c r="P19" s="46">
        <f>SUM('E-a-1'!I19,'E-a-2'!I19,'E-a-3'!I19)-I19</f>
        <v>0</v>
      </c>
    </row>
    <row r="20" spans="2:16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  <c r="J20" s="46">
        <f>SUM('E-a-1'!C20,'E-a-2'!C20,'E-a-3'!C20)-C20</f>
        <v>0</v>
      </c>
      <c r="L20" s="46">
        <f>SUM('E-a-1'!E20,'E-a-2'!E20,'E-a-3'!E20)-E20</f>
        <v>0</v>
      </c>
      <c r="M20" s="46">
        <f>SUM('E-a-1'!F20,'E-a-2'!F20,'E-a-3'!F20)-F20</f>
        <v>0</v>
      </c>
      <c r="N20" s="46">
        <f>SUM('E-a-1'!G20,'E-a-2'!G20,'E-a-3'!G20)-G20</f>
        <v>0</v>
      </c>
      <c r="O20" s="46">
        <f>SUM('E-a-1'!H20,'E-a-2'!H20,'E-a-3'!H20)-H20</f>
        <v>0</v>
      </c>
      <c r="P20" s="46">
        <f>SUM('E-a-1'!I20,'E-a-2'!I20,'E-a-3'!I20)-I20</f>
        <v>0</v>
      </c>
    </row>
    <row r="21" spans="2:16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  <c r="J21" s="46">
        <f>SUM('E-a-1'!C21,'E-a-2'!C21,'E-a-3'!C21)-C21</f>
        <v>0</v>
      </c>
      <c r="L21" s="46">
        <f>SUM('E-a-1'!E21,'E-a-2'!E21,'E-a-3'!E21)-E21</f>
        <v>0</v>
      </c>
      <c r="M21" s="46">
        <f>SUM('E-a-1'!F21,'E-a-2'!F21,'E-a-3'!F21)-F21</f>
        <v>0</v>
      </c>
      <c r="N21" s="46">
        <f>SUM('E-a-1'!G21,'E-a-2'!G21,'E-a-3'!G21)-G21</f>
        <v>0</v>
      </c>
      <c r="O21" s="46">
        <f>SUM('E-a-1'!H21,'E-a-2'!H21,'E-a-3'!H21)-H21</f>
        <v>0</v>
      </c>
      <c r="P21" s="46">
        <f>SUM('E-a-1'!I21,'E-a-2'!I21,'E-a-3'!I21)-I21</f>
        <v>0</v>
      </c>
    </row>
    <row r="22" spans="2:16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  <c r="J22" s="46">
        <f>SUM('E-a-1'!C22,'E-a-2'!C22,'E-a-3'!C22)-C22</f>
        <v>0</v>
      </c>
      <c r="L22" s="46">
        <f>SUM('E-a-1'!E22,'E-a-2'!E22,'E-a-3'!E22)-E22</f>
        <v>0</v>
      </c>
      <c r="M22" s="46">
        <f>SUM('E-a-1'!F22,'E-a-2'!F22,'E-a-3'!F22)-F22</f>
        <v>0</v>
      </c>
      <c r="N22" s="46">
        <f>SUM('E-a-1'!G22,'E-a-2'!G22,'E-a-3'!G22)-G22</f>
        <v>0</v>
      </c>
      <c r="O22" s="46">
        <f>SUM('E-a-1'!H22,'E-a-2'!H22,'E-a-3'!H22)-H22</f>
        <v>0</v>
      </c>
      <c r="P22" s="46">
        <f>SUM('E-a-1'!I22,'E-a-2'!I22,'E-a-3'!I22)-I22</f>
        <v>0</v>
      </c>
    </row>
    <row r="23" spans="2:16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  <c r="J23" s="46">
        <f>SUM('E-a-1'!C23,'E-a-2'!C23,'E-a-3'!C23)-C23</f>
        <v>0</v>
      </c>
      <c r="L23" s="46">
        <f>SUM('E-a-1'!E23,'E-a-2'!E23,'E-a-3'!E23)-E23</f>
        <v>0</v>
      </c>
      <c r="M23" s="46">
        <f>SUM('E-a-1'!F23,'E-a-2'!F23,'E-a-3'!F23)-F23</f>
        <v>0</v>
      </c>
      <c r="N23" s="46">
        <f>SUM('E-a-1'!G23,'E-a-2'!G23,'E-a-3'!G23)-G23</f>
        <v>0</v>
      </c>
      <c r="O23" s="46">
        <f>SUM('E-a-1'!H23,'E-a-2'!H23,'E-a-3'!H23)-H23</f>
        <v>0</v>
      </c>
      <c r="P23" s="46">
        <f>SUM('E-a-1'!I23,'E-a-2'!I23,'E-a-3'!I23)-I23</f>
        <v>0</v>
      </c>
    </row>
    <row r="24" spans="2:16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  <c r="J24" s="46">
        <f>SUM('E-a-1'!C24,'E-a-2'!C24,'E-a-3'!C24)-C24</f>
        <v>0</v>
      </c>
      <c r="L24" s="46">
        <f>SUM('E-a-1'!E24,'E-a-2'!E24,'E-a-3'!E24)-E24</f>
        <v>0</v>
      </c>
      <c r="M24" s="46">
        <f>SUM('E-a-1'!F24,'E-a-2'!F24,'E-a-3'!F24)-F24</f>
        <v>0</v>
      </c>
      <c r="N24" s="46">
        <f>SUM('E-a-1'!G24,'E-a-2'!G24,'E-a-3'!G24)-G24</f>
        <v>0</v>
      </c>
      <c r="O24" s="46">
        <f>SUM('E-a-1'!H24,'E-a-2'!H24,'E-a-3'!H24)-H24</f>
        <v>0</v>
      </c>
      <c r="P24" s="46">
        <f>SUM('E-a-1'!I24,'E-a-2'!I24,'E-a-3'!I24)-I24</f>
        <v>0</v>
      </c>
    </row>
    <row r="25" spans="2:16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  <c r="J25" s="46">
        <f>SUM('E-a-1'!C25,'E-a-2'!C25,'E-a-3'!C25)-C25</f>
        <v>0</v>
      </c>
      <c r="L25" s="46">
        <f>SUM('E-a-1'!E25,'E-a-2'!E25,'E-a-3'!E25)-E25</f>
        <v>0</v>
      </c>
      <c r="M25" s="46">
        <f>SUM('E-a-1'!F25,'E-a-2'!F25,'E-a-3'!F25)-F25</f>
        <v>0</v>
      </c>
      <c r="N25" s="46">
        <f>SUM('E-a-1'!G25,'E-a-2'!G25,'E-a-3'!G25)-G25</f>
        <v>0</v>
      </c>
      <c r="O25" s="46">
        <f>SUM('E-a-1'!H25,'E-a-2'!H25,'E-a-3'!H25)-H25</f>
        <v>0</v>
      </c>
      <c r="P25" s="46">
        <f>SUM('E-a-1'!I25,'E-a-2'!I25,'E-a-3'!I25)-I25</f>
        <v>0</v>
      </c>
    </row>
    <row r="26" spans="2:16" s="22" customFormat="1" ht="11.1" customHeight="1" x14ac:dyDescent="0.15">
      <c r="B26" s="32" t="s">
        <v>284</v>
      </c>
      <c r="C26" s="121">
        <v>5</v>
      </c>
      <c r="D26" s="53"/>
      <c r="E26" s="127">
        <v>4</v>
      </c>
      <c r="F26" s="121">
        <v>15</v>
      </c>
      <c r="G26" s="121">
        <v>1</v>
      </c>
      <c r="H26" s="121">
        <v>0</v>
      </c>
      <c r="I26" s="121">
        <v>0</v>
      </c>
      <c r="J26" s="46">
        <f>SUM('E-a-1'!C26,'E-a-2'!C26,'E-a-3'!C26)-C26</f>
        <v>0</v>
      </c>
      <c r="L26" s="46">
        <f>SUM('E-a-1'!E26,'E-a-2'!E26,'E-a-3'!E26)-E26</f>
        <v>0</v>
      </c>
      <c r="M26" s="46">
        <f>SUM('E-a-1'!F26,'E-a-2'!F26,'E-a-3'!F26)-F26</f>
        <v>0</v>
      </c>
      <c r="N26" s="46">
        <f>SUM('E-a-1'!G26,'E-a-2'!G26,'E-a-3'!G26)-G26</f>
        <v>0</v>
      </c>
      <c r="O26" s="46">
        <f>SUM('E-a-1'!H26,'E-a-2'!H26,'E-a-3'!H26)-H26</f>
        <v>0</v>
      </c>
      <c r="P26" s="46">
        <f>SUM('E-a-1'!I26,'E-a-2'!I26,'E-a-3'!I26)-I26</f>
        <v>0</v>
      </c>
    </row>
    <row r="27" spans="2:16" s="8" customFormat="1" ht="11.1" customHeight="1" x14ac:dyDescent="0.15">
      <c r="B27" s="29" t="s">
        <v>7</v>
      </c>
      <c r="C27" s="123">
        <v>1</v>
      </c>
      <c r="D27" s="43"/>
      <c r="E27" s="125">
        <v>1</v>
      </c>
      <c r="F27" s="123">
        <v>1</v>
      </c>
      <c r="G27" s="123">
        <v>0</v>
      </c>
      <c r="H27" s="123">
        <v>0</v>
      </c>
      <c r="I27" s="123">
        <v>0</v>
      </c>
      <c r="J27" s="46">
        <f>SUM('E-a-1'!C27,'E-a-2'!C27,'E-a-3'!C27)-C27</f>
        <v>0</v>
      </c>
      <c r="L27" s="46">
        <f>SUM('E-a-1'!E27,'E-a-2'!E27,'E-a-3'!E27)-E27</f>
        <v>0</v>
      </c>
      <c r="M27" s="46">
        <f>SUM('E-a-1'!F27,'E-a-2'!F27,'E-a-3'!F27)-F27</f>
        <v>0</v>
      </c>
      <c r="N27" s="46">
        <f>SUM('E-a-1'!G27,'E-a-2'!G27,'E-a-3'!G27)-G27</f>
        <v>0</v>
      </c>
      <c r="O27" s="46">
        <f>SUM('E-a-1'!H27,'E-a-2'!H27,'E-a-3'!H27)-H27</f>
        <v>0</v>
      </c>
      <c r="P27" s="46">
        <f>SUM('E-a-1'!I27,'E-a-2'!I27,'E-a-3'!I27)-I27</f>
        <v>0</v>
      </c>
    </row>
    <row r="28" spans="2:16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6</v>
      </c>
      <c r="G28" s="123">
        <v>1</v>
      </c>
      <c r="H28" s="123">
        <v>0</v>
      </c>
      <c r="I28" s="123">
        <v>0</v>
      </c>
      <c r="J28" s="46">
        <f>SUM('E-a-1'!C28,'E-a-2'!C28,'E-a-3'!C28)-C28</f>
        <v>0</v>
      </c>
      <c r="L28" s="46">
        <f>SUM('E-a-1'!E28,'E-a-2'!E28,'E-a-3'!E28)-E28</f>
        <v>0</v>
      </c>
      <c r="M28" s="46">
        <f>SUM('E-a-1'!F28,'E-a-2'!F28,'E-a-3'!F28)-F28</f>
        <v>0</v>
      </c>
      <c r="N28" s="46">
        <f>SUM('E-a-1'!G28,'E-a-2'!G28,'E-a-3'!G28)-G28</f>
        <v>0</v>
      </c>
      <c r="O28" s="46">
        <f>SUM('E-a-1'!H28,'E-a-2'!H28,'E-a-3'!H28)-H28</f>
        <v>0</v>
      </c>
      <c r="P28" s="46">
        <f>SUM('E-a-1'!I28,'E-a-2'!I28,'E-a-3'!I28)-I28</f>
        <v>0</v>
      </c>
    </row>
    <row r="29" spans="2:16" s="8" customFormat="1" ht="11.1" customHeight="1" x14ac:dyDescent="0.15">
      <c r="B29" s="29" t="s">
        <v>9</v>
      </c>
      <c r="C29" s="123">
        <v>4</v>
      </c>
      <c r="D29" s="43"/>
      <c r="E29" s="125">
        <v>3</v>
      </c>
      <c r="F29" s="123">
        <v>8</v>
      </c>
      <c r="G29" s="123">
        <v>0</v>
      </c>
      <c r="H29" s="123">
        <v>0</v>
      </c>
      <c r="I29" s="123">
        <v>0</v>
      </c>
      <c r="J29" s="46">
        <f>SUM('E-a-1'!C29,'E-a-2'!C29,'E-a-3'!C29)-C29</f>
        <v>0</v>
      </c>
      <c r="L29" s="46">
        <f>SUM('E-a-1'!E29,'E-a-2'!E29,'E-a-3'!E29)-E29</f>
        <v>0</v>
      </c>
      <c r="M29" s="46">
        <f>SUM('E-a-1'!F29,'E-a-2'!F29,'E-a-3'!F29)-F29</f>
        <v>0</v>
      </c>
      <c r="N29" s="46">
        <f>SUM('E-a-1'!G29,'E-a-2'!G29,'E-a-3'!G29)-G29</f>
        <v>0</v>
      </c>
      <c r="O29" s="46">
        <f>SUM('E-a-1'!H29,'E-a-2'!H29,'E-a-3'!H29)-H29</f>
        <v>0</v>
      </c>
      <c r="P29" s="46">
        <f>SUM('E-a-1'!I29,'E-a-2'!I29,'E-a-3'!I29)-I29</f>
        <v>0</v>
      </c>
    </row>
    <row r="30" spans="2:16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  <c r="J30" s="46">
        <f>SUM('E-a-1'!C30,'E-a-2'!C30,'E-a-3'!C30)-C30</f>
        <v>0</v>
      </c>
      <c r="L30" s="46">
        <f>SUM('E-a-1'!E30,'E-a-2'!E30,'E-a-3'!E30)-E30</f>
        <v>0</v>
      </c>
      <c r="M30" s="46">
        <f>SUM('E-a-1'!F30,'E-a-2'!F30,'E-a-3'!F30)-F30</f>
        <v>0</v>
      </c>
      <c r="N30" s="46">
        <f>SUM('E-a-1'!G30,'E-a-2'!G30,'E-a-3'!G30)-G30</f>
        <v>0</v>
      </c>
      <c r="O30" s="46">
        <f>SUM('E-a-1'!H30,'E-a-2'!H30,'E-a-3'!H30)-H30</f>
        <v>0</v>
      </c>
      <c r="P30" s="46">
        <f>SUM('E-a-1'!I30,'E-a-2'!I30,'E-a-3'!I30)-I30</f>
        <v>0</v>
      </c>
    </row>
    <row r="31" spans="2:16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  <c r="J31" s="46">
        <f>SUM('E-a-1'!C31,'E-a-2'!C31,'E-a-3'!C31)-C31</f>
        <v>0</v>
      </c>
      <c r="L31" s="46">
        <f>SUM('E-a-1'!E31,'E-a-2'!E31,'E-a-3'!E31)-E31</f>
        <v>0</v>
      </c>
      <c r="M31" s="46">
        <f>SUM('E-a-1'!F31,'E-a-2'!F31,'E-a-3'!F31)-F31</f>
        <v>0</v>
      </c>
      <c r="N31" s="46">
        <f>SUM('E-a-1'!G31,'E-a-2'!G31,'E-a-3'!G31)-G31</f>
        <v>0</v>
      </c>
      <c r="O31" s="46">
        <f>SUM('E-a-1'!H31,'E-a-2'!H31,'E-a-3'!H31)-H31</f>
        <v>0</v>
      </c>
      <c r="P31" s="46">
        <f>SUM('E-a-1'!I31,'E-a-2'!I31,'E-a-3'!I31)-I31</f>
        <v>0</v>
      </c>
    </row>
    <row r="32" spans="2:16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  <c r="J32" s="46">
        <f>SUM('E-a-1'!C32,'E-a-2'!C32,'E-a-3'!C32)-C32</f>
        <v>0</v>
      </c>
      <c r="L32" s="46">
        <f>SUM('E-a-1'!E32,'E-a-2'!E32,'E-a-3'!E32)-E32</f>
        <v>0</v>
      </c>
      <c r="M32" s="46">
        <f>SUM('E-a-1'!F32,'E-a-2'!F32,'E-a-3'!F32)-F32</f>
        <v>0</v>
      </c>
      <c r="N32" s="46">
        <f>SUM('E-a-1'!G32,'E-a-2'!G32,'E-a-3'!G32)-G32</f>
        <v>0</v>
      </c>
      <c r="O32" s="46">
        <f>SUM('E-a-1'!H32,'E-a-2'!H32,'E-a-3'!H32)-H32</f>
        <v>0</v>
      </c>
      <c r="P32" s="46">
        <f>SUM('E-a-1'!I32,'E-a-2'!I32,'E-a-3'!I32)-I32</f>
        <v>0</v>
      </c>
    </row>
    <row r="33" spans="2:16" s="22" customFormat="1" ht="11.1" customHeight="1" x14ac:dyDescent="0.15">
      <c r="B33" s="32" t="s">
        <v>13</v>
      </c>
      <c r="C33" s="128">
        <v>16</v>
      </c>
      <c r="D33" s="53"/>
      <c r="E33" s="129">
        <v>13</v>
      </c>
      <c r="F33" s="128">
        <v>74</v>
      </c>
      <c r="G33" s="128">
        <v>8</v>
      </c>
      <c r="H33" s="128">
        <v>1</v>
      </c>
      <c r="I33" s="128">
        <v>1</v>
      </c>
      <c r="J33" s="46">
        <f>SUM('E-a-1'!C33,'E-a-2'!C33,'E-a-3'!C33)-C33</f>
        <v>0</v>
      </c>
      <c r="L33" s="46">
        <f>SUM('E-a-1'!E33,'E-a-2'!E33,'E-a-3'!E33)-E33</f>
        <v>0</v>
      </c>
      <c r="M33" s="46">
        <f>SUM('E-a-1'!F33,'E-a-2'!F33,'E-a-3'!F33)-F33</f>
        <v>0</v>
      </c>
      <c r="N33" s="46">
        <f>SUM('E-a-1'!G33,'E-a-2'!G33,'E-a-3'!G33)-G33</f>
        <v>0</v>
      </c>
      <c r="O33" s="46">
        <f>SUM('E-a-1'!H33,'E-a-2'!H33,'E-a-3'!H33)-H33</f>
        <v>0</v>
      </c>
      <c r="P33" s="46">
        <f>SUM('E-a-1'!I33,'E-a-2'!I33,'E-a-3'!I33)-I33</f>
        <v>0</v>
      </c>
    </row>
    <row r="34" spans="2:16" s="22" customFormat="1" ht="11.1" customHeight="1" x14ac:dyDescent="0.15">
      <c r="B34" s="32" t="s">
        <v>285</v>
      </c>
      <c r="C34" s="121">
        <v>13</v>
      </c>
      <c r="D34" s="53"/>
      <c r="E34" s="127">
        <v>12</v>
      </c>
      <c r="F34" s="121">
        <v>82</v>
      </c>
      <c r="G34" s="121">
        <v>3</v>
      </c>
      <c r="H34" s="121">
        <v>0</v>
      </c>
      <c r="I34" s="121">
        <v>0</v>
      </c>
      <c r="J34" s="46">
        <f>SUM('E-a-1'!C34,'E-a-2'!C34,'E-a-3'!C34)-C34</f>
        <v>0</v>
      </c>
      <c r="L34" s="46">
        <f>SUM('E-a-1'!E34,'E-a-2'!E34,'E-a-3'!E34)-E34</f>
        <v>0</v>
      </c>
      <c r="M34" s="46">
        <f>SUM('E-a-1'!F34,'E-a-2'!F34,'E-a-3'!F34)-F34</f>
        <v>0</v>
      </c>
      <c r="N34" s="46">
        <f>SUM('E-a-1'!G34,'E-a-2'!G34,'E-a-3'!G34)-G34</f>
        <v>0</v>
      </c>
      <c r="O34" s="46">
        <f>SUM('E-a-1'!H34,'E-a-2'!H34,'E-a-3'!H34)-H34</f>
        <v>0</v>
      </c>
      <c r="P34" s="46">
        <f>SUM('E-a-1'!I34,'E-a-2'!I34,'E-a-3'!I34)-I34</f>
        <v>0</v>
      </c>
    </row>
    <row r="35" spans="2:16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  <c r="J35" s="46">
        <f>SUM('E-a-1'!C35,'E-a-2'!C35,'E-a-3'!C35)-C35</f>
        <v>0</v>
      </c>
      <c r="L35" s="46">
        <f>SUM('E-a-1'!E35,'E-a-2'!E35,'E-a-3'!E35)-E35</f>
        <v>0</v>
      </c>
      <c r="M35" s="46">
        <f>SUM('E-a-1'!F35,'E-a-2'!F35,'E-a-3'!F35)-F35</f>
        <v>0</v>
      </c>
      <c r="N35" s="46">
        <f>SUM('E-a-1'!G35,'E-a-2'!G35,'E-a-3'!G35)-G35</f>
        <v>0</v>
      </c>
      <c r="O35" s="46">
        <f>SUM('E-a-1'!H35,'E-a-2'!H35,'E-a-3'!H35)-H35</f>
        <v>0</v>
      </c>
      <c r="P35" s="46">
        <f>SUM('E-a-1'!I35,'E-a-2'!I35,'E-a-3'!I35)-I35</f>
        <v>0</v>
      </c>
    </row>
    <row r="36" spans="2:16" s="8" customFormat="1" ht="11.1" customHeight="1" x14ac:dyDescent="0.15">
      <c r="B36" s="29" t="s">
        <v>15</v>
      </c>
      <c r="C36" s="123">
        <v>1</v>
      </c>
      <c r="D36" s="43"/>
      <c r="E36" s="125">
        <v>1</v>
      </c>
      <c r="F36" s="123">
        <v>1</v>
      </c>
      <c r="G36" s="123">
        <v>0</v>
      </c>
      <c r="H36" s="123">
        <v>0</v>
      </c>
      <c r="I36" s="123">
        <v>0</v>
      </c>
      <c r="J36" s="46">
        <f>SUM('E-a-1'!C36,'E-a-2'!C36,'E-a-3'!C36)-C36</f>
        <v>0</v>
      </c>
      <c r="L36" s="46">
        <f>SUM('E-a-1'!E36,'E-a-2'!E36,'E-a-3'!E36)-E36</f>
        <v>0</v>
      </c>
      <c r="M36" s="46">
        <f>SUM('E-a-1'!F36,'E-a-2'!F36,'E-a-3'!F36)-F36</f>
        <v>0</v>
      </c>
      <c r="N36" s="46">
        <f>SUM('E-a-1'!G36,'E-a-2'!G36,'E-a-3'!G36)-G36</f>
        <v>0</v>
      </c>
      <c r="O36" s="46">
        <f>SUM('E-a-1'!H36,'E-a-2'!H36,'E-a-3'!H36)-H36</f>
        <v>0</v>
      </c>
      <c r="P36" s="46">
        <f>SUM('E-a-1'!I36,'E-a-2'!I36,'E-a-3'!I36)-I36</f>
        <v>0</v>
      </c>
    </row>
    <row r="37" spans="2:16" s="8" customFormat="1" ht="11.1" customHeight="1" x14ac:dyDescent="0.15">
      <c r="B37" s="29" t="s">
        <v>16</v>
      </c>
      <c r="C37" s="123">
        <v>1</v>
      </c>
      <c r="D37" s="43"/>
      <c r="E37" s="125">
        <v>1</v>
      </c>
      <c r="F37" s="123">
        <v>1</v>
      </c>
      <c r="G37" s="123">
        <v>0</v>
      </c>
      <c r="H37" s="123">
        <v>0</v>
      </c>
      <c r="I37" s="123">
        <v>0</v>
      </c>
      <c r="J37" s="46">
        <f>SUM('E-a-1'!C37,'E-a-2'!C37,'E-a-3'!C37)-C37</f>
        <v>0</v>
      </c>
      <c r="L37" s="46">
        <f>SUM('E-a-1'!E37,'E-a-2'!E37,'E-a-3'!E37)-E37</f>
        <v>0</v>
      </c>
      <c r="M37" s="46">
        <f>SUM('E-a-1'!F37,'E-a-2'!F37,'E-a-3'!F37)-F37</f>
        <v>0</v>
      </c>
      <c r="N37" s="46">
        <f>SUM('E-a-1'!G37,'E-a-2'!G37,'E-a-3'!G37)-G37</f>
        <v>0</v>
      </c>
      <c r="O37" s="46">
        <f>SUM('E-a-1'!H37,'E-a-2'!H37,'E-a-3'!H37)-H37</f>
        <v>0</v>
      </c>
      <c r="P37" s="46">
        <f>SUM('E-a-1'!I37,'E-a-2'!I37,'E-a-3'!I37)-I37</f>
        <v>0</v>
      </c>
    </row>
    <row r="38" spans="2:16" s="8" customFormat="1" ht="11.1" customHeight="1" x14ac:dyDescent="0.15">
      <c r="B38" s="29" t="s">
        <v>17</v>
      </c>
      <c r="C38" s="123">
        <v>3</v>
      </c>
      <c r="D38" s="43"/>
      <c r="E38" s="125">
        <v>3</v>
      </c>
      <c r="F38" s="123">
        <v>9</v>
      </c>
      <c r="G38" s="123">
        <v>1</v>
      </c>
      <c r="H38" s="123">
        <v>0</v>
      </c>
      <c r="I38" s="123">
        <v>0</v>
      </c>
      <c r="J38" s="46">
        <f>SUM('E-a-1'!C38,'E-a-2'!C38,'E-a-3'!C38)-C38</f>
        <v>0</v>
      </c>
      <c r="L38" s="46">
        <f>SUM('E-a-1'!E38,'E-a-2'!E38,'E-a-3'!E38)-E38</f>
        <v>0</v>
      </c>
      <c r="M38" s="46">
        <f>SUM('E-a-1'!F38,'E-a-2'!F38,'E-a-3'!F38)-F38</f>
        <v>0</v>
      </c>
      <c r="N38" s="46">
        <f>SUM('E-a-1'!G38,'E-a-2'!G38,'E-a-3'!G38)-G38</f>
        <v>0</v>
      </c>
      <c r="O38" s="46">
        <f>SUM('E-a-1'!H38,'E-a-2'!H38,'E-a-3'!H38)-H38</f>
        <v>0</v>
      </c>
      <c r="P38" s="46">
        <f>SUM('E-a-1'!I38,'E-a-2'!I38,'E-a-3'!I38)-I38</f>
        <v>0</v>
      </c>
    </row>
    <row r="39" spans="2:16" s="8" customFormat="1" ht="11.1" customHeight="1" x14ac:dyDescent="0.15">
      <c r="B39" s="29" t="s">
        <v>18</v>
      </c>
      <c r="C39" s="123">
        <v>3</v>
      </c>
      <c r="D39" s="43"/>
      <c r="E39" s="125">
        <v>2</v>
      </c>
      <c r="F39" s="123">
        <v>24</v>
      </c>
      <c r="G39" s="123">
        <v>0</v>
      </c>
      <c r="H39" s="123">
        <v>0</v>
      </c>
      <c r="I39" s="123">
        <v>0</v>
      </c>
      <c r="J39" s="46">
        <f>SUM('E-a-1'!C39,'E-a-2'!C39,'E-a-3'!C39)-C39</f>
        <v>0</v>
      </c>
      <c r="L39" s="46">
        <f>SUM('E-a-1'!E39,'E-a-2'!E39,'E-a-3'!E39)-E39</f>
        <v>0</v>
      </c>
      <c r="M39" s="46">
        <f>SUM('E-a-1'!F39,'E-a-2'!F39,'E-a-3'!F39)-F39</f>
        <v>0</v>
      </c>
      <c r="N39" s="46">
        <f>SUM('E-a-1'!G39,'E-a-2'!G39,'E-a-3'!G39)-G39</f>
        <v>0</v>
      </c>
      <c r="O39" s="46">
        <f>SUM('E-a-1'!H39,'E-a-2'!H39,'E-a-3'!H39)-H39</f>
        <v>0</v>
      </c>
      <c r="P39" s="46">
        <f>SUM('E-a-1'!I39,'E-a-2'!I39,'E-a-3'!I39)-I39</f>
        <v>0</v>
      </c>
    </row>
    <row r="40" spans="2:16" s="8" customFormat="1" ht="11.1" customHeight="1" x14ac:dyDescent="0.15">
      <c r="B40" s="29" t="s">
        <v>19</v>
      </c>
      <c r="C40" s="123">
        <v>5</v>
      </c>
      <c r="D40" s="43"/>
      <c r="E40" s="125">
        <v>5</v>
      </c>
      <c r="F40" s="123">
        <v>34</v>
      </c>
      <c r="G40" s="123">
        <v>2</v>
      </c>
      <c r="H40" s="123">
        <v>0</v>
      </c>
      <c r="I40" s="123">
        <v>0</v>
      </c>
      <c r="J40" s="46">
        <f>SUM('E-a-1'!C40,'E-a-2'!C40,'E-a-3'!C40)-C40</f>
        <v>0</v>
      </c>
      <c r="L40" s="46">
        <f>SUM('E-a-1'!E40,'E-a-2'!E40,'E-a-3'!E40)-E40</f>
        <v>0</v>
      </c>
      <c r="M40" s="46">
        <f>SUM('E-a-1'!F40,'E-a-2'!F40,'E-a-3'!F40)-F40</f>
        <v>0</v>
      </c>
      <c r="N40" s="46">
        <f>SUM('E-a-1'!G40,'E-a-2'!G40,'E-a-3'!G40)-G40</f>
        <v>0</v>
      </c>
      <c r="O40" s="46">
        <f>SUM('E-a-1'!H40,'E-a-2'!H40,'E-a-3'!H40)-H40</f>
        <v>0</v>
      </c>
      <c r="P40" s="46">
        <f>SUM('E-a-1'!I40,'E-a-2'!I40,'E-a-3'!I40)-I40</f>
        <v>0</v>
      </c>
    </row>
    <row r="41" spans="2:16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  <c r="J41" s="46">
        <f>SUM('E-a-1'!C41,'E-a-2'!C41,'E-a-3'!C41)-C41</f>
        <v>0</v>
      </c>
      <c r="L41" s="46">
        <f>SUM('E-a-1'!E41,'E-a-2'!E41,'E-a-3'!E41)-E41</f>
        <v>0</v>
      </c>
      <c r="M41" s="46">
        <f>SUM('E-a-1'!F41,'E-a-2'!F41,'E-a-3'!F41)-F41</f>
        <v>0</v>
      </c>
      <c r="N41" s="46">
        <f>SUM('E-a-1'!G41,'E-a-2'!G41,'E-a-3'!G41)-G41</f>
        <v>0</v>
      </c>
      <c r="O41" s="46">
        <f>SUM('E-a-1'!H41,'E-a-2'!H41,'E-a-3'!H41)-H41</f>
        <v>0</v>
      </c>
      <c r="P41" s="46">
        <f>SUM('E-a-1'!I41,'E-a-2'!I41,'E-a-3'!I41)-I41</f>
        <v>0</v>
      </c>
    </row>
    <row r="42" spans="2:16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  <c r="J42" s="46">
        <f>SUM('E-a-1'!C42,'E-a-2'!C42,'E-a-3'!C42)-C42</f>
        <v>0</v>
      </c>
      <c r="L42" s="46">
        <f>SUM('E-a-1'!E42,'E-a-2'!E42,'E-a-3'!E42)-E42</f>
        <v>0</v>
      </c>
      <c r="M42" s="46">
        <f>SUM('E-a-1'!F42,'E-a-2'!F42,'E-a-3'!F42)-F42</f>
        <v>0</v>
      </c>
      <c r="N42" s="46">
        <f>SUM('E-a-1'!G42,'E-a-2'!G42,'E-a-3'!G42)-G42</f>
        <v>0</v>
      </c>
      <c r="O42" s="46">
        <f>SUM('E-a-1'!H42,'E-a-2'!H42,'E-a-3'!H42)-H42</f>
        <v>0</v>
      </c>
      <c r="P42" s="46">
        <f>SUM('E-a-1'!I42,'E-a-2'!I42,'E-a-3'!I42)-I42</f>
        <v>0</v>
      </c>
    </row>
    <row r="43" spans="2:16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  <c r="J43" s="46">
        <f>SUM('E-a-1'!C43,'E-a-2'!C43,'E-a-3'!C43)-C43</f>
        <v>0</v>
      </c>
      <c r="L43" s="46">
        <f>SUM('E-a-1'!E43,'E-a-2'!E43,'E-a-3'!E43)-E43</f>
        <v>0</v>
      </c>
      <c r="M43" s="46">
        <f>SUM('E-a-1'!F43,'E-a-2'!F43,'E-a-3'!F43)-F43</f>
        <v>0</v>
      </c>
      <c r="N43" s="46">
        <f>SUM('E-a-1'!G43,'E-a-2'!G43,'E-a-3'!G43)-G43</f>
        <v>0</v>
      </c>
      <c r="O43" s="46">
        <f>SUM('E-a-1'!H43,'E-a-2'!H43,'E-a-3'!H43)-H43</f>
        <v>0</v>
      </c>
      <c r="P43" s="46">
        <f>SUM('E-a-1'!I43,'E-a-2'!I43,'E-a-3'!I43)-I43</f>
        <v>0</v>
      </c>
    </row>
    <row r="44" spans="2:16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13</v>
      </c>
      <c r="G44" s="123">
        <v>0</v>
      </c>
      <c r="H44" s="123">
        <v>0</v>
      </c>
      <c r="I44" s="123">
        <v>0</v>
      </c>
      <c r="J44" s="46">
        <f>SUM('E-a-1'!C44,'E-a-2'!C44,'E-a-3'!C44)-C44</f>
        <v>0</v>
      </c>
      <c r="L44" s="46">
        <f>SUM('E-a-1'!E44,'E-a-2'!E44,'E-a-3'!E44)-E44</f>
        <v>0</v>
      </c>
      <c r="M44" s="46">
        <f>SUM('E-a-1'!F44,'E-a-2'!F44,'E-a-3'!F44)-F44</f>
        <v>0</v>
      </c>
      <c r="N44" s="46">
        <f>SUM('E-a-1'!G44,'E-a-2'!G44,'E-a-3'!G44)-G44</f>
        <v>0</v>
      </c>
      <c r="O44" s="46">
        <f>SUM('E-a-1'!H44,'E-a-2'!H44,'E-a-3'!H44)-H44</f>
        <v>0</v>
      </c>
      <c r="P44" s="46">
        <f>SUM('E-a-1'!I44,'E-a-2'!I44,'E-a-3'!I44)-I44</f>
        <v>0</v>
      </c>
    </row>
    <row r="45" spans="2:16" s="22" customFormat="1" ht="11.1" customHeight="1" x14ac:dyDescent="0.15">
      <c r="B45" s="32" t="s">
        <v>286</v>
      </c>
      <c r="C45" s="121">
        <v>17</v>
      </c>
      <c r="D45" s="53"/>
      <c r="E45" s="131">
        <v>17</v>
      </c>
      <c r="F45" s="121">
        <v>127</v>
      </c>
      <c r="G45" s="121">
        <v>10</v>
      </c>
      <c r="H45" s="121">
        <v>1</v>
      </c>
      <c r="I45" s="121">
        <v>0</v>
      </c>
      <c r="J45" s="46">
        <f>SUM('E-a-1'!C45,'E-a-2'!C45,'E-a-3'!C45)-C45</f>
        <v>0</v>
      </c>
      <c r="L45" s="46">
        <f>SUM('E-a-1'!E45,'E-a-2'!E45,'E-a-3'!E45)-E45</f>
        <v>0</v>
      </c>
      <c r="M45" s="46">
        <f>SUM('E-a-1'!F45,'E-a-2'!F45,'E-a-3'!F45)-F45</f>
        <v>0</v>
      </c>
      <c r="N45" s="46">
        <f>SUM('E-a-1'!G45,'E-a-2'!G45,'E-a-3'!G45)-G45</f>
        <v>0</v>
      </c>
      <c r="O45" s="46">
        <f>SUM('E-a-1'!H45,'E-a-2'!H45,'E-a-3'!H45)-H45</f>
        <v>0</v>
      </c>
      <c r="P45" s="46">
        <f>SUM('E-a-1'!I45,'E-a-2'!I45,'E-a-3'!I45)-I45</f>
        <v>0</v>
      </c>
    </row>
    <row r="46" spans="2:16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  <c r="J46" s="46">
        <f>SUM('E-a-1'!C46,'E-a-2'!C46,'E-a-3'!C46)-C46</f>
        <v>0</v>
      </c>
      <c r="L46" s="46">
        <f>SUM('E-a-1'!E46,'E-a-2'!E46,'E-a-3'!E46)-E46</f>
        <v>0</v>
      </c>
      <c r="M46" s="46">
        <f>SUM('E-a-1'!F46,'E-a-2'!F46,'E-a-3'!F46)-F46</f>
        <v>0</v>
      </c>
      <c r="N46" s="46">
        <f>SUM('E-a-1'!G46,'E-a-2'!G46,'E-a-3'!G46)-G46</f>
        <v>0</v>
      </c>
      <c r="O46" s="46">
        <f>SUM('E-a-1'!H46,'E-a-2'!H46,'E-a-3'!H46)-H46</f>
        <v>0</v>
      </c>
      <c r="P46" s="46">
        <f>SUM('E-a-1'!I46,'E-a-2'!I46,'E-a-3'!I46)-I46</f>
        <v>0</v>
      </c>
    </row>
    <row r="47" spans="2:16" s="8" customFormat="1" ht="11.1" customHeight="1" x14ac:dyDescent="0.15">
      <c r="B47" s="29" t="s">
        <v>25</v>
      </c>
      <c r="C47" s="123">
        <v>2</v>
      </c>
      <c r="D47" s="43"/>
      <c r="E47" s="125">
        <v>2</v>
      </c>
      <c r="F47" s="123">
        <v>2</v>
      </c>
      <c r="G47" s="123">
        <v>0</v>
      </c>
      <c r="H47" s="123">
        <v>0</v>
      </c>
      <c r="I47" s="123">
        <v>0</v>
      </c>
      <c r="J47" s="46">
        <f>SUM('E-a-1'!C47,'E-a-2'!C47,'E-a-3'!C47)-C47</f>
        <v>0</v>
      </c>
      <c r="L47" s="46">
        <f>SUM('E-a-1'!E47,'E-a-2'!E47,'E-a-3'!E47)-E47</f>
        <v>0</v>
      </c>
      <c r="M47" s="46">
        <f>SUM('E-a-1'!F47,'E-a-2'!F47,'E-a-3'!F47)-F47</f>
        <v>0</v>
      </c>
      <c r="N47" s="46">
        <f>SUM('E-a-1'!G47,'E-a-2'!G47,'E-a-3'!G47)-G47</f>
        <v>0</v>
      </c>
      <c r="O47" s="46">
        <f>SUM('E-a-1'!H47,'E-a-2'!H47,'E-a-3'!H47)-H47</f>
        <v>0</v>
      </c>
      <c r="P47" s="46">
        <f>SUM('E-a-1'!I47,'E-a-2'!I47,'E-a-3'!I47)-I47</f>
        <v>0</v>
      </c>
    </row>
    <row r="48" spans="2:16" s="8" customFormat="1" ht="11.1" customHeight="1" x14ac:dyDescent="0.15">
      <c r="B48" s="29" t="s">
        <v>26</v>
      </c>
      <c r="C48" s="123">
        <v>3</v>
      </c>
      <c r="D48" s="43"/>
      <c r="E48" s="125">
        <v>3</v>
      </c>
      <c r="F48" s="123">
        <v>21</v>
      </c>
      <c r="G48" s="123">
        <v>6</v>
      </c>
      <c r="H48" s="123">
        <v>0</v>
      </c>
      <c r="I48" s="123">
        <v>0</v>
      </c>
      <c r="J48" s="46">
        <f>SUM('E-a-1'!C48,'E-a-2'!C48,'E-a-3'!C48)-C48</f>
        <v>0</v>
      </c>
      <c r="L48" s="46">
        <f>SUM('E-a-1'!E48,'E-a-2'!E48,'E-a-3'!E48)-E48</f>
        <v>0</v>
      </c>
      <c r="M48" s="46">
        <f>SUM('E-a-1'!F48,'E-a-2'!F48,'E-a-3'!F48)-F48</f>
        <v>0</v>
      </c>
      <c r="N48" s="46">
        <f>SUM('E-a-1'!G48,'E-a-2'!G48,'E-a-3'!G48)-G48</f>
        <v>0</v>
      </c>
      <c r="O48" s="46">
        <f>SUM('E-a-1'!H48,'E-a-2'!H48,'E-a-3'!H48)-H48</f>
        <v>0</v>
      </c>
      <c r="P48" s="46">
        <f>SUM('E-a-1'!I48,'E-a-2'!I48,'E-a-3'!I48)-I48</f>
        <v>0</v>
      </c>
    </row>
    <row r="49" spans="2:16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  <c r="J49" s="46">
        <f>SUM('E-a-1'!C49,'E-a-2'!C49,'E-a-3'!C49)-C49</f>
        <v>0</v>
      </c>
      <c r="L49" s="46">
        <f>SUM('E-a-1'!E49,'E-a-2'!E49,'E-a-3'!E49)-E49</f>
        <v>0</v>
      </c>
      <c r="M49" s="46">
        <f>SUM('E-a-1'!F49,'E-a-2'!F49,'E-a-3'!F49)-F49</f>
        <v>0</v>
      </c>
      <c r="N49" s="46">
        <f>SUM('E-a-1'!G49,'E-a-2'!G49,'E-a-3'!G49)-G49</f>
        <v>0</v>
      </c>
      <c r="O49" s="46">
        <f>SUM('E-a-1'!H49,'E-a-2'!H49,'E-a-3'!H49)-H49</f>
        <v>0</v>
      </c>
      <c r="P49" s="46">
        <f>SUM('E-a-1'!I49,'E-a-2'!I49,'E-a-3'!I49)-I49</f>
        <v>0</v>
      </c>
    </row>
    <row r="50" spans="2:16" s="8" customFormat="1" ht="11.1" customHeight="1" x14ac:dyDescent="0.15">
      <c r="B50" s="29" t="s">
        <v>28</v>
      </c>
      <c r="C50" s="123">
        <v>12</v>
      </c>
      <c r="D50" s="43"/>
      <c r="E50" s="125">
        <v>12</v>
      </c>
      <c r="F50" s="123">
        <v>104</v>
      </c>
      <c r="G50" s="123">
        <v>4</v>
      </c>
      <c r="H50" s="123">
        <v>1</v>
      </c>
      <c r="I50" s="123">
        <v>0</v>
      </c>
      <c r="J50" s="46">
        <f>SUM('E-a-1'!C50,'E-a-2'!C50,'E-a-3'!C50)-C50</f>
        <v>0</v>
      </c>
      <c r="L50" s="46">
        <f>SUM('E-a-1'!E50,'E-a-2'!E50,'E-a-3'!E50)-E50</f>
        <v>0</v>
      </c>
      <c r="M50" s="46">
        <f>SUM('E-a-1'!F50,'E-a-2'!F50,'E-a-3'!F50)-F50</f>
        <v>0</v>
      </c>
      <c r="N50" s="46">
        <f>SUM('E-a-1'!G50,'E-a-2'!G50,'E-a-3'!G50)-G50</f>
        <v>0</v>
      </c>
      <c r="O50" s="46">
        <f>SUM('E-a-1'!H50,'E-a-2'!H50,'E-a-3'!H50)-H50</f>
        <v>0</v>
      </c>
      <c r="P50" s="46">
        <f>SUM('E-a-1'!I50,'E-a-2'!I50,'E-a-3'!I50)-I50</f>
        <v>0</v>
      </c>
    </row>
    <row r="51" spans="2:16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  <c r="J51" s="46">
        <f>SUM('E-a-1'!C51,'E-a-2'!C51,'E-a-3'!C51)-C51</f>
        <v>0</v>
      </c>
      <c r="L51" s="46">
        <f>SUM('E-a-1'!E51,'E-a-2'!E51,'E-a-3'!E51)-E51</f>
        <v>0</v>
      </c>
      <c r="M51" s="46">
        <f>SUM('E-a-1'!F51,'E-a-2'!F51,'E-a-3'!F51)-F51</f>
        <v>0</v>
      </c>
      <c r="N51" s="46">
        <f>SUM('E-a-1'!G51,'E-a-2'!G51,'E-a-3'!G51)-G51</f>
        <v>0</v>
      </c>
      <c r="O51" s="46">
        <f>SUM('E-a-1'!H51,'E-a-2'!H51,'E-a-3'!H51)-H51</f>
        <v>0</v>
      </c>
      <c r="P51" s="46">
        <f>SUM('E-a-1'!I51,'E-a-2'!I51,'E-a-3'!I51)-I51</f>
        <v>0</v>
      </c>
    </row>
    <row r="52" spans="2:16" s="22" customFormat="1" ht="11.1" customHeight="1" x14ac:dyDescent="0.15">
      <c r="B52" s="32" t="s">
        <v>287</v>
      </c>
      <c r="C52" s="121">
        <v>31</v>
      </c>
      <c r="D52" s="53"/>
      <c r="E52" s="127">
        <v>31</v>
      </c>
      <c r="F52" s="121">
        <v>142</v>
      </c>
      <c r="G52" s="121">
        <v>16</v>
      </c>
      <c r="H52" s="121">
        <v>1</v>
      </c>
      <c r="I52" s="121">
        <v>0</v>
      </c>
      <c r="J52" s="46">
        <f>SUM('E-a-1'!C52,'E-a-2'!C52,'E-a-3'!C52)-C52</f>
        <v>0</v>
      </c>
      <c r="L52" s="46">
        <f>SUM('E-a-1'!E52,'E-a-2'!E52,'E-a-3'!E52)-E52</f>
        <v>0</v>
      </c>
      <c r="M52" s="46">
        <f>SUM('E-a-1'!F52,'E-a-2'!F52,'E-a-3'!F52)-F52</f>
        <v>0</v>
      </c>
      <c r="N52" s="46">
        <f>SUM('E-a-1'!G52,'E-a-2'!G52,'E-a-3'!G52)-G52</f>
        <v>0</v>
      </c>
      <c r="O52" s="46">
        <f>SUM('E-a-1'!H52,'E-a-2'!H52,'E-a-3'!H52)-H52</f>
        <v>0</v>
      </c>
      <c r="P52" s="46">
        <f>SUM('E-a-1'!I52,'E-a-2'!I52,'E-a-3'!I52)-I52</f>
        <v>0</v>
      </c>
    </row>
    <row r="53" spans="2:16" s="8" customFormat="1" ht="11.1" customHeight="1" x14ac:dyDescent="0.15">
      <c r="B53" s="29" t="s">
        <v>30</v>
      </c>
      <c r="C53" s="123">
        <v>1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  <c r="J53" s="46">
        <f>SUM('E-a-1'!C53,'E-a-2'!C53,'E-a-3'!C53)-C53</f>
        <v>0</v>
      </c>
      <c r="L53" s="46">
        <f>SUM('E-a-1'!E53,'E-a-2'!E53,'E-a-3'!E53)-E53</f>
        <v>0</v>
      </c>
      <c r="M53" s="46">
        <f>SUM('E-a-1'!F53,'E-a-2'!F53,'E-a-3'!F53)-F53</f>
        <v>0</v>
      </c>
      <c r="N53" s="46">
        <f>SUM('E-a-1'!G53,'E-a-2'!G53,'E-a-3'!G53)-G53</f>
        <v>0</v>
      </c>
      <c r="O53" s="46">
        <f>SUM('E-a-1'!H53,'E-a-2'!H53,'E-a-3'!H53)-H53</f>
        <v>0</v>
      </c>
      <c r="P53" s="46">
        <f>SUM('E-a-1'!I53,'E-a-2'!I53,'E-a-3'!I53)-I53</f>
        <v>0</v>
      </c>
    </row>
    <row r="54" spans="2:16" s="8" customFormat="1" ht="11.1" customHeight="1" x14ac:dyDescent="0.15">
      <c r="B54" s="29" t="s">
        <v>31</v>
      </c>
      <c r="C54" s="123">
        <v>2</v>
      </c>
      <c r="D54" s="43"/>
      <c r="E54" s="125">
        <v>2</v>
      </c>
      <c r="F54" s="123">
        <v>5</v>
      </c>
      <c r="G54" s="123">
        <v>0</v>
      </c>
      <c r="H54" s="123">
        <v>0</v>
      </c>
      <c r="I54" s="123">
        <v>0</v>
      </c>
      <c r="J54" s="46">
        <f>SUM('E-a-1'!C54,'E-a-2'!C54,'E-a-3'!C54)-C54</f>
        <v>0</v>
      </c>
      <c r="L54" s="46">
        <f>SUM('E-a-1'!E54,'E-a-2'!E54,'E-a-3'!E54)-E54</f>
        <v>0</v>
      </c>
      <c r="M54" s="46">
        <f>SUM('E-a-1'!F54,'E-a-2'!F54,'E-a-3'!F54)-F54</f>
        <v>0</v>
      </c>
      <c r="N54" s="46">
        <f>SUM('E-a-1'!G54,'E-a-2'!G54,'E-a-3'!G54)-G54</f>
        <v>0</v>
      </c>
      <c r="O54" s="46">
        <f>SUM('E-a-1'!H54,'E-a-2'!H54,'E-a-3'!H54)-H54</f>
        <v>0</v>
      </c>
      <c r="P54" s="46">
        <f>SUM('E-a-1'!I54,'E-a-2'!I54,'E-a-3'!I54)-I54</f>
        <v>0</v>
      </c>
    </row>
    <row r="55" spans="2:16" s="8" customFormat="1" ht="11.1" customHeight="1" x14ac:dyDescent="0.15">
      <c r="B55" s="29" t="s">
        <v>32</v>
      </c>
      <c r="C55" s="123">
        <v>12</v>
      </c>
      <c r="D55" s="43"/>
      <c r="E55" s="125">
        <v>14</v>
      </c>
      <c r="F55" s="123">
        <v>95</v>
      </c>
      <c r="G55" s="123">
        <v>9</v>
      </c>
      <c r="H55" s="123">
        <v>1</v>
      </c>
      <c r="I55" s="123">
        <v>0</v>
      </c>
      <c r="J55" s="46">
        <f>SUM('E-a-1'!C55,'E-a-2'!C55,'E-a-3'!C55)-C55</f>
        <v>0</v>
      </c>
      <c r="L55" s="46">
        <f>SUM('E-a-1'!E55,'E-a-2'!E55,'E-a-3'!E55)-E55</f>
        <v>0</v>
      </c>
      <c r="M55" s="46">
        <f>SUM('E-a-1'!F55,'E-a-2'!F55,'E-a-3'!F55)-F55</f>
        <v>0</v>
      </c>
      <c r="N55" s="46">
        <f>SUM('E-a-1'!G55,'E-a-2'!G55,'E-a-3'!G55)-G55</f>
        <v>0</v>
      </c>
      <c r="O55" s="46">
        <f>SUM('E-a-1'!H55,'E-a-2'!H55,'E-a-3'!H55)-H55</f>
        <v>0</v>
      </c>
      <c r="P55" s="46">
        <f>SUM('E-a-1'!I55,'E-a-2'!I55,'E-a-3'!I55)-I55</f>
        <v>0</v>
      </c>
    </row>
    <row r="56" spans="2:16" s="8" customFormat="1" ht="11.1" customHeight="1" x14ac:dyDescent="0.15">
      <c r="B56" s="29" t="s">
        <v>33</v>
      </c>
      <c r="C56" s="123">
        <v>16</v>
      </c>
      <c r="D56" s="43"/>
      <c r="E56" s="125">
        <v>15</v>
      </c>
      <c r="F56" s="123">
        <v>42</v>
      </c>
      <c r="G56" s="123">
        <v>7</v>
      </c>
      <c r="H56" s="123">
        <v>0</v>
      </c>
      <c r="I56" s="123">
        <v>0</v>
      </c>
      <c r="J56" s="46">
        <f>SUM('E-a-1'!C56,'E-a-2'!C56,'E-a-3'!C56)-C56</f>
        <v>0</v>
      </c>
      <c r="L56" s="46">
        <f>SUM('E-a-1'!E56,'E-a-2'!E56,'E-a-3'!E56)-E56</f>
        <v>0</v>
      </c>
      <c r="M56" s="46">
        <f>SUM('E-a-1'!F56,'E-a-2'!F56,'E-a-3'!F56)-F56</f>
        <v>0</v>
      </c>
      <c r="N56" s="46">
        <f>SUM('E-a-1'!G56,'E-a-2'!G56,'E-a-3'!G56)-G56</f>
        <v>0</v>
      </c>
      <c r="O56" s="46">
        <f>SUM('E-a-1'!H56,'E-a-2'!H56,'E-a-3'!H56)-H56</f>
        <v>0</v>
      </c>
      <c r="P56" s="46">
        <f>SUM('E-a-1'!I56,'E-a-2'!I56,'E-a-3'!I56)-I56</f>
        <v>0</v>
      </c>
    </row>
    <row r="57" spans="2:16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  <c r="J57" s="46">
        <f>SUM('E-a-1'!C57,'E-a-2'!C57,'E-a-3'!C57)-C57</f>
        <v>0</v>
      </c>
      <c r="L57" s="46">
        <f>SUM('E-a-1'!E57,'E-a-2'!E57,'E-a-3'!E57)-E57</f>
        <v>0</v>
      </c>
      <c r="M57" s="46">
        <f>SUM('E-a-1'!F57,'E-a-2'!F57,'E-a-3'!F57)-F57</f>
        <v>0</v>
      </c>
      <c r="N57" s="46">
        <f>SUM('E-a-1'!G57,'E-a-2'!G57,'E-a-3'!G57)-G57</f>
        <v>0</v>
      </c>
      <c r="O57" s="46">
        <f>SUM('E-a-1'!H57,'E-a-2'!H57,'E-a-3'!H57)-H57</f>
        <v>0</v>
      </c>
      <c r="P57" s="46">
        <f>SUM('E-a-1'!I57,'E-a-2'!I57,'E-a-3'!I57)-I57</f>
        <v>0</v>
      </c>
    </row>
    <row r="58" spans="2:16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  <c r="J58" s="46">
        <f>SUM('E-a-1'!C58,'E-a-2'!C58,'E-a-3'!C58)-C58</f>
        <v>0</v>
      </c>
      <c r="L58" s="46">
        <f>SUM('E-a-1'!E58,'E-a-2'!E58,'E-a-3'!E58)-E58</f>
        <v>0</v>
      </c>
      <c r="M58" s="46">
        <f>SUM('E-a-1'!F58,'E-a-2'!F58,'E-a-3'!F58)-F58</f>
        <v>0</v>
      </c>
      <c r="N58" s="46">
        <f>SUM('E-a-1'!G58,'E-a-2'!G58,'E-a-3'!G58)-G58</f>
        <v>0</v>
      </c>
      <c r="O58" s="46">
        <f>SUM('E-a-1'!H58,'E-a-2'!H58,'E-a-3'!H58)-H58</f>
        <v>0</v>
      </c>
      <c r="P58" s="46">
        <f>SUM('E-a-1'!I58,'E-a-2'!I58,'E-a-3'!I58)-I58</f>
        <v>0</v>
      </c>
    </row>
    <row r="59" spans="2:16" s="22" customFormat="1" ht="11.1" customHeight="1" x14ac:dyDescent="0.15">
      <c r="B59" s="32" t="s">
        <v>288</v>
      </c>
      <c r="C59" s="121">
        <v>22</v>
      </c>
      <c r="D59" s="53"/>
      <c r="E59" s="127">
        <v>17</v>
      </c>
      <c r="F59" s="121">
        <v>21</v>
      </c>
      <c r="G59" s="121">
        <v>0</v>
      </c>
      <c r="H59" s="121">
        <v>0</v>
      </c>
      <c r="I59" s="121">
        <v>0</v>
      </c>
      <c r="J59" s="46">
        <f>SUM('E-a-1'!C59,'E-a-2'!C59,'E-a-3'!C59)-C59</f>
        <v>0</v>
      </c>
      <c r="L59" s="46">
        <f>SUM('E-a-1'!E59,'E-a-2'!E59,'E-a-3'!E59)-E59</f>
        <v>0</v>
      </c>
      <c r="M59" s="46">
        <f>SUM('E-a-1'!F59,'E-a-2'!F59,'E-a-3'!F59)-F59</f>
        <v>0</v>
      </c>
      <c r="N59" s="46">
        <f>SUM('E-a-1'!G59,'E-a-2'!G59,'E-a-3'!G59)-G59</f>
        <v>0</v>
      </c>
      <c r="O59" s="46">
        <f>SUM('E-a-1'!H59,'E-a-2'!H59,'E-a-3'!H59)-H59</f>
        <v>0</v>
      </c>
      <c r="P59" s="46">
        <f>SUM('E-a-1'!I59,'E-a-2'!I59,'E-a-3'!I59)-I59</f>
        <v>0</v>
      </c>
    </row>
    <row r="60" spans="2:16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  <c r="J60" s="46">
        <f>SUM('E-a-1'!C60,'E-a-2'!C60,'E-a-3'!C60)-C60</f>
        <v>0</v>
      </c>
      <c r="L60" s="46">
        <f>SUM('E-a-1'!E60,'E-a-2'!E60,'E-a-3'!E60)-E60</f>
        <v>0</v>
      </c>
      <c r="M60" s="46">
        <f>SUM('E-a-1'!F60,'E-a-2'!F60,'E-a-3'!F60)-F60</f>
        <v>0</v>
      </c>
      <c r="N60" s="46">
        <f>SUM('E-a-1'!G60,'E-a-2'!G60,'E-a-3'!G60)-G60</f>
        <v>0</v>
      </c>
      <c r="O60" s="46">
        <f>SUM('E-a-1'!H60,'E-a-2'!H60,'E-a-3'!H60)-H60</f>
        <v>0</v>
      </c>
      <c r="P60" s="46">
        <f>SUM('E-a-1'!I60,'E-a-2'!I60,'E-a-3'!I60)-I60</f>
        <v>0</v>
      </c>
    </row>
    <row r="61" spans="2:16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  <c r="J61" s="46">
        <f>SUM('E-a-1'!C61,'E-a-2'!C61,'E-a-3'!C61)-C61</f>
        <v>0</v>
      </c>
      <c r="L61" s="46">
        <f>SUM('E-a-1'!E61,'E-a-2'!E61,'E-a-3'!E61)-E61</f>
        <v>0</v>
      </c>
      <c r="M61" s="46">
        <f>SUM('E-a-1'!F61,'E-a-2'!F61,'E-a-3'!F61)-F61</f>
        <v>0</v>
      </c>
      <c r="N61" s="46">
        <f>SUM('E-a-1'!G61,'E-a-2'!G61,'E-a-3'!G61)-G61</f>
        <v>0</v>
      </c>
      <c r="O61" s="46">
        <f>SUM('E-a-1'!H61,'E-a-2'!H61,'E-a-3'!H61)-H61</f>
        <v>0</v>
      </c>
      <c r="P61" s="46">
        <f>SUM('E-a-1'!I61,'E-a-2'!I61,'E-a-3'!I61)-I61</f>
        <v>0</v>
      </c>
    </row>
    <row r="62" spans="2:16" s="8" customFormat="1" ht="11.1" customHeight="1" x14ac:dyDescent="0.15">
      <c r="B62" s="29" t="s">
        <v>38</v>
      </c>
      <c r="C62" s="123">
        <v>15</v>
      </c>
      <c r="D62" s="43"/>
      <c r="E62" s="125">
        <v>14</v>
      </c>
      <c r="F62" s="123">
        <v>7</v>
      </c>
      <c r="G62" s="123">
        <v>0</v>
      </c>
      <c r="H62" s="123">
        <v>0</v>
      </c>
      <c r="I62" s="123">
        <v>0</v>
      </c>
      <c r="J62" s="46">
        <f>SUM('E-a-1'!C62,'E-a-2'!C62,'E-a-3'!C62)-C62</f>
        <v>0</v>
      </c>
      <c r="L62" s="46">
        <f>SUM('E-a-1'!E62,'E-a-2'!E62,'E-a-3'!E62)-E62</f>
        <v>0</v>
      </c>
      <c r="M62" s="46">
        <f>SUM('E-a-1'!F62,'E-a-2'!F62,'E-a-3'!F62)-F62</f>
        <v>0</v>
      </c>
      <c r="N62" s="46">
        <f>SUM('E-a-1'!G62,'E-a-2'!G62,'E-a-3'!G62)-G62</f>
        <v>0</v>
      </c>
      <c r="O62" s="46">
        <f>SUM('E-a-1'!H62,'E-a-2'!H62,'E-a-3'!H62)-H62</f>
        <v>0</v>
      </c>
      <c r="P62" s="46">
        <f>SUM('E-a-1'!I62,'E-a-2'!I62,'E-a-3'!I62)-I62</f>
        <v>0</v>
      </c>
    </row>
    <row r="63" spans="2:16" s="8" customFormat="1" ht="11.1" customHeight="1" x14ac:dyDescent="0.15">
      <c r="B63" s="29" t="s">
        <v>39</v>
      </c>
      <c r="C63" s="123">
        <v>3</v>
      </c>
      <c r="D63" s="43"/>
      <c r="E63" s="125">
        <v>1</v>
      </c>
      <c r="F63" s="123">
        <v>5</v>
      </c>
      <c r="G63" s="123">
        <v>0</v>
      </c>
      <c r="H63" s="123">
        <v>0</v>
      </c>
      <c r="I63" s="123">
        <v>0</v>
      </c>
      <c r="J63" s="46">
        <f>SUM('E-a-1'!C63,'E-a-2'!C63,'E-a-3'!C63)-C63</f>
        <v>0</v>
      </c>
      <c r="L63" s="46">
        <f>SUM('E-a-1'!E63,'E-a-2'!E63,'E-a-3'!E63)-E63</f>
        <v>0</v>
      </c>
      <c r="M63" s="46">
        <f>SUM('E-a-1'!F63,'E-a-2'!F63,'E-a-3'!F63)-F63</f>
        <v>0</v>
      </c>
      <c r="N63" s="46">
        <f>SUM('E-a-1'!G63,'E-a-2'!G63,'E-a-3'!G63)-G63</f>
        <v>0</v>
      </c>
      <c r="O63" s="46">
        <f>SUM('E-a-1'!H63,'E-a-2'!H63,'E-a-3'!H63)-H63</f>
        <v>0</v>
      </c>
      <c r="P63" s="46">
        <f>SUM('E-a-1'!I63,'E-a-2'!I63,'E-a-3'!I63)-I63</f>
        <v>0</v>
      </c>
    </row>
    <row r="64" spans="2:16" s="8" customFormat="1" ht="11.1" customHeight="1" x14ac:dyDescent="0.15">
      <c r="B64" s="29" t="s">
        <v>40</v>
      </c>
      <c r="C64" s="123">
        <v>4</v>
      </c>
      <c r="D64" s="43"/>
      <c r="E64" s="125">
        <v>2</v>
      </c>
      <c r="F64" s="123">
        <v>9</v>
      </c>
      <c r="G64" s="123">
        <v>0</v>
      </c>
      <c r="H64" s="123">
        <v>0</v>
      </c>
      <c r="I64" s="123">
        <v>0</v>
      </c>
      <c r="J64" s="46">
        <f>SUM('E-a-1'!C64,'E-a-2'!C64,'E-a-3'!C64)-C64</f>
        <v>0</v>
      </c>
      <c r="L64" s="46">
        <f>SUM('E-a-1'!E64,'E-a-2'!E64,'E-a-3'!E64)-E64</f>
        <v>0</v>
      </c>
      <c r="M64" s="46">
        <f>SUM('E-a-1'!F64,'E-a-2'!F64,'E-a-3'!F64)-F64</f>
        <v>0</v>
      </c>
      <c r="N64" s="46">
        <f>SUM('E-a-1'!G64,'E-a-2'!G64,'E-a-3'!G64)-G64</f>
        <v>0</v>
      </c>
      <c r="O64" s="46">
        <f>SUM('E-a-1'!H64,'E-a-2'!H64,'E-a-3'!H64)-H64</f>
        <v>0</v>
      </c>
      <c r="P64" s="46">
        <f>SUM('E-a-1'!I64,'E-a-2'!I64,'E-a-3'!I64)-I64</f>
        <v>0</v>
      </c>
    </row>
    <row r="65" spans="2:16" s="22" customFormat="1" ht="11.1" customHeight="1" x14ac:dyDescent="0.15">
      <c r="B65" s="32" t="s">
        <v>289</v>
      </c>
      <c r="C65" s="121">
        <v>4</v>
      </c>
      <c r="D65" s="53"/>
      <c r="E65" s="127">
        <v>4</v>
      </c>
      <c r="F65" s="121">
        <v>16</v>
      </c>
      <c r="G65" s="121">
        <v>0</v>
      </c>
      <c r="H65" s="121">
        <v>0</v>
      </c>
      <c r="I65" s="121">
        <v>0</v>
      </c>
      <c r="J65" s="46">
        <f>SUM('E-a-1'!C65,'E-a-2'!C65,'E-a-3'!C65)-C65</f>
        <v>0</v>
      </c>
      <c r="L65" s="46">
        <f>SUM('E-a-1'!E65,'E-a-2'!E65,'E-a-3'!E65)-E65</f>
        <v>0</v>
      </c>
      <c r="M65" s="46">
        <f>SUM('E-a-1'!F65,'E-a-2'!F65,'E-a-3'!F65)-F65</f>
        <v>0</v>
      </c>
      <c r="N65" s="46">
        <f>SUM('E-a-1'!G65,'E-a-2'!G65,'E-a-3'!G65)-G65</f>
        <v>0</v>
      </c>
      <c r="O65" s="46">
        <f>SUM('E-a-1'!H65,'E-a-2'!H65,'E-a-3'!H65)-H65</f>
        <v>0</v>
      </c>
      <c r="P65" s="46">
        <f>SUM('E-a-1'!I65,'E-a-2'!I65,'E-a-3'!I65)-I65</f>
        <v>0</v>
      </c>
    </row>
    <row r="66" spans="2:16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  <c r="J66" s="46">
        <f>SUM('E-a-1'!C66,'E-a-2'!C66,'E-a-3'!C66)-C66</f>
        <v>0</v>
      </c>
      <c r="L66" s="46">
        <f>SUM('E-a-1'!E66,'E-a-2'!E66,'E-a-3'!E66)-E66</f>
        <v>0</v>
      </c>
      <c r="M66" s="46">
        <f>SUM('E-a-1'!F66,'E-a-2'!F66,'E-a-3'!F66)-F66</f>
        <v>0</v>
      </c>
      <c r="N66" s="46">
        <f>SUM('E-a-1'!G66,'E-a-2'!G66,'E-a-3'!G66)-G66</f>
        <v>0</v>
      </c>
      <c r="O66" s="46">
        <f>SUM('E-a-1'!H66,'E-a-2'!H66,'E-a-3'!H66)-H66</f>
        <v>0</v>
      </c>
      <c r="P66" s="46">
        <f>SUM('E-a-1'!I66,'E-a-2'!I66,'E-a-3'!I66)-I66</f>
        <v>0</v>
      </c>
    </row>
    <row r="67" spans="2:16" s="8" customFormat="1" ht="11.1" customHeight="1" x14ac:dyDescent="0.15">
      <c r="B67" s="29" t="s">
        <v>42</v>
      </c>
      <c r="C67" s="123">
        <v>4</v>
      </c>
      <c r="D67" s="43"/>
      <c r="E67" s="125">
        <v>4</v>
      </c>
      <c r="F67" s="123">
        <v>16</v>
      </c>
      <c r="G67" s="123">
        <v>0</v>
      </c>
      <c r="H67" s="123">
        <v>0</v>
      </c>
      <c r="I67" s="123">
        <v>0</v>
      </c>
      <c r="J67" s="46">
        <f>SUM('E-a-1'!C67,'E-a-2'!C67,'E-a-3'!C67)-C67</f>
        <v>0</v>
      </c>
      <c r="L67" s="46">
        <f>SUM('E-a-1'!E67,'E-a-2'!E67,'E-a-3'!E67)-E67</f>
        <v>0</v>
      </c>
      <c r="M67" s="46">
        <f>SUM('E-a-1'!F67,'E-a-2'!F67,'E-a-3'!F67)-F67</f>
        <v>0</v>
      </c>
      <c r="N67" s="46">
        <f>SUM('E-a-1'!G67,'E-a-2'!G67,'E-a-3'!G67)-G67</f>
        <v>0</v>
      </c>
      <c r="O67" s="46">
        <f>SUM('E-a-1'!H67,'E-a-2'!H67,'E-a-3'!H67)-H67</f>
        <v>0</v>
      </c>
      <c r="P67" s="46">
        <f>SUM('E-a-1'!I67,'E-a-2'!I67,'E-a-3'!I67)-I67</f>
        <v>0</v>
      </c>
    </row>
    <row r="68" spans="2:16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  <c r="J68" s="46">
        <f>SUM('E-a-1'!C68,'E-a-2'!C68,'E-a-3'!C68)-C68</f>
        <v>0</v>
      </c>
      <c r="L68" s="46">
        <f>SUM('E-a-1'!E68,'E-a-2'!E68,'E-a-3'!E68)-E68</f>
        <v>0</v>
      </c>
      <c r="M68" s="46">
        <f>SUM('E-a-1'!F68,'E-a-2'!F68,'E-a-3'!F68)-F68</f>
        <v>0</v>
      </c>
      <c r="N68" s="46">
        <f>SUM('E-a-1'!G68,'E-a-2'!G68,'E-a-3'!G68)-G68</f>
        <v>0</v>
      </c>
      <c r="O68" s="46">
        <f>SUM('E-a-1'!H68,'E-a-2'!H68,'E-a-3'!H68)-H68</f>
        <v>0</v>
      </c>
      <c r="P68" s="46">
        <f>SUM('E-a-1'!I68,'E-a-2'!I68,'E-a-3'!I68)-I68</f>
        <v>0</v>
      </c>
    </row>
    <row r="69" spans="2:16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  <c r="J69" s="46">
        <f>SUM('E-a-1'!C69,'E-a-2'!C69,'E-a-3'!C69)-C69</f>
        <v>0</v>
      </c>
      <c r="L69" s="46">
        <f>SUM('E-a-1'!E69,'E-a-2'!E69,'E-a-3'!E69)-E69</f>
        <v>0</v>
      </c>
      <c r="M69" s="46">
        <f>SUM('E-a-1'!F69,'E-a-2'!F69,'E-a-3'!F69)-F69</f>
        <v>0</v>
      </c>
      <c r="N69" s="46">
        <f>SUM('E-a-1'!G69,'E-a-2'!G69,'E-a-3'!G69)-G69</f>
        <v>0</v>
      </c>
      <c r="O69" s="46">
        <f>SUM('E-a-1'!H69,'E-a-2'!H69,'E-a-3'!H69)-H69</f>
        <v>0</v>
      </c>
      <c r="P69" s="46">
        <f>SUM('E-a-1'!I69,'E-a-2'!I69,'E-a-3'!I69)-I69</f>
        <v>0</v>
      </c>
    </row>
    <row r="70" spans="2:16" s="22" customFormat="1" ht="11.1" customHeight="1" x14ac:dyDescent="0.15">
      <c r="B70" s="32" t="s">
        <v>290</v>
      </c>
      <c r="C70" s="121">
        <v>8</v>
      </c>
      <c r="D70" s="53"/>
      <c r="E70" s="127">
        <v>9</v>
      </c>
      <c r="F70" s="121">
        <v>27</v>
      </c>
      <c r="G70" s="121">
        <v>8</v>
      </c>
      <c r="H70" s="121">
        <v>0</v>
      </c>
      <c r="I70" s="121">
        <v>0</v>
      </c>
      <c r="J70" s="46">
        <f>SUM('E-a-1'!C70,'E-a-2'!C70,'E-a-3'!C70)-C70</f>
        <v>0</v>
      </c>
      <c r="L70" s="46">
        <f>SUM('E-a-1'!E70,'E-a-2'!E70,'E-a-3'!E70)-E70</f>
        <v>0</v>
      </c>
      <c r="M70" s="46">
        <f>SUM('E-a-1'!F70,'E-a-2'!F70,'E-a-3'!F70)-F70</f>
        <v>0</v>
      </c>
      <c r="N70" s="46">
        <f>SUM('E-a-1'!G70,'E-a-2'!G70,'E-a-3'!G70)-G70</f>
        <v>0</v>
      </c>
      <c r="O70" s="46">
        <f>SUM('E-a-1'!H70,'E-a-2'!H70,'E-a-3'!H70)-H70</f>
        <v>0</v>
      </c>
      <c r="P70" s="46">
        <f>SUM('E-a-1'!I70,'E-a-2'!I70,'E-a-3'!I70)-I70</f>
        <v>0</v>
      </c>
    </row>
    <row r="71" spans="2:16" s="8" customFormat="1" ht="11.1" customHeight="1" x14ac:dyDescent="0.15">
      <c r="B71" s="29" t="s">
        <v>45</v>
      </c>
      <c r="C71" s="123">
        <v>1</v>
      </c>
      <c r="D71" s="43"/>
      <c r="E71" s="125">
        <v>1</v>
      </c>
      <c r="F71" s="123">
        <v>7</v>
      </c>
      <c r="G71" s="123">
        <v>0</v>
      </c>
      <c r="H71" s="123">
        <v>0</v>
      </c>
      <c r="I71" s="123">
        <v>0</v>
      </c>
      <c r="J71" s="46">
        <f>SUM('E-a-1'!C71,'E-a-2'!C71,'E-a-3'!C71)-C71</f>
        <v>0</v>
      </c>
      <c r="L71" s="46">
        <f>SUM('E-a-1'!E71,'E-a-2'!E71,'E-a-3'!E71)-E71</f>
        <v>0</v>
      </c>
      <c r="M71" s="46">
        <f>SUM('E-a-1'!F71,'E-a-2'!F71,'E-a-3'!F71)-F71</f>
        <v>0</v>
      </c>
      <c r="N71" s="46">
        <f>SUM('E-a-1'!G71,'E-a-2'!G71,'E-a-3'!G71)-G71</f>
        <v>0</v>
      </c>
      <c r="O71" s="46">
        <f>SUM('E-a-1'!H71,'E-a-2'!H71,'E-a-3'!H71)-H71</f>
        <v>0</v>
      </c>
      <c r="P71" s="46">
        <f>SUM('E-a-1'!I71,'E-a-2'!I71,'E-a-3'!I71)-I71</f>
        <v>0</v>
      </c>
    </row>
    <row r="72" spans="2:16" s="8" customFormat="1" ht="11.1" customHeight="1" x14ac:dyDescent="0.15">
      <c r="B72" s="29" t="s">
        <v>46</v>
      </c>
      <c r="C72" s="123">
        <v>3</v>
      </c>
      <c r="D72" s="43"/>
      <c r="E72" s="125">
        <v>3</v>
      </c>
      <c r="F72" s="123">
        <v>5</v>
      </c>
      <c r="G72" s="123">
        <v>1</v>
      </c>
      <c r="H72" s="123">
        <v>0</v>
      </c>
      <c r="I72" s="123">
        <v>0</v>
      </c>
      <c r="J72" s="46">
        <f>SUM('E-a-1'!C72,'E-a-2'!C72,'E-a-3'!C72)-C72</f>
        <v>0</v>
      </c>
      <c r="L72" s="46">
        <f>SUM('E-a-1'!E72,'E-a-2'!E72,'E-a-3'!E72)-E72</f>
        <v>0</v>
      </c>
      <c r="M72" s="46">
        <f>SUM('E-a-1'!F72,'E-a-2'!F72,'E-a-3'!F72)-F72</f>
        <v>0</v>
      </c>
      <c r="N72" s="46">
        <f>SUM('E-a-1'!G72,'E-a-2'!G72,'E-a-3'!G72)-G72</f>
        <v>0</v>
      </c>
      <c r="O72" s="46">
        <f>SUM('E-a-1'!H72,'E-a-2'!H72,'E-a-3'!H72)-H72</f>
        <v>0</v>
      </c>
      <c r="P72" s="46">
        <f>SUM('E-a-1'!I72,'E-a-2'!I72,'E-a-3'!I72)-I72</f>
        <v>0</v>
      </c>
    </row>
    <row r="73" spans="2:16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  <c r="J73" s="46">
        <f>SUM('E-a-1'!C73,'E-a-2'!C73,'E-a-3'!C73)-C73</f>
        <v>0</v>
      </c>
      <c r="L73" s="46">
        <f>SUM('E-a-1'!E73,'E-a-2'!E73,'E-a-3'!E73)-E73</f>
        <v>0</v>
      </c>
      <c r="M73" s="46">
        <f>SUM('E-a-1'!F73,'E-a-2'!F73,'E-a-3'!F73)-F73</f>
        <v>0</v>
      </c>
      <c r="N73" s="46">
        <f>SUM('E-a-1'!G73,'E-a-2'!G73,'E-a-3'!G73)-G73</f>
        <v>0</v>
      </c>
      <c r="O73" s="46">
        <f>SUM('E-a-1'!H73,'E-a-2'!H73,'E-a-3'!H73)-H73</f>
        <v>0</v>
      </c>
      <c r="P73" s="46">
        <f>SUM('E-a-1'!I73,'E-a-2'!I73,'E-a-3'!I73)-I73</f>
        <v>0</v>
      </c>
    </row>
    <row r="74" spans="2:16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  <c r="J74" s="46">
        <f>SUM('E-a-1'!C74,'E-a-2'!C74,'E-a-3'!C74)-C74</f>
        <v>0</v>
      </c>
      <c r="L74" s="46">
        <f>SUM('E-a-1'!E74,'E-a-2'!E74,'E-a-3'!E74)-E74</f>
        <v>0</v>
      </c>
      <c r="M74" s="46">
        <f>SUM('E-a-1'!F74,'E-a-2'!F74,'E-a-3'!F74)-F74</f>
        <v>0</v>
      </c>
      <c r="N74" s="46">
        <f>SUM('E-a-1'!G74,'E-a-2'!G74,'E-a-3'!G74)-G74</f>
        <v>0</v>
      </c>
      <c r="O74" s="46">
        <f>SUM('E-a-1'!H74,'E-a-2'!H74,'E-a-3'!H74)-H74</f>
        <v>0</v>
      </c>
      <c r="P74" s="46">
        <f>SUM('E-a-1'!I74,'E-a-2'!I74,'E-a-3'!I74)-I74</f>
        <v>0</v>
      </c>
    </row>
    <row r="75" spans="2:16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  <c r="J75" s="46">
        <f>SUM('E-a-1'!C75,'E-a-2'!C75,'E-a-3'!C75)-C75</f>
        <v>0</v>
      </c>
      <c r="L75" s="46">
        <f>SUM('E-a-1'!E75,'E-a-2'!E75,'E-a-3'!E75)-E75</f>
        <v>0</v>
      </c>
      <c r="M75" s="46">
        <f>SUM('E-a-1'!F75,'E-a-2'!F75,'E-a-3'!F75)-F75</f>
        <v>0</v>
      </c>
      <c r="N75" s="46">
        <f>SUM('E-a-1'!G75,'E-a-2'!G75,'E-a-3'!G75)-G75</f>
        <v>0</v>
      </c>
      <c r="O75" s="46">
        <f>SUM('E-a-1'!H75,'E-a-2'!H75,'E-a-3'!H75)-H75</f>
        <v>0</v>
      </c>
      <c r="P75" s="46">
        <f>SUM('E-a-1'!I75,'E-a-2'!I75,'E-a-3'!I75)-I75</f>
        <v>0</v>
      </c>
    </row>
    <row r="76" spans="2:16" s="8" customFormat="1" ht="11.1" customHeight="1" x14ac:dyDescent="0.15">
      <c r="B76" s="29" t="s">
        <v>50</v>
      </c>
      <c r="C76" s="123">
        <v>1</v>
      </c>
      <c r="D76" s="43"/>
      <c r="E76" s="125">
        <v>2</v>
      </c>
      <c r="F76" s="123">
        <v>0</v>
      </c>
      <c r="G76" s="123">
        <v>0</v>
      </c>
      <c r="H76" s="123">
        <v>0</v>
      </c>
      <c r="I76" s="123">
        <v>0</v>
      </c>
      <c r="J76" s="46">
        <f>SUM('E-a-1'!C76,'E-a-2'!C76,'E-a-3'!C76)-C76</f>
        <v>0</v>
      </c>
      <c r="L76" s="46">
        <f>SUM('E-a-1'!E76,'E-a-2'!E76,'E-a-3'!E76)-E76</f>
        <v>0</v>
      </c>
      <c r="M76" s="46">
        <f>SUM('E-a-1'!F76,'E-a-2'!F76,'E-a-3'!F76)-F76</f>
        <v>0</v>
      </c>
      <c r="N76" s="46">
        <f>SUM('E-a-1'!G76,'E-a-2'!G76,'E-a-3'!G76)-G76</f>
        <v>0</v>
      </c>
      <c r="O76" s="46">
        <f>SUM('E-a-1'!H76,'E-a-2'!H76,'E-a-3'!H76)-H76</f>
        <v>0</v>
      </c>
      <c r="P76" s="46">
        <f>SUM('E-a-1'!I76,'E-a-2'!I76,'E-a-3'!I76)-I76</f>
        <v>0</v>
      </c>
    </row>
    <row r="77" spans="2:16" s="8" customFormat="1" ht="11.1" customHeight="1" x14ac:dyDescent="0.15">
      <c r="B77" s="29" t="s">
        <v>51</v>
      </c>
      <c r="C77" s="123">
        <v>2</v>
      </c>
      <c r="D77" s="43"/>
      <c r="E77" s="125">
        <v>2</v>
      </c>
      <c r="F77" s="123">
        <v>11</v>
      </c>
      <c r="G77" s="123">
        <v>7</v>
      </c>
      <c r="H77" s="123">
        <v>0</v>
      </c>
      <c r="I77" s="123">
        <v>0</v>
      </c>
      <c r="J77" s="46">
        <f>SUM('E-a-1'!C77,'E-a-2'!C77,'E-a-3'!C77)-C77</f>
        <v>0</v>
      </c>
      <c r="L77" s="46">
        <f>SUM('E-a-1'!E77,'E-a-2'!E77,'E-a-3'!E77)-E77</f>
        <v>0</v>
      </c>
      <c r="M77" s="46">
        <f>SUM('E-a-1'!F77,'E-a-2'!F77,'E-a-3'!F77)-F77</f>
        <v>0</v>
      </c>
      <c r="N77" s="46">
        <f>SUM('E-a-1'!G77,'E-a-2'!G77,'E-a-3'!G77)-G77</f>
        <v>0</v>
      </c>
      <c r="O77" s="46">
        <f>SUM('E-a-1'!H77,'E-a-2'!H77,'E-a-3'!H77)-H77</f>
        <v>0</v>
      </c>
      <c r="P77" s="46">
        <f>SUM('E-a-1'!I77,'E-a-2'!I77,'E-a-3'!I77)-I77</f>
        <v>0</v>
      </c>
    </row>
    <row r="78" spans="2:16" s="8" customFormat="1" ht="11.1" customHeight="1" thickBot="1" x14ac:dyDescent="0.2">
      <c r="B78" s="33" t="s">
        <v>52</v>
      </c>
      <c r="C78" s="132">
        <v>1</v>
      </c>
      <c r="D78" s="67"/>
      <c r="E78" s="134">
        <v>1</v>
      </c>
      <c r="F78" s="132">
        <v>4</v>
      </c>
      <c r="G78" s="132">
        <v>0</v>
      </c>
      <c r="H78" s="132">
        <v>0</v>
      </c>
      <c r="I78" s="132">
        <v>0</v>
      </c>
      <c r="J78" s="46">
        <f>SUM('E-a-1'!C78,'E-a-2'!C78,'E-a-3'!C78)-C78</f>
        <v>0</v>
      </c>
      <c r="L78" s="46">
        <f>SUM('E-a-1'!E78,'E-a-2'!E78,'E-a-3'!E78)-E78</f>
        <v>0</v>
      </c>
      <c r="M78" s="46">
        <f>SUM('E-a-1'!F78,'E-a-2'!F78,'E-a-3'!F78)-F78</f>
        <v>0</v>
      </c>
      <c r="N78" s="46">
        <f>SUM('E-a-1'!G78,'E-a-2'!G78,'E-a-3'!G78)-G78</f>
        <v>0</v>
      </c>
      <c r="O78" s="46">
        <f>SUM('E-a-1'!H78,'E-a-2'!H78,'E-a-3'!H78)-H78</f>
        <v>0</v>
      </c>
      <c r="P78" s="46">
        <f>SUM('E-a-1'!I78,'E-a-2'!I78,'E-a-3'!I78)-I78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transitionEvaluation="1" codeName="Sheet74">
    <tabColor indexed="5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181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95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222</v>
      </c>
      <c r="D9" s="44">
        <v>97.297297297297305</v>
      </c>
      <c r="E9" s="14">
        <v>216</v>
      </c>
      <c r="F9" s="124">
        <v>440</v>
      </c>
      <c r="G9" s="124">
        <v>50</v>
      </c>
      <c r="H9" s="124">
        <v>11</v>
      </c>
      <c r="I9" s="124">
        <v>2</v>
      </c>
    </row>
    <row r="10" spans="2:9" s="8" customFormat="1" x14ac:dyDescent="0.15">
      <c r="B10" s="14" t="str">
        <f>重要犯罪!B10</f>
        <v>2013     25</v>
      </c>
      <c r="C10" s="43">
        <v>46</v>
      </c>
      <c r="D10" s="44">
        <v>104.34782608695652</v>
      </c>
      <c r="E10" s="14">
        <v>48</v>
      </c>
      <c r="F10" s="124">
        <v>451</v>
      </c>
      <c r="G10" s="124">
        <v>40</v>
      </c>
      <c r="H10" s="124">
        <v>5</v>
      </c>
      <c r="I10" s="124">
        <v>0</v>
      </c>
    </row>
    <row r="11" spans="2:9" s="8" customFormat="1" x14ac:dyDescent="0.15">
      <c r="B11" s="14" t="str">
        <f>重要犯罪!B11</f>
        <v>2014     26</v>
      </c>
      <c r="C11" s="43">
        <v>141</v>
      </c>
      <c r="D11" s="44">
        <v>98.581560283687935</v>
      </c>
      <c r="E11" s="14">
        <v>139</v>
      </c>
      <c r="F11" s="124">
        <v>447</v>
      </c>
      <c r="G11" s="124">
        <v>45</v>
      </c>
      <c r="H11" s="124">
        <v>8</v>
      </c>
      <c r="I11" s="124">
        <v>0</v>
      </c>
    </row>
    <row r="12" spans="2:9" s="8" customFormat="1" x14ac:dyDescent="0.15">
      <c r="B12" s="14" t="str">
        <f>重要犯罪!B12</f>
        <v>2015     27</v>
      </c>
      <c r="C12" s="43">
        <v>65</v>
      </c>
      <c r="D12" s="44">
        <v>87.692307692307693</v>
      </c>
      <c r="E12" s="14">
        <v>57</v>
      </c>
      <c r="F12" s="124">
        <v>500</v>
      </c>
      <c r="G12" s="124">
        <v>50</v>
      </c>
      <c r="H12" s="124">
        <v>7</v>
      </c>
      <c r="I12" s="124">
        <v>0</v>
      </c>
    </row>
    <row r="13" spans="2:9" s="8" customFormat="1" x14ac:dyDescent="0.15">
      <c r="B13" s="14" t="str">
        <f>重要犯罪!B13</f>
        <v>2016     28</v>
      </c>
      <c r="C13" s="43">
        <v>38</v>
      </c>
      <c r="D13" s="44">
        <v>100</v>
      </c>
      <c r="E13" s="14">
        <v>38</v>
      </c>
      <c r="F13" s="124">
        <v>331</v>
      </c>
      <c r="G13" s="124">
        <v>47</v>
      </c>
      <c r="H13" s="124">
        <v>3</v>
      </c>
      <c r="I13" s="124">
        <v>2</v>
      </c>
    </row>
    <row r="14" spans="2:9" s="8" customFormat="1" x14ac:dyDescent="0.15">
      <c r="B14" s="18" t="str">
        <f>重要犯罪!B14</f>
        <v>2017     29</v>
      </c>
      <c r="C14" s="47">
        <v>133</v>
      </c>
      <c r="D14" s="44">
        <v>60.902255639097746</v>
      </c>
      <c r="E14" s="77">
        <v>81</v>
      </c>
      <c r="F14" s="142">
        <v>312</v>
      </c>
      <c r="G14" s="142">
        <v>27</v>
      </c>
      <c r="H14" s="142">
        <v>15</v>
      </c>
      <c r="I14" s="142">
        <v>0</v>
      </c>
    </row>
    <row r="15" spans="2:9" s="8" customFormat="1" x14ac:dyDescent="0.15">
      <c r="B15" s="18" t="str">
        <f>重要犯罪!B15</f>
        <v>2018     30</v>
      </c>
      <c r="C15" s="47">
        <v>27</v>
      </c>
      <c r="D15" s="48">
        <v>270.37037037037038</v>
      </c>
      <c r="E15" s="77">
        <v>73</v>
      </c>
      <c r="F15" s="142">
        <v>354</v>
      </c>
      <c r="G15" s="142">
        <v>29</v>
      </c>
      <c r="H15" s="142">
        <v>4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50">
        <v>75</v>
      </c>
      <c r="D16" s="48">
        <v>94.666666666666671</v>
      </c>
      <c r="E16" s="148">
        <v>71</v>
      </c>
      <c r="F16" s="142">
        <v>220</v>
      </c>
      <c r="G16" s="142">
        <v>26</v>
      </c>
      <c r="H16" s="142">
        <v>4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44</v>
      </c>
      <c r="D17" s="48">
        <v>97.727272727272734</v>
      </c>
      <c r="E17" s="149">
        <v>43</v>
      </c>
      <c r="F17" s="149">
        <v>236</v>
      </c>
      <c r="G17" s="149">
        <v>19</v>
      </c>
      <c r="H17" s="149">
        <v>2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25</v>
      </c>
      <c r="D18" s="54">
        <f>E18/C18*100</f>
        <v>76</v>
      </c>
      <c r="E18" s="131">
        <f>SUM(E20,E26,E33,E34,E45,E52,E59,E65,E70)</f>
        <v>19</v>
      </c>
      <c r="F18" s="121">
        <f>SUM(F20,F26,F33,F34,F45,F52,F59,F65,F70)</f>
        <v>245</v>
      </c>
      <c r="G18" s="121">
        <f>SUM(G20,G26,G33,G34,G45,G52,G59,G65,G70)</f>
        <v>23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2</v>
      </c>
      <c r="D26" s="53"/>
      <c r="E26" s="127">
        <v>1</v>
      </c>
      <c r="F26" s="121">
        <v>9</v>
      </c>
      <c r="G26" s="121">
        <v>1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1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6</v>
      </c>
      <c r="G28" s="123">
        <v>1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2</v>
      </c>
      <c r="D29" s="43"/>
      <c r="E29" s="125">
        <v>1</v>
      </c>
      <c r="F29" s="123">
        <v>2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4</v>
      </c>
      <c r="D33" s="53"/>
      <c r="E33" s="129">
        <v>2</v>
      </c>
      <c r="F33" s="128">
        <v>36</v>
      </c>
      <c r="G33" s="128">
        <v>5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3</v>
      </c>
      <c r="D34" s="53"/>
      <c r="E34" s="127">
        <v>2</v>
      </c>
      <c r="F34" s="121">
        <v>46</v>
      </c>
      <c r="G34" s="121">
        <v>1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</v>
      </c>
      <c r="D38" s="43"/>
      <c r="E38" s="125">
        <v>1</v>
      </c>
      <c r="F38" s="123">
        <v>4</v>
      </c>
      <c r="G38" s="123">
        <v>1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</v>
      </c>
      <c r="D39" s="43"/>
      <c r="E39" s="125">
        <v>0</v>
      </c>
      <c r="F39" s="123">
        <v>13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1</v>
      </c>
      <c r="D40" s="43"/>
      <c r="E40" s="125">
        <v>1</v>
      </c>
      <c r="F40" s="123">
        <v>16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13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5</v>
      </c>
      <c r="D45" s="53"/>
      <c r="E45" s="131">
        <v>6</v>
      </c>
      <c r="F45" s="121">
        <v>74</v>
      </c>
      <c r="G45" s="121">
        <v>5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</v>
      </c>
      <c r="D47" s="43"/>
      <c r="E47" s="125">
        <v>1</v>
      </c>
      <c r="F47" s="123">
        <v>1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13</v>
      </c>
      <c r="G48" s="123">
        <v>3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4</v>
      </c>
      <c r="D50" s="43"/>
      <c r="E50" s="125">
        <v>5</v>
      </c>
      <c r="F50" s="123">
        <v>60</v>
      </c>
      <c r="G50" s="123">
        <v>2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5</v>
      </c>
      <c r="D52" s="53"/>
      <c r="E52" s="127">
        <v>3</v>
      </c>
      <c r="F52" s="121">
        <v>45</v>
      </c>
      <c r="G52" s="121">
        <v>8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1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</v>
      </c>
      <c r="D54" s="43"/>
      <c r="E54" s="125">
        <v>1</v>
      </c>
      <c r="F54" s="123">
        <v>1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2</v>
      </c>
      <c r="D55" s="43"/>
      <c r="E55" s="125">
        <v>2</v>
      </c>
      <c r="F55" s="123">
        <v>23</v>
      </c>
      <c r="G55" s="123">
        <v>4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1</v>
      </c>
      <c r="D56" s="43"/>
      <c r="E56" s="125">
        <v>0</v>
      </c>
      <c r="F56" s="123">
        <v>21</v>
      </c>
      <c r="G56" s="123">
        <v>4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3</v>
      </c>
      <c r="D59" s="53"/>
      <c r="E59" s="127">
        <v>2</v>
      </c>
      <c r="F59" s="121">
        <v>13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1</v>
      </c>
      <c r="D62" s="43"/>
      <c r="E62" s="125">
        <v>1</v>
      </c>
      <c r="F62" s="123">
        <v>3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2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2</v>
      </c>
      <c r="D64" s="43"/>
      <c r="E64" s="125">
        <v>1</v>
      </c>
      <c r="F64" s="123">
        <v>8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1</v>
      </c>
      <c r="D65" s="53"/>
      <c r="E65" s="127">
        <v>1</v>
      </c>
      <c r="F65" s="121">
        <v>11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1</v>
      </c>
      <c r="D67" s="43"/>
      <c r="E67" s="125">
        <v>1</v>
      </c>
      <c r="F67" s="123">
        <v>11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2</v>
      </c>
      <c r="D70" s="53"/>
      <c r="E70" s="127">
        <v>2</v>
      </c>
      <c r="F70" s="121">
        <v>11</v>
      </c>
      <c r="G70" s="121">
        <v>3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5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1</v>
      </c>
      <c r="D72" s="43"/>
      <c r="E72" s="125">
        <v>1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1</v>
      </c>
      <c r="D76" s="43"/>
      <c r="E76" s="125">
        <v>1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5</v>
      </c>
      <c r="G77" s="123">
        <v>3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1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transitionEvaluation="1" codeName="Sheet75">
    <tabColor indexed="5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182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96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88</v>
      </c>
      <c r="D9" s="44">
        <v>97.727272727272734</v>
      </c>
      <c r="E9" s="14">
        <v>86</v>
      </c>
      <c r="F9" s="124">
        <v>227</v>
      </c>
      <c r="G9" s="124">
        <v>30</v>
      </c>
      <c r="H9" s="124">
        <v>3</v>
      </c>
      <c r="I9" s="124">
        <v>0</v>
      </c>
    </row>
    <row r="10" spans="2:9" s="8" customFormat="1" x14ac:dyDescent="0.15">
      <c r="B10" s="14" t="str">
        <f>重要犯罪!B10</f>
        <v>2013     25</v>
      </c>
      <c r="C10" s="43">
        <v>50</v>
      </c>
      <c r="D10" s="44">
        <v>98</v>
      </c>
      <c r="E10" s="14">
        <v>49</v>
      </c>
      <c r="F10" s="124">
        <v>152</v>
      </c>
      <c r="G10" s="124">
        <v>25</v>
      </c>
      <c r="H10" s="124">
        <v>3</v>
      </c>
      <c r="I10" s="124">
        <v>0</v>
      </c>
    </row>
    <row r="11" spans="2:9" s="8" customFormat="1" x14ac:dyDescent="0.15">
      <c r="B11" s="14" t="str">
        <f>重要犯罪!B11</f>
        <v>2014     26</v>
      </c>
      <c r="C11" s="43">
        <v>44</v>
      </c>
      <c r="D11" s="44">
        <v>90.909090909090907</v>
      </c>
      <c r="E11" s="14">
        <v>40</v>
      </c>
      <c r="F11" s="124">
        <v>164</v>
      </c>
      <c r="G11" s="124">
        <v>22</v>
      </c>
      <c r="H11" s="124">
        <v>2</v>
      </c>
      <c r="I11" s="124">
        <v>1</v>
      </c>
    </row>
    <row r="12" spans="2:9" s="8" customFormat="1" x14ac:dyDescent="0.15">
      <c r="B12" s="14" t="str">
        <f>重要犯罪!B12</f>
        <v>2015     27</v>
      </c>
      <c r="C12" s="43">
        <v>156</v>
      </c>
      <c r="D12" s="44">
        <v>80.128205128205138</v>
      </c>
      <c r="E12" s="14">
        <v>125</v>
      </c>
      <c r="F12" s="124">
        <v>278</v>
      </c>
      <c r="G12" s="124">
        <v>31</v>
      </c>
      <c r="H12" s="124">
        <v>1</v>
      </c>
      <c r="I12" s="124">
        <v>0</v>
      </c>
    </row>
    <row r="13" spans="2:9" s="8" customFormat="1" x14ac:dyDescent="0.15">
      <c r="B13" s="14" t="str">
        <f>重要犯罪!B13</f>
        <v>2016     28</v>
      </c>
      <c r="C13" s="43">
        <v>289</v>
      </c>
      <c r="D13" s="44">
        <v>98.961937716262966</v>
      </c>
      <c r="E13" s="14">
        <v>286</v>
      </c>
      <c r="F13" s="124">
        <v>244</v>
      </c>
      <c r="G13" s="124">
        <v>30</v>
      </c>
      <c r="H13" s="124">
        <v>1</v>
      </c>
      <c r="I13" s="124">
        <v>0</v>
      </c>
    </row>
    <row r="14" spans="2:9" s="8" customFormat="1" x14ac:dyDescent="0.15">
      <c r="B14" s="18" t="str">
        <f>重要犯罪!B14</f>
        <v>2017     29</v>
      </c>
      <c r="C14" s="47">
        <v>45</v>
      </c>
      <c r="D14" s="44">
        <v>151.11111111111111</v>
      </c>
      <c r="E14" s="77">
        <v>68</v>
      </c>
      <c r="F14" s="142">
        <v>213</v>
      </c>
      <c r="G14" s="142">
        <v>19</v>
      </c>
      <c r="H14" s="142">
        <v>3</v>
      </c>
      <c r="I14" s="142">
        <v>1</v>
      </c>
    </row>
    <row r="15" spans="2:9" s="8" customFormat="1" x14ac:dyDescent="0.15">
      <c r="B15" s="18" t="str">
        <f>重要犯罪!B15</f>
        <v>2018     30</v>
      </c>
      <c r="C15" s="47">
        <v>69</v>
      </c>
      <c r="D15" s="48">
        <v>95.652173913043484</v>
      </c>
      <c r="E15" s="77">
        <v>66</v>
      </c>
      <c r="F15" s="142">
        <v>142</v>
      </c>
      <c r="G15" s="142">
        <v>16</v>
      </c>
      <c r="H15" s="142">
        <v>1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50">
        <v>163</v>
      </c>
      <c r="D16" s="48">
        <v>98.159509202453989</v>
      </c>
      <c r="E16" s="148">
        <v>160</v>
      </c>
      <c r="F16" s="142">
        <v>181</v>
      </c>
      <c r="G16" s="142">
        <v>18</v>
      </c>
      <c r="H16" s="142">
        <v>3</v>
      </c>
      <c r="I16" s="142">
        <v>1</v>
      </c>
    </row>
    <row r="17" spans="2:9" s="22" customFormat="1" x14ac:dyDescent="0.15">
      <c r="B17" s="18" t="str">
        <f>重要犯罪!B17</f>
        <v>2020 　　２</v>
      </c>
      <c r="C17" s="50">
        <v>51</v>
      </c>
      <c r="D17" s="48">
        <v>90.196078431372555</v>
      </c>
      <c r="E17" s="149">
        <v>46</v>
      </c>
      <c r="F17" s="149">
        <v>138</v>
      </c>
      <c r="G17" s="149">
        <v>6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66</v>
      </c>
      <c r="D18" s="54">
        <f>E18/C18*100</f>
        <v>101.51515151515152</v>
      </c>
      <c r="E18" s="131">
        <f>SUM(E20,E26,E33,E34,E45,E52,E59,E65,E70)</f>
        <v>67</v>
      </c>
      <c r="F18" s="121">
        <f>SUM(F20,F26,F33,F34,F45,F52,F59,F65,F70)</f>
        <v>175</v>
      </c>
      <c r="G18" s="121">
        <f>SUM(G20,G26,G33,G34,G45,G52,G59,G65,G70)</f>
        <v>11</v>
      </c>
      <c r="H18" s="121">
        <f>SUM(H20,H26,H33,H34,H45,H52,H59,H65,H70)</f>
        <v>2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2</v>
      </c>
      <c r="D26" s="53"/>
      <c r="E26" s="127">
        <v>2</v>
      </c>
      <c r="F26" s="121">
        <v>3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1</v>
      </c>
      <c r="D27" s="43"/>
      <c r="E27" s="125">
        <v>1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</v>
      </c>
      <c r="D29" s="43"/>
      <c r="E29" s="125">
        <v>1</v>
      </c>
      <c r="F29" s="123">
        <v>3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7</v>
      </c>
      <c r="D33" s="53"/>
      <c r="E33" s="129">
        <v>7</v>
      </c>
      <c r="F33" s="128">
        <v>18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7</v>
      </c>
      <c r="D34" s="53"/>
      <c r="E34" s="127">
        <v>7</v>
      </c>
      <c r="F34" s="121">
        <v>26</v>
      </c>
      <c r="G34" s="121">
        <v>1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1</v>
      </c>
      <c r="D36" s="43"/>
      <c r="E36" s="125">
        <v>1</v>
      </c>
      <c r="F36" s="123">
        <v>1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1</v>
      </c>
      <c r="D37" s="43"/>
      <c r="E37" s="125">
        <v>1</v>
      </c>
      <c r="F37" s="123">
        <v>1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</v>
      </c>
      <c r="D38" s="43"/>
      <c r="E38" s="125">
        <v>1</v>
      </c>
      <c r="F38" s="123">
        <v>5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</v>
      </c>
      <c r="D39" s="43"/>
      <c r="E39" s="125">
        <v>1</v>
      </c>
      <c r="F39" s="123">
        <v>5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3</v>
      </c>
      <c r="D40" s="43"/>
      <c r="E40" s="125">
        <v>3</v>
      </c>
      <c r="F40" s="123">
        <v>14</v>
      </c>
      <c r="G40" s="123">
        <v>1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8</v>
      </c>
      <c r="D45" s="53"/>
      <c r="E45" s="131">
        <v>8</v>
      </c>
      <c r="F45" s="121">
        <v>45</v>
      </c>
      <c r="G45" s="121">
        <v>5</v>
      </c>
      <c r="H45" s="121">
        <v>1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3</v>
      </c>
      <c r="D48" s="43"/>
      <c r="E48" s="125">
        <v>3</v>
      </c>
      <c r="F48" s="123">
        <v>8</v>
      </c>
      <c r="G48" s="123">
        <v>3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5</v>
      </c>
      <c r="D50" s="43"/>
      <c r="E50" s="125">
        <v>5</v>
      </c>
      <c r="F50" s="123">
        <v>37</v>
      </c>
      <c r="G50" s="123">
        <v>2</v>
      </c>
      <c r="H50" s="123">
        <v>1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19</v>
      </c>
      <c r="D52" s="53"/>
      <c r="E52" s="127">
        <v>20</v>
      </c>
      <c r="F52" s="121">
        <v>59</v>
      </c>
      <c r="G52" s="121">
        <v>1</v>
      </c>
      <c r="H52" s="121">
        <v>1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8</v>
      </c>
      <c r="D55" s="43"/>
      <c r="E55" s="125">
        <v>9</v>
      </c>
      <c r="F55" s="123">
        <v>48</v>
      </c>
      <c r="G55" s="123">
        <v>1</v>
      </c>
      <c r="H55" s="123">
        <v>1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11</v>
      </c>
      <c r="D56" s="43"/>
      <c r="E56" s="125">
        <v>11</v>
      </c>
      <c r="F56" s="123">
        <v>11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15</v>
      </c>
      <c r="D59" s="53"/>
      <c r="E59" s="127">
        <v>14</v>
      </c>
      <c r="F59" s="121">
        <v>8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12</v>
      </c>
      <c r="D62" s="43"/>
      <c r="E62" s="125">
        <v>12</v>
      </c>
      <c r="F62" s="123">
        <v>4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2</v>
      </c>
      <c r="D63" s="43"/>
      <c r="E63" s="125">
        <v>1</v>
      </c>
      <c r="F63" s="123">
        <v>3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1</v>
      </c>
      <c r="D64" s="43"/>
      <c r="E64" s="125">
        <v>1</v>
      </c>
      <c r="F64" s="123">
        <v>1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2</v>
      </c>
      <c r="D65" s="53"/>
      <c r="E65" s="127">
        <v>2</v>
      </c>
      <c r="F65" s="121">
        <v>3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2</v>
      </c>
      <c r="D67" s="43"/>
      <c r="E67" s="125">
        <v>2</v>
      </c>
      <c r="F67" s="123">
        <v>3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6</v>
      </c>
      <c r="D70" s="53"/>
      <c r="E70" s="127">
        <v>7</v>
      </c>
      <c r="F70" s="121">
        <v>13</v>
      </c>
      <c r="G70" s="121">
        <v>4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</v>
      </c>
      <c r="D71" s="43"/>
      <c r="E71" s="125">
        <v>1</v>
      </c>
      <c r="F71" s="123">
        <v>2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2</v>
      </c>
      <c r="D72" s="43"/>
      <c r="E72" s="125">
        <v>2</v>
      </c>
      <c r="F72" s="123">
        <v>2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1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2</v>
      </c>
      <c r="D77" s="43"/>
      <c r="E77" s="125">
        <v>2</v>
      </c>
      <c r="F77" s="123">
        <v>6</v>
      </c>
      <c r="G77" s="123">
        <v>4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1</v>
      </c>
      <c r="D78" s="67"/>
      <c r="E78" s="134">
        <v>1</v>
      </c>
      <c r="F78" s="132">
        <v>3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transitionEvaluation="1" codeName="Sheet76">
    <tabColor indexed="5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183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237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56</v>
      </c>
      <c r="D9" s="44">
        <v>94.642857142857139</v>
      </c>
      <c r="E9" s="14">
        <v>53</v>
      </c>
      <c r="F9" s="124">
        <v>209</v>
      </c>
      <c r="G9" s="124">
        <v>14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43">
        <v>27</v>
      </c>
      <c r="D10" s="44">
        <v>103.7037037037037</v>
      </c>
      <c r="E10" s="14">
        <v>28</v>
      </c>
      <c r="F10" s="124">
        <v>122</v>
      </c>
      <c r="G10" s="124">
        <v>13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2014     26</v>
      </c>
      <c r="C11" s="43">
        <v>36</v>
      </c>
      <c r="D11" s="44">
        <v>83.333333333333343</v>
      </c>
      <c r="E11" s="14">
        <v>30</v>
      </c>
      <c r="F11" s="124">
        <v>124</v>
      </c>
      <c r="G11" s="124">
        <v>9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2015     27</v>
      </c>
      <c r="C12" s="43">
        <v>49</v>
      </c>
      <c r="D12" s="44">
        <v>87.755102040816325</v>
      </c>
      <c r="E12" s="14">
        <v>43</v>
      </c>
      <c r="F12" s="124">
        <v>145</v>
      </c>
      <c r="G12" s="124">
        <v>10</v>
      </c>
      <c r="H12" s="124">
        <v>0</v>
      </c>
      <c r="I12" s="124">
        <v>0</v>
      </c>
    </row>
    <row r="13" spans="2:9" s="8" customFormat="1" x14ac:dyDescent="0.15">
      <c r="B13" s="14" t="str">
        <f>重要犯罪!B13</f>
        <v>2016     28</v>
      </c>
      <c r="C13" s="43">
        <v>38</v>
      </c>
      <c r="D13" s="44">
        <v>97.368421052631575</v>
      </c>
      <c r="E13" s="14">
        <v>37</v>
      </c>
      <c r="F13" s="124">
        <v>150</v>
      </c>
      <c r="G13" s="124">
        <v>12</v>
      </c>
      <c r="H13" s="124">
        <v>4</v>
      </c>
      <c r="I13" s="124">
        <v>1</v>
      </c>
    </row>
    <row r="14" spans="2:9" s="8" customFormat="1" x14ac:dyDescent="0.15">
      <c r="B14" s="14" t="str">
        <f>重要犯罪!B14</f>
        <v>2017     29</v>
      </c>
      <c r="C14" s="24">
        <v>20</v>
      </c>
      <c r="D14" s="44">
        <v>110.00000000000001</v>
      </c>
      <c r="E14" s="2">
        <v>22</v>
      </c>
      <c r="F14" s="124">
        <v>112</v>
      </c>
      <c r="G14" s="124">
        <v>12</v>
      </c>
      <c r="H14" s="124">
        <v>0</v>
      </c>
      <c r="I14" s="124">
        <v>0</v>
      </c>
    </row>
    <row r="15" spans="2:9" s="8" customFormat="1" x14ac:dyDescent="0.15">
      <c r="B15" s="18" t="str">
        <f>重要犯罪!B15</f>
        <v>2018     30</v>
      </c>
      <c r="C15" s="47">
        <v>28</v>
      </c>
      <c r="D15" s="48">
        <v>92.857142857142861</v>
      </c>
      <c r="E15" s="77">
        <v>26</v>
      </c>
      <c r="F15" s="142">
        <v>106</v>
      </c>
      <c r="G15" s="142">
        <v>6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50">
        <v>29</v>
      </c>
      <c r="D16" s="48">
        <v>82.758620689655174</v>
      </c>
      <c r="E16" s="148">
        <v>24</v>
      </c>
      <c r="F16" s="142">
        <v>51</v>
      </c>
      <c r="G16" s="142">
        <v>4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23</v>
      </c>
      <c r="D17" s="48">
        <v>100</v>
      </c>
      <c r="E17" s="149">
        <v>23</v>
      </c>
      <c r="F17" s="149">
        <v>121</v>
      </c>
      <c r="G17" s="149">
        <v>12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25</v>
      </c>
      <c r="D18" s="54">
        <f>E18/C18*100</f>
        <v>84</v>
      </c>
      <c r="E18" s="131">
        <f>SUM(E20,E26,E33,E34,E45,E52,E59,E65,E70)</f>
        <v>21</v>
      </c>
      <c r="F18" s="121">
        <f>SUM(F20,F26,F33,F34,F45,F52,F59,F65,F70)</f>
        <v>84</v>
      </c>
      <c r="G18" s="121">
        <f>SUM(G20,G26,G33,G34,G45,G52,G59,G65,G70)</f>
        <v>12</v>
      </c>
      <c r="H18" s="121">
        <f>SUM(H20,H26,H33,H34,H45,H52,H59,H65,H70)</f>
        <v>1</v>
      </c>
      <c r="I18" s="121">
        <f>SUM(I20,I26,I33,I34,I45,I52,I59,I65,I70)</f>
        <v>1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1</v>
      </c>
      <c r="D26" s="53"/>
      <c r="E26" s="127">
        <v>1</v>
      </c>
      <c r="F26" s="121">
        <v>3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</v>
      </c>
      <c r="D29" s="43"/>
      <c r="E29" s="125">
        <v>1</v>
      </c>
      <c r="F29" s="123">
        <v>3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5</v>
      </c>
      <c r="D33" s="53"/>
      <c r="E33" s="129">
        <v>4</v>
      </c>
      <c r="F33" s="128">
        <v>20</v>
      </c>
      <c r="G33" s="128">
        <v>3</v>
      </c>
      <c r="H33" s="128">
        <v>1</v>
      </c>
      <c r="I33" s="128">
        <v>1</v>
      </c>
    </row>
    <row r="34" spans="2:9" s="22" customFormat="1" ht="11.1" customHeight="1" x14ac:dyDescent="0.15">
      <c r="B34" s="32" t="s">
        <v>285</v>
      </c>
      <c r="C34" s="121">
        <v>3</v>
      </c>
      <c r="D34" s="53"/>
      <c r="E34" s="127">
        <v>3</v>
      </c>
      <c r="F34" s="121">
        <v>10</v>
      </c>
      <c r="G34" s="121">
        <v>1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</v>
      </c>
      <c r="D38" s="43"/>
      <c r="E38" s="125">
        <v>1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</v>
      </c>
      <c r="D39" s="43"/>
      <c r="E39" s="125">
        <v>1</v>
      </c>
      <c r="F39" s="123">
        <v>6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1</v>
      </c>
      <c r="D40" s="43"/>
      <c r="E40" s="125">
        <v>1</v>
      </c>
      <c r="F40" s="123">
        <v>4</v>
      </c>
      <c r="G40" s="123">
        <v>1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4</v>
      </c>
      <c r="D45" s="53"/>
      <c r="E45" s="131">
        <v>3</v>
      </c>
      <c r="F45" s="121">
        <v>8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</v>
      </c>
      <c r="D47" s="43"/>
      <c r="E47" s="125">
        <v>1</v>
      </c>
      <c r="F47" s="123">
        <v>1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3</v>
      </c>
      <c r="D50" s="43"/>
      <c r="E50" s="125">
        <v>2</v>
      </c>
      <c r="F50" s="123">
        <v>7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7</v>
      </c>
      <c r="D52" s="53"/>
      <c r="E52" s="127">
        <v>8</v>
      </c>
      <c r="F52" s="121">
        <v>38</v>
      </c>
      <c r="G52" s="121">
        <v>7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</v>
      </c>
      <c r="D54" s="43"/>
      <c r="E54" s="125">
        <v>1</v>
      </c>
      <c r="F54" s="123">
        <v>4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2</v>
      </c>
      <c r="D55" s="43"/>
      <c r="E55" s="125">
        <v>3</v>
      </c>
      <c r="F55" s="123">
        <v>24</v>
      </c>
      <c r="G55" s="123">
        <v>4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4</v>
      </c>
      <c r="D56" s="43"/>
      <c r="E56" s="125">
        <v>4</v>
      </c>
      <c r="F56" s="123">
        <v>10</v>
      </c>
      <c r="G56" s="123">
        <v>3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4</v>
      </c>
      <c r="D59" s="53"/>
      <c r="E59" s="127">
        <v>1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2</v>
      </c>
      <c r="D62" s="43"/>
      <c r="E62" s="125">
        <v>1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1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1</v>
      </c>
      <c r="D65" s="53"/>
      <c r="E65" s="127">
        <v>1</v>
      </c>
      <c r="F65" s="121">
        <v>2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1</v>
      </c>
      <c r="D67" s="43"/>
      <c r="E67" s="125">
        <v>1</v>
      </c>
      <c r="F67" s="123">
        <v>2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0</v>
      </c>
      <c r="D70" s="53"/>
      <c r="E70" s="127">
        <v>0</v>
      </c>
      <c r="F70" s="121">
        <v>3</v>
      </c>
      <c r="G70" s="121">
        <v>1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3</v>
      </c>
      <c r="G72" s="123">
        <v>1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transitionEvaluation="1" codeName="Sheet77">
    <tabColor indexed="50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184</v>
      </c>
    </row>
    <row r="2" spans="2:16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1" t="s">
        <v>97</v>
      </c>
      <c r="D4" s="211"/>
      <c r="E4" s="211"/>
      <c r="F4" s="211"/>
      <c r="G4" s="211"/>
      <c r="H4" s="211"/>
      <c r="I4" s="211"/>
    </row>
    <row r="5" spans="2:16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16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16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2012 平成24年</v>
      </c>
      <c r="C9" s="43">
        <v>11620</v>
      </c>
      <c r="D9" s="44">
        <v>62.650602409638559</v>
      </c>
      <c r="E9" s="45">
        <v>7280</v>
      </c>
      <c r="F9" s="43">
        <v>5328</v>
      </c>
      <c r="G9" s="43">
        <v>159</v>
      </c>
      <c r="H9" s="43">
        <v>552</v>
      </c>
      <c r="I9" s="43">
        <v>35</v>
      </c>
      <c r="J9" s="46">
        <f>SUM('E-b-1'!C9,'E-b-2'!C9,'E-b-3'!C9)-C9</f>
        <v>0</v>
      </c>
      <c r="L9" s="46">
        <f>SUM('E-b-1'!E9,'E-b-2'!E9,'E-b-3'!E9)-E9</f>
        <v>0</v>
      </c>
      <c r="M9" s="46">
        <f>SUM('E-b-1'!F9,'E-b-2'!F9,'E-b-3'!F9)-F9</f>
        <v>0</v>
      </c>
      <c r="N9" s="46">
        <f>SUM('E-b-1'!G9,'E-b-2'!G9,'E-b-3'!G9)-G9</f>
        <v>0</v>
      </c>
      <c r="O9" s="46">
        <f>SUM('E-b-1'!H9,'E-b-2'!H9,'E-b-3'!H9)-H9</f>
        <v>0</v>
      </c>
      <c r="P9" s="46">
        <f>SUM('E-b-1'!I9,'E-b-2'!I9,'E-b-3'!I9)-I9</f>
        <v>0</v>
      </c>
    </row>
    <row r="10" spans="2:16" s="8" customFormat="1" x14ac:dyDescent="0.15">
      <c r="B10" s="14" t="str">
        <f>重要犯罪!B10</f>
        <v>2013     25</v>
      </c>
      <c r="C10" s="43">
        <v>11918</v>
      </c>
      <c r="D10" s="44">
        <v>57.87883873133076</v>
      </c>
      <c r="E10" s="45">
        <v>6898</v>
      </c>
      <c r="F10" s="43">
        <v>5045</v>
      </c>
      <c r="G10" s="43">
        <v>145</v>
      </c>
      <c r="H10" s="43">
        <v>515</v>
      </c>
      <c r="I10" s="43">
        <v>27</v>
      </c>
      <c r="J10" s="46">
        <f>SUM('E-b-1'!C10,'E-b-2'!C10,'E-b-3'!C10)-C10</f>
        <v>0</v>
      </c>
      <c r="L10" s="46">
        <f>SUM('E-b-1'!E10,'E-b-2'!E10,'E-b-3'!E10)-E10</f>
        <v>0</v>
      </c>
      <c r="M10" s="46">
        <f>SUM('E-b-1'!F10,'E-b-2'!F10,'E-b-3'!F10)-F10</f>
        <v>0</v>
      </c>
      <c r="N10" s="46">
        <f>SUM('E-b-1'!G10,'E-b-2'!G10,'E-b-3'!G10)-G10</f>
        <v>0</v>
      </c>
      <c r="O10" s="46">
        <f>SUM('E-b-1'!H10,'E-b-2'!H10,'E-b-3'!H10)-H10</f>
        <v>0</v>
      </c>
      <c r="P10" s="46">
        <f>SUM('E-b-1'!I10,'E-b-2'!I10,'E-b-3'!I10)-I10</f>
        <v>0</v>
      </c>
    </row>
    <row r="11" spans="2:16" s="8" customFormat="1" x14ac:dyDescent="0.15">
      <c r="B11" s="14" t="str">
        <f>重要犯罪!B11</f>
        <v>2014     26</v>
      </c>
      <c r="C11" s="43">
        <v>11694</v>
      </c>
      <c r="D11" s="44">
        <v>61.595690097485885</v>
      </c>
      <c r="E11" s="45">
        <v>7203</v>
      </c>
      <c r="F11" s="43">
        <v>4943</v>
      </c>
      <c r="G11" s="43">
        <v>144</v>
      </c>
      <c r="H11" s="43">
        <v>435</v>
      </c>
      <c r="I11" s="43">
        <v>24</v>
      </c>
      <c r="J11" s="46">
        <f>SUM('E-b-1'!C11,'E-b-2'!C11,'E-b-3'!C11)-C11</f>
        <v>0</v>
      </c>
      <c r="L11" s="46">
        <f>SUM('E-b-1'!E11,'E-b-2'!E11,'E-b-3'!E11)-E11</f>
        <v>0</v>
      </c>
      <c r="M11" s="46">
        <f>SUM('E-b-1'!F11,'E-b-2'!F11,'E-b-3'!F11)-F11</f>
        <v>0</v>
      </c>
      <c r="N11" s="46">
        <f>SUM('E-b-1'!G11,'E-b-2'!G11,'E-b-3'!G11)-G11</f>
        <v>0</v>
      </c>
      <c r="O11" s="46">
        <f>SUM('E-b-1'!H11,'E-b-2'!H11,'E-b-3'!H11)-H11</f>
        <v>0</v>
      </c>
      <c r="P11" s="46">
        <f>SUM('E-b-1'!I11,'E-b-2'!I11,'E-b-3'!I11)-I11</f>
        <v>0</v>
      </c>
    </row>
    <row r="12" spans="2:16" s="8" customFormat="1" x14ac:dyDescent="0.15">
      <c r="B12" s="14" t="str">
        <f>重要犯罪!B12</f>
        <v>2015     27</v>
      </c>
      <c r="C12" s="43">
        <v>10762</v>
      </c>
      <c r="D12" s="44">
        <v>64.1144768630366</v>
      </c>
      <c r="E12" s="45">
        <v>6900</v>
      </c>
      <c r="F12" s="43">
        <v>4892</v>
      </c>
      <c r="G12" s="43">
        <v>129</v>
      </c>
      <c r="H12" s="43">
        <v>520</v>
      </c>
      <c r="I12" s="43">
        <v>21</v>
      </c>
      <c r="J12" s="46">
        <f>SUM('E-b-1'!C12,'E-b-2'!C12,'E-b-3'!C12)-C12</f>
        <v>0</v>
      </c>
      <c r="L12" s="46">
        <f>SUM('E-b-1'!E12,'E-b-2'!E12,'E-b-3'!E12)-E12</f>
        <v>0</v>
      </c>
      <c r="M12" s="46">
        <f>SUM('E-b-1'!F12,'E-b-2'!F12,'E-b-3'!F12)-F12</f>
        <v>0</v>
      </c>
      <c r="N12" s="46">
        <f>SUM('E-b-1'!G12,'E-b-2'!G12,'E-b-3'!G12)-G12</f>
        <v>0</v>
      </c>
      <c r="O12" s="46">
        <f>SUM('E-b-1'!H12,'E-b-2'!H12,'E-b-3'!H12)-H12</f>
        <v>0</v>
      </c>
      <c r="P12" s="46">
        <f>SUM('E-b-1'!I12,'E-b-2'!I12,'E-b-3'!I12)-I12</f>
        <v>0</v>
      </c>
    </row>
    <row r="13" spans="2:16" s="8" customFormat="1" x14ac:dyDescent="0.15">
      <c r="B13" s="14" t="str">
        <f>重要犯罪!B13</f>
        <v>2016     28</v>
      </c>
      <c r="C13" s="43">
        <v>10020</v>
      </c>
      <c r="D13" s="44">
        <v>69.361277445109778</v>
      </c>
      <c r="E13" s="45">
        <v>6950</v>
      </c>
      <c r="F13" s="43">
        <v>5092</v>
      </c>
      <c r="G13" s="43">
        <v>108</v>
      </c>
      <c r="H13" s="43">
        <v>565</v>
      </c>
      <c r="I13" s="43">
        <v>16</v>
      </c>
      <c r="J13" s="46">
        <f>SUM('E-b-1'!C13,'E-b-2'!C13,'E-b-3'!C13)-C13</f>
        <v>0</v>
      </c>
      <c r="L13" s="46">
        <f>SUM('E-b-1'!E13,'E-b-2'!E13,'E-b-3'!E13)-E13</f>
        <v>0</v>
      </c>
      <c r="M13" s="46">
        <f>SUM('E-b-1'!F13,'E-b-2'!F13,'E-b-3'!F13)-F13</f>
        <v>0</v>
      </c>
      <c r="N13" s="46">
        <f>SUM('E-b-1'!G13,'E-b-2'!G13,'E-b-3'!G13)-G13</f>
        <v>0</v>
      </c>
      <c r="O13" s="46">
        <f>SUM('E-b-1'!H13,'E-b-2'!H13,'E-b-3'!H13)-H13</f>
        <v>0</v>
      </c>
      <c r="P13" s="46">
        <f>SUM('E-b-1'!I13,'E-b-2'!I13,'E-b-3'!I13)-I13</f>
        <v>0</v>
      </c>
    </row>
    <row r="14" spans="2:16" s="8" customFormat="1" x14ac:dyDescent="0.15">
      <c r="B14" s="18" t="str">
        <f>重要犯罪!B14</f>
        <v>2017     29</v>
      </c>
      <c r="C14" s="47">
        <v>9501</v>
      </c>
      <c r="D14" s="48">
        <v>72.381854541627206</v>
      </c>
      <c r="E14" s="49">
        <v>6877</v>
      </c>
      <c r="F14" s="50">
        <v>4840</v>
      </c>
      <c r="G14" s="50">
        <v>114</v>
      </c>
      <c r="H14" s="50">
        <v>547</v>
      </c>
      <c r="I14" s="50">
        <v>35</v>
      </c>
      <c r="J14" s="46">
        <f>SUM('E-b-1'!C14,'E-b-2'!C14,'E-b-3'!C14)-C14</f>
        <v>0</v>
      </c>
      <c r="L14" s="46">
        <f>SUM('E-b-1'!E14,'E-b-2'!E14,'E-b-3'!E14)-E14</f>
        <v>0</v>
      </c>
      <c r="M14" s="46">
        <f>SUM('E-b-1'!F14,'E-b-2'!F14,'E-b-3'!F14)-F14</f>
        <v>0</v>
      </c>
      <c r="N14" s="46">
        <f>SUM('E-b-1'!G14,'E-b-2'!G14,'E-b-3'!G14)-G14</f>
        <v>0</v>
      </c>
      <c r="O14" s="46">
        <f>SUM('E-b-1'!H14,'E-b-2'!H14,'E-b-3'!H14)-H14</f>
        <v>0</v>
      </c>
      <c r="P14" s="46">
        <f>SUM('E-b-1'!I14,'E-b-2'!I14,'E-b-3'!I14)-I14</f>
        <v>0</v>
      </c>
    </row>
    <row r="15" spans="2:16" s="8" customFormat="1" x14ac:dyDescent="0.15">
      <c r="B15" s="18" t="str">
        <f>重要犯罪!B15</f>
        <v>2018     30</v>
      </c>
      <c r="C15" s="47">
        <v>8988</v>
      </c>
      <c r="D15" s="48">
        <v>77.05829995549621</v>
      </c>
      <c r="E15" s="49">
        <v>6926</v>
      </c>
      <c r="F15" s="50">
        <v>5041</v>
      </c>
      <c r="G15" s="50">
        <v>122</v>
      </c>
      <c r="H15" s="50">
        <v>532</v>
      </c>
      <c r="I15" s="50">
        <v>27</v>
      </c>
      <c r="J15" s="46">
        <f>SUM('E-b-1'!C15,'E-b-2'!C15,'E-b-3'!C15)-C15</f>
        <v>0</v>
      </c>
      <c r="L15" s="46">
        <f>SUM('E-b-1'!E15,'E-b-2'!E15,'E-b-3'!E15)-E15</f>
        <v>0</v>
      </c>
      <c r="M15" s="46">
        <f>SUM('E-b-1'!F15,'E-b-2'!F15,'E-b-3'!F15)-F15</f>
        <v>0</v>
      </c>
      <c r="N15" s="46">
        <f>SUM('E-b-1'!G15,'E-b-2'!G15,'E-b-3'!G15)-G15</f>
        <v>0</v>
      </c>
      <c r="O15" s="46">
        <f>SUM('E-b-1'!H15,'E-b-2'!H15,'E-b-3'!H15)-H15</f>
        <v>0</v>
      </c>
      <c r="P15" s="46">
        <f>SUM('E-b-1'!I15,'E-b-2'!I15,'E-b-3'!I15)-I15</f>
        <v>0</v>
      </c>
    </row>
    <row r="16" spans="2:16" s="8" customFormat="1" x14ac:dyDescent="0.15">
      <c r="B16" s="18" t="str">
        <f>重要犯罪!B16</f>
        <v>2019 令和元年</v>
      </c>
      <c r="C16" s="50">
        <v>8443</v>
      </c>
      <c r="D16" s="48">
        <v>78.751628568044524</v>
      </c>
      <c r="E16" s="51">
        <v>6649</v>
      </c>
      <c r="F16" s="50">
        <v>4954</v>
      </c>
      <c r="G16" s="50">
        <v>111</v>
      </c>
      <c r="H16" s="50">
        <v>495</v>
      </c>
      <c r="I16" s="50">
        <v>15</v>
      </c>
      <c r="J16" s="46">
        <f>SUM('E-b-1'!C16,'E-b-2'!C16,'E-b-3'!C16)-C16</f>
        <v>0</v>
      </c>
      <c r="L16" s="46">
        <f>SUM('E-b-1'!E16,'E-b-2'!E16,'E-b-3'!E16)-E16</f>
        <v>0</v>
      </c>
      <c r="M16" s="46">
        <f>SUM('E-b-1'!F16,'E-b-2'!F16,'E-b-3'!F16)-F16</f>
        <v>0</v>
      </c>
      <c r="N16" s="46">
        <f>SUM('E-b-1'!G16,'E-b-2'!G16,'E-b-3'!G16)-G16</f>
        <v>0</v>
      </c>
      <c r="O16" s="46">
        <f>SUM('E-b-1'!H16,'E-b-2'!H16,'E-b-3'!H16)-H16</f>
        <v>0</v>
      </c>
      <c r="P16" s="46">
        <f>SUM('E-b-1'!I16,'E-b-2'!I16,'E-b-3'!I16)-I16</f>
        <v>0</v>
      </c>
    </row>
    <row r="17" spans="2:16" s="22" customFormat="1" x14ac:dyDescent="0.15">
      <c r="B17" s="18" t="str">
        <f>重要犯罪!B17</f>
        <v>2020 　　２</v>
      </c>
      <c r="C17" s="50">
        <v>7605</v>
      </c>
      <c r="D17" s="48">
        <v>84.641683103221567</v>
      </c>
      <c r="E17" s="52">
        <v>6437</v>
      </c>
      <c r="F17" s="52">
        <v>4707</v>
      </c>
      <c r="G17" s="52">
        <v>98</v>
      </c>
      <c r="H17" s="52">
        <v>398</v>
      </c>
      <c r="I17" s="51">
        <v>21</v>
      </c>
      <c r="J17" s="46">
        <f>SUM('E-b-1'!C17,'E-b-2'!C17,'E-b-3'!C17)-C17</f>
        <v>0</v>
      </c>
      <c r="L17" s="46">
        <f>SUM('E-b-1'!E17,'E-b-2'!E17,'E-b-3'!E17)-E17</f>
        <v>0</v>
      </c>
      <c r="M17" s="46">
        <f>SUM('E-b-1'!F17,'E-b-2'!F17,'E-b-3'!F17)-F17</f>
        <v>0</v>
      </c>
      <c r="N17" s="46">
        <f>SUM('E-b-1'!G17,'E-b-2'!G17,'E-b-3'!G17)-G17</f>
        <v>0</v>
      </c>
      <c r="O17" s="46">
        <f>SUM('E-b-1'!H17,'E-b-2'!H17,'E-b-3'!H17)-H17</f>
        <v>0</v>
      </c>
      <c r="P17" s="46">
        <f>SUM('E-b-1'!I17,'E-b-2'!I17,'E-b-3'!I17)-I17</f>
        <v>0</v>
      </c>
    </row>
    <row r="18" spans="2:16" s="22" customFormat="1" x14ac:dyDescent="0.15">
      <c r="B18" s="23" t="str">
        <f>重要犯罪!B18</f>
        <v>2021 　　３</v>
      </c>
      <c r="C18" s="57">
        <f>SUM(C20,C26,C33,C34,C45,C52,C59,C65,C70)</f>
        <v>7764</v>
      </c>
      <c r="D18" s="54">
        <f>E18/C18*100</f>
        <v>85.407006697578566</v>
      </c>
      <c r="E18" s="55">
        <f>SUM(E20,E26,E33,E34,E45,E52,E59,E65,E70)</f>
        <v>6631</v>
      </c>
      <c r="F18" s="53">
        <f>SUM(F20,F26,F33,F34,F45,F52,F59,F65,F70)</f>
        <v>4918</v>
      </c>
      <c r="G18" s="53">
        <f>SUM(G20,G26,G33,G34,G45,G52,G59,G65,G70)</f>
        <v>109</v>
      </c>
      <c r="H18" s="53">
        <f>SUM(H20,H26,H33,H34,H45,H52,H59,H65,H70)</f>
        <v>466</v>
      </c>
      <c r="I18" s="53">
        <f>SUM(I20,I26,I33,I34,I45,I52,I59,I65,I70)</f>
        <v>15</v>
      </c>
      <c r="J18" s="46">
        <f>SUM('E-b-1'!C18,'E-b-2'!C18,'E-b-3'!C18)-C18</f>
        <v>0</v>
      </c>
      <c r="L18" s="46">
        <f>SUM('E-b-1'!E18,'E-b-2'!E18,'E-b-3'!E18)-E18</f>
        <v>0</v>
      </c>
      <c r="M18" s="46">
        <f>SUM('E-b-1'!F18,'E-b-2'!F18,'E-b-3'!F18)-F18</f>
        <v>0</v>
      </c>
      <c r="N18" s="46">
        <f>SUM('E-b-1'!G18,'E-b-2'!G18,'E-b-3'!G18)-G18</f>
        <v>0</v>
      </c>
      <c r="O18" s="46">
        <f>SUM('E-b-1'!H18,'E-b-2'!H18,'E-b-3'!H18)-H18</f>
        <v>0</v>
      </c>
      <c r="P18" s="46">
        <f>SUM('E-b-1'!I18,'E-b-2'!I18,'E-b-3'!I18)-I18</f>
        <v>0</v>
      </c>
    </row>
    <row r="19" spans="2:16" s="8" customFormat="1" x14ac:dyDescent="0.15">
      <c r="B19" s="2"/>
      <c r="C19" s="74"/>
      <c r="D19" s="43"/>
      <c r="E19" s="46"/>
      <c r="F19" s="24"/>
      <c r="G19" s="24"/>
      <c r="H19" s="24"/>
      <c r="I19" s="24"/>
      <c r="J19" s="46">
        <f>SUM('E-b-1'!C19,'E-b-2'!C19,'E-b-3'!C19)-C19</f>
        <v>0</v>
      </c>
      <c r="L19" s="46">
        <f>SUM('E-b-1'!E19,'E-b-2'!E19,'E-b-3'!E19)-E19</f>
        <v>0</v>
      </c>
      <c r="M19" s="46">
        <f>SUM('E-b-1'!F19,'E-b-2'!F19,'E-b-3'!F19)-F19</f>
        <v>0</v>
      </c>
      <c r="N19" s="46">
        <f>SUM('E-b-1'!G19,'E-b-2'!G19,'E-b-3'!G19)-G19</f>
        <v>0</v>
      </c>
      <c r="O19" s="46">
        <f>SUM('E-b-1'!H19,'E-b-2'!H19,'E-b-3'!H19)-H19</f>
        <v>0</v>
      </c>
      <c r="P19" s="46">
        <f>SUM('E-b-1'!I19,'E-b-2'!I19,'E-b-3'!I19)-I19</f>
        <v>0</v>
      </c>
    </row>
    <row r="20" spans="2:16" s="22" customFormat="1" ht="11.1" customHeight="1" x14ac:dyDescent="0.15">
      <c r="B20" s="26" t="s">
        <v>1</v>
      </c>
      <c r="C20" s="57">
        <v>429</v>
      </c>
      <c r="D20" s="53"/>
      <c r="E20" s="23">
        <v>282</v>
      </c>
      <c r="F20" s="122">
        <v>203</v>
      </c>
      <c r="G20" s="122">
        <v>6</v>
      </c>
      <c r="H20" s="122">
        <v>26</v>
      </c>
      <c r="I20" s="121">
        <v>2</v>
      </c>
      <c r="J20" s="46">
        <f>SUM('E-b-1'!C20,'E-b-2'!C20,'E-b-3'!C20)-C20</f>
        <v>0</v>
      </c>
      <c r="L20" s="46">
        <f>SUM('E-b-1'!E20,'E-b-2'!E20,'E-b-3'!E20)-E20</f>
        <v>0</v>
      </c>
      <c r="M20" s="46">
        <f>SUM('E-b-1'!F20,'E-b-2'!F20,'E-b-3'!F20)-F20</f>
        <v>0</v>
      </c>
      <c r="N20" s="46">
        <f>SUM('E-b-1'!G20,'E-b-2'!G20,'E-b-3'!G20)-G20</f>
        <v>0</v>
      </c>
      <c r="O20" s="46">
        <f>SUM('E-b-1'!H20,'E-b-2'!H20,'E-b-3'!H20)-H20</f>
        <v>0</v>
      </c>
      <c r="P20" s="46">
        <f>SUM('E-b-1'!I20,'E-b-2'!I20,'E-b-3'!I20)-I20</f>
        <v>0</v>
      </c>
    </row>
    <row r="21" spans="2:16" s="8" customFormat="1" ht="11.1" customHeight="1" x14ac:dyDescent="0.15">
      <c r="B21" s="29" t="s">
        <v>2</v>
      </c>
      <c r="C21" s="78">
        <v>322</v>
      </c>
      <c r="D21" s="79"/>
      <c r="E21" s="150">
        <v>200</v>
      </c>
      <c r="F21" s="137">
        <v>138</v>
      </c>
      <c r="G21" s="137">
        <v>6</v>
      </c>
      <c r="H21" s="137">
        <v>17</v>
      </c>
      <c r="I21" s="146">
        <v>2</v>
      </c>
      <c r="J21" s="46">
        <f>SUM('E-b-1'!C21,'E-b-2'!C21,'E-b-3'!C21)-C21</f>
        <v>0</v>
      </c>
      <c r="L21" s="46">
        <f>SUM('E-b-1'!E21,'E-b-2'!E21,'E-b-3'!E21)-E21</f>
        <v>0</v>
      </c>
      <c r="M21" s="46">
        <f>SUM('E-b-1'!F21,'E-b-2'!F21,'E-b-3'!F21)-F21</f>
        <v>0</v>
      </c>
      <c r="N21" s="46">
        <f>SUM('E-b-1'!G21,'E-b-2'!G21,'E-b-3'!G21)-G21</f>
        <v>0</v>
      </c>
      <c r="O21" s="46">
        <f>SUM('E-b-1'!H21,'E-b-2'!H21,'E-b-3'!H21)-H21</f>
        <v>0</v>
      </c>
      <c r="P21" s="46">
        <f>SUM('E-b-1'!I21,'E-b-2'!I21,'E-b-3'!I21)-I21</f>
        <v>0</v>
      </c>
    </row>
    <row r="22" spans="2:16" s="8" customFormat="1" ht="11.1" customHeight="1" x14ac:dyDescent="0.15">
      <c r="B22" s="29" t="s">
        <v>3</v>
      </c>
      <c r="C22" s="78">
        <v>26</v>
      </c>
      <c r="D22" s="79"/>
      <c r="E22" s="150">
        <v>13</v>
      </c>
      <c r="F22" s="137">
        <v>8</v>
      </c>
      <c r="G22" s="137">
        <v>0</v>
      </c>
      <c r="H22" s="137">
        <v>0</v>
      </c>
      <c r="I22" s="146">
        <v>0</v>
      </c>
      <c r="J22" s="46">
        <f>SUM('E-b-1'!C22,'E-b-2'!C22,'E-b-3'!C22)-C22</f>
        <v>0</v>
      </c>
      <c r="L22" s="46">
        <f>SUM('E-b-1'!E22,'E-b-2'!E22,'E-b-3'!E22)-E22</f>
        <v>0</v>
      </c>
      <c r="M22" s="46">
        <f>SUM('E-b-1'!F22,'E-b-2'!F22,'E-b-3'!F22)-F22</f>
        <v>0</v>
      </c>
      <c r="N22" s="46">
        <f>SUM('E-b-1'!G22,'E-b-2'!G22,'E-b-3'!G22)-G22</f>
        <v>0</v>
      </c>
      <c r="O22" s="46">
        <f>SUM('E-b-1'!H22,'E-b-2'!H22,'E-b-3'!H22)-H22</f>
        <v>0</v>
      </c>
      <c r="P22" s="46">
        <f>SUM('E-b-1'!I22,'E-b-2'!I22,'E-b-3'!I22)-I22</f>
        <v>0</v>
      </c>
    </row>
    <row r="23" spans="2:16" s="8" customFormat="1" ht="11.1" customHeight="1" x14ac:dyDescent="0.15">
      <c r="B23" s="29" t="s">
        <v>4</v>
      </c>
      <c r="C23" s="78">
        <v>29</v>
      </c>
      <c r="D23" s="79"/>
      <c r="E23" s="150">
        <v>23</v>
      </c>
      <c r="F23" s="137">
        <v>22</v>
      </c>
      <c r="G23" s="137">
        <v>0</v>
      </c>
      <c r="H23" s="137">
        <v>5</v>
      </c>
      <c r="I23" s="146">
        <v>0</v>
      </c>
      <c r="J23" s="46">
        <f>SUM('E-b-1'!C23,'E-b-2'!C23,'E-b-3'!C23)-C23</f>
        <v>0</v>
      </c>
      <c r="L23" s="46">
        <f>SUM('E-b-1'!E23,'E-b-2'!E23,'E-b-3'!E23)-E23</f>
        <v>0</v>
      </c>
      <c r="M23" s="46">
        <f>SUM('E-b-1'!F23,'E-b-2'!F23,'E-b-3'!F23)-F23</f>
        <v>0</v>
      </c>
      <c r="N23" s="46">
        <f>SUM('E-b-1'!G23,'E-b-2'!G23,'E-b-3'!G23)-G23</f>
        <v>0</v>
      </c>
      <c r="O23" s="46">
        <f>SUM('E-b-1'!H23,'E-b-2'!H23,'E-b-3'!H23)-H23</f>
        <v>0</v>
      </c>
      <c r="P23" s="46">
        <f>SUM('E-b-1'!I23,'E-b-2'!I23,'E-b-3'!I23)-I23</f>
        <v>0</v>
      </c>
    </row>
    <row r="24" spans="2:16" s="8" customFormat="1" ht="11.1" customHeight="1" x14ac:dyDescent="0.15">
      <c r="B24" s="29" t="s">
        <v>5</v>
      </c>
      <c r="C24" s="78">
        <v>36</v>
      </c>
      <c r="D24" s="79"/>
      <c r="E24" s="150">
        <v>34</v>
      </c>
      <c r="F24" s="137">
        <v>25</v>
      </c>
      <c r="G24" s="137">
        <v>0</v>
      </c>
      <c r="H24" s="137">
        <v>2</v>
      </c>
      <c r="I24" s="146">
        <v>0</v>
      </c>
      <c r="J24" s="46">
        <f>SUM('E-b-1'!C24,'E-b-2'!C24,'E-b-3'!C24)-C24</f>
        <v>0</v>
      </c>
      <c r="L24" s="46">
        <f>SUM('E-b-1'!E24,'E-b-2'!E24,'E-b-3'!E24)-E24</f>
        <v>0</v>
      </c>
      <c r="M24" s="46">
        <f>SUM('E-b-1'!F24,'E-b-2'!F24,'E-b-3'!F24)-F24</f>
        <v>0</v>
      </c>
      <c r="N24" s="46">
        <f>SUM('E-b-1'!G24,'E-b-2'!G24,'E-b-3'!G24)-G24</f>
        <v>0</v>
      </c>
      <c r="O24" s="46">
        <f>SUM('E-b-1'!H24,'E-b-2'!H24,'E-b-3'!H24)-H24</f>
        <v>0</v>
      </c>
      <c r="P24" s="46">
        <f>SUM('E-b-1'!I24,'E-b-2'!I24,'E-b-3'!I24)-I24</f>
        <v>0</v>
      </c>
    </row>
    <row r="25" spans="2:16" s="8" customFormat="1" ht="11.1" customHeight="1" x14ac:dyDescent="0.15">
      <c r="B25" s="29" t="s">
        <v>6</v>
      </c>
      <c r="C25" s="78">
        <v>16</v>
      </c>
      <c r="D25" s="79"/>
      <c r="E25" s="150">
        <v>12</v>
      </c>
      <c r="F25" s="137">
        <v>10</v>
      </c>
      <c r="G25" s="137">
        <v>0</v>
      </c>
      <c r="H25" s="137">
        <v>2</v>
      </c>
      <c r="I25" s="146">
        <v>0</v>
      </c>
      <c r="J25" s="46">
        <f>SUM('E-b-1'!C25,'E-b-2'!C25,'E-b-3'!C25)-C25</f>
        <v>0</v>
      </c>
      <c r="L25" s="46">
        <f>SUM('E-b-1'!E25,'E-b-2'!E25,'E-b-3'!E25)-E25</f>
        <v>0</v>
      </c>
      <c r="M25" s="46">
        <f>SUM('E-b-1'!F25,'E-b-2'!F25,'E-b-3'!F25)-F25</f>
        <v>0</v>
      </c>
      <c r="N25" s="46">
        <f>SUM('E-b-1'!G25,'E-b-2'!G25,'E-b-3'!G25)-G25</f>
        <v>0</v>
      </c>
      <c r="O25" s="46">
        <f>SUM('E-b-1'!H25,'E-b-2'!H25,'E-b-3'!H25)-H25</f>
        <v>0</v>
      </c>
      <c r="P25" s="46">
        <f>SUM('E-b-1'!I25,'E-b-2'!I25,'E-b-3'!I25)-I25</f>
        <v>0</v>
      </c>
    </row>
    <row r="26" spans="2:16" s="22" customFormat="1" ht="11.1" customHeight="1" x14ac:dyDescent="0.15">
      <c r="B26" s="32" t="s">
        <v>284</v>
      </c>
      <c r="C26" s="57">
        <v>411</v>
      </c>
      <c r="D26" s="53"/>
      <c r="E26" s="23">
        <v>344</v>
      </c>
      <c r="F26" s="122">
        <v>222</v>
      </c>
      <c r="G26" s="122">
        <v>2</v>
      </c>
      <c r="H26" s="122">
        <v>30</v>
      </c>
      <c r="I26" s="121">
        <v>0</v>
      </c>
      <c r="J26" s="46">
        <f>SUM('E-b-1'!C26,'E-b-2'!C26,'E-b-3'!C26)-C26</f>
        <v>0</v>
      </c>
      <c r="L26" s="46">
        <f>SUM('E-b-1'!E26,'E-b-2'!E26,'E-b-3'!E26)-E26</f>
        <v>0</v>
      </c>
      <c r="M26" s="46">
        <f>SUM('E-b-1'!F26,'E-b-2'!F26,'E-b-3'!F26)-F26</f>
        <v>0</v>
      </c>
      <c r="N26" s="46">
        <f>SUM('E-b-1'!G26,'E-b-2'!G26,'E-b-3'!G26)-G26</f>
        <v>0</v>
      </c>
      <c r="O26" s="46">
        <f>SUM('E-b-1'!H26,'E-b-2'!H26,'E-b-3'!H26)-H26</f>
        <v>0</v>
      </c>
      <c r="P26" s="46">
        <f>SUM('E-b-1'!I26,'E-b-2'!I26,'E-b-3'!I26)-I26</f>
        <v>0</v>
      </c>
    </row>
    <row r="27" spans="2:16" s="8" customFormat="1" ht="11.1" customHeight="1" x14ac:dyDescent="0.15">
      <c r="B27" s="29" t="s">
        <v>7</v>
      </c>
      <c r="C27" s="78">
        <v>53</v>
      </c>
      <c r="D27" s="79"/>
      <c r="E27" s="150">
        <v>37</v>
      </c>
      <c r="F27" s="137">
        <v>30</v>
      </c>
      <c r="G27" s="137">
        <v>0</v>
      </c>
      <c r="H27" s="137">
        <v>3</v>
      </c>
      <c r="I27" s="146">
        <v>0</v>
      </c>
      <c r="J27" s="46">
        <f>SUM('E-b-1'!C27,'E-b-2'!C27,'E-b-3'!C27)-C27</f>
        <v>0</v>
      </c>
      <c r="L27" s="46">
        <f>SUM('E-b-1'!E27,'E-b-2'!E27,'E-b-3'!E27)-E27</f>
        <v>0</v>
      </c>
      <c r="M27" s="46">
        <f>SUM('E-b-1'!F27,'E-b-2'!F27,'E-b-3'!F27)-F27</f>
        <v>0</v>
      </c>
      <c r="N27" s="46">
        <f>SUM('E-b-1'!G27,'E-b-2'!G27,'E-b-3'!G27)-G27</f>
        <v>0</v>
      </c>
      <c r="O27" s="46">
        <f>SUM('E-b-1'!H27,'E-b-2'!H27,'E-b-3'!H27)-H27</f>
        <v>0</v>
      </c>
      <c r="P27" s="46">
        <f>SUM('E-b-1'!I27,'E-b-2'!I27,'E-b-3'!I27)-I27</f>
        <v>0</v>
      </c>
    </row>
    <row r="28" spans="2:16" s="8" customFormat="1" ht="11.1" customHeight="1" x14ac:dyDescent="0.15">
      <c r="B28" s="29" t="s">
        <v>8</v>
      </c>
      <c r="C28" s="78">
        <v>50</v>
      </c>
      <c r="D28" s="79"/>
      <c r="E28" s="150">
        <v>36</v>
      </c>
      <c r="F28" s="137">
        <v>25</v>
      </c>
      <c r="G28" s="137">
        <v>0</v>
      </c>
      <c r="H28" s="137">
        <v>4</v>
      </c>
      <c r="I28" s="146">
        <v>0</v>
      </c>
      <c r="J28" s="46">
        <f>SUM('E-b-1'!C28,'E-b-2'!C28,'E-b-3'!C28)-C28</f>
        <v>0</v>
      </c>
      <c r="L28" s="46">
        <f>SUM('E-b-1'!E28,'E-b-2'!E28,'E-b-3'!E28)-E28</f>
        <v>0</v>
      </c>
      <c r="M28" s="46">
        <f>SUM('E-b-1'!F28,'E-b-2'!F28,'E-b-3'!F28)-F28</f>
        <v>0</v>
      </c>
      <c r="N28" s="46">
        <f>SUM('E-b-1'!G28,'E-b-2'!G28,'E-b-3'!G28)-G28</f>
        <v>0</v>
      </c>
      <c r="O28" s="46">
        <f>SUM('E-b-1'!H28,'E-b-2'!H28,'E-b-3'!H28)-H28</f>
        <v>0</v>
      </c>
      <c r="P28" s="46">
        <f>SUM('E-b-1'!I28,'E-b-2'!I28,'E-b-3'!I28)-I28</f>
        <v>0</v>
      </c>
    </row>
    <row r="29" spans="2:16" s="8" customFormat="1" ht="11.1" customHeight="1" x14ac:dyDescent="0.15">
      <c r="B29" s="29" t="s">
        <v>9</v>
      </c>
      <c r="C29" s="78">
        <v>199</v>
      </c>
      <c r="D29" s="79"/>
      <c r="E29" s="150">
        <v>161</v>
      </c>
      <c r="F29" s="137">
        <v>95</v>
      </c>
      <c r="G29" s="137">
        <v>1</v>
      </c>
      <c r="H29" s="137">
        <v>14</v>
      </c>
      <c r="I29" s="146">
        <v>0</v>
      </c>
      <c r="J29" s="46">
        <f>SUM('E-b-1'!C29,'E-b-2'!C29,'E-b-3'!C29)-C29</f>
        <v>0</v>
      </c>
      <c r="L29" s="46">
        <f>SUM('E-b-1'!E29,'E-b-2'!E29,'E-b-3'!E29)-E29</f>
        <v>0</v>
      </c>
      <c r="M29" s="46">
        <f>SUM('E-b-1'!F29,'E-b-2'!F29,'E-b-3'!F29)-F29</f>
        <v>0</v>
      </c>
      <c r="N29" s="46">
        <f>SUM('E-b-1'!G29,'E-b-2'!G29,'E-b-3'!G29)-G29</f>
        <v>0</v>
      </c>
      <c r="O29" s="46">
        <f>SUM('E-b-1'!H29,'E-b-2'!H29,'E-b-3'!H29)-H29</f>
        <v>0</v>
      </c>
      <c r="P29" s="46">
        <f>SUM('E-b-1'!I29,'E-b-2'!I29,'E-b-3'!I29)-I29</f>
        <v>0</v>
      </c>
    </row>
    <row r="30" spans="2:16" s="8" customFormat="1" ht="11.1" customHeight="1" x14ac:dyDescent="0.15">
      <c r="B30" s="29" t="s">
        <v>10</v>
      </c>
      <c r="C30" s="78">
        <v>29</v>
      </c>
      <c r="D30" s="79"/>
      <c r="E30" s="150">
        <v>33</v>
      </c>
      <c r="F30" s="137">
        <v>24</v>
      </c>
      <c r="G30" s="137">
        <v>1</v>
      </c>
      <c r="H30" s="137">
        <v>1</v>
      </c>
      <c r="I30" s="146">
        <v>0</v>
      </c>
      <c r="J30" s="46">
        <f>SUM('E-b-1'!C30,'E-b-2'!C30,'E-b-3'!C30)-C30</f>
        <v>0</v>
      </c>
      <c r="L30" s="46">
        <f>SUM('E-b-1'!E30,'E-b-2'!E30,'E-b-3'!E30)-E30</f>
        <v>0</v>
      </c>
      <c r="M30" s="46">
        <f>SUM('E-b-1'!F30,'E-b-2'!F30,'E-b-3'!F30)-F30</f>
        <v>0</v>
      </c>
      <c r="N30" s="46">
        <f>SUM('E-b-1'!G30,'E-b-2'!G30,'E-b-3'!G30)-G30</f>
        <v>0</v>
      </c>
      <c r="O30" s="46">
        <f>SUM('E-b-1'!H30,'E-b-2'!H30,'E-b-3'!H30)-H30</f>
        <v>0</v>
      </c>
      <c r="P30" s="46">
        <f>SUM('E-b-1'!I30,'E-b-2'!I30,'E-b-3'!I30)-I30</f>
        <v>0</v>
      </c>
    </row>
    <row r="31" spans="2:16" s="8" customFormat="1" ht="11.1" customHeight="1" x14ac:dyDescent="0.15">
      <c r="B31" s="29" t="s">
        <v>11</v>
      </c>
      <c r="C31" s="78">
        <v>32</v>
      </c>
      <c r="D31" s="79"/>
      <c r="E31" s="150">
        <v>32</v>
      </c>
      <c r="F31" s="137">
        <v>22</v>
      </c>
      <c r="G31" s="137">
        <v>0</v>
      </c>
      <c r="H31" s="137">
        <v>4</v>
      </c>
      <c r="I31" s="146">
        <v>0</v>
      </c>
      <c r="J31" s="46">
        <f>SUM('E-b-1'!C31,'E-b-2'!C31,'E-b-3'!C31)-C31</f>
        <v>0</v>
      </c>
      <c r="L31" s="46">
        <f>SUM('E-b-1'!E31,'E-b-2'!E31,'E-b-3'!E31)-E31</f>
        <v>0</v>
      </c>
      <c r="M31" s="46">
        <f>SUM('E-b-1'!F31,'E-b-2'!F31,'E-b-3'!F31)-F31</f>
        <v>0</v>
      </c>
      <c r="N31" s="46">
        <f>SUM('E-b-1'!G31,'E-b-2'!G31,'E-b-3'!G31)-G31</f>
        <v>0</v>
      </c>
      <c r="O31" s="46">
        <f>SUM('E-b-1'!H31,'E-b-2'!H31,'E-b-3'!H31)-H31</f>
        <v>0</v>
      </c>
      <c r="P31" s="46">
        <f>SUM('E-b-1'!I31,'E-b-2'!I31,'E-b-3'!I31)-I31</f>
        <v>0</v>
      </c>
    </row>
    <row r="32" spans="2:16" s="8" customFormat="1" ht="11.1" customHeight="1" x14ac:dyDescent="0.15">
      <c r="B32" s="29" t="s">
        <v>12</v>
      </c>
      <c r="C32" s="78">
        <v>48</v>
      </c>
      <c r="D32" s="79"/>
      <c r="E32" s="150">
        <v>45</v>
      </c>
      <c r="F32" s="137">
        <v>26</v>
      </c>
      <c r="G32" s="137">
        <v>0</v>
      </c>
      <c r="H32" s="137">
        <v>4</v>
      </c>
      <c r="I32" s="146">
        <v>0</v>
      </c>
      <c r="J32" s="46">
        <f>SUM('E-b-1'!C32,'E-b-2'!C32,'E-b-3'!C32)-C32</f>
        <v>0</v>
      </c>
      <c r="L32" s="46">
        <f>SUM('E-b-1'!E32,'E-b-2'!E32,'E-b-3'!E32)-E32</f>
        <v>0</v>
      </c>
      <c r="M32" s="46">
        <f>SUM('E-b-1'!F32,'E-b-2'!F32,'E-b-3'!F32)-F32</f>
        <v>0</v>
      </c>
      <c r="N32" s="46">
        <f>SUM('E-b-1'!G32,'E-b-2'!G32,'E-b-3'!G32)-G32</f>
        <v>0</v>
      </c>
      <c r="O32" s="46">
        <f>SUM('E-b-1'!H32,'E-b-2'!H32,'E-b-3'!H32)-H32</f>
        <v>0</v>
      </c>
      <c r="P32" s="46">
        <f>SUM('E-b-1'!I32,'E-b-2'!I32,'E-b-3'!I32)-I32</f>
        <v>0</v>
      </c>
    </row>
    <row r="33" spans="2:16" s="22" customFormat="1" ht="11.1" customHeight="1" x14ac:dyDescent="0.15">
      <c r="B33" s="32" t="s">
        <v>13</v>
      </c>
      <c r="C33" s="57">
        <v>738</v>
      </c>
      <c r="D33" s="53"/>
      <c r="E33" s="23">
        <v>734</v>
      </c>
      <c r="F33" s="122">
        <v>609</v>
      </c>
      <c r="G33" s="122">
        <v>12</v>
      </c>
      <c r="H33" s="122">
        <v>31</v>
      </c>
      <c r="I33" s="121">
        <v>1</v>
      </c>
      <c r="J33" s="46">
        <f>SUM('E-b-1'!C33,'E-b-2'!C33,'E-b-3'!C33)-C33</f>
        <v>0</v>
      </c>
      <c r="L33" s="46">
        <f>SUM('E-b-1'!E33,'E-b-2'!E33,'E-b-3'!E33)-E33</f>
        <v>0</v>
      </c>
      <c r="M33" s="46">
        <f>SUM('E-b-1'!F33,'E-b-2'!F33,'E-b-3'!F33)-F33</f>
        <v>0</v>
      </c>
      <c r="N33" s="46">
        <f>SUM('E-b-1'!G33,'E-b-2'!G33,'E-b-3'!G33)-G33</f>
        <v>0</v>
      </c>
      <c r="O33" s="46">
        <f>SUM('E-b-1'!H33,'E-b-2'!H33,'E-b-3'!H33)-H33</f>
        <v>0</v>
      </c>
      <c r="P33" s="46">
        <f>SUM('E-b-1'!I33,'E-b-2'!I33,'E-b-3'!I33)-I33</f>
        <v>0</v>
      </c>
    </row>
    <row r="34" spans="2:16" s="22" customFormat="1" ht="11.1" customHeight="1" x14ac:dyDescent="0.15">
      <c r="B34" s="32" t="s">
        <v>285</v>
      </c>
      <c r="C34" s="57">
        <v>2425</v>
      </c>
      <c r="D34" s="53"/>
      <c r="E34" s="23">
        <v>2121</v>
      </c>
      <c r="F34" s="122">
        <v>1434</v>
      </c>
      <c r="G34" s="122">
        <v>44</v>
      </c>
      <c r="H34" s="122">
        <v>123</v>
      </c>
      <c r="I34" s="121">
        <v>8</v>
      </c>
      <c r="J34" s="46">
        <f>SUM('E-b-1'!C34,'E-b-2'!C34,'E-b-3'!C34)-C34</f>
        <v>0</v>
      </c>
      <c r="L34" s="46">
        <f>SUM('E-b-1'!E34,'E-b-2'!E34,'E-b-3'!E34)-E34</f>
        <v>0</v>
      </c>
      <c r="M34" s="46">
        <f>SUM('E-b-1'!F34,'E-b-2'!F34,'E-b-3'!F34)-F34</f>
        <v>0</v>
      </c>
      <c r="N34" s="46">
        <f>SUM('E-b-1'!G34,'E-b-2'!G34,'E-b-3'!G34)-G34</f>
        <v>0</v>
      </c>
      <c r="O34" s="46">
        <f>SUM('E-b-1'!H34,'E-b-2'!H34,'E-b-3'!H34)-H34</f>
        <v>0</v>
      </c>
      <c r="P34" s="46">
        <f>SUM('E-b-1'!I34,'E-b-2'!I34,'E-b-3'!I34)-I34</f>
        <v>0</v>
      </c>
    </row>
    <row r="35" spans="2:16" s="8" customFormat="1" ht="11.1" customHeight="1" x14ac:dyDescent="0.15">
      <c r="B35" s="29" t="s">
        <v>14</v>
      </c>
      <c r="C35" s="78">
        <v>162</v>
      </c>
      <c r="D35" s="79"/>
      <c r="E35" s="150">
        <v>136</v>
      </c>
      <c r="F35" s="137">
        <v>79</v>
      </c>
      <c r="G35" s="137">
        <v>1</v>
      </c>
      <c r="H35" s="137">
        <v>6</v>
      </c>
      <c r="I35" s="146">
        <v>1</v>
      </c>
      <c r="J35" s="46">
        <f>SUM('E-b-1'!C35,'E-b-2'!C35,'E-b-3'!C35)-C35</f>
        <v>0</v>
      </c>
      <c r="L35" s="46">
        <f>SUM('E-b-1'!E35,'E-b-2'!E35,'E-b-3'!E35)-E35</f>
        <v>0</v>
      </c>
      <c r="M35" s="46">
        <f>SUM('E-b-1'!F35,'E-b-2'!F35,'E-b-3'!F35)-F35</f>
        <v>0</v>
      </c>
      <c r="N35" s="46">
        <f>SUM('E-b-1'!G35,'E-b-2'!G35,'E-b-3'!G35)-G35</f>
        <v>0</v>
      </c>
      <c r="O35" s="46">
        <f>SUM('E-b-1'!H35,'E-b-2'!H35,'E-b-3'!H35)-H35</f>
        <v>0</v>
      </c>
      <c r="P35" s="46">
        <f>SUM('E-b-1'!I35,'E-b-2'!I35,'E-b-3'!I35)-I35</f>
        <v>0</v>
      </c>
    </row>
    <row r="36" spans="2:16" s="8" customFormat="1" ht="11.1" customHeight="1" x14ac:dyDescent="0.15">
      <c r="B36" s="29" t="s">
        <v>15</v>
      </c>
      <c r="C36" s="78">
        <v>69</v>
      </c>
      <c r="D36" s="79"/>
      <c r="E36" s="150">
        <v>60</v>
      </c>
      <c r="F36" s="137">
        <v>41</v>
      </c>
      <c r="G36" s="137">
        <v>0</v>
      </c>
      <c r="H36" s="137">
        <v>4</v>
      </c>
      <c r="I36" s="146">
        <v>0</v>
      </c>
      <c r="J36" s="46">
        <f>SUM('E-b-1'!C36,'E-b-2'!C36,'E-b-3'!C36)-C36</f>
        <v>0</v>
      </c>
      <c r="L36" s="46">
        <f>SUM('E-b-1'!E36,'E-b-2'!E36,'E-b-3'!E36)-E36</f>
        <v>0</v>
      </c>
      <c r="M36" s="46">
        <f>SUM('E-b-1'!F36,'E-b-2'!F36,'E-b-3'!F36)-F36</f>
        <v>0</v>
      </c>
      <c r="N36" s="46">
        <f>SUM('E-b-1'!G36,'E-b-2'!G36,'E-b-3'!G36)-G36</f>
        <v>0</v>
      </c>
      <c r="O36" s="46">
        <f>SUM('E-b-1'!H36,'E-b-2'!H36,'E-b-3'!H36)-H36</f>
        <v>0</v>
      </c>
      <c r="P36" s="46">
        <f>SUM('E-b-1'!I36,'E-b-2'!I36,'E-b-3'!I36)-I36</f>
        <v>0</v>
      </c>
    </row>
    <row r="37" spans="2:16" s="8" customFormat="1" ht="11.1" customHeight="1" x14ac:dyDescent="0.15">
      <c r="B37" s="29" t="s">
        <v>16</v>
      </c>
      <c r="C37" s="78">
        <v>85</v>
      </c>
      <c r="D37" s="79"/>
      <c r="E37" s="150">
        <v>81</v>
      </c>
      <c r="F37" s="137">
        <v>58</v>
      </c>
      <c r="G37" s="137">
        <v>1</v>
      </c>
      <c r="H37" s="137">
        <v>8</v>
      </c>
      <c r="I37" s="146">
        <v>0</v>
      </c>
      <c r="J37" s="46">
        <f>SUM('E-b-1'!C37,'E-b-2'!C37,'E-b-3'!C37)-C37</f>
        <v>0</v>
      </c>
      <c r="L37" s="46">
        <f>SUM('E-b-1'!E37,'E-b-2'!E37,'E-b-3'!E37)-E37</f>
        <v>0</v>
      </c>
      <c r="M37" s="46">
        <f>SUM('E-b-1'!F37,'E-b-2'!F37,'E-b-3'!F37)-F37</f>
        <v>0</v>
      </c>
      <c r="N37" s="46">
        <f>SUM('E-b-1'!G37,'E-b-2'!G37,'E-b-3'!G37)-G37</f>
        <v>0</v>
      </c>
      <c r="O37" s="46">
        <f>SUM('E-b-1'!H37,'E-b-2'!H37,'E-b-3'!H37)-H37</f>
        <v>0</v>
      </c>
      <c r="P37" s="46">
        <f>SUM('E-b-1'!I37,'E-b-2'!I37,'E-b-3'!I37)-I37</f>
        <v>0</v>
      </c>
    </row>
    <row r="38" spans="2:16" s="8" customFormat="1" ht="11.1" customHeight="1" x14ac:dyDescent="0.15">
      <c r="B38" s="29" t="s">
        <v>17</v>
      </c>
      <c r="C38" s="78">
        <v>450</v>
      </c>
      <c r="D38" s="79"/>
      <c r="E38" s="150">
        <v>429</v>
      </c>
      <c r="F38" s="137">
        <v>326</v>
      </c>
      <c r="G38" s="137">
        <v>2</v>
      </c>
      <c r="H38" s="137">
        <v>23</v>
      </c>
      <c r="I38" s="146">
        <v>0</v>
      </c>
      <c r="J38" s="46">
        <f>SUM('E-b-1'!C38,'E-b-2'!C38,'E-b-3'!C38)-C38</f>
        <v>0</v>
      </c>
      <c r="L38" s="46">
        <f>SUM('E-b-1'!E38,'E-b-2'!E38,'E-b-3'!E38)-E38</f>
        <v>0</v>
      </c>
      <c r="M38" s="46">
        <f>SUM('E-b-1'!F38,'E-b-2'!F38,'E-b-3'!F38)-F38</f>
        <v>0</v>
      </c>
      <c r="N38" s="46">
        <f>SUM('E-b-1'!G38,'E-b-2'!G38,'E-b-3'!G38)-G38</f>
        <v>0</v>
      </c>
      <c r="O38" s="46">
        <f>SUM('E-b-1'!H38,'E-b-2'!H38,'E-b-3'!H38)-H38</f>
        <v>0</v>
      </c>
      <c r="P38" s="46">
        <f>SUM('E-b-1'!I38,'E-b-2'!I38,'E-b-3'!I38)-I38</f>
        <v>0</v>
      </c>
    </row>
    <row r="39" spans="2:16" s="8" customFormat="1" ht="11.1" customHeight="1" x14ac:dyDescent="0.15">
      <c r="B39" s="29" t="s">
        <v>18</v>
      </c>
      <c r="C39" s="78">
        <v>408</v>
      </c>
      <c r="D39" s="79"/>
      <c r="E39" s="150">
        <v>338</v>
      </c>
      <c r="F39" s="137">
        <v>221</v>
      </c>
      <c r="G39" s="137">
        <v>8</v>
      </c>
      <c r="H39" s="137">
        <v>23</v>
      </c>
      <c r="I39" s="146">
        <v>4</v>
      </c>
      <c r="J39" s="46">
        <f>SUM('E-b-1'!C39,'E-b-2'!C39,'E-b-3'!C39)-C39</f>
        <v>0</v>
      </c>
      <c r="L39" s="46">
        <f>SUM('E-b-1'!E39,'E-b-2'!E39,'E-b-3'!E39)-E39</f>
        <v>0</v>
      </c>
      <c r="M39" s="46">
        <f>SUM('E-b-1'!F39,'E-b-2'!F39,'E-b-3'!F39)-F39</f>
        <v>0</v>
      </c>
      <c r="N39" s="46">
        <f>SUM('E-b-1'!G39,'E-b-2'!G39,'E-b-3'!G39)-G39</f>
        <v>0</v>
      </c>
      <c r="O39" s="46">
        <f>SUM('E-b-1'!H39,'E-b-2'!H39,'E-b-3'!H39)-H39</f>
        <v>0</v>
      </c>
      <c r="P39" s="46">
        <f>SUM('E-b-1'!I39,'E-b-2'!I39,'E-b-3'!I39)-I39</f>
        <v>0</v>
      </c>
    </row>
    <row r="40" spans="2:16" s="8" customFormat="1" ht="11.1" customHeight="1" x14ac:dyDescent="0.15">
      <c r="B40" s="29" t="s">
        <v>19</v>
      </c>
      <c r="C40" s="78">
        <v>807</v>
      </c>
      <c r="D40" s="79"/>
      <c r="E40" s="150">
        <v>735</v>
      </c>
      <c r="F40" s="137">
        <v>486</v>
      </c>
      <c r="G40" s="137">
        <v>30</v>
      </c>
      <c r="H40" s="137">
        <v>35</v>
      </c>
      <c r="I40" s="146">
        <v>3</v>
      </c>
      <c r="J40" s="46">
        <f>SUM('E-b-1'!C40,'E-b-2'!C40,'E-b-3'!C40)-C40</f>
        <v>0</v>
      </c>
      <c r="L40" s="46">
        <f>SUM('E-b-1'!E40,'E-b-2'!E40,'E-b-3'!E40)-E40</f>
        <v>0</v>
      </c>
      <c r="M40" s="46">
        <f>SUM('E-b-1'!F40,'E-b-2'!F40,'E-b-3'!F40)-F40</f>
        <v>0</v>
      </c>
      <c r="N40" s="46">
        <f>SUM('E-b-1'!G40,'E-b-2'!G40,'E-b-3'!G40)-G40</f>
        <v>0</v>
      </c>
      <c r="O40" s="46">
        <f>SUM('E-b-1'!H40,'E-b-2'!H40,'E-b-3'!H40)-H40</f>
        <v>0</v>
      </c>
      <c r="P40" s="46">
        <f>SUM('E-b-1'!I40,'E-b-2'!I40,'E-b-3'!I40)-I40</f>
        <v>0</v>
      </c>
    </row>
    <row r="41" spans="2:16" s="8" customFormat="1" ht="11.1" customHeight="1" x14ac:dyDescent="0.15">
      <c r="B41" s="29" t="s">
        <v>20</v>
      </c>
      <c r="C41" s="78">
        <v>82</v>
      </c>
      <c r="D41" s="79"/>
      <c r="E41" s="150">
        <v>75</v>
      </c>
      <c r="F41" s="137">
        <v>58</v>
      </c>
      <c r="G41" s="137">
        <v>1</v>
      </c>
      <c r="H41" s="137">
        <v>9</v>
      </c>
      <c r="I41" s="146">
        <v>0</v>
      </c>
      <c r="J41" s="46">
        <f>SUM('E-b-1'!C41,'E-b-2'!C41,'E-b-3'!C41)-C41</f>
        <v>0</v>
      </c>
      <c r="L41" s="46">
        <f>SUM('E-b-1'!E41,'E-b-2'!E41,'E-b-3'!E41)-E41</f>
        <v>0</v>
      </c>
      <c r="M41" s="46">
        <f>SUM('E-b-1'!F41,'E-b-2'!F41,'E-b-3'!F41)-F41</f>
        <v>0</v>
      </c>
      <c r="N41" s="46">
        <f>SUM('E-b-1'!G41,'E-b-2'!G41,'E-b-3'!G41)-G41</f>
        <v>0</v>
      </c>
      <c r="O41" s="46">
        <f>SUM('E-b-1'!H41,'E-b-2'!H41,'E-b-3'!H41)-H41</f>
        <v>0</v>
      </c>
      <c r="P41" s="46">
        <f>SUM('E-b-1'!I41,'E-b-2'!I41,'E-b-3'!I41)-I41</f>
        <v>0</v>
      </c>
    </row>
    <row r="42" spans="2:16" s="8" customFormat="1" ht="11.1" customHeight="1" x14ac:dyDescent="0.15">
      <c r="B42" s="29" t="s">
        <v>21</v>
      </c>
      <c r="C42" s="78">
        <v>20</v>
      </c>
      <c r="D42" s="79"/>
      <c r="E42" s="150">
        <v>16</v>
      </c>
      <c r="F42" s="137">
        <v>14</v>
      </c>
      <c r="G42" s="137">
        <v>0</v>
      </c>
      <c r="H42" s="137">
        <v>1</v>
      </c>
      <c r="I42" s="146">
        <v>0</v>
      </c>
      <c r="J42" s="46">
        <f>SUM('E-b-1'!C42,'E-b-2'!C42,'E-b-3'!C42)-C42</f>
        <v>0</v>
      </c>
      <c r="L42" s="46">
        <f>SUM('E-b-1'!E42,'E-b-2'!E42,'E-b-3'!E42)-E42</f>
        <v>0</v>
      </c>
      <c r="M42" s="46">
        <f>SUM('E-b-1'!F42,'E-b-2'!F42,'E-b-3'!F42)-F42</f>
        <v>0</v>
      </c>
      <c r="N42" s="46">
        <f>SUM('E-b-1'!G42,'E-b-2'!G42,'E-b-3'!G42)-G42</f>
        <v>0</v>
      </c>
      <c r="O42" s="46">
        <f>SUM('E-b-1'!H42,'E-b-2'!H42,'E-b-3'!H42)-H42</f>
        <v>0</v>
      </c>
      <c r="P42" s="46">
        <f>SUM('E-b-1'!I42,'E-b-2'!I42,'E-b-3'!I42)-I42</f>
        <v>0</v>
      </c>
    </row>
    <row r="43" spans="2:16" s="8" customFormat="1" ht="11.1" customHeight="1" x14ac:dyDescent="0.15">
      <c r="B43" s="29" t="s">
        <v>22</v>
      </c>
      <c r="C43" s="78">
        <v>80</v>
      </c>
      <c r="D43" s="79"/>
      <c r="E43" s="150">
        <v>55</v>
      </c>
      <c r="F43" s="137">
        <v>31</v>
      </c>
      <c r="G43" s="137">
        <v>1</v>
      </c>
      <c r="H43" s="137">
        <v>4</v>
      </c>
      <c r="I43" s="146">
        <v>0</v>
      </c>
      <c r="J43" s="46">
        <f>SUM('E-b-1'!C43,'E-b-2'!C43,'E-b-3'!C43)-C43</f>
        <v>0</v>
      </c>
      <c r="L43" s="46">
        <f>SUM('E-b-1'!E43,'E-b-2'!E43,'E-b-3'!E43)-E43</f>
        <v>0</v>
      </c>
      <c r="M43" s="46">
        <f>SUM('E-b-1'!F43,'E-b-2'!F43,'E-b-3'!F43)-F43</f>
        <v>0</v>
      </c>
      <c r="N43" s="46">
        <f>SUM('E-b-1'!G43,'E-b-2'!G43,'E-b-3'!G43)-G43</f>
        <v>0</v>
      </c>
      <c r="O43" s="46">
        <f>SUM('E-b-1'!H43,'E-b-2'!H43,'E-b-3'!H43)-H43</f>
        <v>0</v>
      </c>
      <c r="P43" s="46">
        <f>SUM('E-b-1'!I43,'E-b-2'!I43,'E-b-3'!I43)-I43</f>
        <v>0</v>
      </c>
    </row>
    <row r="44" spans="2:16" s="8" customFormat="1" ht="11.1" customHeight="1" x14ac:dyDescent="0.15">
      <c r="B44" s="29" t="s">
        <v>23</v>
      </c>
      <c r="C44" s="78">
        <v>262</v>
      </c>
      <c r="D44" s="79"/>
      <c r="E44" s="150">
        <v>196</v>
      </c>
      <c r="F44" s="137">
        <v>120</v>
      </c>
      <c r="G44" s="137">
        <v>0</v>
      </c>
      <c r="H44" s="137">
        <v>10</v>
      </c>
      <c r="I44" s="146">
        <v>0</v>
      </c>
      <c r="J44" s="46">
        <f>SUM('E-b-1'!C44,'E-b-2'!C44,'E-b-3'!C44)-C44</f>
        <v>0</v>
      </c>
      <c r="L44" s="46">
        <f>SUM('E-b-1'!E44,'E-b-2'!E44,'E-b-3'!E44)-E44</f>
        <v>0</v>
      </c>
      <c r="M44" s="46">
        <f>SUM('E-b-1'!F44,'E-b-2'!F44,'E-b-3'!F44)-F44</f>
        <v>0</v>
      </c>
      <c r="N44" s="46">
        <f>SUM('E-b-1'!G44,'E-b-2'!G44,'E-b-3'!G44)-G44</f>
        <v>0</v>
      </c>
      <c r="O44" s="46">
        <f>SUM('E-b-1'!H44,'E-b-2'!H44,'E-b-3'!H44)-H44</f>
        <v>0</v>
      </c>
      <c r="P44" s="46">
        <f>SUM('E-b-1'!I44,'E-b-2'!I44,'E-b-3'!I44)-I44</f>
        <v>0</v>
      </c>
    </row>
    <row r="45" spans="2:16" s="22" customFormat="1" ht="11.1" customHeight="1" x14ac:dyDescent="0.15">
      <c r="B45" s="32" t="s">
        <v>286</v>
      </c>
      <c r="C45" s="57">
        <v>741</v>
      </c>
      <c r="D45" s="53"/>
      <c r="E45" s="23">
        <v>677</v>
      </c>
      <c r="F45" s="122">
        <v>505</v>
      </c>
      <c r="G45" s="122">
        <v>8</v>
      </c>
      <c r="H45" s="122">
        <v>54</v>
      </c>
      <c r="I45" s="121">
        <v>0</v>
      </c>
      <c r="J45" s="46">
        <f>SUM('E-b-1'!C45,'E-b-2'!C45,'E-b-3'!C45)-C45</f>
        <v>0</v>
      </c>
      <c r="L45" s="46">
        <f>SUM('E-b-1'!E45,'E-b-2'!E45,'E-b-3'!E45)-E45</f>
        <v>0</v>
      </c>
      <c r="M45" s="46">
        <f>SUM('E-b-1'!F45,'E-b-2'!F45,'E-b-3'!F45)-F45</f>
        <v>0</v>
      </c>
      <c r="N45" s="46">
        <f>SUM('E-b-1'!G45,'E-b-2'!G45,'E-b-3'!G45)-G45</f>
        <v>0</v>
      </c>
      <c r="O45" s="46">
        <f>SUM('E-b-1'!H45,'E-b-2'!H45,'E-b-3'!H45)-H45</f>
        <v>0</v>
      </c>
      <c r="P45" s="46">
        <f>SUM('E-b-1'!I45,'E-b-2'!I45,'E-b-3'!I45)-I45</f>
        <v>0</v>
      </c>
    </row>
    <row r="46" spans="2:16" s="8" customFormat="1" ht="11.1" customHeight="1" x14ac:dyDescent="0.15">
      <c r="B46" s="29" t="s">
        <v>24</v>
      </c>
      <c r="C46" s="78">
        <v>27</v>
      </c>
      <c r="D46" s="79"/>
      <c r="E46" s="150">
        <v>26</v>
      </c>
      <c r="F46" s="137">
        <v>22</v>
      </c>
      <c r="G46" s="137">
        <v>0</v>
      </c>
      <c r="H46" s="137">
        <v>1</v>
      </c>
      <c r="I46" s="146">
        <v>0</v>
      </c>
      <c r="J46" s="46">
        <f>SUM('E-b-1'!C46,'E-b-2'!C46,'E-b-3'!C46)-C46</f>
        <v>0</v>
      </c>
      <c r="L46" s="46">
        <f>SUM('E-b-1'!E46,'E-b-2'!E46,'E-b-3'!E46)-E46</f>
        <v>0</v>
      </c>
      <c r="M46" s="46">
        <f>SUM('E-b-1'!F46,'E-b-2'!F46,'E-b-3'!F46)-F46</f>
        <v>0</v>
      </c>
      <c r="N46" s="46">
        <f>SUM('E-b-1'!G46,'E-b-2'!G46,'E-b-3'!G46)-G46</f>
        <v>0</v>
      </c>
      <c r="O46" s="46">
        <f>SUM('E-b-1'!H46,'E-b-2'!H46,'E-b-3'!H46)-H46</f>
        <v>0</v>
      </c>
      <c r="P46" s="46">
        <f>SUM('E-b-1'!I46,'E-b-2'!I46,'E-b-3'!I46)-I46</f>
        <v>0</v>
      </c>
    </row>
    <row r="47" spans="2:16" s="8" customFormat="1" ht="11.1" customHeight="1" x14ac:dyDescent="0.15">
      <c r="B47" s="29" t="s">
        <v>25</v>
      </c>
      <c r="C47" s="78">
        <v>59</v>
      </c>
      <c r="D47" s="79"/>
      <c r="E47" s="150">
        <v>55</v>
      </c>
      <c r="F47" s="137">
        <v>50</v>
      </c>
      <c r="G47" s="137">
        <v>0</v>
      </c>
      <c r="H47" s="137">
        <v>3</v>
      </c>
      <c r="I47" s="146">
        <v>0</v>
      </c>
      <c r="J47" s="46">
        <f>SUM('E-b-1'!C47,'E-b-2'!C47,'E-b-3'!C47)-C47</f>
        <v>0</v>
      </c>
      <c r="L47" s="46">
        <f>SUM('E-b-1'!E47,'E-b-2'!E47,'E-b-3'!E47)-E47</f>
        <v>0</v>
      </c>
      <c r="M47" s="46">
        <f>SUM('E-b-1'!F47,'E-b-2'!F47,'E-b-3'!F47)-F47</f>
        <v>0</v>
      </c>
      <c r="N47" s="46">
        <f>SUM('E-b-1'!G47,'E-b-2'!G47,'E-b-3'!G47)-G47</f>
        <v>0</v>
      </c>
      <c r="O47" s="46">
        <f>SUM('E-b-1'!H47,'E-b-2'!H47,'E-b-3'!H47)-H47</f>
        <v>0</v>
      </c>
      <c r="P47" s="46">
        <f>SUM('E-b-1'!I47,'E-b-2'!I47,'E-b-3'!I47)-I47</f>
        <v>0</v>
      </c>
    </row>
    <row r="48" spans="2:16" s="8" customFormat="1" ht="11.1" customHeight="1" x14ac:dyDescent="0.15">
      <c r="B48" s="29" t="s">
        <v>26</v>
      </c>
      <c r="C48" s="78">
        <v>32</v>
      </c>
      <c r="D48" s="79"/>
      <c r="E48" s="150">
        <v>35</v>
      </c>
      <c r="F48" s="137">
        <v>23</v>
      </c>
      <c r="G48" s="137">
        <v>0</v>
      </c>
      <c r="H48" s="137">
        <v>1</v>
      </c>
      <c r="I48" s="146">
        <v>0</v>
      </c>
      <c r="J48" s="46">
        <f>SUM('E-b-1'!C48,'E-b-2'!C48,'E-b-3'!C48)-C48</f>
        <v>0</v>
      </c>
      <c r="L48" s="46">
        <f>SUM('E-b-1'!E48,'E-b-2'!E48,'E-b-3'!E48)-E48</f>
        <v>0</v>
      </c>
      <c r="M48" s="46">
        <f>SUM('E-b-1'!F48,'E-b-2'!F48,'E-b-3'!F48)-F48</f>
        <v>0</v>
      </c>
      <c r="N48" s="46">
        <f>SUM('E-b-1'!G48,'E-b-2'!G48,'E-b-3'!G48)-G48</f>
        <v>0</v>
      </c>
      <c r="O48" s="46">
        <f>SUM('E-b-1'!H48,'E-b-2'!H48,'E-b-3'!H48)-H48</f>
        <v>0</v>
      </c>
      <c r="P48" s="46">
        <f>SUM('E-b-1'!I48,'E-b-2'!I48,'E-b-3'!I48)-I48</f>
        <v>0</v>
      </c>
    </row>
    <row r="49" spans="2:16" s="8" customFormat="1" ht="11.1" customHeight="1" x14ac:dyDescent="0.15">
      <c r="B49" s="29" t="s">
        <v>27</v>
      </c>
      <c r="C49" s="78">
        <v>106</v>
      </c>
      <c r="D49" s="79"/>
      <c r="E49" s="150">
        <v>104</v>
      </c>
      <c r="F49" s="137">
        <v>49</v>
      </c>
      <c r="G49" s="137">
        <v>1</v>
      </c>
      <c r="H49" s="137">
        <v>9</v>
      </c>
      <c r="I49" s="146">
        <v>0</v>
      </c>
      <c r="J49" s="46">
        <f>SUM('E-b-1'!C49,'E-b-2'!C49,'E-b-3'!C49)-C49</f>
        <v>0</v>
      </c>
      <c r="L49" s="46">
        <f>SUM('E-b-1'!E49,'E-b-2'!E49,'E-b-3'!E49)-E49</f>
        <v>0</v>
      </c>
      <c r="M49" s="46">
        <f>SUM('E-b-1'!F49,'E-b-2'!F49,'E-b-3'!F49)-F49</f>
        <v>0</v>
      </c>
      <c r="N49" s="46">
        <f>SUM('E-b-1'!G49,'E-b-2'!G49,'E-b-3'!G49)-G49</f>
        <v>0</v>
      </c>
      <c r="O49" s="46">
        <f>SUM('E-b-1'!H49,'E-b-2'!H49,'E-b-3'!H49)-H49</f>
        <v>0</v>
      </c>
      <c r="P49" s="46">
        <f>SUM('E-b-1'!I49,'E-b-2'!I49,'E-b-3'!I49)-I49</f>
        <v>0</v>
      </c>
    </row>
    <row r="50" spans="2:16" s="8" customFormat="1" ht="11.1" customHeight="1" x14ac:dyDescent="0.15">
      <c r="B50" s="29" t="s">
        <v>28</v>
      </c>
      <c r="C50" s="78">
        <v>454</v>
      </c>
      <c r="D50" s="79"/>
      <c r="E50" s="150">
        <v>403</v>
      </c>
      <c r="F50" s="137">
        <v>322</v>
      </c>
      <c r="G50" s="137">
        <v>7</v>
      </c>
      <c r="H50" s="137">
        <v>37</v>
      </c>
      <c r="I50" s="146">
        <v>0</v>
      </c>
      <c r="J50" s="46">
        <f>SUM('E-b-1'!C50,'E-b-2'!C50,'E-b-3'!C50)-C50</f>
        <v>0</v>
      </c>
      <c r="L50" s="46">
        <f>SUM('E-b-1'!E50,'E-b-2'!E50,'E-b-3'!E50)-E50</f>
        <v>0</v>
      </c>
      <c r="M50" s="46">
        <f>SUM('E-b-1'!F50,'E-b-2'!F50,'E-b-3'!F50)-F50</f>
        <v>0</v>
      </c>
      <c r="N50" s="46">
        <f>SUM('E-b-1'!G50,'E-b-2'!G50,'E-b-3'!G50)-G50</f>
        <v>0</v>
      </c>
      <c r="O50" s="46">
        <f>SUM('E-b-1'!H50,'E-b-2'!H50,'E-b-3'!H50)-H50</f>
        <v>0</v>
      </c>
      <c r="P50" s="46">
        <f>SUM('E-b-1'!I50,'E-b-2'!I50,'E-b-3'!I50)-I50</f>
        <v>0</v>
      </c>
    </row>
    <row r="51" spans="2:16" s="8" customFormat="1" ht="11.1" customHeight="1" x14ac:dyDescent="0.15">
      <c r="B51" s="29" t="s">
        <v>29</v>
      </c>
      <c r="C51" s="78">
        <v>63</v>
      </c>
      <c r="D51" s="79"/>
      <c r="E51" s="150">
        <v>54</v>
      </c>
      <c r="F51" s="137">
        <v>39</v>
      </c>
      <c r="G51" s="137">
        <v>0</v>
      </c>
      <c r="H51" s="137">
        <v>3</v>
      </c>
      <c r="I51" s="146">
        <v>0</v>
      </c>
      <c r="J51" s="46">
        <f>SUM('E-b-1'!C51,'E-b-2'!C51,'E-b-3'!C51)-C51</f>
        <v>0</v>
      </c>
      <c r="L51" s="46">
        <f>SUM('E-b-1'!E51,'E-b-2'!E51,'E-b-3'!E51)-E51</f>
        <v>0</v>
      </c>
      <c r="M51" s="46">
        <f>SUM('E-b-1'!F51,'E-b-2'!F51,'E-b-3'!F51)-F51</f>
        <v>0</v>
      </c>
      <c r="N51" s="46">
        <f>SUM('E-b-1'!G51,'E-b-2'!G51,'E-b-3'!G51)-G51</f>
        <v>0</v>
      </c>
      <c r="O51" s="46">
        <f>SUM('E-b-1'!H51,'E-b-2'!H51,'E-b-3'!H51)-H51</f>
        <v>0</v>
      </c>
      <c r="P51" s="46">
        <f>SUM('E-b-1'!I51,'E-b-2'!I51,'E-b-3'!I51)-I51</f>
        <v>0</v>
      </c>
    </row>
    <row r="52" spans="2:16" s="22" customFormat="1" ht="11.1" customHeight="1" x14ac:dyDescent="0.15">
      <c r="B52" s="32" t="s">
        <v>287</v>
      </c>
      <c r="C52" s="57">
        <v>1697</v>
      </c>
      <c r="D52" s="53"/>
      <c r="E52" s="23">
        <v>1372</v>
      </c>
      <c r="F52" s="122">
        <v>1115</v>
      </c>
      <c r="G52" s="122">
        <v>24</v>
      </c>
      <c r="H52" s="122">
        <v>112</v>
      </c>
      <c r="I52" s="121">
        <v>1</v>
      </c>
      <c r="J52" s="46">
        <f>SUM('E-b-1'!C52,'E-b-2'!C52,'E-b-3'!C52)-C52</f>
        <v>0</v>
      </c>
      <c r="L52" s="46">
        <f>SUM('E-b-1'!E52,'E-b-2'!E52,'E-b-3'!E52)-E52</f>
        <v>0</v>
      </c>
      <c r="M52" s="46">
        <f>SUM('E-b-1'!F52,'E-b-2'!F52,'E-b-3'!F52)-F52</f>
        <v>0</v>
      </c>
      <c r="N52" s="46">
        <f>SUM('E-b-1'!G52,'E-b-2'!G52,'E-b-3'!G52)-G52</f>
        <v>0</v>
      </c>
      <c r="O52" s="46">
        <f>SUM('E-b-1'!H52,'E-b-2'!H52,'E-b-3'!H52)-H52</f>
        <v>0</v>
      </c>
      <c r="P52" s="46">
        <f>SUM('E-b-1'!I52,'E-b-2'!I52,'E-b-3'!I52)-I52</f>
        <v>0</v>
      </c>
    </row>
    <row r="53" spans="2:16" s="8" customFormat="1" ht="11.1" customHeight="1" x14ac:dyDescent="0.15">
      <c r="B53" s="29" t="s">
        <v>30</v>
      </c>
      <c r="C53" s="78">
        <v>98</v>
      </c>
      <c r="D53" s="79"/>
      <c r="E53" s="150">
        <v>71</v>
      </c>
      <c r="F53" s="137">
        <v>50</v>
      </c>
      <c r="G53" s="137">
        <v>1</v>
      </c>
      <c r="H53" s="137">
        <v>1</v>
      </c>
      <c r="I53" s="146">
        <v>0</v>
      </c>
      <c r="J53" s="46">
        <f>SUM('E-b-1'!C53,'E-b-2'!C53,'E-b-3'!C53)-C53</f>
        <v>0</v>
      </c>
      <c r="L53" s="46">
        <f>SUM('E-b-1'!E53,'E-b-2'!E53,'E-b-3'!E53)-E53</f>
        <v>0</v>
      </c>
      <c r="M53" s="46">
        <f>SUM('E-b-1'!F53,'E-b-2'!F53,'E-b-3'!F53)-F53</f>
        <v>0</v>
      </c>
      <c r="N53" s="46">
        <f>SUM('E-b-1'!G53,'E-b-2'!G53,'E-b-3'!G53)-G53</f>
        <v>0</v>
      </c>
      <c r="O53" s="46">
        <f>SUM('E-b-1'!H53,'E-b-2'!H53,'E-b-3'!H53)-H53</f>
        <v>0</v>
      </c>
      <c r="P53" s="46">
        <f>SUM('E-b-1'!I53,'E-b-2'!I53,'E-b-3'!I53)-I53</f>
        <v>0</v>
      </c>
    </row>
    <row r="54" spans="2:16" s="8" customFormat="1" ht="11.1" customHeight="1" x14ac:dyDescent="0.15">
      <c r="B54" s="29" t="s">
        <v>31</v>
      </c>
      <c r="C54" s="78">
        <v>132</v>
      </c>
      <c r="D54" s="79"/>
      <c r="E54" s="150">
        <v>135</v>
      </c>
      <c r="F54" s="137">
        <v>95</v>
      </c>
      <c r="G54" s="137">
        <v>2</v>
      </c>
      <c r="H54" s="137">
        <v>9</v>
      </c>
      <c r="I54" s="146">
        <v>0</v>
      </c>
      <c r="J54" s="46">
        <f>SUM('E-b-1'!C54,'E-b-2'!C54,'E-b-3'!C54)-C54</f>
        <v>0</v>
      </c>
      <c r="L54" s="46">
        <f>SUM('E-b-1'!E54,'E-b-2'!E54,'E-b-3'!E54)-E54</f>
        <v>0</v>
      </c>
      <c r="M54" s="46">
        <f>SUM('E-b-1'!F54,'E-b-2'!F54,'E-b-3'!F54)-F54</f>
        <v>0</v>
      </c>
      <c r="N54" s="46">
        <f>SUM('E-b-1'!G54,'E-b-2'!G54,'E-b-3'!G54)-G54</f>
        <v>0</v>
      </c>
      <c r="O54" s="46">
        <f>SUM('E-b-1'!H54,'E-b-2'!H54,'E-b-3'!H54)-H54</f>
        <v>0</v>
      </c>
      <c r="P54" s="46">
        <f>SUM('E-b-1'!I54,'E-b-2'!I54,'E-b-3'!I54)-I54</f>
        <v>0</v>
      </c>
    </row>
    <row r="55" spans="2:16" s="8" customFormat="1" ht="11.1" customHeight="1" x14ac:dyDescent="0.15">
      <c r="B55" s="29" t="s">
        <v>32</v>
      </c>
      <c r="C55" s="78">
        <v>927</v>
      </c>
      <c r="D55" s="79"/>
      <c r="E55" s="150">
        <v>708</v>
      </c>
      <c r="F55" s="137">
        <v>616</v>
      </c>
      <c r="G55" s="137">
        <v>16</v>
      </c>
      <c r="H55" s="137">
        <v>67</v>
      </c>
      <c r="I55" s="146">
        <v>1</v>
      </c>
      <c r="J55" s="46">
        <f>SUM('E-b-1'!C55,'E-b-2'!C55,'E-b-3'!C55)-C55</f>
        <v>0</v>
      </c>
      <c r="L55" s="46">
        <f>SUM('E-b-1'!E55,'E-b-2'!E55,'E-b-3'!E55)-E55</f>
        <v>0</v>
      </c>
      <c r="M55" s="46">
        <f>SUM('E-b-1'!F55,'E-b-2'!F55,'E-b-3'!F55)-F55</f>
        <v>0</v>
      </c>
      <c r="N55" s="46">
        <f>SUM('E-b-1'!G55,'E-b-2'!G55,'E-b-3'!G55)-G55</f>
        <v>0</v>
      </c>
      <c r="O55" s="46">
        <f>SUM('E-b-1'!H55,'E-b-2'!H55,'E-b-3'!H55)-H55</f>
        <v>0</v>
      </c>
      <c r="P55" s="46">
        <f>SUM('E-b-1'!I55,'E-b-2'!I55,'E-b-3'!I55)-I55</f>
        <v>0</v>
      </c>
    </row>
    <row r="56" spans="2:16" s="8" customFormat="1" ht="11.1" customHeight="1" x14ac:dyDescent="0.15">
      <c r="B56" s="29" t="s">
        <v>33</v>
      </c>
      <c r="C56" s="78">
        <v>422</v>
      </c>
      <c r="D56" s="79"/>
      <c r="E56" s="150">
        <v>364</v>
      </c>
      <c r="F56" s="137">
        <v>280</v>
      </c>
      <c r="G56" s="137">
        <v>4</v>
      </c>
      <c r="H56" s="137">
        <v>28</v>
      </c>
      <c r="I56" s="146">
        <v>0</v>
      </c>
      <c r="J56" s="46">
        <f>SUM('E-b-1'!C56,'E-b-2'!C56,'E-b-3'!C56)-C56</f>
        <v>0</v>
      </c>
      <c r="L56" s="46">
        <f>SUM('E-b-1'!E56,'E-b-2'!E56,'E-b-3'!E56)-E56</f>
        <v>0</v>
      </c>
      <c r="M56" s="46">
        <f>SUM('E-b-1'!F56,'E-b-2'!F56,'E-b-3'!F56)-F56</f>
        <v>0</v>
      </c>
      <c r="N56" s="46">
        <f>SUM('E-b-1'!G56,'E-b-2'!G56,'E-b-3'!G56)-G56</f>
        <v>0</v>
      </c>
      <c r="O56" s="46">
        <f>SUM('E-b-1'!H56,'E-b-2'!H56,'E-b-3'!H56)-H56</f>
        <v>0</v>
      </c>
      <c r="P56" s="46">
        <f>SUM('E-b-1'!I56,'E-b-2'!I56,'E-b-3'!I56)-I56</f>
        <v>0</v>
      </c>
    </row>
    <row r="57" spans="2:16" s="8" customFormat="1" ht="11.1" customHeight="1" x14ac:dyDescent="0.15">
      <c r="B57" s="29" t="s">
        <v>34</v>
      </c>
      <c r="C57" s="78">
        <v>66</v>
      </c>
      <c r="D57" s="79"/>
      <c r="E57" s="150">
        <v>58</v>
      </c>
      <c r="F57" s="137">
        <v>44</v>
      </c>
      <c r="G57" s="137">
        <v>1</v>
      </c>
      <c r="H57" s="137">
        <v>4</v>
      </c>
      <c r="I57" s="146">
        <v>0</v>
      </c>
      <c r="J57" s="46">
        <f>SUM('E-b-1'!C57,'E-b-2'!C57,'E-b-3'!C57)-C57</f>
        <v>0</v>
      </c>
      <c r="L57" s="46">
        <f>SUM('E-b-1'!E57,'E-b-2'!E57,'E-b-3'!E57)-E57</f>
        <v>0</v>
      </c>
      <c r="M57" s="46">
        <f>SUM('E-b-1'!F57,'E-b-2'!F57,'E-b-3'!F57)-F57</f>
        <v>0</v>
      </c>
      <c r="N57" s="46">
        <f>SUM('E-b-1'!G57,'E-b-2'!G57,'E-b-3'!G57)-G57</f>
        <v>0</v>
      </c>
      <c r="O57" s="46">
        <f>SUM('E-b-1'!H57,'E-b-2'!H57,'E-b-3'!H57)-H57</f>
        <v>0</v>
      </c>
      <c r="P57" s="46">
        <f>SUM('E-b-1'!I57,'E-b-2'!I57,'E-b-3'!I57)-I57</f>
        <v>0</v>
      </c>
    </row>
    <row r="58" spans="2:16" s="8" customFormat="1" ht="11.1" customHeight="1" x14ac:dyDescent="0.15">
      <c r="B58" s="29" t="s">
        <v>35</v>
      </c>
      <c r="C58" s="78">
        <v>52</v>
      </c>
      <c r="D58" s="79"/>
      <c r="E58" s="150">
        <v>36</v>
      </c>
      <c r="F58" s="137">
        <v>30</v>
      </c>
      <c r="G58" s="137">
        <v>0</v>
      </c>
      <c r="H58" s="137">
        <v>3</v>
      </c>
      <c r="I58" s="146">
        <v>0</v>
      </c>
      <c r="J58" s="46">
        <f>SUM('E-b-1'!C58,'E-b-2'!C58,'E-b-3'!C58)-C58</f>
        <v>0</v>
      </c>
      <c r="L58" s="46">
        <f>SUM('E-b-1'!E58,'E-b-2'!E58,'E-b-3'!E58)-E58</f>
        <v>0</v>
      </c>
      <c r="M58" s="46">
        <f>SUM('E-b-1'!F58,'E-b-2'!F58,'E-b-3'!F58)-F58</f>
        <v>0</v>
      </c>
      <c r="N58" s="46">
        <f>SUM('E-b-1'!G58,'E-b-2'!G58,'E-b-3'!G58)-G58</f>
        <v>0</v>
      </c>
      <c r="O58" s="46">
        <f>SUM('E-b-1'!H58,'E-b-2'!H58,'E-b-3'!H58)-H58</f>
        <v>0</v>
      </c>
      <c r="P58" s="46">
        <f>SUM('E-b-1'!I58,'E-b-2'!I58,'E-b-3'!I58)-I58</f>
        <v>0</v>
      </c>
    </row>
    <row r="59" spans="2:16" s="22" customFormat="1" ht="11.1" customHeight="1" x14ac:dyDescent="0.15">
      <c r="B59" s="32" t="s">
        <v>288</v>
      </c>
      <c r="C59" s="57">
        <v>350</v>
      </c>
      <c r="D59" s="53"/>
      <c r="E59" s="23">
        <v>340</v>
      </c>
      <c r="F59" s="122">
        <v>243</v>
      </c>
      <c r="G59" s="122">
        <v>8</v>
      </c>
      <c r="H59" s="122">
        <v>21</v>
      </c>
      <c r="I59" s="121">
        <v>2</v>
      </c>
      <c r="J59" s="46">
        <f>SUM('E-b-1'!C59,'E-b-2'!C59,'E-b-3'!C59)-C59</f>
        <v>0</v>
      </c>
      <c r="L59" s="46">
        <f>SUM('E-b-1'!E59,'E-b-2'!E59,'E-b-3'!E59)-E59</f>
        <v>0</v>
      </c>
      <c r="M59" s="46">
        <f>SUM('E-b-1'!F59,'E-b-2'!F59,'E-b-3'!F59)-F59</f>
        <v>0</v>
      </c>
      <c r="N59" s="46">
        <f>SUM('E-b-1'!G59,'E-b-2'!G59,'E-b-3'!G59)-G59</f>
        <v>0</v>
      </c>
      <c r="O59" s="46">
        <f>SUM('E-b-1'!H59,'E-b-2'!H59,'E-b-3'!H59)-H59</f>
        <v>0</v>
      </c>
      <c r="P59" s="46">
        <f>SUM('E-b-1'!I59,'E-b-2'!I59,'E-b-3'!I59)-I59</f>
        <v>0</v>
      </c>
    </row>
    <row r="60" spans="2:16" s="8" customFormat="1" ht="11.1" customHeight="1" x14ac:dyDescent="0.15">
      <c r="B60" s="29" t="s">
        <v>36</v>
      </c>
      <c r="C60" s="78">
        <v>31</v>
      </c>
      <c r="D60" s="79"/>
      <c r="E60" s="150">
        <v>27</v>
      </c>
      <c r="F60" s="137">
        <v>22</v>
      </c>
      <c r="G60" s="137">
        <v>0</v>
      </c>
      <c r="H60" s="137">
        <v>2</v>
      </c>
      <c r="I60" s="146">
        <v>0</v>
      </c>
      <c r="J60" s="46">
        <f>SUM('E-b-1'!C60,'E-b-2'!C60,'E-b-3'!C60)-C60</f>
        <v>0</v>
      </c>
      <c r="L60" s="46">
        <f>SUM('E-b-1'!E60,'E-b-2'!E60,'E-b-3'!E60)-E60</f>
        <v>0</v>
      </c>
      <c r="M60" s="46">
        <f>SUM('E-b-1'!F60,'E-b-2'!F60,'E-b-3'!F60)-F60</f>
        <v>0</v>
      </c>
      <c r="N60" s="46">
        <f>SUM('E-b-1'!G60,'E-b-2'!G60,'E-b-3'!G60)-G60</f>
        <v>0</v>
      </c>
      <c r="O60" s="46">
        <f>SUM('E-b-1'!H60,'E-b-2'!H60,'E-b-3'!H60)-H60</f>
        <v>0</v>
      </c>
      <c r="P60" s="46">
        <f>SUM('E-b-1'!I60,'E-b-2'!I60,'E-b-3'!I60)-I60</f>
        <v>0</v>
      </c>
    </row>
    <row r="61" spans="2:16" s="8" customFormat="1" ht="11.1" customHeight="1" x14ac:dyDescent="0.15">
      <c r="B61" s="29" t="s">
        <v>37</v>
      </c>
      <c r="C61" s="78">
        <v>27</v>
      </c>
      <c r="D61" s="79"/>
      <c r="E61" s="150">
        <v>24</v>
      </c>
      <c r="F61" s="137">
        <v>18</v>
      </c>
      <c r="G61" s="137">
        <v>0</v>
      </c>
      <c r="H61" s="137">
        <v>0</v>
      </c>
      <c r="I61" s="146">
        <v>0</v>
      </c>
      <c r="J61" s="46">
        <f>SUM('E-b-1'!C61,'E-b-2'!C61,'E-b-3'!C61)-C61</f>
        <v>0</v>
      </c>
      <c r="L61" s="46">
        <f>SUM('E-b-1'!E61,'E-b-2'!E61,'E-b-3'!E61)-E61</f>
        <v>0</v>
      </c>
      <c r="M61" s="46">
        <f>SUM('E-b-1'!F61,'E-b-2'!F61,'E-b-3'!F61)-F61</f>
        <v>0</v>
      </c>
      <c r="N61" s="46">
        <f>SUM('E-b-1'!G61,'E-b-2'!G61,'E-b-3'!G61)-G61</f>
        <v>0</v>
      </c>
      <c r="O61" s="46">
        <f>SUM('E-b-1'!H61,'E-b-2'!H61,'E-b-3'!H61)-H61</f>
        <v>0</v>
      </c>
      <c r="P61" s="46">
        <f>SUM('E-b-1'!I61,'E-b-2'!I61,'E-b-3'!I61)-I61</f>
        <v>0</v>
      </c>
    </row>
    <row r="62" spans="2:16" s="8" customFormat="1" ht="11.1" customHeight="1" x14ac:dyDescent="0.15">
      <c r="B62" s="29" t="s">
        <v>38</v>
      </c>
      <c r="C62" s="78">
        <v>83</v>
      </c>
      <c r="D62" s="79"/>
      <c r="E62" s="150">
        <v>82</v>
      </c>
      <c r="F62" s="137">
        <v>53</v>
      </c>
      <c r="G62" s="137">
        <v>0</v>
      </c>
      <c r="H62" s="137">
        <v>5</v>
      </c>
      <c r="I62" s="146">
        <v>0</v>
      </c>
      <c r="J62" s="46">
        <f>SUM('E-b-1'!C62,'E-b-2'!C62,'E-b-3'!C62)-C62</f>
        <v>0</v>
      </c>
      <c r="L62" s="46">
        <f>SUM('E-b-1'!E62,'E-b-2'!E62,'E-b-3'!E62)-E62</f>
        <v>0</v>
      </c>
      <c r="M62" s="46">
        <f>SUM('E-b-1'!F62,'E-b-2'!F62,'E-b-3'!F62)-F62</f>
        <v>0</v>
      </c>
      <c r="N62" s="46">
        <f>SUM('E-b-1'!G62,'E-b-2'!G62,'E-b-3'!G62)-G62</f>
        <v>0</v>
      </c>
      <c r="O62" s="46">
        <f>SUM('E-b-1'!H62,'E-b-2'!H62,'E-b-3'!H62)-H62</f>
        <v>0</v>
      </c>
      <c r="P62" s="46">
        <f>SUM('E-b-1'!I62,'E-b-2'!I62,'E-b-3'!I62)-I62</f>
        <v>0</v>
      </c>
    </row>
    <row r="63" spans="2:16" s="8" customFormat="1" ht="11.1" customHeight="1" x14ac:dyDescent="0.15">
      <c r="B63" s="29" t="s">
        <v>39</v>
      </c>
      <c r="C63" s="78">
        <v>139</v>
      </c>
      <c r="D63" s="79"/>
      <c r="E63" s="150">
        <v>136</v>
      </c>
      <c r="F63" s="137">
        <v>106</v>
      </c>
      <c r="G63" s="137">
        <v>7</v>
      </c>
      <c r="H63" s="137">
        <v>10</v>
      </c>
      <c r="I63" s="146">
        <v>2</v>
      </c>
      <c r="J63" s="46">
        <f>SUM('E-b-1'!C63,'E-b-2'!C63,'E-b-3'!C63)-C63</f>
        <v>0</v>
      </c>
      <c r="L63" s="46">
        <f>SUM('E-b-1'!E63,'E-b-2'!E63,'E-b-3'!E63)-E63</f>
        <v>0</v>
      </c>
      <c r="M63" s="46">
        <f>SUM('E-b-1'!F63,'E-b-2'!F63,'E-b-3'!F63)-F63</f>
        <v>0</v>
      </c>
      <c r="N63" s="46">
        <f>SUM('E-b-1'!G63,'E-b-2'!G63,'E-b-3'!G63)-G63</f>
        <v>0</v>
      </c>
      <c r="O63" s="46">
        <f>SUM('E-b-1'!H63,'E-b-2'!H63,'E-b-3'!H63)-H63</f>
        <v>0</v>
      </c>
      <c r="P63" s="46">
        <f>SUM('E-b-1'!I63,'E-b-2'!I63,'E-b-3'!I63)-I63</f>
        <v>0</v>
      </c>
    </row>
    <row r="64" spans="2:16" s="8" customFormat="1" ht="11.1" customHeight="1" x14ac:dyDescent="0.15">
      <c r="B64" s="29" t="s">
        <v>40</v>
      </c>
      <c r="C64" s="78">
        <v>70</v>
      </c>
      <c r="D64" s="79"/>
      <c r="E64" s="150">
        <v>71</v>
      </c>
      <c r="F64" s="137">
        <v>44</v>
      </c>
      <c r="G64" s="137">
        <v>1</v>
      </c>
      <c r="H64" s="137">
        <v>4</v>
      </c>
      <c r="I64" s="146">
        <v>0</v>
      </c>
      <c r="J64" s="46">
        <f>SUM('E-b-1'!C64,'E-b-2'!C64,'E-b-3'!C64)-C64</f>
        <v>0</v>
      </c>
      <c r="L64" s="46">
        <f>SUM('E-b-1'!E64,'E-b-2'!E64,'E-b-3'!E64)-E64</f>
        <v>0</v>
      </c>
      <c r="M64" s="46">
        <f>SUM('E-b-1'!F64,'E-b-2'!F64,'E-b-3'!F64)-F64</f>
        <v>0</v>
      </c>
      <c r="N64" s="46">
        <f>SUM('E-b-1'!G64,'E-b-2'!G64,'E-b-3'!G64)-G64</f>
        <v>0</v>
      </c>
      <c r="O64" s="46">
        <f>SUM('E-b-1'!H64,'E-b-2'!H64,'E-b-3'!H64)-H64</f>
        <v>0</v>
      </c>
      <c r="P64" s="46">
        <f>SUM('E-b-1'!I64,'E-b-2'!I64,'E-b-3'!I64)-I64</f>
        <v>0</v>
      </c>
    </row>
    <row r="65" spans="2:16" s="22" customFormat="1" ht="11.1" customHeight="1" x14ac:dyDescent="0.15">
      <c r="B65" s="32" t="s">
        <v>289</v>
      </c>
      <c r="C65" s="57">
        <v>159</v>
      </c>
      <c r="D65" s="53"/>
      <c r="E65" s="23">
        <v>156</v>
      </c>
      <c r="F65" s="122">
        <v>113</v>
      </c>
      <c r="G65" s="122">
        <v>1</v>
      </c>
      <c r="H65" s="122">
        <v>15</v>
      </c>
      <c r="I65" s="121">
        <v>0</v>
      </c>
      <c r="J65" s="46">
        <f>SUM('E-b-1'!C65,'E-b-2'!C65,'E-b-3'!C65)-C65</f>
        <v>0</v>
      </c>
      <c r="L65" s="46">
        <f>SUM('E-b-1'!E65,'E-b-2'!E65,'E-b-3'!E65)-E65</f>
        <v>0</v>
      </c>
      <c r="M65" s="46">
        <f>SUM('E-b-1'!F65,'E-b-2'!F65,'E-b-3'!F65)-F65</f>
        <v>0</v>
      </c>
      <c r="N65" s="46">
        <f>SUM('E-b-1'!G65,'E-b-2'!G65,'E-b-3'!G65)-G65</f>
        <v>0</v>
      </c>
      <c r="O65" s="46">
        <f>SUM('E-b-1'!H65,'E-b-2'!H65,'E-b-3'!H65)-H65</f>
        <v>0</v>
      </c>
      <c r="P65" s="46">
        <f>SUM('E-b-1'!I65,'E-b-2'!I65,'E-b-3'!I65)-I65</f>
        <v>0</v>
      </c>
    </row>
    <row r="66" spans="2:16" s="8" customFormat="1" ht="11.1" customHeight="1" x14ac:dyDescent="0.15">
      <c r="B66" s="29" t="s">
        <v>41</v>
      </c>
      <c r="C66" s="78">
        <v>20</v>
      </c>
      <c r="D66" s="79"/>
      <c r="E66" s="150">
        <v>18</v>
      </c>
      <c r="F66" s="137">
        <v>10</v>
      </c>
      <c r="G66" s="137">
        <v>0</v>
      </c>
      <c r="H66" s="137">
        <v>2</v>
      </c>
      <c r="I66" s="146">
        <v>0</v>
      </c>
      <c r="J66" s="46">
        <f>SUM('E-b-1'!C66,'E-b-2'!C66,'E-b-3'!C66)-C66</f>
        <v>0</v>
      </c>
      <c r="L66" s="46">
        <f>SUM('E-b-1'!E66,'E-b-2'!E66,'E-b-3'!E66)-E66</f>
        <v>0</v>
      </c>
      <c r="M66" s="46">
        <f>SUM('E-b-1'!F66,'E-b-2'!F66,'E-b-3'!F66)-F66</f>
        <v>0</v>
      </c>
      <c r="N66" s="46">
        <f>SUM('E-b-1'!G66,'E-b-2'!G66,'E-b-3'!G66)-G66</f>
        <v>0</v>
      </c>
      <c r="O66" s="46">
        <f>SUM('E-b-1'!H66,'E-b-2'!H66,'E-b-3'!H66)-H66</f>
        <v>0</v>
      </c>
      <c r="P66" s="46">
        <f>SUM('E-b-1'!I66,'E-b-2'!I66,'E-b-3'!I66)-I66</f>
        <v>0</v>
      </c>
    </row>
    <row r="67" spans="2:16" s="8" customFormat="1" ht="11.1" customHeight="1" x14ac:dyDescent="0.15">
      <c r="B67" s="29" t="s">
        <v>42</v>
      </c>
      <c r="C67" s="78">
        <v>60</v>
      </c>
      <c r="D67" s="79"/>
      <c r="E67" s="150">
        <v>59</v>
      </c>
      <c r="F67" s="137">
        <v>49</v>
      </c>
      <c r="G67" s="137">
        <v>1</v>
      </c>
      <c r="H67" s="137">
        <v>5</v>
      </c>
      <c r="I67" s="146">
        <v>0</v>
      </c>
      <c r="J67" s="46">
        <f>SUM('E-b-1'!C67,'E-b-2'!C67,'E-b-3'!C67)-C67</f>
        <v>0</v>
      </c>
      <c r="L67" s="46">
        <f>SUM('E-b-1'!E67,'E-b-2'!E67,'E-b-3'!E67)-E67</f>
        <v>0</v>
      </c>
      <c r="M67" s="46">
        <f>SUM('E-b-1'!F67,'E-b-2'!F67,'E-b-3'!F67)-F67</f>
        <v>0</v>
      </c>
      <c r="N67" s="46">
        <f>SUM('E-b-1'!G67,'E-b-2'!G67,'E-b-3'!G67)-G67</f>
        <v>0</v>
      </c>
      <c r="O67" s="46">
        <f>SUM('E-b-1'!H67,'E-b-2'!H67,'E-b-3'!H67)-H67</f>
        <v>0</v>
      </c>
      <c r="P67" s="46">
        <f>SUM('E-b-1'!I67,'E-b-2'!I67,'E-b-3'!I67)-I67</f>
        <v>0</v>
      </c>
    </row>
    <row r="68" spans="2:16" s="8" customFormat="1" ht="11.1" customHeight="1" x14ac:dyDescent="0.15">
      <c r="B68" s="29" t="s">
        <v>43</v>
      </c>
      <c r="C68" s="78">
        <v>53</v>
      </c>
      <c r="D68" s="79"/>
      <c r="E68" s="150">
        <v>55</v>
      </c>
      <c r="F68" s="137">
        <v>34</v>
      </c>
      <c r="G68" s="137">
        <v>0</v>
      </c>
      <c r="H68" s="137">
        <v>6</v>
      </c>
      <c r="I68" s="146">
        <v>0</v>
      </c>
      <c r="J68" s="46">
        <f>SUM('E-b-1'!C68,'E-b-2'!C68,'E-b-3'!C68)-C68</f>
        <v>0</v>
      </c>
      <c r="L68" s="46">
        <f>SUM('E-b-1'!E68,'E-b-2'!E68,'E-b-3'!E68)-E68</f>
        <v>0</v>
      </c>
      <c r="M68" s="46">
        <f>SUM('E-b-1'!F68,'E-b-2'!F68,'E-b-3'!F68)-F68</f>
        <v>0</v>
      </c>
      <c r="N68" s="46">
        <f>SUM('E-b-1'!G68,'E-b-2'!G68,'E-b-3'!G68)-G68</f>
        <v>0</v>
      </c>
      <c r="O68" s="46">
        <f>SUM('E-b-1'!H68,'E-b-2'!H68,'E-b-3'!H68)-H68</f>
        <v>0</v>
      </c>
      <c r="P68" s="46">
        <f>SUM('E-b-1'!I68,'E-b-2'!I68,'E-b-3'!I68)-I68</f>
        <v>0</v>
      </c>
    </row>
    <row r="69" spans="2:16" s="8" customFormat="1" ht="11.1" customHeight="1" x14ac:dyDescent="0.15">
      <c r="B69" s="29" t="s">
        <v>44</v>
      </c>
      <c r="C69" s="78">
        <v>26</v>
      </c>
      <c r="D69" s="79"/>
      <c r="E69" s="150">
        <v>24</v>
      </c>
      <c r="F69" s="137">
        <v>20</v>
      </c>
      <c r="G69" s="137">
        <v>0</v>
      </c>
      <c r="H69" s="137">
        <v>2</v>
      </c>
      <c r="I69" s="146">
        <v>0</v>
      </c>
      <c r="J69" s="46">
        <f>SUM('E-b-1'!C69,'E-b-2'!C69,'E-b-3'!C69)-C69</f>
        <v>0</v>
      </c>
      <c r="L69" s="46">
        <f>SUM('E-b-1'!E69,'E-b-2'!E69,'E-b-3'!E69)-E69</f>
        <v>0</v>
      </c>
      <c r="M69" s="46">
        <f>SUM('E-b-1'!F69,'E-b-2'!F69,'E-b-3'!F69)-F69</f>
        <v>0</v>
      </c>
      <c r="N69" s="46">
        <f>SUM('E-b-1'!G69,'E-b-2'!G69,'E-b-3'!G69)-G69</f>
        <v>0</v>
      </c>
      <c r="O69" s="46">
        <f>SUM('E-b-1'!H69,'E-b-2'!H69,'E-b-3'!H69)-H69</f>
        <v>0</v>
      </c>
      <c r="P69" s="46">
        <f>SUM('E-b-1'!I69,'E-b-2'!I69,'E-b-3'!I69)-I69</f>
        <v>0</v>
      </c>
    </row>
    <row r="70" spans="2:16" s="22" customFormat="1" ht="11.1" customHeight="1" x14ac:dyDescent="0.15">
      <c r="B70" s="32" t="s">
        <v>290</v>
      </c>
      <c r="C70" s="57">
        <v>814</v>
      </c>
      <c r="D70" s="53"/>
      <c r="E70" s="23">
        <v>605</v>
      </c>
      <c r="F70" s="122">
        <v>474</v>
      </c>
      <c r="G70" s="122">
        <v>4</v>
      </c>
      <c r="H70" s="122">
        <v>54</v>
      </c>
      <c r="I70" s="121">
        <v>1</v>
      </c>
      <c r="J70" s="46">
        <f>SUM('E-b-1'!C70,'E-b-2'!C70,'E-b-3'!C70)-C70</f>
        <v>0</v>
      </c>
      <c r="L70" s="46">
        <f>SUM('E-b-1'!E70,'E-b-2'!E70,'E-b-3'!E70)-E70</f>
        <v>0</v>
      </c>
      <c r="M70" s="46">
        <f>SUM('E-b-1'!F70,'E-b-2'!F70,'E-b-3'!F70)-F70</f>
        <v>0</v>
      </c>
      <c r="N70" s="46">
        <f>SUM('E-b-1'!G70,'E-b-2'!G70,'E-b-3'!G70)-G70</f>
        <v>0</v>
      </c>
      <c r="O70" s="46">
        <f>SUM('E-b-1'!H70,'E-b-2'!H70,'E-b-3'!H70)-H70</f>
        <v>0</v>
      </c>
      <c r="P70" s="46">
        <f>SUM('E-b-1'!I70,'E-b-2'!I70,'E-b-3'!I70)-I70</f>
        <v>0</v>
      </c>
    </row>
    <row r="71" spans="2:16" s="8" customFormat="1" ht="11.1" customHeight="1" x14ac:dyDescent="0.15">
      <c r="B71" s="29" t="s">
        <v>45</v>
      </c>
      <c r="C71" s="78">
        <v>444</v>
      </c>
      <c r="D71" s="79"/>
      <c r="E71" s="150">
        <v>284</v>
      </c>
      <c r="F71" s="137">
        <v>215</v>
      </c>
      <c r="G71" s="137">
        <v>2</v>
      </c>
      <c r="H71" s="137">
        <v>28</v>
      </c>
      <c r="I71" s="146">
        <v>1</v>
      </c>
      <c r="J71" s="46">
        <f>SUM('E-b-1'!C71,'E-b-2'!C71,'E-b-3'!C71)-C71</f>
        <v>0</v>
      </c>
      <c r="L71" s="46">
        <f>SUM('E-b-1'!E71,'E-b-2'!E71,'E-b-3'!E71)-E71</f>
        <v>0</v>
      </c>
      <c r="M71" s="46">
        <f>SUM('E-b-1'!F71,'E-b-2'!F71,'E-b-3'!F71)-F71</f>
        <v>0</v>
      </c>
      <c r="N71" s="46">
        <f>SUM('E-b-1'!G71,'E-b-2'!G71,'E-b-3'!G71)-G71</f>
        <v>0</v>
      </c>
      <c r="O71" s="46">
        <f>SUM('E-b-1'!H71,'E-b-2'!H71,'E-b-3'!H71)-H71</f>
        <v>0</v>
      </c>
      <c r="P71" s="46">
        <f>SUM('E-b-1'!I71,'E-b-2'!I71,'E-b-3'!I71)-I71</f>
        <v>0</v>
      </c>
    </row>
    <row r="72" spans="2:16" s="8" customFormat="1" ht="11.1" customHeight="1" x14ac:dyDescent="0.15">
      <c r="B72" s="29" t="s">
        <v>46</v>
      </c>
      <c r="C72" s="78">
        <v>43</v>
      </c>
      <c r="D72" s="79"/>
      <c r="E72" s="150">
        <v>36</v>
      </c>
      <c r="F72" s="137">
        <v>28</v>
      </c>
      <c r="G72" s="137">
        <v>0</v>
      </c>
      <c r="H72" s="137">
        <v>3</v>
      </c>
      <c r="I72" s="146">
        <v>0</v>
      </c>
      <c r="J72" s="46">
        <f>SUM('E-b-1'!C72,'E-b-2'!C72,'E-b-3'!C72)-C72</f>
        <v>0</v>
      </c>
      <c r="L72" s="46">
        <f>SUM('E-b-1'!E72,'E-b-2'!E72,'E-b-3'!E72)-E72</f>
        <v>0</v>
      </c>
      <c r="M72" s="46">
        <f>SUM('E-b-1'!F72,'E-b-2'!F72,'E-b-3'!F72)-F72</f>
        <v>0</v>
      </c>
      <c r="N72" s="46">
        <f>SUM('E-b-1'!G72,'E-b-2'!G72,'E-b-3'!G72)-G72</f>
        <v>0</v>
      </c>
      <c r="O72" s="46">
        <f>SUM('E-b-1'!H72,'E-b-2'!H72,'E-b-3'!H72)-H72</f>
        <v>0</v>
      </c>
      <c r="P72" s="46">
        <f>SUM('E-b-1'!I72,'E-b-2'!I72,'E-b-3'!I72)-I72</f>
        <v>0</v>
      </c>
    </row>
    <row r="73" spans="2:16" s="8" customFormat="1" ht="11.1" customHeight="1" x14ac:dyDescent="0.15">
      <c r="B73" s="29" t="s">
        <v>47</v>
      </c>
      <c r="C73" s="78">
        <v>44</v>
      </c>
      <c r="D73" s="79"/>
      <c r="E73" s="150">
        <v>36</v>
      </c>
      <c r="F73" s="137">
        <v>31</v>
      </c>
      <c r="G73" s="137">
        <v>0</v>
      </c>
      <c r="H73" s="137">
        <v>6</v>
      </c>
      <c r="I73" s="146">
        <v>0</v>
      </c>
      <c r="J73" s="46">
        <f>SUM('E-b-1'!C73,'E-b-2'!C73,'E-b-3'!C73)-C73</f>
        <v>0</v>
      </c>
      <c r="L73" s="46">
        <f>SUM('E-b-1'!E73,'E-b-2'!E73,'E-b-3'!E73)-E73</f>
        <v>0</v>
      </c>
      <c r="M73" s="46">
        <f>SUM('E-b-1'!F73,'E-b-2'!F73,'E-b-3'!F73)-F73</f>
        <v>0</v>
      </c>
      <c r="N73" s="46">
        <f>SUM('E-b-1'!G73,'E-b-2'!G73,'E-b-3'!G73)-G73</f>
        <v>0</v>
      </c>
      <c r="O73" s="46">
        <f>SUM('E-b-1'!H73,'E-b-2'!H73,'E-b-3'!H73)-H73</f>
        <v>0</v>
      </c>
      <c r="P73" s="46">
        <f>SUM('E-b-1'!I73,'E-b-2'!I73,'E-b-3'!I73)-I73</f>
        <v>0</v>
      </c>
    </row>
    <row r="74" spans="2:16" s="8" customFormat="1" ht="11.1" customHeight="1" x14ac:dyDescent="0.15">
      <c r="B74" s="29" t="s">
        <v>48</v>
      </c>
      <c r="C74" s="78">
        <v>84</v>
      </c>
      <c r="D74" s="79"/>
      <c r="E74" s="150">
        <v>78</v>
      </c>
      <c r="F74" s="137">
        <v>63</v>
      </c>
      <c r="G74" s="137">
        <v>0</v>
      </c>
      <c r="H74" s="137">
        <v>8</v>
      </c>
      <c r="I74" s="146">
        <v>0</v>
      </c>
      <c r="J74" s="46">
        <f>SUM('E-b-1'!C74,'E-b-2'!C74,'E-b-3'!C74)-C74</f>
        <v>0</v>
      </c>
      <c r="L74" s="46">
        <f>SUM('E-b-1'!E74,'E-b-2'!E74,'E-b-3'!E74)-E74</f>
        <v>0</v>
      </c>
      <c r="M74" s="46">
        <f>SUM('E-b-1'!F74,'E-b-2'!F74,'E-b-3'!F74)-F74</f>
        <v>0</v>
      </c>
      <c r="N74" s="46">
        <f>SUM('E-b-1'!G74,'E-b-2'!G74,'E-b-3'!G74)-G74</f>
        <v>0</v>
      </c>
      <c r="O74" s="46">
        <f>SUM('E-b-1'!H74,'E-b-2'!H74,'E-b-3'!H74)-H74</f>
        <v>0</v>
      </c>
      <c r="P74" s="46">
        <f>SUM('E-b-1'!I74,'E-b-2'!I74,'E-b-3'!I74)-I74</f>
        <v>0</v>
      </c>
    </row>
    <row r="75" spans="2:16" s="8" customFormat="1" ht="11.1" customHeight="1" x14ac:dyDescent="0.15">
      <c r="B75" s="29" t="s">
        <v>49</v>
      </c>
      <c r="C75" s="78">
        <v>43</v>
      </c>
      <c r="D75" s="79"/>
      <c r="E75" s="150">
        <v>34</v>
      </c>
      <c r="F75" s="137">
        <v>28</v>
      </c>
      <c r="G75" s="137">
        <v>0</v>
      </c>
      <c r="H75" s="137">
        <v>1</v>
      </c>
      <c r="I75" s="146">
        <v>0</v>
      </c>
      <c r="J75" s="46">
        <f>SUM('E-b-1'!C75,'E-b-2'!C75,'E-b-3'!C75)-C75</f>
        <v>0</v>
      </c>
      <c r="L75" s="46">
        <f>SUM('E-b-1'!E75,'E-b-2'!E75,'E-b-3'!E75)-E75</f>
        <v>0</v>
      </c>
      <c r="M75" s="46">
        <f>SUM('E-b-1'!F75,'E-b-2'!F75,'E-b-3'!F75)-F75</f>
        <v>0</v>
      </c>
      <c r="N75" s="46">
        <f>SUM('E-b-1'!G75,'E-b-2'!G75,'E-b-3'!G75)-G75</f>
        <v>0</v>
      </c>
      <c r="O75" s="46">
        <f>SUM('E-b-1'!H75,'E-b-2'!H75,'E-b-3'!H75)-H75</f>
        <v>0</v>
      </c>
      <c r="P75" s="46">
        <f>SUM('E-b-1'!I75,'E-b-2'!I75,'E-b-3'!I75)-I75</f>
        <v>0</v>
      </c>
    </row>
    <row r="76" spans="2:16" s="8" customFormat="1" ht="11.1" customHeight="1" x14ac:dyDescent="0.15">
      <c r="B76" s="29" t="s">
        <v>50</v>
      </c>
      <c r="C76" s="78">
        <v>37</v>
      </c>
      <c r="D76" s="79"/>
      <c r="E76" s="150">
        <v>28</v>
      </c>
      <c r="F76" s="137">
        <v>24</v>
      </c>
      <c r="G76" s="137">
        <v>0</v>
      </c>
      <c r="H76" s="137">
        <v>1</v>
      </c>
      <c r="I76" s="146">
        <v>0</v>
      </c>
      <c r="J76" s="46">
        <f>SUM('E-b-1'!C76,'E-b-2'!C76,'E-b-3'!C76)-C76</f>
        <v>0</v>
      </c>
      <c r="L76" s="46">
        <f>SUM('E-b-1'!E76,'E-b-2'!E76,'E-b-3'!E76)-E76</f>
        <v>0</v>
      </c>
      <c r="M76" s="46">
        <f>SUM('E-b-1'!F76,'E-b-2'!F76,'E-b-3'!F76)-F76</f>
        <v>0</v>
      </c>
      <c r="N76" s="46">
        <f>SUM('E-b-1'!G76,'E-b-2'!G76,'E-b-3'!G76)-G76</f>
        <v>0</v>
      </c>
      <c r="O76" s="46">
        <f>SUM('E-b-1'!H76,'E-b-2'!H76,'E-b-3'!H76)-H76</f>
        <v>0</v>
      </c>
      <c r="P76" s="46">
        <f>SUM('E-b-1'!I76,'E-b-2'!I76,'E-b-3'!I76)-I76</f>
        <v>0</v>
      </c>
    </row>
    <row r="77" spans="2:16" s="8" customFormat="1" ht="11.1" customHeight="1" x14ac:dyDescent="0.15">
      <c r="B77" s="29" t="s">
        <v>51</v>
      </c>
      <c r="C77" s="78">
        <v>51</v>
      </c>
      <c r="D77" s="79"/>
      <c r="E77" s="150">
        <v>48</v>
      </c>
      <c r="F77" s="137">
        <v>36</v>
      </c>
      <c r="G77" s="137">
        <v>1</v>
      </c>
      <c r="H77" s="137">
        <v>4</v>
      </c>
      <c r="I77" s="146">
        <v>0</v>
      </c>
      <c r="J77" s="46">
        <f>SUM('E-b-1'!C77,'E-b-2'!C77,'E-b-3'!C77)-C77</f>
        <v>0</v>
      </c>
      <c r="L77" s="46">
        <f>SUM('E-b-1'!E77,'E-b-2'!E77,'E-b-3'!E77)-E77</f>
        <v>0</v>
      </c>
      <c r="M77" s="46">
        <f>SUM('E-b-1'!F77,'E-b-2'!F77,'E-b-3'!F77)-F77</f>
        <v>0</v>
      </c>
      <c r="N77" s="46">
        <f>SUM('E-b-1'!G77,'E-b-2'!G77,'E-b-3'!G77)-G77</f>
        <v>0</v>
      </c>
      <c r="O77" s="46">
        <f>SUM('E-b-1'!H77,'E-b-2'!H77,'E-b-3'!H77)-H77</f>
        <v>0</v>
      </c>
      <c r="P77" s="46">
        <f>SUM('E-b-1'!I77,'E-b-2'!I77,'E-b-3'!I77)-I77</f>
        <v>0</v>
      </c>
    </row>
    <row r="78" spans="2:16" s="8" customFormat="1" ht="11.1" customHeight="1" thickBot="1" x14ac:dyDescent="0.2">
      <c r="B78" s="33" t="s">
        <v>52</v>
      </c>
      <c r="C78" s="81">
        <v>68</v>
      </c>
      <c r="D78" s="82"/>
      <c r="E78" s="139">
        <v>61</v>
      </c>
      <c r="F78" s="140">
        <v>49</v>
      </c>
      <c r="G78" s="140">
        <v>1</v>
      </c>
      <c r="H78" s="140">
        <v>3</v>
      </c>
      <c r="I78" s="140">
        <v>0</v>
      </c>
      <c r="J78" s="46">
        <f>SUM('E-b-1'!C78,'E-b-2'!C78,'E-b-3'!C78)-C78</f>
        <v>0</v>
      </c>
      <c r="L78" s="46">
        <f>SUM('E-b-1'!E78,'E-b-2'!E78,'E-b-3'!E78)-E78</f>
        <v>0</v>
      </c>
      <c r="M78" s="46">
        <f>SUM('E-b-1'!F78,'E-b-2'!F78,'E-b-3'!F78)-F78</f>
        <v>0</v>
      </c>
      <c r="N78" s="46">
        <f>SUM('E-b-1'!G78,'E-b-2'!G78,'E-b-3'!G78)-G78</f>
        <v>0</v>
      </c>
      <c r="O78" s="46">
        <f>SUM('E-b-1'!H78,'E-b-2'!H78,'E-b-3'!H78)-H78</f>
        <v>0</v>
      </c>
      <c r="P78" s="46">
        <f>SUM('E-b-1'!I78,'E-b-2'!I78,'E-b-3'!I78)-I78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transitionEvaluation="1" codeName="Sheet78">
    <tabColor indexed="5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9" x14ac:dyDescent="0.15">
      <c r="B1" s="1" t="s">
        <v>185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98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7321</v>
      </c>
      <c r="D9" s="44">
        <v>53.899740472613033</v>
      </c>
      <c r="E9" s="14">
        <v>3946</v>
      </c>
      <c r="F9" s="124">
        <v>2451</v>
      </c>
      <c r="G9" s="124">
        <v>13</v>
      </c>
      <c r="H9" s="124">
        <v>333</v>
      </c>
      <c r="I9" s="124">
        <v>8</v>
      </c>
    </row>
    <row r="10" spans="2:9" s="8" customFormat="1" x14ac:dyDescent="0.15">
      <c r="B10" s="14" t="str">
        <f>重要犯罪!B10</f>
        <v>2013     25</v>
      </c>
      <c r="C10" s="43">
        <v>7654</v>
      </c>
      <c r="D10" s="44">
        <v>51.829108962633917</v>
      </c>
      <c r="E10" s="14">
        <v>3967</v>
      </c>
      <c r="F10" s="124">
        <v>2487</v>
      </c>
      <c r="G10" s="124">
        <v>13</v>
      </c>
      <c r="H10" s="124">
        <v>332</v>
      </c>
      <c r="I10" s="124">
        <v>4</v>
      </c>
    </row>
    <row r="11" spans="2:9" s="8" customFormat="1" x14ac:dyDescent="0.15">
      <c r="B11" s="14" t="str">
        <f>重要犯罪!B11</f>
        <v>2014     26</v>
      </c>
      <c r="C11" s="43">
        <v>7400</v>
      </c>
      <c r="D11" s="44">
        <v>58.108108108108105</v>
      </c>
      <c r="E11" s="14">
        <v>4300</v>
      </c>
      <c r="F11" s="124">
        <v>2602</v>
      </c>
      <c r="G11" s="124">
        <v>8</v>
      </c>
      <c r="H11" s="124">
        <v>309</v>
      </c>
      <c r="I11" s="124">
        <v>2</v>
      </c>
    </row>
    <row r="12" spans="2:9" s="8" customFormat="1" x14ac:dyDescent="0.15">
      <c r="B12" s="14" t="str">
        <f>重要犯罪!B12</f>
        <v>2015     27</v>
      </c>
      <c r="C12" s="43">
        <v>6755</v>
      </c>
      <c r="D12" s="44">
        <v>61.125092524056257</v>
      </c>
      <c r="E12" s="14">
        <v>4129</v>
      </c>
      <c r="F12" s="124">
        <v>2644</v>
      </c>
      <c r="G12" s="124">
        <v>11</v>
      </c>
      <c r="H12" s="124">
        <v>375</v>
      </c>
      <c r="I12" s="124">
        <v>2</v>
      </c>
    </row>
    <row r="13" spans="2:9" s="8" customFormat="1" x14ac:dyDescent="0.15">
      <c r="B13" s="18" t="str">
        <f>重要犯罪!B13</f>
        <v>2016     28</v>
      </c>
      <c r="C13" s="50">
        <v>6188</v>
      </c>
      <c r="D13" s="48">
        <v>67.986425339366519</v>
      </c>
      <c r="E13" s="18">
        <v>4207</v>
      </c>
      <c r="F13" s="142">
        <v>2799</v>
      </c>
      <c r="G13" s="142">
        <v>9</v>
      </c>
      <c r="H13" s="142">
        <v>398</v>
      </c>
      <c r="I13" s="142">
        <v>2</v>
      </c>
    </row>
    <row r="14" spans="2:9" s="8" customFormat="1" x14ac:dyDescent="0.15">
      <c r="B14" s="18" t="str">
        <f>重要犯罪!B14</f>
        <v>2017     29</v>
      </c>
      <c r="C14" s="47">
        <v>5809</v>
      </c>
      <c r="D14" s="48">
        <v>74.367360991564809</v>
      </c>
      <c r="E14" s="77">
        <v>4320</v>
      </c>
      <c r="F14" s="142">
        <v>2837</v>
      </c>
      <c r="G14" s="142">
        <v>9</v>
      </c>
      <c r="H14" s="142">
        <v>367</v>
      </c>
      <c r="I14" s="142">
        <v>2</v>
      </c>
    </row>
    <row r="15" spans="2:9" s="8" customFormat="1" x14ac:dyDescent="0.15">
      <c r="B15" s="18" t="str">
        <f>重要犯罪!B15</f>
        <v>2018     30</v>
      </c>
      <c r="C15" s="47">
        <v>5340</v>
      </c>
      <c r="D15" s="48">
        <v>80.299625468164791</v>
      </c>
      <c r="E15" s="77">
        <v>4288</v>
      </c>
      <c r="F15" s="142">
        <v>2923</v>
      </c>
      <c r="G15" s="142">
        <v>8</v>
      </c>
      <c r="H15" s="142">
        <v>338</v>
      </c>
      <c r="I15" s="142">
        <v>1</v>
      </c>
    </row>
    <row r="16" spans="2:9" s="8" customFormat="1" x14ac:dyDescent="0.15">
      <c r="B16" s="18" t="str">
        <f>重要犯罪!B16</f>
        <v>2019 令和元年</v>
      </c>
      <c r="C16" s="50">
        <v>4900</v>
      </c>
      <c r="D16" s="48">
        <v>81.612244897959187</v>
      </c>
      <c r="E16" s="148">
        <v>3999</v>
      </c>
      <c r="F16" s="142">
        <v>2926</v>
      </c>
      <c r="G16" s="142">
        <v>16</v>
      </c>
      <c r="H16" s="142">
        <v>328</v>
      </c>
      <c r="I16" s="142">
        <v>4</v>
      </c>
    </row>
    <row r="17" spans="2:9" s="22" customFormat="1" x14ac:dyDescent="0.15">
      <c r="B17" s="18" t="str">
        <f>重要犯罪!B17</f>
        <v>2020 　　２</v>
      </c>
      <c r="C17" s="50">
        <v>4154</v>
      </c>
      <c r="D17" s="48">
        <v>90.659605199807416</v>
      </c>
      <c r="E17" s="149">
        <v>3766</v>
      </c>
      <c r="F17" s="149">
        <v>2760</v>
      </c>
      <c r="G17" s="149">
        <v>18</v>
      </c>
      <c r="H17" s="149">
        <v>258</v>
      </c>
      <c r="I17" s="148">
        <v>4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4283</v>
      </c>
      <c r="D18" s="54">
        <f>E18/C18*100</f>
        <v>90.310530002334815</v>
      </c>
      <c r="E18" s="131">
        <f>SUM(E20,E26,E33,E34,E45,E52,E59,E65,E70)</f>
        <v>3868</v>
      </c>
      <c r="F18" s="121">
        <f>SUM(F20,F26,F33,F34,F45,F52,F59,F65,F70)</f>
        <v>2903</v>
      </c>
      <c r="G18" s="121">
        <f>SUM(G20,G26,G33,G34,G45,G52,G59,G65,G70)</f>
        <v>16</v>
      </c>
      <c r="H18" s="121">
        <f>SUM(H20,H26,H33,H34,H45,H52,H59,H65,H70)</f>
        <v>266</v>
      </c>
      <c r="I18" s="121">
        <f>SUM(I20,I26,I33,I34,I45,I52,I59,I65,I70)</f>
        <v>2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147</v>
      </c>
      <c r="D20" s="53"/>
      <c r="E20" s="23">
        <v>149</v>
      </c>
      <c r="F20" s="122">
        <v>116</v>
      </c>
      <c r="G20" s="122">
        <v>1</v>
      </c>
      <c r="H20" s="122">
        <v>15</v>
      </c>
      <c r="I20" s="121">
        <v>0</v>
      </c>
    </row>
    <row r="21" spans="2:9" s="8" customFormat="1" ht="11.1" customHeight="1" x14ac:dyDescent="0.15">
      <c r="B21" s="29" t="s">
        <v>2</v>
      </c>
      <c r="C21" s="30">
        <v>110</v>
      </c>
      <c r="D21" s="43"/>
      <c r="E21" s="125">
        <v>105</v>
      </c>
      <c r="F21" s="123">
        <v>82</v>
      </c>
      <c r="G21" s="123">
        <v>1</v>
      </c>
      <c r="H21" s="126">
        <v>11</v>
      </c>
      <c r="I21" s="123">
        <v>0</v>
      </c>
    </row>
    <row r="22" spans="2:9" s="8" customFormat="1" ht="11.1" customHeight="1" x14ac:dyDescent="0.15">
      <c r="B22" s="29" t="s">
        <v>3</v>
      </c>
      <c r="C22" s="30">
        <v>4</v>
      </c>
      <c r="D22" s="43"/>
      <c r="E22" s="125">
        <v>3</v>
      </c>
      <c r="F22" s="123">
        <v>3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30">
        <v>12</v>
      </c>
      <c r="D23" s="43"/>
      <c r="E23" s="125">
        <v>15</v>
      </c>
      <c r="F23" s="123">
        <v>14</v>
      </c>
      <c r="G23" s="123">
        <v>0</v>
      </c>
      <c r="H23" s="123">
        <v>3</v>
      </c>
      <c r="I23" s="123">
        <v>0</v>
      </c>
    </row>
    <row r="24" spans="2:9" s="8" customFormat="1" ht="11.1" customHeight="1" x14ac:dyDescent="0.15">
      <c r="B24" s="29" t="s">
        <v>5</v>
      </c>
      <c r="C24" s="30">
        <v>17</v>
      </c>
      <c r="D24" s="43"/>
      <c r="E24" s="125">
        <v>21</v>
      </c>
      <c r="F24" s="123">
        <v>13</v>
      </c>
      <c r="G24" s="123">
        <v>0</v>
      </c>
      <c r="H24" s="123">
        <v>1</v>
      </c>
      <c r="I24" s="123">
        <v>0</v>
      </c>
    </row>
    <row r="25" spans="2:9" s="8" customFormat="1" ht="11.1" customHeight="1" x14ac:dyDescent="0.15">
      <c r="B25" s="29" t="s">
        <v>6</v>
      </c>
      <c r="C25" s="30">
        <v>4</v>
      </c>
      <c r="D25" s="43"/>
      <c r="E25" s="125">
        <v>5</v>
      </c>
      <c r="F25" s="123">
        <v>4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53">
        <v>262</v>
      </c>
      <c r="D26" s="53"/>
      <c r="E26" s="127">
        <v>209</v>
      </c>
      <c r="F26" s="121">
        <v>140</v>
      </c>
      <c r="G26" s="121">
        <v>1</v>
      </c>
      <c r="H26" s="121">
        <v>13</v>
      </c>
      <c r="I26" s="121">
        <v>0</v>
      </c>
    </row>
    <row r="27" spans="2:9" s="8" customFormat="1" ht="11.1" customHeight="1" x14ac:dyDescent="0.15">
      <c r="B27" s="29" t="s">
        <v>7</v>
      </c>
      <c r="C27" s="30">
        <v>36</v>
      </c>
      <c r="D27" s="43"/>
      <c r="E27" s="125">
        <v>25</v>
      </c>
      <c r="F27" s="123">
        <v>22</v>
      </c>
      <c r="G27" s="123">
        <v>0</v>
      </c>
      <c r="H27" s="123">
        <v>2</v>
      </c>
      <c r="I27" s="123">
        <v>0</v>
      </c>
    </row>
    <row r="28" spans="2:9" s="8" customFormat="1" ht="11.1" customHeight="1" x14ac:dyDescent="0.15">
      <c r="B28" s="29" t="s">
        <v>8</v>
      </c>
      <c r="C28" s="30">
        <v>27</v>
      </c>
      <c r="D28" s="43"/>
      <c r="E28" s="125">
        <v>20</v>
      </c>
      <c r="F28" s="123">
        <v>14</v>
      </c>
      <c r="G28" s="123">
        <v>0</v>
      </c>
      <c r="H28" s="123">
        <v>3</v>
      </c>
      <c r="I28" s="123">
        <v>0</v>
      </c>
    </row>
    <row r="29" spans="2:9" s="8" customFormat="1" ht="11.1" customHeight="1" x14ac:dyDescent="0.15">
      <c r="B29" s="29" t="s">
        <v>9</v>
      </c>
      <c r="C29" s="30">
        <v>158</v>
      </c>
      <c r="D29" s="43"/>
      <c r="E29" s="125">
        <v>127</v>
      </c>
      <c r="F29" s="123">
        <v>70</v>
      </c>
      <c r="G29" s="123">
        <v>1</v>
      </c>
      <c r="H29" s="123">
        <v>4</v>
      </c>
      <c r="I29" s="123">
        <v>0</v>
      </c>
    </row>
    <row r="30" spans="2:9" s="8" customFormat="1" ht="11.1" customHeight="1" x14ac:dyDescent="0.15">
      <c r="B30" s="29" t="s">
        <v>10</v>
      </c>
      <c r="C30" s="30">
        <v>15</v>
      </c>
      <c r="D30" s="43"/>
      <c r="E30" s="125">
        <v>15</v>
      </c>
      <c r="F30" s="123">
        <v>15</v>
      </c>
      <c r="G30" s="123">
        <v>0</v>
      </c>
      <c r="H30" s="123">
        <v>1</v>
      </c>
      <c r="I30" s="123">
        <v>0</v>
      </c>
    </row>
    <row r="31" spans="2:9" s="8" customFormat="1" ht="11.1" customHeight="1" x14ac:dyDescent="0.15">
      <c r="B31" s="29" t="s">
        <v>11</v>
      </c>
      <c r="C31" s="30">
        <v>13</v>
      </c>
      <c r="D31" s="43"/>
      <c r="E31" s="125">
        <v>14</v>
      </c>
      <c r="F31" s="123">
        <v>11</v>
      </c>
      <c r="G31" s="123">
        <v>0</v>
      </c>
      <c r="H31" s="123">
        <v>2</v>
      </c>
      <c r="I31" s="123">
        <v>0</v>
      </c>
    </row>
    <row r="32" spans="2:9" s="8" customFormat="1" ht="11.1" customHeight="1" x14ac:dyDescent="0.15">
      <c r="B32" s="29" t="s">
        <v>12</v>
      </c>
      <c r="C32" s="30">
        <v>13</v>
      </c>
      <c r="D32" s="43"/>
      <c r="E32" s="125">
        <v>8</v>
      </c>
      <c r="F32" s="123">
        <v>8</v>
      </c>
      <c r="G32" s="123">
        <v>0</v>
      </c>
      <c r="H32" s="123">
        <v>1</v>
      </c>
      <c r="I32" s="123">
        <v>0</v>
      </c>
    </row>
    <row r="33" spans="2:9" s="22" customFormat="1" ht="11.1" customHeight="1" x14ac:dyDescent="0.15">
      <c r="B33" s="32" t="s">
        <v>13</v>
      </c>
      <c r="C33" s="63">
        <v>564</v>
      </c>
      <c r="D33" s="53"/>
      <c r="E33" s="129">
        <v>559</v>
      </c>
      <c r="F33" s="128">
        <v>436</v>
      </c>
      <c r="G33" s="128">
        <v>2</v>
      </c>
      <c r="H33" s="128">
        <v>26</v>
      </c>
      <c r="I33" s="128">
        <v>1</v>
      </c>
    </row>
    <row r="34" spans="2:9" s="22" customFormat="1" ht="11.1" customHeight="1" x14ac:dyDescent="0.15">
      <c r="B34" s="32" t="s">
        <v>285</v>
      </c>
      <c r="C34" s="53">
        <v>1274</v>
      </c>
      <c r="D34" s="53"/>
      <c r="E34" s="127">
        <v>1142</v>
      </c>
      <c r="F34" s="121">
        <v>764</v>
      </c>
      <c r="G34" s="121">
        <v>3</v>
      </c>
      <c r="H34" s="121">
        <v>60</v>
      </c>
      <c r="I34" s="121">
        <v>0</v>
      </c>
    </row>
    <row r="35" spans="2:9" s="8" customFormat="1" ht="11.1" customHeight="1" x14ac:dyDescent="0.15">
      <c r="B35" s="29" t="s">
        <v>14</v>
      </c>
      <c r="C35" s="30">
        <v>115</v>
      </c>
      <c r="D35" s="43"/>
      <c r="E35" s="125">
        <v>95</v>
      </c>
      <c r="F35" s="123">
        <v>50</v>
      </c>
      <c r="G35" s="123">
        <v>0</v>
      </c>
      <c r="H35" s="123">
        <v>3</v>
      </c>
      <c r="I35" s="123">
        <v>0</v>
      </c>
    </row>
    <row r="36" spans="2:9" s="8" customFormat="1" ht="11.1" customHeight="1" x14ac:dyDescent="0.15">
      <c r="B36" s="29" t="s">
        <v>15</v>
      </c>
      <c r="C36" s="30">
        <v>42</v>
      </c>
      <c r="D36" s="43"/>
      <c r="E36" s="125">
        <v>41</v>
      </c>
      <c r="F36" s="123">
        <v>29</v>
      </c>
      <c r="G36" s="123">
        <v>0</v>
      </c>
      <c r="H36" s="123">
        <v>2</v>
      </c>
      <c r="I36" s="123">
        <v>0</v>
      </c>
    </row>
    <row r="37" spans="2:9" s="8" customFormat="1" ht="11.1" customHeight="1" x14ac:dyDescent="0.15">
      <c r="B37" s="29" t="s">
        <v>16</v>
      </c>
      <c r="C37" s="30">
        <v>45</v>
      </c>
      <c r="D37" s="43"/>
      <c r="E37" s="125">
        <v>47</v>
      </c>
      <c r="F37" s="123">
        <v>35</v>
      </c>
      <c r="G37" s="123">
        <v>1</v>
      </c>
      <c r="H37" s="123">
        <v>4</v>
      </c>
      <c r="I37" s="123">
        <v>0</v>
      </c>
    </row>
    <row r="38" spans="2:9" s="8" customFormat="1" ht="11.1" customHeight="1" x14ac:dyDescent="0.15">
      <c r="B38" s="29" t="s">
        <v>17</v>
      </c>
      <c r="C38" s="30">
        <v>342</v>
      </c>
      <c r="D38" s="43"/>
      <c r="E38" s="125">
        <v>328</v>
      </c>
      <c r="F38" s="123">
        <v>234</v>
      </c>
      <c r="G38" s="123">
        <v>0</v>
      </c>
      <c r="H38" s="123">
        <v>20</v>
      </c>
      <c r="I38" s="123">
        <v>0</v>
      </c>
    </row>
    <row r="39" spans="2:9" s="8" customFormat="1" ht="11.1" customHeight="1" x14ac:dyDescent="0.15">
      <c r="B39" s="29" t="s">
        <v>18</v>
      </c>
      <c r="C39" s="30">
        <v>206</v>
      </c>
      <c r="D39" s="43"/>
      <c r="E39" s="125">
        <v>174</v>
      </c>
      <c r="F39" s="123">
        <v>118</v>
      </c>
      <c r="G39" s="123">
        <v>0</v>
      </c>
      <c r="H39" s="123">
        <v>7</v>
      </c>
      <c r="I39" s="123">
        <v>0</v>
      </c>
    </row>
    <row r="40" spans="2:9" s="8" customFormat="1" ht="11.1" customHeight="1" x14ac:dyDescent="0.15">
      <c r="B40" s="29" t="s">
        <v>19</v>
      </c>
      <c r="C40" s="30">
        <v>305</v>
      </c>
      <c r="D40" s="43"/>
      <c r="E40" s="125">
        <v>273</v>
      </c>
      <c r="F40" s="123">
        <v>162</v>
      </c>
      <c r="G40" s="123">
        <v>1</v>
      </c>
      <c r="H40" s="123">
        <v>10</v>
      </c>
      <c r="I40" s="123">
        <v>0</v>
      </c>
    </row>
    <row r="41" spans="2:9" s="8" customFormat="1" ht="11.1" customHeight="1" x14ac:dyDescent="0.15">
      <c r="B41" s="29" t="s">
        <v>20</v>
      </c>
      <c r="C41" s="30">
        <v>43</v>
      </c>
      <c r="D41" s="43"/>
      <c r="E41" s="125">
        <v>39</v>
      </c>
      <c r="F41" s="123">
        <v>35</v>
      </c>
      <c r="G41" s="123">
        <v>1</v>
      </c>
      <c r="H41" s="123">
        <v>6</v>
      </c>
      <c r="I41" s="123">
        <v>0</v>
      </c>
    </row>
    <row r="42" spans="2:9" s="8" customFormat="1" ht="11.1" customHeight="1" x14ac:dyDescent="0.15">
      <c r="B42" s="29" t="s">
        <v>21</v>
      </c>
      <c r="C42" s="66">
        <v>12</v>
      </c>
      <c r="D42" s="43"/>
      <c r="E42" s="125">
        <v>9</v>
      </c>
      <c r="F42" s="123">
        <v>9</v>
      </c>
      <c r="G42" s="123">
        <v>0</v>
      </c>
      <c r="H42" s="123">
        <v>1</v>
      </c>
      <c r="I42" s="123">
        <v>0</v>
      </c>
    </row>
    <row r="43" spans="2:9" s="8" customFormat="1" ht="11.1" customHeight="1" x14ac:dyDescent="0.15">
      <c r="B43" s="29" t="s">
        <v>22</v>
      </c>
      <c r="C43" s="30">
        <v>38</v>
      </c>
      <c r="D43" s="43"/>
      <c r="E43" s="125">
        <v>32</v>
      </c>
      <c r="F43" s="123">
        <v>19</v>
      </c>
      <c r="G43" s="123">
        <v>0</v>
      </c>
      <c r="H43" s="123">
        <v>2</v>
      </c>
      <c r="I43" s="123">
        <v>0</v>
      </c>
    </row>
    <row r="44" spans="2:9" s="8" customFormat="1" ht="11.1" customHeight="1" x14ac:dyDescent="0.15">
      <c r="B44" s="29" t="s">
        <v>23</v>
      </c>
      <c r="C44" s="30">
        <v>126</v>
      </c>
      <c r="D44" s="43"/>
      <c r="E44" s="125">
        <v>104</v>
      </c>
      <c r="F44" s="123">
        <v>73</v>
      </c>
      <c r="G44" s="123">
        <v>0</v>
      </c>
      <c r="H44" s="123">
        <v>5</v>
      </c>
      <c r="I44" s="123">
        <v>0</v>
      </c>
    </row>
    <row r="45" spans="2:9" s="22" customFormat="1" ht="11.1" customHeight="1" x14ac:dyDescent="0.15">
      <c r="B45" s="32" t="s">
        <v>286</v>
      </c>
      <c r="C45" s="53">
        <v>411</v>
      </c>
      <c r="D45" s="53"/>
      <c r="E45" s="131">
        <v>367</v>
      </c>
      <c r="F45" s="121">
        <v>296</v>
      </c>
      <c r="G45" s="121">
        <v>2</v>
      </c>
      <c r="H45" s="121">
        <v>29</v>
      </c>
      <c r="I45" s="121">
        <v>0</v>
      </c>
    </row>
    <row r="46" spans="2:9" s="8" customFormat="1" ht="11.1" customHeight="1" x14ac:dyDescent="0.15">
      <c r="B46" s="29" t="s">
        <v>24</v>
      </c>
      <c r="C46" s="30">
        <v>17</v>
      </c>
      <c r="D46" s="43"/>
      <c r="E46" s="125">
        <v>15</v>
      </c>
      <c r="F46" s="123">
        <v>14</v>
      </c>
      <c r="G46" s="123">
        <v>0</v>
      </c>
      <c r="H46" s="123">
        <v>1</v>
      </c>
      <c r="I46" s="123">
        <v>0</v>
      </c>
    </row>
    <row r="47" spans="2:9" s="8" customFormat="1" ht="11.1" customHeight="1" x14ac:dyDescent="0.15">
      <c r="B47" s="29" t="s">
        <v>25</v>
      </c>
      <c r="C47" s="30">
        <v>27</v>
      </c>
      <c r="D47" s="43"/>
      <c r="E47" s="125">
        <v>25</v>
      </c>
      <c r="F47" s="123">
        <v>24</v>
      </c>
      <c r="G47" s="123">
        <v>0</v>
      </c>
      <c r="H47" s="123">
        <v>2</v>
      </c>
      <c r="I47" s="123">
        <v>0</v>
      </c>
    </row>
    <row r="48" spans="2:9" s="8" customFormat="1" ht="11.1" customHeight="1" x14ac:dyDescent="0.15">
      <c r="B48" s="29" t="s">
        <v>26</v>
      </c>
      <c r="C48" s="30">
        <v>22</v>
      </c>
      <c r="D48" s="43"/>
      <c r="E48" s="125">
        <v>22</v>
      </c>
      <c r="F48" s="123">
        <v>15</v>
      </c>
      <c r="G48" s="123">
        <v>0</v>
      </c>
      <c r="H48" s="123">
        <v>1</v>
      </c>
      <c r="I48" s="123">
        <v>0</v>
      </c>
    </row>
    <row r="49" spans="2:9" s="8" customFormat="1" ht="11.1" customHeight="1" x14ac:dyDescent="0.15">
      <c r="B49" s="29" t="s">
        <v>27</v>
      </c>
      <c r="C49" s="30">
        <v>48</v>
      </c>
      <c r="D49" s="43"/>
      <c r="E49" s="125">
        <v>51</v>
      </c>
      <c r="F49" s="123">
        <v>35</v>
      </c>
      <c r="G49" s="123">
        <v>0</v>
      </c>
      <c r="H49" s="123">
        <v>7</v>
      </c>
      <c r="I49" s="123">
        <v>0</v>
      </c>
    </row>
    <row r="50" spans="2:9" s="8" customFormat="1" ht="11.1" customHeight="1" x14ac:dyDescent="0.15">
      <c r="B50" s="29" t="s">
        <v>28</v>
      </c>
      <c r="C50" s="30">
        <v>253</v>
      </c>
      <c r="D50" s="43"/>
      <c r="E50" s="125">
        <v>218</v>
      </c>
      <c r="F50" s="123">
        <v>180</v>
      </c>
      <c r="G50" s="123">
        <v>2</v>
      </c>
      <c r="H50" s="123">
        <v>16</v>
      </c>
      <c r="I50" s="123">
        <v>0</v>
      </c>
    </row>
    <row r="51" spans="2:9" s="8" customFormat="1" ht="11.1" customHeight="1" x14ac:dyDescent="0.15">
      <c r="B51" s="29" t="s">
        <v>29</v>
      </c>
      <c r="C51" s="30">
        <v>44</v>
      </c>
      <c r="D51" s="43"/>
      <c r="E51" s="125">
        <v>36</v>
      </c>
      <c r="F51" s="123">
        <v>28</v>
      </c>
      <c r="G51" s="123">
        <v>0</v>
      </c>
      <c r="H51" s="123">
        <v>2</v>
      </c>
      <c r="I51" s="123">
        <v>0</v>
      </c>
    </row>
    <row r="52" spans="2:9" s="22" customFormat="1" ht="11.1" customHeight="1" x14ac:dyDescent="0.15">
      <c r="B52" s="32" t="s">
        <v>287</v>
      </c>
      <c r="C52" s="53">
        <v>947</v>
      </c>
      <c r="D52" s="53"/>
      <c r="E52" s="127">
        <v>836</v>
      </c>
      <c r="F52" s="121">
        <v>651</v>
      </c>
      <c r="G52" s="121">
        <v>2</v>
      </c>
      <c r="H52" s="121">
        <v>70</v>
      </c>
      <c r="I52" s="121">
        <v>0</v>
      </c>
    </row>
    <row r="53" spans="2:9" s="8" customFormat="1" ht="11.1" customHeight="1" x14ac:dyDescent="0.15">
      <c r="B53" s="29" t="s">
        <v>30</v>
      </c>
      <c r="C53" s="30">
        <v>58</v>
      </c>
      <c r="D53" s="43"/>
      <c r="E53" s="125">
        <v>41</v>
      </c>
      <c r="F53" s="123">
        <v>30</v>
      </c>
      <c r="G53" s="123">
        <v>0</v>
      </c>
      <c r="H53" s="123">
        <v>1</v>
      </c>
      <c r="I53" s="123">
        <v>0</v>
      </c>
    </row>
    <row r="54" spans="2:9" s="8" customFormat="1" ht="11.1" customHeight="1" x14ac:dyDescent="0.15">
      <c r="B54" s="29" t="s">
        <v>31</v>
      </c>
      <c r="C54" s="30">
        <v>68</v>
      </c>
      <c r="D54" s="43"/>
      <c r="E54" s="125">
        <v>77</v>
      </c>
      <c r="F54" s="123">
        <v>61</v>
      </c>
      <c r="G54" s="123">
        <v>0</v>
      </c>
      <c r="H54" s="123">
        <v>4</v>
      </c>
      <c r="I54" s="123">
        <v>0</v>
      </c>
    </row>
    <row r="55" spans="2:9" s="8" customFormat="1" ht="11.1" customHeight="1" x14ac:dyDescent="0.15">
      <c r="B55" s="29" t="s">
        <v>32</v>
      </c>
      <c r="C55" s="30">
        <v>508</v>
      </c>
      <c r="D55" s="43"/>
      <c r="E55" s="125">
        <v>418</v>
      </c>
      <c r="F55" s="123">
        <v>332</v>
      </c>
      <c r="G55" s="123">
        <v>2</v>
      </c>
      <c r="H55" s="123">
        <v>44</v>
      </c>
      <c r="I55" s="123">
        <v>0</v>
      </c>
    </row>
    <row r="56" spans="2:9" s="8" customFormat="1" ht="11.1" customHeight="1" x14ac:dyDescent="0.15">
      <c r="B56" s="29" t="s">
        <v>33</v>
      </c>
      <c r="C56" s="30">
        <v>269</v>
      </c>
      <c r="D56" s="43"/>
      <c r="E56" s="125">
        <v>257</v>
      </c>
      <c r="F56" s="123">
        <v>190</v>
      </c>
      <c r="G56" s="123">
        <v>0</v>
      </c>
      <c r="H56" s="123">
        <v>19</v>
      </c>
      <c r="I56" s="123">
        <v>0</v>
      </c>
    </row>
    <row r="57" spans="2:9" s="8" customFormat="1" ht="11.1" customHeight="1" x14ac:dyDescent="0.15">
      <c r="B57" s="29" t="s">
        <v>34</v>
      </c>
      <c r="C57" s="30">
        <v>28</v>
      </c>
      <c r="D57" s="43"/>
      <c r="E57" s="125">
        <v>28</v>
      </c>
      <c r="F57" s="123">
        <v>24</v>
      </c>
      <c r="G57" s="123">
        <v>0</v>
      </c>
      <c r="H57" s="123">
        <v>2</v>
      </c>
      <c r="I57" s="123">
        <v>0</v>
      </c>
    </row>
    <row r="58" spans="2:9" s="8" customFormat="1" ht="11.1" customHeight="1" x14ac:dyDescent="0.15">
      <c r="B58" s="29" t="s">
        <v>35</v>
      </c>
      <c r="C58" s="30">
        <v>16</v>
      </c>
      <c r="D58" s="43"/>
      <c r="E58" s="125">
        <v>15</v>
      </c>
      <c r="F58" s="123">
        <v>14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53">
        <v>185</v>
      </c>
      <c r="D59" s="53"/>
      <c r="E59" s="127">
        <v>181</v>
      </c>
      <c r="F59" s="121">
        <v>150</v>
      </c>
      <c r="G59" s="121">
        <v>3</v>
      </c>
      <c r="H59" s="121">
        <v>11</v>
      </c>
      <c r="I59" s="121">
        <v>1</v>
      </c>
    </row>
    <row r="60" spans="2:9" s="8" customFormat="1" ht="11.1" customHeight="1" x14ac:dyDescent="0.15">
      <c r="B60" s="29" t="s">
        <v>36</v>
      </c>
      <c r="C60" s="30">
        <v>17</v>
      </c>
      <c r="D60" s="43"/>
      <c r="E60" s="125">
        <v>13</v>
      </c>
      <c r="F60" s="123">
        <v>13</v>
      </c>
      <c r="G60" s="123">
        <v>0</v>
      </c>
      <c r="H60" s="123">
        <v>1</v>
      </c>
      <c r="I60" s="123">
        <v>0</v>
      </c>
    </row>
    <row r="61" spans="2:9" s="8" customFormat="1" ht="11.1" customHeight="1" x14ac:dyDescent="0.15">
      <c r="B61" s="29" t="s">
        <v>37</v>
      </c>
      <c r="C61" s="30">
        <v>12</v>
      </c>
      <c r="D61" s="43"/>
      <c r="E61" s="125">
        <v>14</v>
      </c>
      <c r="F61" s="123">
        <v>12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30">
        <v>43</v>
      </c>
      <c r="D62" s="43"/>
      <c r="E62" s="125">
        <v>42</v>
      </c>
      <c r="F62" s="123">
        <v>37</v>
      </c>
      <c r="G62" s="123">
        <v>0</v>
      </c>
      <c r="H62" s="123">
        <v>3</v>
      </c>
      <c r="I62" s="123">
        <v>0</v>
      </c>
    </row>
    <row r="63" spans="2:9" s="8" customFormat="1" ht="11.1" customHeight="1" x14ac:dyDescent="0.15">
      <c r="B63" s="29" t="s">
        <v>39</v>
      </c>
      <c r="C63" s="30">
        <v>87</v>
      </c>
      <c r="D63" s="43"/>
      <c r="E63" s="125">
        <v>86</v>
      </c>
      <c r="F63" s="123">
        <v>63</v>
      </c>
      <c r="G63" s="123">
        <v>3</v>
      </c>
      <c r="H63" s="123">
        <v>5</v>
      </c>
      <c r="I63" s="123">
        <v>1</v>
      </c>
    </row>
    <row r="64" spans="2:9" s="8" customFormat="1" ht="11.1" customHeight="1" x14ac:dyDescent="0.15">
      <c r="B64" s="29" t="s">
        <v>40</v>
      </c>
      <c r="C64" s="30">
        <v>26</v>
      </c>
      <c r="D64" s="43"/>
      <c r="E64" s="125">
        <v>26</v>
      </c>
      <c r="F64" s="123">
        <v>25</v>
      </c>
      <c r="G64" s="123">
        <v>0</v>
      </c>
      <c r="H64" s="123">
        <v>2</v>
      </c>
      <c r="I64" s="123">
        <v>0</v>
      </c>
    </row>
    <row r="65" spans="2:9" s="22" customFormat="1" ht="11.1" customHeight="1" x14ac:dyDescent="0.15">
      <c r="B65" s="32" t="s">
        <v>289</v>
      </c>
      <c r="C65" s="53">
        <v>87</v>
      </c>
      <c r="D65" s="53"/>
      <c r="E65" s="127">
        <v>87</v>
      </c>
      <c r="F65" s="121">
        <v>69</v>
      </c>
      <c r="G65" s="121">
        <v>0</v>
      </c>
      <c r="H65" s="121">
        <v>9</v>
      </c>
      <c r="I65" s="121">
        <v>0</v>
      </c>
    </row>
    <row r="66" spans="2:9" s="8" customFormat="1" ht="11.1" customHeight="1" x14ac:dyDescent="0.15">
      <c r="B66" s="29" t="s">
        <v>41</v>
      </c>
      <c r="C66" s="30">
        <v>14</v>
      </c>
      <c r="D66" s="43"/>
      <c r="E66" s="125">
        <v>11</v>
      </c>
      <c r="F66" s="123">
        <v>6</v>
      </c>
      <c r="G66" s="123">
        <v>0</v>
      </c>
      <c r="H66" s="123">
        <v>2</v>
      </c>
      <c r="I66" s="123">
        <v>0</v>
      </c>
    </row>
    <row r="67" spans="2:9" s="8" customFormat="1" ht="11.1" customHeight="1" x14ac:dyDescent="0.15">
      <c r="B67" s="29" t="s">
        <v>42</v>
      </c>
      <c r="C67" s="30">
        <v>29</v>
      </c>
      <c r="D67" s="43"/>
      <c r="E67" s="125">
        <v>28</v>
      </c>
      <c r="F67" s="123">
        <v>27</v>
      </c>
      <c r="G67" s="123">
        <v>0</v>
      </c>
      <c r="H67" s="123">
        <v>3</v>
      </c>
      <c r="I67" s="123">
        <v>0</v>
      </c>
    </row>
    <row r="68" spans="2:9" s="8" customFormat="1" ht="11.1" customHeight="1" x14ac:dyDescent="0.15">
      <c r="B68" s="29" t="s">
        <v>43</v>
      </c>
      <c r="C68" s="30">
        <v>28</v>
      </c>
      <c r="D68" s="43"/>
      <c r="E68" s="125">
        <v>31</v>
      </c>
      <c r="F68" s="123">
        <v>21</v>
      </c>
      <c r="G68" s="123">
        <v>0</v>
      </c>
      <c r="H68" s="123">
        <v>2</v>
      </c>
      <c r="I68" s="123">
        <v>0</v>
      </c>
    </row>
    <row r="69" spans="2:9" s="8" customFormat="1" ht="11.1" customHeight="1" x14ac:dyDescent="0.15">
      <c r="B69" s="29" t="s">
        <v>44</v>
      </c>
      <c r="C69" s="30">
        <v>16</v>
      </c>
      <c r="D69" s="43"/>
      <c r="E69" s="125">
        <v>17</v>
      </c>
      <c r="F69" s="123">
        <v>15</v>
      </c>
      <c r="G69" s="123">
        <v>0</v>
      </c>
      <c r="H69" s="123">
        <v>2</v>
      </c>
      <c r="I69" s="123">
        <v>0</v>
      </c>
    </row>
    <row r="70" spans="2:9" s="22" customFormat="1" ht="11.1" customHeight="1" x14ac:dyDescent="0.15">
      <c r="B70" s="32" t="s">
        <v>290</v>
      </c>
      <c r="C70" s="53">
        <v>406</v>
      </c>
      <c r="D70" s="53"/>
      <c r="E70" s="127">
        <v>338</v>
      </c>
      <c r="F70" s="121">
        <v>281</v>
      </c>
      <c r="G70" s="121">
        <v>2</v>
      </c>
      <c r="H70" s="121">
        <v>33</v>
      </c>
      <c r="I70" s="121">
        <v>0</v>
      </c>
    </row>
    <row r="71" spans="2:9" s="8" customFormat="1" ht="11.1" customHeight="1" x14ac:dyDescent="0.15">
      <c r="B71" s="29" t="s">
        <v>45</v>
      </c>
      <c r="C71" s="30">
        <v>191</v>
      </c>
      <c r="D71" s="43"/>
      <c r="E71" s="125">
        <v>157</v>
      </c>
      <c r="F71" s="123">
        <v>126</v>
      </c>
      <c r="G71" s="123">
        <v>0</v>
      </c>
      <c r="H71" s="123">
        <v>18</v>
      </c>
      <c r="I71" s="123">
        <v>0</v>
      </c>
    </row>
    <row r="72" spans="2:9" s="8" customFormat="1" ht="11.1" customHeight="1" x14ac:dyDescent="0.15">
      <c r="B72" s="29" t="s">
        <v>46</v>
      </c>
      <c r="C72" s="30">
        <v>17</v>
      </c>
      <c r="D72" s="43"/>
      <c r="E72" s="125">
        <v>12</v>
      </c>
      <c r="F72" s="123">
        <v>11</v>
      </c>
      <c r="G72" s="123">
        <v>0</v>
      </c>
      <c r="H72" s="123">
        <v>1</v>
      </c>
      <c r="I72" s="123">
        <v>0</v>
      </c>
    </row>
    <row r="73" spans="2:9" s="8" customFormat="1" ht="11.1" customHeight="1" x14ac:dyDescent="0.15">
      <c r="B73" s="29" t="s">
        <v>47</v>
      </c>
      <c r="C73" s="30">
        <v>23</v>
      </c>
      <c r="D73" s="43"/>
      <c r="E73" s="125">
        <v>19</v>
      </c>
      <c r="F73" s="123">
        <v>20</v>
      </c>
      <c r="G73" s="123">
        <v>0</v>
      </c>
      <c r="H73" s="123">
        <v>3</v>
      </c>
      <c r="I73" s="123">
        <v>0</v>
      </c>
    </row>
    <row r="74" spans="2:9" s="8" customFormat="1" ht="11.1" customHeight="1" x14ac:dyDescent="0.15">
      <c r="B74" s="29" t="s">
        <v>48</v>
      </c>
      <c r="C74" s="30">
        <v>52</v>
      </c>
      <c r="D74" s="43"/>
      <c r="E74" s="125">
        <v>46</v>
      </c>
      <c r="F74" s="123">
        <v>42</v>
      </c>
      <c r="G74" s="123">
        <v>0</v>
      </c>
      <c r="H74" s="123">
        <v>4</v>
      </c>
      <c r="I74" s="123">
        <v>0</v>
      </c>
    </row>
    <row r="75" spans="2:9" s="8" customFormat="1" ht="11.1" customHeight="1" x14ac:dyDescent="0.15">
      <c r="B75" s="29" t="s">
        <v>49</v>
      </c>
      <c r="C75" s="30">
        <v>24</v>
      </c>
      <c r="D75" s="43"/>
      <c r="E75" s="125">
        <v>20</v>
      </c>
      <c r="F75" s="123">
        <v>15</v>
      </c>
      <c r="G75" s="123">
        <v>0</v>
      </c>
      <c r="H75" s="123">
        <v>1</v>
      </c>
      <c r="I75" s="123">
        <v>0</v>
      </c>
    </row>
    <row r="76" spans="2:9" s="8" customFormat="1" ht="11.1" customHeight="1" x14ac:dyDescent="0.15">
      <c r="B76" s="29" t="s">
        <v>50</v>
      </c>
      <c r="C76" s="30">
        <v>21</v>
      </c>
      <c r="D76" s="43"/>
      <c r="E76" s="125">
        <v>13</v>
      </c>
      <c r="F76" s="123">
        <v>13</v>
      </c>
      <c r="G76" s="123">
        <v>0</v>
      </c>
      <c r="H76" s="123">
        <v>1</v>
      </c>
      <c r="I76" s="123">
        <v>0</v>
      </c>
    </row>
    <row r="77" spans="2:9" s="8" customFormat="1" ht="11.1" customHeight="1" x14ac:dyDescent="0.15">
      <c r="B77" s="29" t="s">
        <v>51</v>
      </c>
      <c r="C77" s="30">
        <v>35</v>
      </c>
      <c r="D77" s="43"/>
      <c r="E77" s="125">
        <v>32</v>
      </c>
      <c r="F77" s="123">
        <v>23</v>
      </c>
      <c r="G77" s="123">
        <v>1</v>
      </c>
      <c r="H77" s="123">
        <v>3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43</v>
      </c>
      <c r="D78" s="67"/>
      <c r="E78" s="134">
        <v>39</v>
      </c>
      <c r="F78" s="132">
        <v>31</v>
      </c>
      <c r="G78" s="132">
        <v>1</v>
      </c>
      <c r="H78" s="132">
        <v>2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transitionEvaluation="1" codeName="Sheet79">
    <tabColor indexed="5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186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99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2979</v>
      </c>
      <c r="D9" s="44">
        <v>69.284994964753281</v>
      </c>
      <c r="E9" s="45">
        <v>2064</v>
      </c>
      <c r="F9" s="43">
        <v>1745</v>
      </c>
      <c r="G9" s="43">
        <v>47</v>
      </c>
      <c r="H9" s="43">
        <v>100</v>
      </c>
      <c r="I9" s="43">
        <v>3</v>
      </c>
    </row>
    <row r="10" spans="2:9" s="8" customFormat="1" x14ac:dyDescent="0.15">
      <c r="B10" s="14" t="str">
        <f>重要犯罪!B10</f>
        <v>2013     25</v>
      </c>
      <c r="C10" s="43">
        <v>3175</v>
      </c>
      <c r="D10" s="44">
        <v>60.503937007874022</v>
      </c>
      <c r="E10" s="45">
        <v>1921</v>
      </c>
      <c r="F10" s="43">
        <v>1662</v>
      </c>
      <c r="G10" s="43">
        <v>43</v>
      </c>
      <c r="H10" s="43">
        <v>116</v>
      </c>
      <c r="I10" s="43">
        <v>8</v>
      </c>
    </row>
    <row r="11" spans="2:9" s="8" customFormat="1" x14ac:dyDescent="0.15">
      <c r="B11" s="14" t="str">
        <f>重要犯罪!B11</f>
        <v>2014     26</v>
      </c>
      <c r="C11" s="43">
        <v>3143</v>
      </c>
      <c r="D11" s="44">
        <v>59.49729557747375</v>
      </c>
      <c r="E11" s="45">
        <v>1870</v>
      </c>
      <c r="F11" s="43">
        <v>1554</v>
      </c>
      <c r="G11" s="43">
        <v>58</v>
      </c>
      <c r="H11" s="43">
        <v>85</v>
      </c>
      <c r="I11" s="43">
        <v>11</v>
      </c>
    </row>
    <row r="12" spans="2:9" s="8" customFormat="1" x14ac:dyDescent="0.15">
      <c r="B12" s="14" t="str">
        <f>重要犯罪!B12</f>
        <v>2015     27</v>
      </c>
      <c r="C12" s="43">
        <v>2912</v>
      </c>
      <c r="D12" s="44">
        <v>60.885989010989007</v>
      </c>
      <c r="E12" s="45">
        <v>1773</v>
      </c>
      <c r="F12" s="43">
        <v>1491</v>
      </c>
      <c r="G12" s="43">
        <v>52</v>
      </c>
      <c r="H12" s="43">
        <v>91</v>
      </c>
      <c r="I12" s="43">
        <v>4</v>
      </c>
    </row>
    <row r="13" spans="2:9" s="8" customFormat="1" x14ac:dyDescent="0.15">
      <c r="B13" s="18" t="str">
        <f>重要犯罪!B13</f>
        <v>2016     28</v>
      </c>
      <c r="C13" s="50">
        <v>2824</v>
      </c>
      <c r="D13" s="48">
        <v>64.624645892351268</v>
      </c>
      <c r="E13" s="72">
        <v>1825</v>
      </c>
      <c r="F13" s="50">
        <v>1589</v>
      </c>
      <c r="G13" s="50">
        <v>46</v>
      </c>
      <c r="H13" s="50">
        <v>107</v>
      </c>
      <c r="I13" s="50">
        <v>3</v>
      </c>
    </row>
    <row r="14" spans="2:9" s="8" customFormat="1" x14ac:dyDescent="0.15">
      <c r="B14" s="18" t="str">
        <f>重要犯罪!B14</f>
        <v>2017     29</v>
      </c>
      <c r="C14" s="47">
        <v>2721</v>
      </c>
      <c r="D14" s="48">
        <v>63.322307975009181</v>
      </c>
      <c r="E14" s="49">
        <v>1723</v>
      </c>
      <c r="F14" s="50">
        <v>1440</v>
      </c>
      <c r="G14" s="50">
        <v>66</v>
      </c>
      <c r="H14" s="50">
        <v>107</v>
      </c>
      <c r="I14" s="50">
        <v>23</v>
      </c>
    </row>
    <row r="15" spans="2:9" s="8" customFormat="1" x14ac:dyDescent="0.15">
      <c r="B15" s="18" t="str">
        <f>重要犯罪!B15</f>
        <v>2018     30</v>
      </c>
      <c r="C15" s="47">
        <v>2647</v>
      </c>
      <c r="D15" s="48">
        <v>65.999244427653949</v>
      </c>
      <c r="E15" s="49">
        <v>1747</v>
      </c>
      <c r="F15" s="50">
        <v>1504</v>
      </c>
      <c r="G15" s="50">
        <v>60</v>
      </c>
      <c r="H15" s="50">
        <v>100</v>
      </c>
      <c r="I15" s="50">
        <v>8</v>
      </c>
    </row>
    <row r="16" spans="2:9" s="8" customFormat="1" x14ac:dyDescent="0.15">
      <c r="B16" s="18" t="str">
        <f>重要犯罪!B16</f>
        <v>2019 令和元年</v>
      </c>
      <c r="C16" s="50">
        <v>2569</v>
      </c>
      <c r="D16" s="48">
        <v>68.898404048267821</v>
      </c>
      <c r="E16" s="51">
        <v>1770</v>
      </c>
      <c r="F16" s="50">
        <v>1464</v>
      </c>
      <c r="G16" s="50">
        <v>53</v>
      </c>
      <c r="H16" s="50">
        <v>90</v>
      </c>
      <c r="I16" s="50">
        <v>3</v>
      </c>
    </row>
    <row r="17" spans="2:9" s="22" customFormat="1" x14ac:dyDescent="0.15">
      <c r="B17" s="18" t="str">
        <f>重要犯罪!B17</f>
        <v>2020 　　２</v>
      </c>
      <c r="C17" s="50">
        <v>2463</v>
      </c>
      <c r="D17" s="48">
        <v>72.431993503857086</v>
      </c>
      <c r="E17" s="52">
        <v>1784</v>
      </c>
      <c r="F17" s="52">
        <v>1379</v>
      </c>
      <c r="G17" s="52">
        <v>37</v>
      </c>
      <c r="H17" s="52">
        <v>83</v>
      </c>
      <c r="I17" s="51">
        <v>8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2431</v>
      </c>
      <c r="D18" s="54">
        <f>E18/C18*100</f>
        <v>75.935828877005349</v>
      </c>
      <c r="E18" s="55">
        <f>SUM(E20,E26,E33,E34,E45,E52,E59,E65,E70)</f>
        <v>1846</v>
      </c>
      <c r="F18" s="53">
        <f>SUM(F20,F26,F33,F34,F45,F52,F59,F65,F70)</f>
        <v>1452</v>
      </c>
      <c r="G18" s="53">
        <f>SUM(G20,G26,G33,G34,G45,G52,G59,G65,G70)</f>
        <v>34</v>
      </c>
      <c r="H18" s="53">
        <f>SUM(H20,H26,H33,H34,H45,H52,H59,H65,H70)</f>
        <v>139</v>
      </c>
      <c r="I18" s="53">
        <f>SUM(I20,I26,I33,I34,I45,I52,I59,I65,I70)</f>
        <v>4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232</v>
      </c>
      <c r="D20" s="53"/>
      <c r="E20" s="23">
        <v>91</v>
      </c>
      <c r="F20" s="122">
        <v>52</v>
      </c>
      <c r="G20" s="122">
        <v>1</v>
      </c>
      <c r="H20" s="122">
        <v>5</v>
      </c>
      <c r="I20" s="121">
        <v>1</v>
      </c>
    </row>
    <row r="21" spans="2:9" s="8" customFormat="1" ht="11.1" customHeight="1" x14ac:dyDescent="0.15">
      <c r="B21" s="29" t="s">
        <v>2</v>
      </c>
      <c r="C21" s="30">
        <v>188</v>
      </c>
      <c r="D21" s="43"/>
      <c r="E21" s="125">
        <v>73</v>
      </c>
      <c r="F21" s="123">
        <v>38</v>
      </c>
      <c r="G21" s="123">
        <v>1</v>
      </c>
      <c r="H21" s="126">
        <v>3</v>
      </c>
      <c r="I21" s="123">
        <v>1</v>
      </c>
    </row>
    <row r="22" spans="2:9" s="8" customFormat="1" ht="11.1" customHeight="1" x14ac:dyDescent="0.15">
      <c r="B22" s="29" t="s">
        <v>3</v>
      </c>
      <c r="C22" s="30">
        <v>15</v>
      </c>
      <c r="D22" s="43"/>
      <c r="E22" s="125">
        <v>6</v>
      </c>
      <c r="F22" s="123">
        <v>4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30">
        <v>11</v>
      </c>
      <c r="D23" s="43"/>
      <c r="E23" s="125">
        <v>6</v>
      </c>
      <c r="F23" s="123">
        <v>6</v>
      </c>
      <c r="G23" s="123">
        <v>0</v>
      </c>
      <c r="H23" s="123">
        <v>1</v>
      </c>
      <c r="I23" s="123">
        <v>0</v>
      </c>
    </row>
    <row r="24" spans="2:9" s="8" customFormat="1" ht="11.1" customHeight="1" x14ac:dyDescent="0.15">
      <c r="B24" s="29" t="s">
        <v>5</v>
      </c>
      <c r="C24" s="30">
        <v>10</v>
      </c>
      <c r="D24" s="43"/>
      <c r="E24" s="125">
        <v>3</v>
      </c>
      <c r="F24" s="123">
        <v>2</v>
      </c>
      <c r="G24" s="123">
        <v>0</v>
      </c>
      <c r="H24" s="123">
        <v>1</v>
      </c>
      <c r="I24" s="123">
        <v>0</v>
      </c>
    </row>
    <row r="25" spans="2:9" s="8" customFormat="1" ht="11.1" customHeight="1" x14ac:dyDescent="0.15">
      <c r="B25" s="29" t="s">
        <v>6</v>
      </c>
      <c r="C25" s="30">
        <v>8</v>
      </c>
      <c r="D25" s="43"/>
      <c r="E25" s="125">
        <v>3</v>
      </c>
      <c r="F25" s="123">
        <v>2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53">
        <v>119</v>
      </c>
      <c r="D26" s="53"/>
      <c r="E26" s="127">
        <v>102</v>
      </c>
      <c r="F26" s="121">
        <v>64</v>
      </c>
      <c r="G26" s="121">
        <v>1</v>
      </c>
      <c r="H26" s="121">
        <v>7</v>
      </c>
      <c r="I26" s="121">
        <v>0</v>
      </c>
    </row>
    <row r="27" spans="2:9" s="8" customFormat="1" ht="11.1" customHeight="1" x14ac:dyDescent="0.15">
      <c r="B27" s="29" t="s">
        <v>7</v>
      </c>
      <c r="C27" s="30">
        <v>15</v>
      </c>
      <c r="D27" s="43"/>
      <c r="E27" s="125">
        <v>10</v>
      </c>
      <c r="F27" s="123">
        <v>7</v>
      </c>
      <c r="G27" s="123">
        <v>0</v>
      </c>
      <c r="H27" s="123">
        <v>1</v>
      </c>
      <c r="I27" s="123">
        <v>0</v>
      </c>
    </row>
    <row r="28" spans="2:9" s="8" customFormat="1" ht="11.1" customHeight="1" x14ac:dyDescent="0.15">
      <c r="B28" s="29" t="s">
        <v>8</v>
      </c>
      <c r="C28" s="30">
        <v>23</v>
      </c>
      <c r="D28" s="43"/>
      <c r="E28" s="125">
        <v>15</v>
      </c>
      <c r="F28" s="123">
        <v>10</v>
      </c>
      <c r="G28" s="123">
        <v>0</v>
      </c>
      <c r="H28" s="123">
        <v>1</v>
      </c>
      <c r="I28" s="123">
        <v>0</v>
      </c>
    </row>
    <row r="29" spans="2:9" s="8" customFormat="1" ht="11.1" customHeight="1" x14ac:dyDescent="0.15">
      <c r="B29" s="29" t="s">
        <v>9</v>
      </c>
      <c r="C29" s="30">
        <v>21</v>
      </c>
      <c r="D29" s="43"/>
      <c r="E29" s="125">
        <v>18</v>
      </c>
      <c r="F29" s="123">
        <v>14</v>
      </c>
      <c r="G29" s="123">
        <v>0</v>
      </c>
      <c r="H29" s="123">
        <v>1</v>
      </c>
      <c r="I29" s="123">
        <v>0</v>
      </c>
    </row>
    <row r="30" spans="2:9" s="8" customFormat="1" ht="11.1" customHeight="1" x14ac:dyDescent="0.15">
      <c r="B30" s="29" t="s">
        <v>10</v>
      </c>
      <c r="C30" s="30">
        <v>10</v>
      </c>
      <c r="D30" s="43"/>
      <c r="E30" s="125">
        <v>12</v>
      </c>
      <c r="F30" s="123">
        <v>7</v>
      </c>
      <c r="G30" s="123">
        <v>1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30">
        <v>19</v>
      </c>
      <c r="D31" s="43"/>
      <c r="E31" s="125">
        <v>17</v>
      </c>
      <c r="F31" s="123">
        <v>11</v>
      </c>
      <c r="G31" s="123">
        <v>0</v>
      </c>
      <c r="H31" s="123">
        <v>2</v>
      </c>
      <c r="I31" s="123">
        <v>0</v>
      </c>
    </row>
    <row r="32" spans="2:9" s="8" customFormat="1" ht="11.1" customHeight="1" x14ac:dyDescent="0.15">
      <c r="B32" s="29" t="s">
        <v>12</v>
      </c>
      <c r="C32" s="30">
        <v>31</v>
      </c>
      <c r="D32" s="43"/>
      <c r="E32" s="125">
        <v>30</v>
      </c>
      <c r="F32" s="123">
        <v>15</v>
      </c>
      <c r="G32" s="123">
        <v>0</v>
      </c>
      <c r="H32" s="123">
        <v>2</v>
      </c>
      <c r="I32" s="123">
        <v>0</v>
      </c>
    </row>
    <row r="33" spans="2:9" s="22" customFormat="1" ht="11.1" customHeight="1" x14ac:dyDescent="0.15">
      <c r="B33" s="32" t="s">
        <v>13</v>
      </c>
      <c r="C33" s="63">
        <v>141</v>
      </c>
      <c r="D33" s="53"/>
      <c r="E33" s="129">
        <v>141</v>
      </c>
      <c r="F33" s="128">
        <v>133</v>
      </c>
      <c r="G33" s="128">
        <v>6</v>
      </c>
      <c r="H33" s="128">
        <v>3</v>
      </c>
      <c r="I33" s="128">
        <v>0</v>
      </c>
    </row>
    <row r="34" spans="2:9" s="22" customFormat="1" ht="11.1" customHeight="1" x14ac:dyDescent="0.15">
      <c r="B34" s="32" t="s">
        <v>285</v>
      </c>
      <c r="C34" s="53">
        <v>496</v>
      </c>
      <c r="D34" s="53"/>
      <c r="E34" s="127">
        <v>418</v>
      </c>
      <c r="F34" s="121">
        <v>337</v>
      </c>
      <c r="G34" s="121">
        <v>5</v>
      </c>
      <c r="H34" s="121">
        <v>31</v>
      </c>
      <c r="I34" s="121">
        <v>1</v>
      </c>
    </row>
    <row r="35" spans="2:9" s="8" customFormat="1" ht="11.1" customHeight="1" x14ac:dyDescent="0.15">
      <c r="B35" s="29" t="s">
        <v>14</v>
      </c>
      <c r="C35" s="30">
        <v>32</v>
      </c>
      <c r="D35" s="43"/>
      <c r="E35" s="125">
        <v>30</v>
      </c>
      <c r="F35" s="123">
        <v>26</v>
      </c>
      <c r="G35" s="123">
        <v>1</v>
      </c>
      <c r="H35" s="123">
        <v>3</v>
      </c>
      <c r="I35" s="123">
        <v>1</v>
      </c>
    </row>
    <row r="36" spans="2:9" s="8" customFormat="1" ht="11.1" customHeight="1" x14ac:dyDescent="0.15">
      <c r="B36" s="29" t="s">
        <v>15</v>
      </c>
      <c r="C36" s="30">
        <v>24</v>
      </c>
      <c r="D36" s="43"/>
      <c r="E36" s="125">
        <v>16</v>
      </c>
      <c r="F36" s="123">
        <v>10</v>
      </c>
      <c r="G36" s="123">
        <v>0</v>
      </c>
      <c r="H36" s="123">
        <v>1</v>
      </c>
      <c r="I36" s="123">
        <v>0</v>
      </c>
    </row>
    <row r="37" spans="2:9" s="8" customFormat="1" ht="11.1" customHeight="1" x14ac:dyDescent="0.15">
      <c r="B37" s="29" t="s">
        <v>16</v>
      </c>
      <c r="C37" s="30">
        <v>30</v>
      </c>
      <c r="D37" s="43"/>
      <c r="E37" s="125">
        <v>27</v>
      </c>
      <c r="F37" s="123">
        <v>18</v>
      </c>
      <c r="G37" s="123">
        <v>0</v>
      </c>
      <c r="H37" s="123">
        <v>2</v>
      </c>
      <c r="I37" s="123">
        <v>0</v>
      </c>
    </row>
    <row r="38" spans="2:9" s="8" customFormat="1" ht="11.1" customHeight="1" x14ac:dyDescent="0.15">
      <c r="B38" s="29" t="s">
        <v>17</v>
      </c>
      <c r="C38" s="30">
        <v>88</v>
      </c>
      <c r="D38" s="43"/>
      <c r="E38" s="125">
        <v>85</v>
      </c>
      <c r="F38" s="123">
        <v>78</v>
      </c>
      <c r="G38" s="123">
        <v>2</v>
      </c>
      <c r="H38" s="123">
        <v>3</v>
      </c>
      <c r="I38" s="123">
        <v>0</v>
      </c>
    </row>
    <row r="39" spans="2:9" s="8" customFormat="1" ht="11.1" customHeight="1" x14ac:dyDescent="0.15">
      <c r="B39" s="29" t="s">
        <v>18</v>
      </c>
      <c r="C39" s="30">
        <v>54</v>
      </c>
      <c r="D39" s="43"/>
      <c r="E39" s="125">
        <v>50</v>
      </c>
      <c r="F39" s="123">
        <v>43</v>
      </c>
      <c r="G39" s="123">
        <v>0</v>
      </c>
      <c r="H39" s="123">
        <v>3</v>
      </c>
      <c r="I39" s="123">
        <v>0</v>
      </c>
    </row>
    <row r="40" spans="2:9" s="8" customFormat="1" ht="11.1" customHeight="1" x14ac:dyDescent="0.15">
      <c r="B40" s="29" t="s">
        <v>19</v>
      </c>
      <c r="C40" s="30">
        <v>139</v>
      </c>
      <c r="D40" s="43"/>
      <c r="E40" s="125">
        <v>125</v>
      </c>
      <c r="F40" s="123">
        <v>92</v>
      </c>
      <c r="G40" s="123">
        <v>2</v>
      </c>
      <c r="H40" s="123">
        <v>13</v>
      </c>
      <c r="I40" s="123">
        <v>0</v>
      </c>
    </row>
    <row r="41" spans="2:9" s="8" customFormat="1" ht="11.1" customHeight="1" x14ac:dyDescent="0.15">
      <c r="B41" s="29" t="s">
        <v>20</v>
      </c>
      <c r="C41" s="30">
        <v>32</v>
      </c>
      <c r="D41" s="43"/>
      <c r="E41" s="125">
        <v>30</v>
      </c>
      <c r="F41" s="123">
        <v>21</v>
      </c>
      <c r="G41" s="123">
        <v>0</v>
      </c>
      <c r="H41" s="123">
        <v>2</v>
      </c>
      <c r="I41" s="123">
        <v>0</v>
      </c>
    </row>
    <row r="42" spans="2:9" s="8" customFormat="1" ht="11.1" customHeight="1" x14ac:dyDescent="0.15">
      <c r="B42" s="29" t="s">
        <v>21</v>
      </c>
      <c r="C42" s="66">
        <v>6</v>
      </c>
      <c r="D42" s="43"/>
      <c r="E42" s="125">
        <v>5</v>
      </c>
      <c r="F42" s="123">
        <v>3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30">
        <v>34</v>
      </c>
      <c r="D43" s="43"/>
      <c r="E43" s="125">
        <v>10</v>
      </c>
      <c r="F43" s="123">
        <v>8</v>
      </c>
      <c r="G43" s="123">
        <v>0</v>
      </c>
      <c r="H43" s="123">
        <v>2</v>
      </c>
      <c r="I43" s="123">
        <v>0</v>
      </c>
    </row>
    <row r="44" spans="2:9" s="8" customFormat="1" ht="11.1" customHeight="1" x14ac:dyDescent="0.15">
      <c r="B44" s="29" t="s">
        <v>23</v>
      </c>
      <c r="C44" s="30">
        <v>57</v>
      </c>
      <c r="D44" s="43"/>
      <c r="E44" s="125">
        <v>40</v>
      </c>
      <c r="F44" s="123">
        <v>38</v>
      </c>
      <c r="G44" s="123">
        <v>0</v>
      </c>
      <c r="H44" s="123">
        <v>2</v>
      </c>
      <c r="I44" s="123">
        <v>0</v>
      </c>
    </row>
    <row r="45" spans="2:9" s="22" customFormat="1" ht="11.1" customHeight="1" x14ac:dyDescent="0.15">
      <c r="B45" s="32" t="s">
        <v>286</v>
      </c>
      <c r="C45" s="53">
        <v>218</v>
      </c>
      <c r="D45" s="53"/>
      <c r="E45" s="131">
        <v>213</v>
      </c>
      <c r="F45" s="121">
        <v>171</v>
      </c>
      <c r="G45" s="121">
        <v>1</v>
      </c>
      <c r="H45" s="121">
        <v>20</v>
      </c>
      <c r="I45" s="121">
        <v>0</v>
      </c>
    </row>
    <row r="46" spans="2:9" s="8" customFormat="1" ht="11.1" customHeight="1" x14ac:dyDescent="0.15">
      <c r="B46" s="29" t="s">
        <v>24</v>
      </c>
      <c r="C46" s="30">
        <v>9</v>
      </c>
      <c r="D46" s="43"/>
      <c r="E46" s="125">
        <v>10</v>
      </c>
      <c r="F46" s="123">
        <v>7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30">
        <v>25</v>
      </c>
      <c r="D47" s="43"/>
      <c r="E47" s="125">
        <v>21</v>
      </c>
      <c r="F47" s="123">
        <v>18</v>
      </c>
      <c r="G47" s="123">
        <v>0</v>
      </c>
      <c r="H47" s="123">
        <v>1</v>
      </c>
      <c r="I47" s="123">
        <v>0</v>
      </c>
    </row>
    <row r="48" spans="2:9" s="8" customFormat="1" ht="11.1" customHeight="1" x14ac:dyDescent="0.15">
      <c r="B48" s="29" t="s">
        <v>26</v>
      </c>
      <c r="C48" s="30">
        <v>6</v>
      </c>
      <c r="D48" s="43"/>
      <c r="E48" s="125">
        <v>8</v>
      </c>
      <c r="F48" s="123">
        <v>6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30">
        <v>23</v>
      </c>
      <c r="D49" s="43"/>
      <c r="E49" s="125">
        <v>19</v>
      </c>
      <c r="F49" s="123">
        <v>10</v>
      </c>
      <c r="G49" s="123">
        <v>0</v>
      </c>
      <c r="H49" s="123">
        <v>1</v>
      </c>
      <c r="I49" s="123">
        <v>0</v>
      </c>
    </row>
    <row r="50" spans="2:9" s="8" customFormat="1" ht="11.1" customHeight="1" x14ac:dyDescent="0.15">
      <c r="B50" s="29" t="s">
        <v>28</v>
      </c>
      <c r="C50" s="30">
        <v>143</v>
      </c>
      <c r="D50" s="43"/>
      <c r="E50" s="125">
        <v>142</v>
      </c>
      <c r="F50" s="123">
        <v>121</v>
      </c>
      <c r="G50" s="123">
        <v>1</v>
      </c>
      <c r="H50" s="123">
        <v>17</v>
      </c>
      <c r="I50" s="123">
        <v>0</v>
      </c>
    </row>
    <row r="51" spans="2:9" s="8" customFormat="1" ht="11.1" customHeight="1" x14ac:dyDescent="0.15">
      <c r="B51" s="29" t="s">
        <v>29</v>
      </c>
      <c r="C51" s="30">
        <v>12</v>
      </c>
      <c r="D51" s="43"/>
      <c r="E51" s="125">
        <v>13</v>
      </c>
      <c r="F51" s="123">
        <v>9</v>
      </c>
      <c r="G51" s="123">
        <v>0</v>
      </c>
      <c r="H51" s="123">
        <v>1</v>
      </c>
      <c r="I51" s="123">
        <v>0</v>
      </c>
    </row>
    <row r="52" spans="2:9" s="22" customFormat="1" ht="11.1" customHeight="1" x14ac:dyDescent="0.15">
      <c r="B52" s="32" t="s">
        <v>287</v>
      </c>
      <c r="C52" s="53">
        <v>658</v>
      </c>
      <c r="D52" s="53"/>
      <c r="E52" s="127">
        <v>461</v>
      </c>
      <c r="F52" s="121">
        <v>410</v>
      </c>
      <c r="G52" s="121">
        <v>15</v>
      </c>
      <c r="H52" s="121">
        <v>39</v>
      </c>
      <c r="I52" s="121">
        <v>1</v>
      </c>
    </row>
    <row r="53" spans="2:9" s="8" customFormat="1" ht="11.1" customHeight="1" x14ac:dyDescent="0.15">
      <c r="B53" s="29" t="s">
        <v>30</v>
      </c>
      <c r="C53" s="30">
        <v>30</v>
      </c>
      <c r="D53" s="43"/>
      <c r="E53" s="125">
        <v>21</v>
      </c>
      <c r="F53" s="123">
        <v>15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30">
        <v>42</v>
      </c>
      <c r="D54" s="43"/>
      <c r="E54" s="125">
        <v>37</v>
      </c>
      <c r="F54" s="123">
        <v>29</v>
      </c>
      <c r="G54" s="123">
        <v>1</v>
      </c>
      <c r="H54" s="123">
        <v>4</v>
      </c>
      <c r="I54" s="123">
        <v>0</v>
      </c>
    </row>
    <row r="55" spans="2:9" s="8" customFormat="1" ht="11.1" customHeight="1" x14ac:dyDescent="0.15">
      <c r="B55" s="29" t="s">
        <v>32</v>
      </c>
      <c r="C55" s="30">
        <v>387</v>
      </c>
      <c r="D55" s="43"/>
      <c r="E55" s="125">
        <v>264</v>
      </c>
      <c r="F55" s="123">
        <v>251</v>
      </c>
      <c r="G55" s="123">
        <v>10</v>
      </c>
      <c r="H55" s="123">
        <v>22</v>
      </c>
      <c r="I55" s="123">
        <v>1</v>
      </c>
    </row>
    <row r="56" spans="2:9" s="8" customFormat="1" ht="11.1" customHeight="1" x14ac:dyDescent="0.15">
      <c r="B56" s="29" t="s">
        <v>33</v>
      </c>
      <c r="C56" s="30">
        <v>136</v>
      </c>
      <c r="D56" s="43"/>
      <c r="E56" s="125">
        <v>100</v>
      </c>
      <c r="F56" s="123">
        <v>83</v>
      </c>
      <c r="G56" s="123">
        <v>3</v>
      </c>
      <c r="H56" s="123">
        <v>9</v>
      </c>
      <c r="I56" s="123">
        <v>0</v>
      </c>
    </row>
    <row r="57" spans="2:9" s="8" customFormat="1" ht="11.1" customHeight="1" x14ac:dyDescent="0.15">
      <c r="B57" s="29" t="s">
        <v>34</v>
      </c>
      <c r="C57" s="30">
        <v>30</v>
      </c>
      <c r="D57" s="43"/>
      <c r="E57" s="125">
        <v>22</v>
      </c>
      <c r="F57" s="123">
        <v>18</v>
      </c>
      <c r="G57" s="123">
        <v>1</v>
      </c>
      <c r="H57" s="123">
        <v>2</v>
      </c>
      <c r="I57" s="123">
        <v>0</v>
      </c>
    </row>
    <row r="58" spans="2:9" s="8" customFormat="1" ht="11.1" customHeight="1" x14ac:dyDescent="0.15">
      <c r="B58" s="29" t="s">
        <v>35</v>
      </c>
      <c r="C58" s="30">
        <v>33</v>
      </c>
      <c r="D58" s="43"/>
      <c r="E58" s="125">
        <v>17</v>
      </c>
      <c r="F58" s="123">
        <v>14</v>
      </c>
      <c r="G58" s="123">
        <v>0</v>
      </c>
      <c r="H58" s="123">
        <v>2</v>
      </c>
      <c r="I58" s="123">
        <v>0</v>
      </c>
    </row>
    <row r="59" spans="2:9" s="22" customFormat="1" ht="11.1" customHeight="1" x14ac:dyDescent="0.15">
      <c r="B59" s="32" t="s">
        <v>288</v>
      </c>
      <c r="C59" s="53">
        <v>129</v>
      </c>
      <c r="D59" s="53"/>
      <c r="E59" s="127">
        <v>130</v>
      </c>
      <c r="F59" s="121">
        <v>78</v>
      </c>
      <c r="G59" s="121">
        <v>3</v>
      </c>
      <c r="H59" s="121">
        <v>8</v>
      </c>
      <c r="I59" s="121">
        <v>0</v>
      </c>
    </row>
    <row r="60" spans="2:9" s="8" customFormat="1" ht="11.1" customHeight="1" x14ac:dyDescent="0.15">
      <c r="B60" s="29" t="s">
        <v>36</v>
      </c>
      <c r="C60" s="30">
        <v>13</v>
      </c>
      <c r="D60" s="43"/>
      <c r="E60" s="125">
        <v>13</v>
      </c>
      <c r="F60" s="123">
        <v>8</v>
      </c>
      <c r="G60" s="123">
        <v>0</v>
      </c>
      <c r="H60" s="123">
        <v>1</v>
      </c>
      <c r="I60" s="123">
        <v>0</v>
      </c>
    </row>
    <row r="61" spans="2:9" s="8" customFormat="1" ht="11.1" customHeight="1" x14ac:dyDescent="0.15">
      <c r="B61" s="29" t="s">
        <v>37</v>
      </c>
      <c r="C61" s="30">
        <v>10</v>
      </c>
      <c r="D61" s="43"/>
      <c r="E61" s="125">
        <v>9</v>
      </c>
      <c r="F61" s="123">
        <v>6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30">
        <v>27</v>
      </c>
      <c r="D62" s="43"/>
      <c r="E62" s="125">
        <v>28</v>
      </c>
      <c r="F62" s="123">
        <v>14</v>
      </c>
      <c r="G62" s="123">
        <v>0</v>
      </c>
      <c r="H62" s="123">
        <v>2</v>
      </c>
      <c r="I62" s="123">
        <v>0</v>
      </c>
    </row>
    <row r="63" spans="2:9" s="8" customFormat="1" ht="11.1" customHeight="1" x14ac:dyDescent="0.15">
      <c r="B63" s="29" t="s">
        <v>39</v>
      </c>
      <c r="C63" s="30">
        <v>46</v>
      </c>
      <c r="D63" s="43"/>
      <c r="E63" s="125">
        <v>41</v>
      </c>
      <c r="F63" s="123">
        <v>34</v>
      </c>
      <c r="G63" s="123">
        <v>2</v>
      </c>
      <c r="H63" s="123">
        <v>3</v>
      </c>
      <c r="I63" s="123">
        <v>0</v>
      </c>
    </row>
    <row r="64" spans="2:9" s="8" customFormat="1" ht="11.1" customHeight="1" x14ac:dyDescent="0.15">
      <c r="B64" s="29" t="s">
        <v>40</v>
      </c>
      <c r="C64" s="30">
        <v>33</v>
      </c>
      <c r="D64" s="43"/>
      <c r="E64" s="125">
        <v>39</v>
      </c>
      <c r="F64" s="123">
        <v>16</v>
      </c>
      <c r="G64" s="123">
        <v>1</v>
      </c>
      <c r="H64" s="123">
        <v>2</v>
      </c>
      <c r="I64" s="123">
        <v>0</v>
      </c>
    </row>
    <row r="65" spans="2:9" s="22" customFormat="1" ht="11.1" customHeight="1" x14ac:dyDescent="0.15">
      <c r="B65" s="32" t="s">
        <v>289</v>
      </c>
      <c r="C65" s="53">
        <v>56</v>
      </c>
      <c r="D65" s="53"/>
      <c r="E65" s="127">
        <v>50</v>
      </c>
      <c r="F65" s="121">
        <v>33</v>
      </c>
      <c r="G65" s="121">
        <v>0</v>
      </c>
      <c r="H65" s="121">
        <v>6</v>
      </c>
      <c r="I65" s="121">
        <v>0</v>
      </c>
    </row>
    <row r="66" spans="2:9" s="8" customFormat="1" ht="11.1" customHeight="1" x14ac:dyDescent="0.15">
      <c r="B66" s="29" t="s">
        <v>41</v>
      </c>
      <c r="C66" s="30">
        <v>6</v>
      </c>
      <c r="D66" s="43"/>
      <c r="E66" s="125">
        <v>7</v>
      </c>
      <c r="F66" s="123">
        <v>4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30">
        <v>20</v>
      </c>
      <c r="D67" s="43"/>
      <c r="E67" s="125">
        <v>18</v>
      </c>
      <c r="F67" s="123">
        <v>15</v>
      </c>
      <c r="G67" s="123">
        <v>0</v>
      </c>
      <c r="H67" s="123">
        <v>2</v>
      </c>
      <c r="I67" s="123">
        <v>0</v>
      </c>
    </row>
    <row r="68" spans="2:9" s="8" customFormat="1" ht="11.1" customHeight="1" x14ac:dyDescent="0.15">
      <c r="B68" s="29" t="s">
        <v>43</v>
      </c>
      <c r="C68" s="30">
        <v>20</v>
      </c>
      <c r="D68" s="43"/>
      <c r="E68" s="125">
        <v>19</v>
      </c>
      <c r="F68" s="123">
        <v>10</v>
      </c>
      <c r="G68" s="123">
        <v>0</v>
      </c>
      <c r="H68" s="123">
        <v>4</v>
      </c>
      <c r="I68" s="123">
        <v>0</v>
      </c>
    </row>
    <row r="69" spans="2:9" s="8" customFormat="1" ht="11.1" customHeight="1" x14ac:dyDescent="0.15">
      <c r="B69" s="29" t="s">
        <v>44</v>
      </c>
      <c r="C69" s="30">
        <v>10</v>
      </c>
      <c r="D69" s="43"/>
      <c r="E69" s="125">
        <v>6</v>
      </c>
      <c r="F69" s="123">
        <v>4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53">
        <v>382</v>
      </c>
      <c r="D70" s="53"/>
      <c r="E70" s="127">
        <v>240</v>
      </c>
      <c r="F70" s="121">
        <v>174</v>
      </c>
      <c r="G70" s="121">
        <v>2</v>
      </c>
      <c r="H70" s="121">
        <v>20</v>
      </c>
      <c r="I70" s="121">
        <v>1</v>
      </c>
    </row>
    <row r="71" spans="2:9" s="8" customFormat="1" ht="11.1" customHeight="1" x14ac:dyDescent="0.15">
      <c r="B71" s="29" t="s">
        <v>45</v>
      </c>
      <c r="C71" s="30">
        <v>246</v>
      </c>
      <c r="D71" s="43"/>
      <c r="E71" s="125">
        <v>118</v>
      </c>
      <c r="F71" s="123">
        <v>83</v>
      </c>
      <c r="G71" s="123">
        <v>2</v>
      </c>
      <c r="H71" s="123">
        <v>10</v>
      </c>
      <c r="I71" s="123">
        <v>1</v>
      </c>
    </row>
    <row r="72" spans="2:9" s="8" customFormat="1" ht="11.1" customHeight="1" x14ac:dyDescent="0.15">
      <c r="B72" s="29" t="s">
        <v>46</v>
      </c>
      <c r="C72" s="30">
        <v>20</v>
      </c>
      <c r="D72" s="43"/>
      <c r="E72" s="125">
        <v>18</v>
      </c>
      <c r="F72" s="123">
        <v>14</v>
      </c>
      <c r="G72" s="123">
        <v>0</v>
      </c>
      <c r="H72" s="123">
        <v>1</v>
      </c>
      <c r="I72" s="123">
        <v>0</v>
      </c>
    </row>
    <row r="73" spans="2:9" s="8" customFormat="1" ht="11.1" customHeight="1" x14ac:dyDescent="0.15">
      <c r="B73" s="29" t="s">
        <v>47</v>
      </c>
      <c r="C73" s="30">
        <v>21</v>
      </c>
      <c r="D73" s="43"/>
      <c r="E73" s="125">
        <v>17</v>
      </c>
      <c r="F73" s="123">
        <v>11</v>
      </c>
      <c r="G73" s="123">
        <v>0</v>
      </c>
      <c r="H73" s="123">
        <v>3</v>
      </c>
      <c r="I73" s="123">
        <v>0</v>
      </c>
    </row>
    <row r="74" spans="2:9" s="8" customFormat="1" ht="11.1" customHeight="1" x14ac:dyDescent="0.15">
      <c r="B74" s="29" t="s">
        <v>48</v>
      </c>
      <c r="C74" s="30">
        <v>31</v>
      </c>
      <c r="D74" s="43"/>
      <c r="E74" s="125">
        <v>30</v>
      </c>
      <c r="F74" s="123">
        <v>19</v>
      </c>
      <c r="G74" s="123">
        <v>0</v>
      </c>
      <c r="H74" s="123">
        <v>4</v>
      </c>
      <c r="I74" s="123">
        <v>0</v>
      </c>
    </row>
    <row r="75" spans="2:9" s="8" customFormat="1" ht="11.1" customHeight="1" x14ac:dyDescent="0.15">
      <c r="B75" s="29" t="s">
        <v>49</v>
      </c>
      <c r="C75" s="30">
        <v>14</v>
      </c>
      <c r="D75" s="43"/>
      <c r="E75" s="125">
        <v>10</v>
      </c>
      <c r="F75" s="123">
        <v>9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30">
        <v>14</v>
      </c>
      <c r="D76" s="43"/>
      <c r="E76" s="125">
        <v>13</v>
      </c>
      <c r="F76" s="123">
        <v>9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30">
        <v>16</v>
      </c>
      <c r="D77" s="43"/>
      <c r="E77" s="125">
        <v>16</v>
      </c>
      <c r="F77" s="123">
        <v>13</v>
      </c>
      <c r="G77" s="123">
        <v>0</v>
      </c>
      <c r="H77" s="123">
        <v>1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20</v>
      </c>
      <c r="D78" s="67"/>
      <c r="E78" s="134">
        <v>18</v>
      </c>
      <c r="F78" s="132">
        <v>16</v>
      </c>
      <c r="G78" s="132">
        <v>0</v>
      </c>
      <c r="H78" s="132">
        <v>1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2">
    <tabColor indexed="10"/>
  </sheetPr>
  <dimension ref="B1:Q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17" x14ac:dyDescent="0.15">
      <c r="B1" s="1" t="s">
        <v>142</v>
      </c>
    </row>
    <row r="2" spans="2:17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211" t="s">
        <v>63</v>
      </c>
      <c r="D4" s="211"/>
      <c r="E4" s="211"/>
      <c r="F4" s="211"/>
      <c r="G4" s="211"/>
      <c r="H4" s="211"/>
      <c r="I4" s="211"/>
    </row>
    <row r="5" spans="2:17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17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17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  <c r="J7" s="8" t="s">
        <v>232</v>
      </c>
    </row>
    <row r="8" spans="2:17" s="8" customFormat="1" x14ac:dyDescent="0.15">
      <c r="B8" s="9"/>
      <c r="C8" s="10"/>
      <c r="D8" s="12" t="s">
        <v>55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7" s="8" customFormat="1" x14ac:dyDescent="0.15">
      <c r="B9" s="14" t="str">
        <f>重要犯罪!B9</f>
        <v>2012 平成24年</v>
      </c>
      <c r="C9" s="43">
        <v>1032</v>
      </c>
      <c r="D9" s="44">
        <v>93.313953488372093</v>
      </c>
      <c r="E9" s="45">
        <v>963</v>
      </c>
      <c r="F9" s="43">
        <v>899</v>
      </c>
      <c r="G9" s="43">
        <v>224</v>
      </c>
      <c r="H9" s="43">
        <v>46</v>
      </c>
      <c r="I9" s="43">
        <v>11</v>
      </c>
      <c r="J9" s="46">
        <f>SUM('A-a-1'!C9,'A-a-2'!C9,'A-a-3'!C9,'A-a-4'!C9)-C9</f>
        <v>0</v>
      </c>
      <c r="K9" s="46"/>
      <c r="L9" s="46">
        <f>SUM('A-a-1'!E9,'A-a-2'!E9,'A-a-3'!E9,'A-a-4'!E9)-E9</f>
        <v>0</v>
      </c>
      <c r="M9" s="46">
        <f>SUM('A-a-1'!F9,'A-a-2'!F9,'A-a-3'!F9,'A-a-4'!F9)-F9</f>
        <v>0</v>
      </c>
      <c r="N9" s="46">
        <f>SUM('A-a-1'!G9,'A-a-2'!G9,'A-a-3'!G9,'A-a-4'!G9)-G9</f>
        <v>0</v>
      </c>
      <c r="O9" s="46">
        <f>SUM('A-a-1'!H9,'A-a-2'!H9,'A-a-3'!H9,'A-a-4'!H9)-H9</f>
        <v>0</v>
      </c>
      <c r="P9" s="46">
        <f>SUM('A-a-1'!I9,'A-a-2'!I9,'A-a-3'!I9,'A-a-4'!I9)-I9</f>
        <v>0</v>
      </c>
      <c r="Q9" s="46"/>
    </row>
    <row r="10" spans="2:17" s="8" customFormat="1" x14ac:dyDescent="0.15">
      <c r="B10" s="14" t="str">
        <f>重要犯罪!B10</f>
        <v>2013     25</v>
      </c>
      <c r="C10" s="43">
        <v>938</v>
      </c>
      <c r="D10" s="44">
        <v>101.27931769722815</v>
      </c>
      <c r="E10" s="45">
        <v>950</v>
      </c>
      <c r="F10" s="43">
        <v>906</v>
      </c>
      <c r="G10" s="43">
        <v>206</v>
      </c>
      <c r="H10" s="43">
        <v>52</v>
      </c>
      <c r="I10" s="43">
        <v>4</v>
      </c>
      <c r="J10" s="46">
        <f>SUM('A-a-1'!C10,'A-a-2'!C10,'A-a-3'!C10,'A-a-4'!C10)-C10</f>
        <v>0</v>
      </c>
      <c r="K10" s="46"/>
      <c r="L10" s="46">
        <f>SUM('A-a-1'!E10,'A-a-2'!E10,'A-a-3'!E10,'A-a-4'!E10)-E10</f>
        <v>0</v>
      </c>
      <c r="M10" s="46">
        <f>SUM('A-a-1'!F10,'A-a-2'!F10,'A-a-3'!F10,'A-a-4'!F10)-F10</f>
        <v>0</v>
      </c>
      <c r="N10" s="46">
        <f>SUM('A-a-1'!G10,'A-a-2'!G10,'A-a-3'!G10,'A-a-4'!G10)-G10</f>
        <v>0</v>
      </c>
      <c r="O10" s="46">
        <f>SUM('A-a-1'!H10,'A-a-2'!H10,'A-a-3'!H10,'A-a-4'!H10)-H10</f>
        <v>0</v>
      </c>
      <c r="P10" s="46">
        <f>SUM('A-a-1'!I10,'A-a-2'!I10,'A-a-3'!I10,'A-a-4'!I10)-I10</f>
        <v>0</v>
      </c>
      <c r="Q10" s="46"/>
    </row>
    <row r="11" spans="2:17" s="8" customFormat="1" x14ac:dyDescent="0.15">
      <c r="B11" s="14" t="str">
        <f>重要犯罪!B11</f>
        <v>2014     26</v>
      </c>
      <c r="C11" s="43">
        <v>1054</v>
      </c>
      <c r="D11" s="44">
        <v>95.825426944971539</v>
      </c>
      <c r="E11" s="45">
        <v>1010</v>
      </c>
      <c r="F11" s="43">
        <v>967</v>
      </c>
      <c r="G11" s="43">
        <v>227</v>
      </c>
      <c r="H11" s="43">
        <v>50</v>
      </c>
      <c r="I11" s="43">
        <v>14</v>
      </c>
      <c r="J11" s="46">
        <f>SUM('A-a-1'!C11,'A-a-2'!C11,'A-a-3'!C11,'A-a-4'!C11)-C11</f>
        <v>0</v>
      </c>
      <c r="K11" s="46"/>
      <c r="L11" s="46">
        <f>SUM('A-a-1'!E11,'A-a-2'!E11,'A-a-3'!E11,'A-a-4'!E11)-E11</f>
        <v>0</v>
      </c>
      <c r="M11" s="46">
        <f>SUM('A-a-1'!F11,'A-a-2'!F11,'A-a-3'!F11,'A-a-4'!F11)-F11</f>
        <v>0</v>
      </c>
      <c r="N11" s="46">
        <f>SUM('A-a-1'!G11,'A-a-2'!G11,'A-a-3'!G11,'A-a-4'!G11)-G11</f>
        <v>0</v>
      </c>
      <c r="O11" s="46">
        <f>SUM('A-a-1'!H11,'A-a-2'!H11,'A-a-3'!H11,'A-a-4'!H11)-H11</f>
        <v>0</v>
      </c>
      <c r="P11" s="46">
        <f>SUM('A-a-1'!I11,'A-a-2'!I11,'A-a-3'!I11,'A-a-4'!I11)-I11</f>
        <v>0</v>
      </c>
      <c r="Q11" s="46"/>
    </row>
    <row r="12" spans="2:17" s="8" customFormat="1" x14ac:dyDescent="0.15">
      <c r="B12" s="14" t="str">
        <f>重要犯罪!B12</f>
        <v>2015     27</v>
      </c>
      <c r="C12" s="43">
        <v>933</v>
      </c>
      <c r="D12" s="44">
        <v>100.53590568060022</v>
      </c>
      <c r="E12" s="45">
        <v>938</v>
      </c>
      <c r="F12" s="43">
        <v>913</v>
      </c>
      <c r="G12" s="43">
        <v>213</v>
      </c>
      <c r="H12" s="43">
        <v>60</v>
      </c>
      <c r="I12" s="43">
        <v>5</v>
      </c>
      <c r="J12" s="46">
        <f>SUM('A-a-1'!C12,'A-a-2'!C12,'A-a-3'!C12,'A-a-4'!C12)-C12</f>
        <v>0</v>
      </c>
      <c r="K12" s="46"/>
      <c r="L12" s="46">
        <f>SUM('A-a-1'!E12,'A-a-2'!E12,'A-a-3'!E12,'A-a-4'!E12)-E12</f>
        <v>0</v>
      </c>
      <c r="M12" s="46">
        <f>SUM('A-a-1'!F12,'A-a-2'!F12,'A-a-3'!F12,'A-a-4'!F12)-F12</f>
        <v>0</v>
      </c>
      <c r="N12" s="46">
        <f>SUM('A-a-1'!G12,'A-a-2'!G12,'A-a-3'!G12,'A-a-4'!G12)-G12</f>
        <v>0</v>
      </c>
      <c r="O12" s="46">
        <f>SUM('A-a-1'!H12,'A-a-2'!H12,'A-a-3'!H12,'A-a-4'!H12)-H12</f>
        <v>0</v>
      </c>
      <c r="P12" s="46">
        <f>SUM('A-a-1'!I12,'A-a-2'!I12,'A-a-3'!I12,'A-a-4'!I12)-I12</f>
        <v>0</v>
      </c>
      <c r="Q12" s="46"/>
    </row>
    <row r="13" spans="2:17" s="8" customFormat="1" x14ac:dyDescent="0.15">
      <c r="B13" s="14" t="str">
        <f>重要犯罪!B13</f>
        <v>2016     28</v>
      </c>
      <c r="C13" s="43">
        <v>895</v>
      </c>
      <c r="D13" s="44">
        <v>100.67039106145252</v>
      </c>
      <c r="E13" s="45">
        <v>901</v>
      </c>
      <c r="F13" s="43">
        <v>816</v>
      </c>
      <c r="G13" s="43">
        <v>224</v>
      </c>
      <c r="H13" s="43">
        <v>51</v>
      </c>
      <c r="I13" s="43">
        <v>12</v>
      </c>
      <c r="J13" s="46">
        <f>SUM('A-a-1'!C13,'A-a-2'!C13,'A-a-3'!C13,'A-a-4'!C13)-C13</f>
        <v>0</v>
      </c>
      <c r="K13" s="46"/>
      <c r="L13" s="46">
        <f>SUM('A-a-1'!E13,'A-a-2'!E13,'A-a-3'!E13,'A-a-4'!E13)-E13</f>
        <v>0</v>
      </c>
      <c r="M13" s="46">
        <f>SUM('A-a-1'!F13,'A-a-2'!F13,'A-a-3'!F13,'A-a-4'!F13)-F13</f>
        <v>0</v>
      </c>
      <c r="N13" s="46">
        <f>SUM('A-a-1'!G13,'A-a-2'!G13,'A-a-3'!G13,'A-a-4'!G13)-G13</f>
        <v>0</v>
      </c>
      <c r="O13" s="46">
        <f>SUM('A-a-1'!H13,'A-a-2'!H13,'A-a-3'!H13,'A-a-4'!H13)-H13</f>
        <v>0</v>
      </c>
      <c r="P13" s="46">
        <f>SUM('A-a-1'!I13,'A-a-2'!I13,'A-a-3'!I13,'A-a-4'!I13)-I13</f>
        <v>0</v>
      </c>
      <c r="Q13" s="46"/>
    </row>
    <row r="14" spans="2:17" s="8" customFormat="1" x14ac:dyDescent="0.15">
      <c r="B14" s="14" t="str">
        <f>重要犯罪!B14</f>
        <v>2017     29</v>
      </c>
      <c r="C14" s="24">
        <v>920</v>
      </c>
      <c r="D14" s="44">
        <v>101.08695652173914</v>
      </c>
      <c r="E14" s="46">
        <v>930</v>
      </c>
      <c r="F14" s="43">
        <v>874</v>
      </c>
      <c r="G14" s="43">
        <v>211</v>
      </c>
      <c r="H14" s="43">
        <v>45</v>
      </c>
      <c r="I14" s="43">
        <v>8</v>
      </c>
      <c r="J14" s="46">
        <f>SUM('A-a-1'!C14,'A-a-2'!C14,'A-a-3'!C14,'A-a-4'!C14)-C14</f>
        <v>0</v>
      </c>
      <c r="K14" s="46"/>
      <c r="L14" s="46">
        <f>SUM('A-a-1'!E14,'A-a-2'!E14,'A-a-3'!E14,'A-a-4'!E14)-E14</f>
        <v>0</v>
      </c>
      <c r="M14" s="46">
        <f>SUM('A-a-1'!F14,'A-a-2'!F14,'A-a-3'!F14,'A-a-4'!F14)-F14</f>
        <v>0</v>
      </c>
      <c r="N14" s="46">
        <f>SUM('A-a-1'!G14,'A-a-2'!G14,'A-a-3'!G14,'A-a-4'!G14)-G14</f>
        <v>0</v>
      </c>
      <c r="O14" s="46">
        <f>SUM('A-a-1'!H14,'A-a-2'!H14,'A-a-3'!H14,'A-a-4'!H14)-H14</f>
        <v>0</v>
      </c>
      <c r="P14" s="46">
        <f>SUM('A-a-1'!I14,'A-a-2'!I14,'A-a-3'!I14,'A-a-4'!I14)-I14</f>
        <v>0</v>
      </c>
      <c r="Q14" s="46"/>
    </row>
    <row r="15" spans="2:17" s="8" customFormat="1" x14ac:dyDescent="0.15">
      <c r="B15" s="14" t="str">
        <f>重要犯罪!B15</f>
        <v>2018     30</v>
      </c>
      <c r="C15" s="24">
        <v>915</v>
      </c>
      <c r="D15" s="44">
        <v>96.830601092896174</v>
      </c>
      <c r="E15" s="46">
        <v>886</v>
      </c>
      <c r="F15" s="43">
        <v>836</v>
      </c>
      <c r="G15" s="43">
        <v>215</v>
      </c>
      <c r="H15" s="43">
        <v>33</v>
      </c>
      <c r="I15" s="43">
        <v>11</v>
      </c>
      <c r="J15" s="46">
        <f>SUM('A-a-1'!C15,'A-a-2'!C15,'A-a-3'!C15,'A-a-4'!C15)-C15</f>
        <v>0</v>
      </c>
      <c r="K15" s="46"/>
      <c r="L15" s="46">
        <f>SUM('A-a-1'!E15,'A-a-2'!E15,'A-a-3'!E15,'A-a-4'!E15)-E15</f>
        <v>0</v>
      </c>
      <c r="M15" s="46">
        <f>SUM('A-a-1'!F15,'A-a-2'!F15,'A-a-3'!F15,'A-a-4'!F15)-F15</f>
        <v>0</v>
      </c>
      <c r="N15" s="46">
        <f>SUM('A-a-1'!G15,'A-a-2'!G15,'A-a-3'!G15,'A-a-4'!G15)-G15</f>
        <v>0</v>
      </c>
      <c r="O15" s="46">
        <f>SUM('A-a-1'!H15,'A-a-2'!H15,'A-a-3'!H15,'A-a-4'!H15)-H15</f>
        <v>0</v>
      </c>
      <c r="P15" s="46">
        <f>SUM('A-a-1'!I15,'A-a-2'!I15,'A-a-3'!I15,'A-a-4'!I15)-I15</f>
        <v>0</v>
      </c>
      <c r="Q15" s="46"/>
    </row>
    <row r="16" spans="2:17" s="8" customFormat="1" x14ac:dyDescent="0.15">
      <c r="B16" s="18" t="str">
        <f>重要犯罪!B16</f>
        <v>2019 令和元年</v>
      </c>
      <c r="C16" s="50">
        <v>950</v>
      </c>
      <c r="D16" s="48">
        <v>99.473684210526315</v>
      </c>
      <c r="E16" s="51">
        <v>945</v>
      </c>
      <c r="F16" s="50">
        <v>924</v>
      </c>
      <c r="G16" s="50">
        <v>243</v>
      </c>
      <c r="H16" s="50">
        <v>43</v>
      </c>
      <c r="I16" s="50">
        <v>13</v>
      </c>
      <c r="J16" s="46">
        <f>SUM('A-a-1'!C16,'A-a-2'!C16,'A-a-3'!C16,'A-a-4'!C16)-C16</f>
        <v>0</v>
      </c>
      <c r="K16" s="46"/>
      <c r="L16" s="46">
        <f>SUM('A-a-1'!E16,'A-a-2'!E16,'A-a-3'!E16,'A-a-4'!E16)-E16</f>
        <v>0</v>
      </c>
      <c r="M16" s="46">
        <f>SUM('A-a-1'!F16,'A-a-2'!F16,'A-a-3'!F16,'A-a-4'!F16)-F16</f>
        <v>0</v>
      </c>
      <c r="N16" s="46">
        <f>SUM('A-a-1'!G16,'A-a-2'!G16,'A-a-3'!G16,'A-a-4'!G16)-G16</f>
        <v>0</v>
      </c>
      <c r="O16" s="46">
        <f>SUM('A-a-1'!H16,'A-a-2'!H16,'A-a-3'!H16,'A-a-4'!H16)-H16</f>
        <v>0</v>
      </c>
      <c r="P16" s="46">
        <f>SUM('A-a-1'!I16,'A-a-2'!I16,'A-a-3'!I16,'A-a-4'!I16)-I16</f>
        <v>0</v>
      </c>
      <c r="Q16" s="46"/>
    </row>
    <row r="17" spans="2:17" s="22" customFormat="1" x14ac:dyDescent="0.15">
      <c r="B17" s="18" t="str">
        <f>重要犯罪!B17</f>
        <v>2020 　　２</v>
      </c>
      <c r="C17" s="50">
        <v>929</v>
      </c>
      <c r="D17" s="48">
        <v>98.277717976318627</v>
      </c>
      <c r="E17" s="52">
        <v>913</v>
      </c>
      <c r="F17" s="52">
        <v>878</v>
      </c>
      <c r="G17" s="52">
        <v>210</v>
      </c>
      <c r="H17" s="52">
        <v>50</v>
      </c>
      <c r="I17" s="51">
        <v>6</v>
      </c>
      <c r="J17" s="46">
        <f>SUM('A-a-1'!C17,'A-a-2'!C17,'A-a-3'!C17,'A-a-4'!C17)-C17</f>
        <v>0</v>
      </c>
      <c r="K17" s="46"/>
      <c r="L17" s="46">
        <f>SUM('A-a-1'!E17,'A-a-2'!E17,'A-a-3'!E17,'A-a-4'!E17)-E17</f>
        <v>0</v>
      </c>
      <c r="M17" s="46">
        <f>SUM('A-a-1'!F17,'A-a-2'!F17,'A-a-3'!F17,'A-a-4'!F17)-F17</f>
        <v>0</v>
      </c>
      <c r="N17" s="46">
        <f>SUM('A-a-1'!G17,'A-a-2'!G17,'A-a-3'!G17,'A-a-4'!G17)-G17</f>
        <v>0</v>
      </c>
      <c r="O17" s="46">
        <f>SUM('A-a-1'!H17,'A-a-2'!H17,'A-a-3'!H17,'A-a-4'!H17)-H17</f>
        <v>0</v>
      </c>
      <c r="P17" s="46">
        <f>SUM('A-a-1'!I17,'A-a-2'!I17,'A-a-3'!I17,'A-a-4'!I17)-I17</f>
        <v>0</v>
      </c>
      <c r="Q17" s="46"/>
    </row>
    <row r="18" spans="2:17" s="22" customFormat="1" x14ac:dyDescent="0.15">
      <c r="B18" s="23" t="str">
        <f>重要犯罪!B18</f>
        <v>2021 　　３</v>
      </c>
      <c r="C18" s="53">
        <f>SUM(C20,C26,C33,C34,C45,C52,C59,C65,C70)</f>
        <v>874</v>
      </c>
      <c r="D18" s="54">
        <f>E18/C18*100</f>
        <v>101.02974828375287</v>
      </c>
      <c r="E18" s="55">
        <f>SUM(E20,E26,E33,E34,E45,E52,E59,E65,E70)</f>
        <v>883</v>
      </c>
      <c r="F18" s="53">
        <f>SUM(F20,F26,F33,F34,F45,F52,F59,F65,F70)</f>
        <v>848</v>
      </c>
      <c r="G18" s="53">
        <f>SUM(G20,G26,G33,G34,G45,G52,G59,G65,G70)</f>
        <v>184</v>
      </c>
      <c r="H18" s="53">
        <f>SUM(H20,H26,H33,H34,H45,H52,H59,H65,H70)</f>
        <v>35</v>
      </c>
      <c r="I18" s="53">
        <f>SUM(I20,I26,I33,I34,I45,I52,I59,I65,I70)</f>
        <v>8</v>
      </c>
      <c r="J18" s="46">
        <f>SUM('A-a-1'!C18,'A-a-2'!C18,'A-a-3'!C18,'A-a-4'!C18)-C18</f>
        <v>0</v>
      </c>
      <c r="K18" s="46"/>
      <c r="L18" s="46">
        <f>SUM('A-a-1'!E18,'A-a-2'!E18,'A-a-3'!E18,'A-a-4'!E18)-E18</f>
        <v>0</v>
      </c>
      <c r="M18" s="46">
        <f>SUM('A-a-1'!F18,'A-a-2'!F18,'A-a-3'!F18,'A-a-4'!F18)-F18</f>
        <v>0</v>
      </c>
      <c r="N18" s="46">
        <f>SUM('A-a-1'!G18,'A-a-2'!G18,'A-a-3'!G18,'A-a-4'!G18)-G18</f>
        <v>0</v>
      </c>
      <c r="O18" s="46">
        <f>SUM('A-a-1'!H18,'A-a-2'!H18,'A-a-3'!H18,'A-a-4'!H18)-H18</f>
        <v>0</v>
      </c>
      <c r="P18" s="46">
        <f>SUM('A-a-1'!I18,'A-a-2'!I18,'A-a-3'!I18,'A-a-4'!I18)-I18</f>
        <v>0</v>
      </c>
    </row>
    <row r="19" spans="2:17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SUM('A-a-1'!C19,'A-a-2'!C19,'A-a-3'!C19,'A-a-4'!C19)-C19</f>
        <v>0</v>
      </c>
      <c r="K19" s="46"/>
      <c r="L19" s="46">
        <f>SUM('A-a-1'!E19,'A-a-2'!E19,'A-a-3'!E19,'A-a-4'!E19)-E19</f>
        <v>0</v>
      </c>
      <c r="M19" s="46">
        <f>SUM('A-a-1'!F19,'A-a-2'!F19,'A-a-3'!F19,'A-a-4'!F19)-F19</f>
        <v>0</v>
      </c>
      <c r="N19" s="46">
        <f>SUM('A-a-1'!G19,'A-a-2'!G19,'A-a-3'!G19,'A-a-4'!G19)-G19</f>
        <v>0</v>
      </c>
      <c r="O19" s="46">
        <f>SUM('A-a-1'!H19,'A-a-2'!H19,'A-a-3'!H19,'A-a-4'!H19)-H19</f>
        <v>0</v>
      </c>
      <c r="P19" s="46">
        <f>SUM('A-a-1'!I19,'A-a-2'!I19,'A-a-3'!I19,'A-a-4'!I19)-I19</f>
        <v>0</v>
      </c>
    </row>
    <row r="20" spans="2:17" s="22" customFormat="1" ht="11.1" customHeight="1" x14ac:dyDescent="0.15">
      <c r="B20" s="26" t="s">
        <v>1</v>
      </c>
      <c r="C20" s="23">
        <v>24</v>
      </c>
      <c r="D20" s="53"/>
      <c r="E20" s="23">
        <v>25</v>
      </c>
      <c r="F20" s="122">
        <v>21</v>
      </c>
      <c r="G20" s="122">
        <v>6</v>
      </c>
      <c r="H20" s="122">
        <v>0</v>
      </c>
      <c r="I20" s="121">
        <v>0</v>
      </c>
      <c r="J20" s="46">
        <f>SUM('A-a-1'!C20,'A-a-2'!C20,'A-a-3'!C20,'A-a-4'!C20)-C20</f>
        <v>0</v>
      </c>
      <c r="K20" s="46"/>
      <c r="L20" s="46">
        <f>SUM('A-a-1'!E20,'A-a-2'!E20,'A-a-3'!E20,'A-a-4'!E20)-E20</f>
        <v>0</v>
      </c>
      <c r="M20" s="46">
        <f>SUM('A-a-1'!F20,'A-a-2'!F20,'A-a-3'!F20,'A-a-4'!F20)-F20</f>
        <v>0</v>
      </c>
      <c r="N20" s="46">
        <f>SUM('A-a-1'!G20,'A-a-2'!G20,'A-a-3'!G20,'A-a-4'!G20)-G20</f>
        <v>0</v>
      </c>
      <c r="O20" s="46">
        <f>SUM('A-a-1'!H20,'A-a-2'!H20,'A-a-3'!H20,'A-a-4'!H20)-H20</f>
        <v>0</v>
      </c>
      <c r="P20" s="46">
        <f>SUM('A-a-1'!I20,'A-a-2'!I20,'A-a-3'!I20,'A-a-4'!I20)-I20</f>
        <v>0</v>
      </c>
    </row>
    <row r="21" spans="2:17" s="8" customFormat="1" ht="11.1" customHeight="1" x14ac:dyDescent="0.15">
      <c r="B21" s="29" t="s">
        <v>2</v>
      </c>
      <c r="C21" s="123">
        <v>15</v>
      </c>
      <c r="D21" s="43"/>
      <c r="E21" s="125">
        <v>15</v>
      </c>
      <c r="F21" s="123">
        <v>12</v>
      </c>
      <c r="G21" s="123">
        <v>4</v>
      </c>
      <c r="H21" s="126">
        <v>0</v>
      </c>
      <c r="I21" s="123">
        <v>0</v>
      </c>
      <c r="J21" s="46">
        <f>SUM('A-a-1'!C21,'A-a-2'!C21,'A-a-3'!C21,'A-a-4'!C21)-C21</f>
        <v>0</v>
      </c>
      <c r="K21" s="46"/>
      <c r="L21" s="46">
        <f>SUM('A-a-1'!E21,'A-a-2'!E21,'A-a-3'!E21,'A-a-4'!E21)-E21</f>
        <v>0</v>
      </c>
      <c r="M21" s="46">
        <f>SUM('A-a-1'!F21,'A-a-2'!F21,'A-a-3'!F21,'A-a-4'!F21)-F21</f>
        <v>0</v>
      </c>
      <c r="N21" s="46">
        <f>SUM('A-a-1'!G21,'A-a-2'!G21,'A-a-3'!G21,'A-a-4'!G21)-G21</f>
        <v>0</v>
      </c>
      <c r="O21" s="46">
        <f>SUM('A-a-1'!H21,'A-a-2'!H21,'A-a-3'!H21,'A-a-4'!H21)-H21</f>
        <v>0</v>
      </c>
      <c r="P21" s="46">
        <f>SUM('A-a-1'!I21,'A-a-2'!I21,'A-a-3'!I21,'A-a-4'!I21)-I21</f>
        <v>0</v>
      </c>
    </row>
    <row r="22" spans="2:17" s="8" customFormat="1" ht="11.1" customHeight="1" x14ac:dyDescent="0.15">
      <c r="B22" s="29" t="s">
        <v>3</v>
      </c>
      <c r="C22" s="123">
        <v>4</v>
      </c>
      <c r="D22" s="43"/>
      <c r="E22" s="125">
        <v>5</v>
      </c>
      <c r="F22" s="123">
        <v>5</v>
      </c>
      <c r="G22" s="123">
        <v>1</v>
      </c>
      <c r="H22" s="123">
        <v>0</v>
      </c>
      <c r="I22" s="123">
        <v>0</v>
      </c>
      <c r="J22" s="46">
        <f>SUM('A-a-1'!C22,'A-a-2'!C22,'A-a-3'!C22,'A-a-4'!C22)-C22</f>
        <v>0</v>
      </c>
      <c r="K22" s="46"/>
      <c r="L22" s="46">
        <f>SUM('A-a-1'!E22,'A-a-2'!E22,'A-a-3'!E22,'A-a-4'!E22)-E22</f>
        <v>0</v>
      </c>
      <c r="M22" s="46">
        <f>SUM('A-a-1'!F22,'A-a-2'!F22,'A-a-3'!F22,'A-a-4'!F22)-F22</f>
        <v>0</v>
      </c>
      <c r="N22" s="46">
        <f>SUM('A-a-1'!G22,'A-a-2'!G22,'A-a-3'!G22,'A-a-4'!G22)-G22</f>
        <v>0</v>
      </c>
      <c r="O22" s="46">
        <f>SUM('A-a-1'!H22,'A-a-2'!H22,'A-a-3'!H22,'A-a-4'!H22)-H22</f>
        <v>0</v>
      </c>
      <c r="P22" s="46">
        <f>SUM('A-a-1'!I22,'A-a-2'!I22,'A-a-3'!I22,'A-a-4'!I22)-I22</f>
        <v>0</v>
      </c>
    </row>
    <row r="23" spans="2:17" s="8" customFormat="1" ht="11.1" customHeight="1" x14ac:dyDescent="0.15">
      <c r="B23" s="29" t="s">
        <v>4</v>
      </c>
      <c r="C23" s="123">
        <v>1</v>
      </c>
      <c r="D23" s="43"/>
      <c r="E23" s="125">
        <v>1</v>
      </c>
      <c r="F23" s="123">
        <v>1</v>
      </c>
      <c r="G23" s="123">
        <v>0</v>
      </c>
      <c r="H23" s="123">
        <v>0</v>
      </c>
      <c r="I23" s="123">
        <v>0</v>
      </c>
      <c r="J23" s="46">
        <f>SUM('A-a-1'!C23,'A-a-2'!C23,'A-a-3'!C23,'A-a-4'!C23)-C23</f>
        <v>0</v>
      </c>
      <c r="K23" s="46"/>
      <c r="L23" s="46">
        <f>SUM('A-a-1'!E23,'A-a-2'!E23,'A-a-3'!E23,'A-a-4'!E23)-E23</f>
        <v>0</v>
      </c>
      <c r="M23" s="46">
        <f>SUM('A-a-1'!F23,'A-a-2'!F23,'A-a-3'!F23,'A-a-4'!F23)-F23</f>
        <v>0</v>
      </c>
      <c r="N23" s="46">
        <f>SUM('A-a-1'!G23,'A-a-2'!G23,'A-a-3'!G23,'A-a-4'!G23)-G23</f>
        <v>0</v>
      </c>
      <c r="O23" s="46">
        <f>SUM('A-a-1'!H23,'A-a-2'!H23,'A-a-3'!H23,'A-a-4'!H23)-H23</f>
        <v>0</v>
      </c>
      <c r="P23" s="46">
        <f>SUM('A-a-1'!I23,'A-a-2'!I23,'A-a-3'!I23,'A-a-4'!I23)-I23</f>
        <v>0</v>
      </c>
    </row>
    <row r="24" spans="2:17" s="8" customFormat="1" ht="11.1" customHeight="1" x14ac:dyDescent="0.15">
      <c r="B24" s="29" t="s">
        <v>5</v>
      </c>
      <c r="C24" s="123">
        <v>4</v>
      </c>
      <c r="D24" s="43"/>
      <c r="E24" s="125">
        <v>4</v>
      </c>
      <c r="F24" s="123">
        <v>3</v>
      </c>
      <c r="G24" s="123">
        <v>1</v>
      </c>
      <c r="H24" s="123">
        <v>0</v>
      </c>
      <c r="I24" s="123">
        <v>0</v>
      </c>
      <c r="J24" s="46">
        <f>SUM('A-a-1'!C24,'A-a-2'!C24,'A-a-3'!C24,'A-a-4'!C24)-C24</f>
        <v>0</v>
      </c>
      <c r="K24" s="46"/>
      <c r="L24" s="46">
        <f>SUM('A-a-1'!E24,'A-a-2'!E24,'A-a-3'!E24,'A-a-4'!E24)-E24</f>
        <v>0</v>
      </c>
      <c r="M24" s="46">
        <f>SUM('A-a-1'!F24,'A-a-2'!F24,'A-a-3'!F24,'A-a-4'!F24)-F24</f>
        <v>0</v>
      </c>
      <c r="N24" s="46">
        <f>SUM('A-a-1'!G24,'A-a-2'!G24,'A-a-3'!G24,'A-a-4'!G24)-G24</f>
        <v>0</v>
      </c>
      <c r="O24" s="46">
        <f>SUM('A-a-1'!H24,'A-a-2'!H24,'A-a-3'!H24,'A-a-4'!H24)-H24</f>
        <v>0</v>
      </c>
      <c r="P24" s="46">
        <f>SUM('A-a-1'!I24,'A-a-2'!I24,'A-a-3'!I24,'A-a-4'!I24)-I24</f>
        <v>0</v>
      </c>
    </row>
    <row r="25" spans="2:17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  <c r="J25" s="46">
        <f>SUM('A-a-1'!C25,'A-a-2'!C25,'A-a-3'!C25,'A-a-4'!C25)-C25</f>
        <v>0</v>
      </c>
      <c r="K25" s="46"/>
      <c r="L25" s="46">
        <f>SUM('A-a-1'!E25,'A-a-2'!E25,'A-a-3'!E25,'A-a-4'!E25)-E25</f>
        <v>0</v>
      </c>
      <c r="M25" s="46">
        <f>SUM('A-a-1'!F25,'A-a-2'!F25,'A-a-3'!F25,'A-a-4'!F25)-F25</f>
        <v>0</v>
      </c>
      <c r="N25" s="46">
        <f>SUM('A-a-1'!G25,'A-a-2'!G25,'A-a-3'!G25,'A-a-4'!G25)-G25</f>
        <v>0</v>
      </c>
      <c r="O25" s="46">
        <f>SUM('A-a-1'!H25,'A-a-2'!H25,'A-a-3'!H25,'A-a-4'!H25)-H25</f>
        <v>0</v>
      </c>
      <c r="P25" s="46">
        <f>SUM('A-a-1'!I25,'A-a-2'!I25,'A-a-3'!I25,'A-a-4'!I25)-I25</f>
        <v>0</v>
      </c>
    </row>
    <row r="26" spans="2:17" s="22" customFormat="1" ht="11.1" customHeight="1" x14ac:dyDescent="0.15">
      <c r="B26" s="32" t="s">
        <v>284</v>
      </c>
      <c r="C26" s="121">
        <v>43</v>
      </c>
      <c r="D26" s="53"/>
      <c r="E26" s="127">
        <v>44</v>
      </c>
      <c r="F26" s="121">
        <v>36</v>
      </c>
      <c r="G26" s="121">
        <v>8</v>
      </c>
      <c r="H26" s="121">
        <v>2</v>
      </c>
      <c r="I26" s="121">
        <v>0</v>
      </c>
      <c r="J26" s="46">
        <f>SUM('A-a-1'!C26,'A-a-2'!C26,'A-a-3'!C26,'A-a-4'!C26)-C26</f>
        <v>0</v>
      </c>
      <c r="K26" s="46"/>
      <c r="L26" s="46">
        <f>SUM('A-a-1'!E26,'A-a-2'!E26,'A-a-3'!E26,'A-a-4'!E26)-E26</f>
        <v>0</v>
      </c>
      <c r="M26" s="46">
        <f>SUM('A-a-1'!F26,'A-a-2'!F26,'A-a-3'!F26,'A-a-4'!F26)-F26</f>
        <v>0</v>
      </c>
      <c r="N26" s="46">
        <f>SUM('A-a-1'!G26,'A-a-2'!G26,'A-a-3'!G26,'A-a-4'!G26)-G26</f>
        <v>0</v>
      </c>
      <c r="O26" s="46">
        <f>SUM('A-a-1'!H26,'A-a-2'!H26,'A-a-3'!H26,'A-a-4'!H26)-H26</f>
        <v>0</v>
      </c>
      <c r="P26" s="46">
        <f>SUM('A-a-1'!I26,'A-a-2'!I26,'A-a-3'!I26,'A-a-4'!I26)-I26</f>
        <v>0</v>
      </c>
    </row>
    <row r="27" spans="2:17" s="8" customFormat="1" ht="11.1" customHeight="1" x14ac:dyDescent="0.15">
      <c r="B27" s="29" t="s">
        <v>7</v>
      </c>
      <c r="C27" s="123">
        <v>6</v>
      </c>
      <c r="D27" s="43"/>
      <c r="E27" s="125">
        <v>6</v>
      </c>
      <c r="F27" s="123">
        <v>2</v>
      </c>
      <c r="G27" s="123">
        <v>1</v>
      </c>
      <c r="H27" s="123">
        <v>0</v>
      </c>
      <c r="I27" s="123">
        <v>0</v>
      </c>
      <c r="J27" s="46">
        <f>SUM('A-a-1'!C27,'A-a-2'!C27,'A-a-3'!C27,'A-a-4'!C27)-C27</f>
        <v>0</v>
      </c>
      <c r="K27" s="46"/>
      <c r="L27" s="46">
        <f>SUM('A-a-1'!E27,'A-a-2'!E27,'A-a-3'!E27,'A-a-4'!E27)-E27</f>
        <v>0</v>
      </c>
      <c r="M27" s="46">
        <f>SUM('A-a-1'!F27,'A-a-2'!F27,'A-a-3'!F27,'A-a-4'!F27)-F27</f>
        <v>0</v>
      </c>
      <c r="N27" s="46">
        <f>SUM('A-a-1'!G27,'A-a-2'!G27,'A-a-3'!G27,'A-a-4'!G27)-G27</f>
        <v>0</v>
      </c>
      <c r="O27" s="46">
        <f>SUM('A-a-1'!H27,'A-a-2'!H27,'A-a-3'!H27,'A-a-4'!H27)-H27</f>
        <v>0</v>
      </c>
      <c r="P27" s="46">
        <f>SUM('A-a-1'!I27,'A-a-2'!I27,'A-a-3'!I27,'A-a-4'!I27)-I27</f>
        <v>0</v>
      </c>
    </row>
    <row r="28" spans="2:17" s="8" customFormat="1" ht="11.1" customHeight="1" x14ac:dyDescent="0.15">
      <c r="B28" s="29" t="s">
        <v>8</v>
      </c>
      <c r="C28" s="123">
        <v>6</v>
      </c>
      <c r="D28" s="43"/>
      <c r="E28" s="125">
        <v>6</v>
      </c>
      <c r="F28" s="123">
        <v>4</v>
      </c>
      <c r="G28" s="123">
        <v>2</v>
      </c>
      <c r="H28" s="123">
        <v>1</v>
      </c>
      <c r="I28" s="123">
        <v>0</v>
      </c>
      <c r="J28" s="46">
        <f>SUM('A-a-1'!C28,'A-a-2'!C28,'A-a-3'!C28,'A-a-4'!C28)-C28</f>
        <v>0</v>
      </c>
      <c r="K28" s="46"/>
      <c r="L28" s="46">
        <f>SUM('A-a-1'!E28,'A-a-2'!E28,'A-a-3'!E28,'A-a-4'!E28)-E28</f>
        <v>0</v>
      </c>
      <c r="M28" s="46">
        <f>SUM('A-a-1'!F28,'A-a-2'!F28,'A-a-3'!F28,'A-a-4'!F28)-F28</f>
        <v>0</v>
      </c>
      <c r="N28" s="46">
        <f>SUM('A-a-1'!G28,'A-a-2'!G28,'A-a-3'!G28,'A-a-4'!G28)-G28</f>
        <v>0</v>
      </c>
      <c r="O28" s="46">
        <f>SUM('A-a-1'!H28,'A-a-2'!H28,'A-a-3'!H28,'A-a-4'!H28)-H28</f>
        <v>0</v>
      </c>
      <c r="P28" s="46">
        <f>SUM('A-a-1'!I28,'A-a-2'!I28,'A-a-3'!I28,'A-a-4'!I28)-I28</f>
        <v>0</v>
      </c>
    </row>
    <row r="29" spans="2:17" s="8" customFormat="1" ht="11.1" customHeight="1" x14ac:dyDescent="0.15">
      <c r="B29" s="29" t="s">
        <v>9</v>
      </c>
      <c r="C29" s="123">
        <v>12</v>
      </c>
      <c r="D29" s="43"/>
      <c r="E29" s="125">
        <v>15</v>
      </c>
      <c r="F29" s="123">
        <v>13</v>
      </c>
      <c r="G29" s="123">
        <v>1</v>
      </c>
      <c r="H29" s="123">
        <v>0</v>
      </c>
      <c r="I29" s="123">
        <v>0</v>
      </c>
      <c r="J29" s="46">
        <f>SUM('A-a-1'!C29,'A-a-2'!C29,'A-a-3'!C29,'A-a-4'!C29)-C29</f>
        <v>0</v>
      </c>
      <c r="K29" s="46"/>
      <c r="L29" s="46">
        <f>SUM('A-a-1'!E29,'A-a-2'!E29,'A-a-3'!E29,'A-a-4'!E29)-E29</f>
        <v>0</v>
      </c>
      <c r="M29" s="46">
        <f>SUM('A-a-1'!F29,'A-a-2'!F29,'A-a-3'!F29,'A-a-4'!F29)-F29</f>
        <v>0</v>
      </c>
      <c r="N29" s="46">
        <f>SUM('A-a-1'!G29,'A-a-2'!G29,'A-a-3'!G29,'A-a-4'!G29)-G29</f>
        <v>0</v>
      </c>
      <c r="O29" s="46">
        <f>SUM('A-a-1'!H29,'A-a-2'!H29,'A-a-3'!H29,'A-a-4'!H29)-H29</f>
        <v>0</v>
      </c>
      <c r="P29" s="46">
        <f>SUM('A-a-1'!I29,'A-a-2'!I29,'A-a-3'!I29,'A-a-4'!I29)-I29</f>
        <v>0</v>
      </c>
    </row>
    <row r="30" spans="2:17" s="8" customFormat="1" ht="11.1" customHeight="1" x14ac:dyDescent="0.15">
      <c r="B30" s="29" t="s">
        <v>10</v>
      </c>
      <c r="C30" s="123">
        <v>7</v>
      </c>
      <c r="D30" s="43"/>
      <c r="E30" s="125">
        <v>7</v>
      </c>
      <c r="F30" s="123">
        <v>7</v>
      </c>
      <c r="G30" s="123">
        <v>2</v>
      </c>
      <c r="H30" s="123">
        <v>0</v>
      </c>
      <c r="I30" s="123">
        <v>0</v>
      </c>
      <c r="J30" s="46">
        <f>SUM('A-a-1'!C30,'A-a-2'!C30,'A-a-3'!C30,'A-a-4'!C30)-C30</f>
        <v>0</v>
      </c>
      <c r="K30" s="46"/>
      <c r="L30" s="46">
        <f>SUM('A-a-1'!E30,'A-a-2'!E30,'A-a-3'!E30,'A-a-4'!E30)-E30</f>
        <v>0</v>
      </c>
      <c r="M30" s="46">
        <f>SUM('A-a-1'!F30,'A-a-2'!F30,'A-a-3'!F30,'A-a-4'!F30)-F30</f>
        <v>0</v>
      </c>
      <c r="N30" s="46">
        <f>SUM('A-a-1'!G30,'A-a-2'!G30,'A-a-3'!G30,'A-a-4'!G30)-G30</f>
        <v>0</v>
      </c>
      <c r="O30" s="46">
        <f>SUM('A-a-1'!H30,'A-a-2'!H30,'A-a-3'!H30,'A-a-4'!H30)-H30</f>
        <v>0</v>
      </c>
      <c r="P30" s="46">
        <f>SUM('A-a-1'!I30,'A-a-2'!I30,'A-a-3'!I30,'A-a-4'!I30)-I30</f>
        <v>0</v>
      </c>
    </row>
    <row r="31" spans="2:17" s="8" customFormat="1" ht="11.1" customHeight="1" x14ac:dyDescent="0.15">
      <c r="B31" s="29" t="s">
        <v>11</v>
      </c>
      <c r="C31" s="123">
        <v>3</v>
      </c>
      <c r="D31" s="43"/>
      <c r="E31" s="125">
        <v>2</v>
      </c>
      <c r="F31" s="123">
        <v>3</v>
      </c>
      <c r="G31" s="123">
        <v>0</v>
      </c>
      <c r="H31" s="123">
        <v>0</v>
      </c>
      <c r="I31" s="123">
        <v>0</v>
      </c>
      <c r="J31" s="46">
        <f>SUM('A-a-1'!C31,'A-a-2'!C31,'A-a-3'!C31,'A-a-4'!C31)-C31</f>
        <v>0</v>
      </c>
      <c r="K31" s="46"/>
      <c r="L31" s="46">
        <f>SUM('A-a-1'!E31,'A-a-2'!E31,'A-a-3'!E31,'A-a-4'!E31)-E31</f>
        <v>0</v>
      </c>
      <c r="M31" s="46">
        <f>SUM('A-a-1'!F31,'A-a-2'!F31,'A-a-3'!F31,'A-a-4'!F31)-F31</f>
        <v>0</v>
      </c>
      <c r="N31" s="46">
        <f>SUM('A-a-1'!G31,'A-a-2'!G31,'A-a-3'!G31,'A-a-4'!G31)-G31</f>
        <v>0</v>
      </c>
      <c r="O31" s="46">
        <f>SUM('A-a-1'!H31,'A-a-2'!H31,'A-a-3'!H31,'A-a-4'!H31)-H31</f>
        <v>0</v>
      </c>
      <c r="P31" s="46">
        <f>SUM('A-a-1'!I31,'A-a-2'!I31,'A-a-3'!I31,'A-a-4'!I31)-I31</f>
        <v>0</v>
      </c>
    </row>
    <row r="32" spans="2:17" s="8" customFormat="1" ht="11.1" customHeight="1" x14ac:dyDescent="0.15">
      <c r="B32" s="29" t="s">
        <v>12</v>
      </c>
      <c r="C32" s="123">
        <v>9</v>
      </c>
      <c r="D32" s="43"/>
      <c r="E32" s="125">
        <v>8</v>
      </c>
      <c r="F32" s="123">
        <v>7</v>
      </c>
      <c r="G32" s="123">
        <v>2</v>
      </c>
      <c r="H32" s="123">
        <v>1</v>
      </c>
      <c r="I32" s="123">
        <v>0</v>
      </c>
      <c r="J32" s="46">
        <f>SUM('A-a-1'!C32,'A-a-2'!C32,'A-a-3'!C32,'A-a-4'!C32)-C32</f>
        <v>0</v>
      </c>
      <c r="K32" s="46"/>
      <c r="L32" s="46">
        <f>SUM('A-a-1'!E32,'A-a-2'!E32,'A-a-3'!E32,'A-a-4'!E32)-E32</f>
        <v>0</v>
      </c>
      <c r="M32" s="46">
        <f>SUM('A-a-1'!F32,'A-a-2'!F32,'A-a-3'!F32,'A-a-4'!F32)-F32</f>
        <v>0</v>
      </c>
      <c r="N32" s="46">
        <f>SUM('A-a-1'!G32,'A-a-2'!G32,'A-a-3'!G32,'A-a-4'!G32)-G32</f>
        <v>0</v>
      </c>
      <c r="O32" s="46">
        <f>SUM('A-a-1'!H32,'A-a-2'!H32,'A-a-3'!H32,'A-a-4'!H32)-H32</f>
        <v>0</v>
      </c>
      <c r="P32" s="46">
        <f>SUM('A-a-1'!I32,'A-a-2'!I32,'A-a-3'!I32,'A-a-4'!I32)-I32</f>
        <v>0</v>
      </c>
    </row>
    <row r="33" spans="2:16" s="22" customFormat="1" ht="11.1" customHeight="1" x14ac:dyDescent="0.15">
      <c r="B33" s="32" t="s">
        <v>13</v>
      </c>
      <c r="C33" s="128">
        <v>83</v>
      </c>
      <c r="D33" s="53"/>
      <c r="E33" s="129">
        <v>86</v>
      </c>
      <c r="F33" s="128">
        <v>78</v>
      </c>
      <c r="G33" s="128">
        <v>25</v>
      </c>
      <c r="H33" s="128">
        <v>1</v>
      </c>
      <c r="I33" s="128">
        <v>0</v>
      </c>
      <c r="J33" s="46">
        <f>SUM('A-a-1'!C33,'A-a-2'!C33,'A-a-3'!C33,'A-a-4'!C33)-C33</f>
        <v>0</v>
      </c>
      <c r="K33" s="46"/>
      <c r="L33" s="46">
        <f>SUM('A-a-1'!E33,'A-a-2'!E33,'A-a-3'!E33,'A-a-4'!E33)-E33</f>
        <v>0</v>
      </c>
      <c r="M33" s="46">
        <f>SUM('A-a-1'!F33,'A-a-2'!F33,'A-a-3'!F33,'A-a-4'!F33)-F33</f>
        <v>0</v>
      </c>
      <c r="N33" s="46">
        <f>SUM('A-a-1'!G33,'A-a-2'!G33,'A-a-3'!G33,'A-a-4'!G33)-G33</f>
        <v>0</v>
      </c>
      <c r="O33" s="46">
        <f>SUM('A-a-1'!H33,'A-a-2'!H33,'A-a-3'!H33,'A-a-4'!H33)-H33</f>
        <v>0</v>
      </c>
      <c r="P33" s="46">
        <f>SUM('A-a-1'!I33,'A-a-2'!I33,'A-a-3'!I33,'A-a-4'!I33)-I33</f>
        <v>0</v>
      </c>
    </row>
    <row r="34" spans="2:16" s="22" customFormat="1" ht="11.1" customHeight="1" x14ac:dyDescent="0.15">
      <c r="B34" s="32" t="s">
        <v>285</v>
      </c>
      <c r="C34" s="121">
        <v>260</v>
      </c>
      <c r="D34" s="53"/>
      <c r="E34" s="127">
        <v>275</v>
      </c>
      <c r="F34" s="121">
        <v>277</v>
      </c>
      <c r="G34" s="121">
        <v>53</v>
      </c>
      <c r="H34" s="121">
        <v>14</v>
      </c>
      <c r="I34" s="121">
        <v>5</v>
      </c>
      <c r="J34" s="46">
        <f>SUM('A-a-1'!C34,'A-a-2'!C34,'A-a-3'!C34,'A-a-4'!C34)-C34</f>
        <v>0</v>
      </c>
      <c r="K34" s="46"/>
      <c r="L34" s="46">
        <f>SUM('A-a-1'!E34,'A-a-2'!E34,'A-a-3'!E34,'A-a-4'!E34)-E34</f>
        <v>0</v>
      </c>
      <c r="M34" s="46">
        <f>SUM('A-a-1'!F34,'A-a-2'!F34,'A-a-3'!F34,'A-a-4'!F34)-F34</f>
        <v>0</v>
      </c>
      <c r="N34" s="46">
        <f>SUM('A-a-1'!G34,'A-a-2'!G34,'A-a-3'!G34,'A-a-4'!G34)-G34</f>
        <v>0</v>
      </c>
      <c r="O34" s="46">
        <f>SUM('A-a-1'!H34,'A-a-2'!H34,'A-a-3'!H34,'A-a-4'!H34)-H34</f>
        <v>0</v>
      </c>
      <c r="P34" s="46">
        <f>SUM('A-a-1'!I34,'A-a-2'!I34,'A-a-3'!I34,'A-a-4'!I34)-I34</f>
        <v>0</v>
      </c>
    </row>
    <row r="35" spans="2:16" s="8" customFormat="1" ht="11.1" customHeight="1" x14ac:dyDescent="0.15">
      <c r="B35" s="29" t="s">
        <v>14</v>
      </c>
      <c r="C35" s="123">
        <v>24</v>
      </c>
      <c r="D35" s="43"/>
      <c r="E35" s="125">
        <v>24</v>
      </c>
      <c r="F35" s="123">
        <v>20</v>
      </c>
      <c r="G35" s="123">
        <v>2</v>
      </c>
      <c r="H35" s="123">
        <v>1</v>
      </c>
      <c r="I35" s="123">
        <v>1</v>
      </c>
      <c r="J35" s="46">
        <f>SUM('A-a-1'!C35,'A-a-2'!C35,'A-a-3'!C35,'A-a-4'!C35)-C35</f>
        <v>0</v>
      </c>
      <c r="K35" s="46"/>
      <c r="L35" s="46">
        <f>SUM('A-a-1'!E35,'A-a-2'!E35,'A-a-3'!E35,'A-a-4'!E35)-E35</f>
        <v>0</v>
      </c>
      <c r="M35" s="46">
        <f>SUM('A-a-1'!F35,'A-a-2'!F35,'A-a-3'!F35,'A-a-4'!F35)-F35</f>
        <v>0</v>
      </c>
      <c r="N35" s="46">
        <f>SUM('A-a-1'!G35,'A-a-2'!G35,'A-a-3'!G35,'A-a-4'!G35)-G35</f>
        <v>0</v>
      </c>
      <c r="O35" s="46">
        <f>SUM('A-a-1'!H35,'A-a-2'!H35,'A-a-3'!H35,'A-a-4'!H35)-H35</f>
        <v>0</v>
      </c>
      <c r="P35" s="46">
        <f>SUM('A-a-1'!I35,'A-a-2'!I35,'A-a-3'!I35,'A-a-4'!I35)-I35</f>
        <v>0</v>
      </c>
    </row>
    <row r="36" spans="2:16" s="8" customFormat="1" ht="11.1" customHeight="1" x14ac:dyDescent="0.15">
      <c r="B36" s="29" t="s">
        <v>15</v>
      </c>
      <c r="C36" s="123">
        <v>13</v>
      </c>
      <c r="D36" s="43"/>
      <c r="E36" s="125">
        <v>14</v>
      </c>
      <c r="F36" s="123">
        <v>9</v>
      </c>
      <c r="G36" s="123">
        <v>2</v>
      </c>
      <c r="H36" s="123">
        <v>0</v>
      </c>
      <c r="I36" s="123">
        <v>0</v>
      </c>
      <c r="J36" s="46">
        <f>SUM('A-a-1'!C36,'A-a-2'!C36,'A-a-3'!C36,'A-a-4'!C36)-C36</f>
        <v>0</v>
      </c>
      <c r="K36" s="46"/>
      <c r="L36" s="46">
        <f>SUM('A-a-1'!E36,'A-a-2'!E36,'A-a-3'!E36,'A-a-4'!E36)-E36</f>
        <v>0</v>
      </c>
      <c r="M36" s="46">
        <f>SUM('A-a-1'!F36,'A-a-2'!F36,'A-a-3'!F36,'A-a-4'!F36)-F36</f>
        <v>0</v>
      </c>
      <c r="N36" s="46">
        <f>SUM('A-a-1'!G36,'A-a-2'!G36,'A-a-3'!G36,'A-a-4'!G36)-G36</f>
        <v>0</v>
      </c>
      <c r="O36" s="46">
        <f>SUM('A-a-1'!H36,'A-a-2'!H36,'A-a-3'!H36,'A-a-4'!H36)-H36</f>
        <v>0</v>
      </c>
      <c r="P36" s="46">
        <f>SUM('A-a-1'!I36,'A-a-2'!I36,'A-a-3'!I36,'A-a-4'!I36)-I36</f>
        <v>0</v>
      </c>
    </row>
    <row r="37" spans="2:16" s="8" customFormat="1" ht="11.1" customHeight="1" x14ac:dyDescent="0.15">
      <c r="B37" s="29" t="s">
        <v>16</v>
      </c>
      <c r="C37" s="123">
        <v>11</v>
      </c>
      <c r="D37" s="43"/>
      <c r="E37" s="125">
        <v>10</v>
      </c>
      <c r="F37" s="123">
        <v>11</v>
      </c>
      <c r="G37" s="123">
        <v>6</v>
      </c>
      <c r="H37" s="123">
        <v>2</v>
      </c>
      <c r="I37" s="123">
        <v>1</v>
      </c>
      <c r="J37" s="46">
        <f>SUM('A-a-1'!C37,'A-a-2'!C37,'A-a-3'!C37,'A-a-4'!C37)-C37</f>
        <v>0</v>
      </c>
      <c r="K37" s="46"/>
      <c r="L37" s="46">
        <f>SUM('A-a-1'!E37,'A-a-2'!E37,'A-a-3'!E37,'A-a-4'!E37)-E37</f>
        <v>0</v>
      </c>
      <c r="M37" s="46">
        <f>SUM('A-a-1'!F37,'A-a-2'!F37,'A-a-3'!F37,'A-a-4'!F37)-F37</f>
        <v>0</v>
      </c>
      <c r="N37" s="46">
        <f>SUM('A-a-1'!G37,'A-a-2'!G37,'A-a-3'!G37,'A-a-4'!G37)-G37</f>
        <v>0</v>
      </c>
      <c r="O37" s="46">
        <f>SUM('A-a-1'!H37,'A-a-2'!H37,'A-a-3'!H37,'A-a-4'!H37)-H37</f>
        <v>0</v>
      </c>
      <c r="P37" s="46">
        <f>SUM('A-a-1'!I37,'A-a-2'!I37,'A-a-3'!I37,'A-a-4'!I37)-I37</f>
        <v>0</v>
      </c>
    </row>
    <row r="38" spans="2:16" s="8" customFormat="1" ht="11.1" customHeight="1" x14ac:dyDescent="0.15">
      <c r="B38" s="29" t="s">
        <v>17</v>
      </c>
      <c r="C38" s="123">
        <v>69</v>
      </c>
      <c r="D38" s="43"/>
      <c r="E38" s="125">
        <v>74</v>
      </c>
      <c r="F38" s="123">
        <v>85</v>
      </c>
      <c r="G38" s="123">
        <v>14</v>
      </c>
      <c r="H38" s="123">
        <v>5</v>
      </c>
      <c r="I38" s="123">
        <v>1</v>
      </c>
      <c r="J38" s="46">
        <f>SUM('A-a-1'!C38,'A-a-2'!C38,'A-a-3'!C38,'A-a-4'!C38)-C38</f>
        <v>0</v>
      </c>
      <c r="K38" s="46"/>
      <c r="L38" s="46">
        <f>SUM('A-a-1'!E38,'A-a-2'!E38,'A-a-3'!E38,'A-a-4'!E38)-E38</f>
        <v>0</v>
      </c>
      <c r="M38" s="46">
        <f>SUM('A-a-1'!F38,'A-a-2'!F38,'A-a-3'!F38,'A-a-4'!F38)-F38</f>
        <v>0</v>
      </c>
      <c r="N38" s="46">
        <f>SUM('A-a-1'!G38,'A-a-2'!G38,'A-a-3'!G38,'A-a-4'!G38)-G38</f>
        <v>0</v>
      </c>
      <c r="O38" s="46">
        <f>SUM('A-a-1'!H38,'A-a-2'!H38,'A-a-3'!H38,'A-a-4'!H38)-H38</f>
        <v>0</v>
      </c>
      <c r="P38" s="46">
        <f>SUM('A-a-1'!I38,'A-a-2'!I38,'A-a-3'!I38,'A-a-4'!I38)-I38</f>
        <v>0</v>
      </c>
    </row>
    <row r="39" spans="2:16" s="8" customFormat="1" ht="11.1" customHeight="1" x14ac:dyDescent="0.15">
      <c r="B39" s="29" t="s">
        <v>18</v>
      </c>
      <c r="C39" s="123">
        <v>49</v>
      </c>
      <c r="D39" s="43"/>
      <c r="E39" s="125">
        <v>53</v>
      </c>
      <c r="F39" s="123">
        <v>54</v>
      </c>
      <c r="G39" s="123">
        <v>12</v>
      </c>
      <c r="H39" s="123">
        <v>3</v>
      </c>
      <c r="I39" s="123">
        <v>1</v>
      </c>
      <c r="J39" s="46">
        <f>SUM('A-a-1'!C39,'A-a-2'!C39,'A-a-3'!C39,'A-a-4'!C39)-C39</f>
        <v>0</v>
      </c>
      <c r="K39" s="46"/>
      <c r="L39" s="46">
        <f>SUM('A-a-1'!E39,'A-a-2'!E39,'A-a-3'!E39,'A-a-4'!E39)-E39</f>
        <v>0</v>
      </c>
      <c r="M39" s="46">
        <f>SUM('A-a-1'!F39,'A-a-2'!F39,'A-a-3'!F39,'A-a-4'!F39)-F39</f>
        <v>0</v>
      </c>
      <c r="N39" s="46">
        <f>SUM('A-a-1'!G39,'A-a-2'!G39,'A-a-3'!G39,'A-a-4'!G39)-G39</f>
        <v>0</v>
      </c>
      <c r="O39" s="46">
        <f>SUM('A-a-1'!H39,'A-a-2'!H39,'A-a-3'!H39,'A-a-4'!H39)-H39</f>
        <v>0</v>
      </c>
      <c r="P39" s="46">
        <f>SUM('A-a-1'!I39,'A-a-2'!I39,'A-a-3'!I39,'A-a-4'!I39)-I39</f>
        <v>0</v>
      </c>
    </row>
    <row r="40" spans="2:16" s="8" customFormat="1" ht="11.1" customHeight="1" x14ac:dyDescent="0.15">
      <c r="B40" s="29" t="s">
        <v>19</v>
      </c>
      <c r="C40" s="123">
        <v>50</v>
      </c>
      <c r="D40" s="43"/>
      <c r="E40" s="125">
        <v>56</v>
      </c>
      <c r="F40" s="123">
        <v>59</v>
      </c>
      <c r="G40" s="123">
        <v>11</v>
      </c>
      <c r="H40" s="123">
        <v>2</v>
      </c>
      <c r="I40" s="123">
        <v>1</v>
      </c>
      <c r="J40" s="46">
        <f>SUM('A-a-1'!C40,'A-a-2'!C40,'A-a-3'!C40,'A-a-4'!C40)-C40</f>
        <v>0</v>
      </c>
      <c r="K40" s="46"/>
      <c r="L40" s="46">
        <f>SUM('A-a-1'!E40,'A-a-2'!E40,'A-a-3'!E40,'A-a-4'!E40)-E40</f>
        <v>0</v>
      </c>
      <c r="M40" s="46">
        <f>SUM('A-a-1'!F40,'A-a-2'!F40,'A-a-3'!F40,'A-a-4'!F40)-F40</f>
        <v>0</v>
      </c>
      <c r="N40" s="46">
        <f>SUM('A-a-1'!G40,'A-a-2'!G40,'A-a-3'!G40,'A-a-4'!G40)-G40</f>
        <v>0</v>
      </c>
      <c r="O40" s="46">
        <f>SUM('A-a-1'!H40,'A-a-2'!H40,'A-a-3'!H40,'A-a-4'!H40)-H40</f>
        <v>0</v>
      </c>
      <c r="P40" s="46">
        <f>SUM('A-a-1'!I40,'A-a-2'!I40,'A-a-3'!I40,'A-a-4'!I40)-I40</f>
        <v>0</v>
      </c>
    </row>
    <row r="41" spans="2:16" s="8" customFormat="1" ht="11.1" customHeight="1" x14ac:dyDescent="0.15">
      <c r="B41" s="29" t="s">
        <v>20</v>
      </c>
      <c r="C41" s="123">
        <v>7</v>
      </c>
      <c r="D41" s="43"/>
      <c r="E41" s="125">
        <v>9</v>
      </c>
      <c r="F41" s="123">
        <v>8</v>
      </c>
      <c r="G41" s="123">
        <v>1</v>
      </c>
      <c r="H41" s="123">
        <v>0</v>
      </c>
      <c r="I41" s="123">
        <v>0</v>
      </c>
      <c r="J41" s="46">
        <f>SUM('A-a-1'!C41,'A-a-2'!C41,'A-a-3'!C41,'A-a-4'!C41)-C41</f>
        <v>0</v>
      </c>
      <c r="K41" s="46"/>
      <c r="L41" s="46">
        <f>SUM('A-a-1'!E41,'A-a-2'!E41,'A-a-3'!E41,'A-a-4'!E41)-E41</f>
        <v>0</v>
      </c>
      <c r="M41" s="46">
        <f>SUM('A-a-1'!F41,'A-a-2'!F41,'A-a-3'!F41,'A-a-4'!F41)-F41</f>
        <v>0</v>
      </c>
      <c r="N41" s="46">
        <f>SUM('A-a-1'!G41,'A-a-2'!G41,'A-a-3'!G41,'A-a-4'!G41)-G41</f>
        <v>0</v>
      </c>
      <c r="O41" s="46">
        <f>SUM('A-a-1'!H41,'A-a-2'!H41,'A-a-3'!H41,'A-a-4'!H41)-H41</f>
        <v>0</v>
      </c>
      <c r="P41" s="46">
        <f>SUM('A-a-1'!I41,'A-a-2'!I41,'A-a-3'!I41,'A-a-4'!I41)-I41</f>
        <v>0</v>
      </c>
    </row>
    <row r="42" spans="2:16" s="8" customFormat="1" ht="11.1" customHeight="1" x14ac:dyDescent="0.15">
      <c r="B42" s="29" t="s">
        <v>21</v>
      </c>
      <c r="C42" s="130">
        <v>4</v>
      </c>
      <c r="D42" s="43"/>
      <c r="E42" s="125">
        <v>3</v>
      </c>
      <c r="F42" s="123">
        <v>3</v>
      </c>
      <c r="G42" s="123">
        <v>0</v>
      </c>
      <c r="H42" s="123">
        <v>1</v>
      </c>
      <c r="I42" s="123">
        <v>0</v>
      </c>
      <c r="J42" s="46">
        <f>SUM('A-a-1'!C42,'A-a-2'!C42,'A-a-3'!C42,'A-a-4'!C42)-C42</f>
        <v>0</v>
      </c>
      <c r="K42" s="46"/>
      <c r="L42" s="46">
        <f>SUM('A-a-1'!E42,'A-a-2'!E42,'A-a-3'!E42,'A-a-4'!E42)-E42</f>
        <v>0</v>
      </c>
      <c r="M42" s="46">
        <f>SUM('A-a-1'!F42,'A-a-2'!F42,'A-a-3'!F42,'A-a-4'!F42)-F42</f>
        <v>0</v>
      </c>
      <c r="N42" s="46">
        <f>SUM('A-a-1'!G42,'A-a-2'!G42,'A-a-3'!G42,'A-a-4'!G42)-G42</f>
        <v>0</v>
      </c>
      <c r="O42" s="46">
        <f>SUM('A-a-1'!H42,'A-a-2'!H42,'A-a-3'!H42,'A-a-4'!H42)-H42</f>
        <v>0</v>
      </c>
      <c r="P42" s="46">
        <f>SUM('A-a-1'!I42,'A-a-2'!I42,'A-a-3'!I42,'A-a-4'!I42)-I42</f>
        <v>0</v>
      </c>
    </row>
    <row r="43" spans="2:16" s="8" customFormat="1" ht="11.1" customHeight="1" x14ac:dyDescent="0.15">
      <c r="B43" s="29" t="s">
        <v>22</v>
      </c>
      <c r="C43" s="123">
        <v>3</v>
      </c>
      <c r="D43" s="43"/>
      <c r="E43" s="125">
        <v>2</v>
      </c>
      <c r="F43" s="123">
        <v>2</v>
      </c>
      <c r="G43" s="123">
        <v>1</v>
      </c>
      <c r="H43" s="123">
        <v>0</v>
      </c>
      <c r="I43" s="123">
        <v>0</v>
      </c>
      <c r="J43" s="46">
        <f>SUM('A-a-1'!C43,'A-a-2'!C43,'A-a-3'!C43,'A-a-4'!C43)-C43</f>
        <v>0</v>
      </c>
      <c r="K43" s="46"/>
      <c r="L43" s="46">
        <f>SUM('A-a-1'!E43,'A-a-2'!E43,'A-a-3'!E43,'A-a-4'!E43)-E43</f>
        <v>0</v>
      </c>
      <c r="M43" s="46">
        <f>SUM('A-a-1'!F43,'A-a-2'!F43,'A-a-3'!F43,'A-a-4'!F43)-F43</f>
        <v>0</v>
      </c>
      <c r="N43" s="46">
        <f>SUM('A-a-1'!G43,'A-a-2'!G43,'A-a-3'!G43,'A-a-4'!G43)-G43</f>
        <v>0</v>
      </c>
      <c r="O43" s="46">
        <f>SUM('A-a-1'!H43,'A-a-2'!H43,'A-a-3'!H43,'A-a-4'!H43)-H43</f>
        <v>0</v>
      </c>
      <c r="P43" s="46">
        <f>SUM('A-a-1'!I43,'A-a-2'!I43,'A-a-3'!I43,'A-a-4'!I43)-I43</f>
        <v>0</v>
      </c>
    </row>
    <row r="44" spans="2:16" s="8" customFormat="1" ht="11.1" customHeight="1" x14ac:dyDescent="0.15">
      <c r="B44" s="29" t="s">
        <v>23</v>
      </c>
      <c r="C44" s="123">
        <v>30</v>
      </c>
      <c r="D44" s="43"/>
      <c r="E44" s="125">
        <v>30</v>
      </c>
      <c r="F44" s="123">
        <v>26</v>
      </c>
      <c r="G44" s="123">
        <v>4</v>
      </c>
      <c r="H44" s="123">
        <v>0</v>
      </c>
      <c r="I44" s="123">
        <v>0</v>
      </c>
      <c r="J44" s="46">
        <f>SUM('A-a-1'!C44,'A-a-2'!C44,'A-a-3'!C44,'A-a-4'!C44)-C44</f>
        <v>0</v>
      </c>
      <c r="K44" s="46"/>
      <c r="L44" s="46">
        <f>SUM('A-a-1'!E44,'A-a-2'!E44,'A-a-3'!E44,'A-a-4'!E44)-E44</f>
        <v>0</v>
      </c>
      <c r="M44" s="46">
        <f>SUM('A-a-1'!F44,'A-a-2'!F44,'A-a-3'!F44,'A-a-4'!F44)-F44</f>
        <v>0</v>
      </c>
      <c r="N44" s="46">
        <f>SUM('A-a-1'!G44,'A-a-2'!G44,'A-a-3'!G44,'A-a-4'!G44)-G44</f>
        <v>0</v>
      </c>
      <c r="O44" s="46">
        <f>SUM('A-a-1'!H44,'A-a-2'!H44,'A-a-3'!H44,'A-a-4'!H44)-H44</f>
        <v>0</v>
      </c>
      <c r="P44" s="46">
        <f>SUM('A-a-1'!I44,'A-a-2'!I44,'A-a-3'!I44,'A-a-4'!I44)-I44</f>
        <v>0</v>
      </c>
    </row>
    <row r="45" spans="2:16" s="22" customFormat="1" ht="11.1" customHeight="1" x14ac:dyDescent="0.15">
      <c r="B45" s="32" t="s">
        <v>286</v>
      </c>
      <c r="C45" s="121">
        <v>92</v>
      </c>
      <c r="D45" s="53"/>
      <c r="E45" s="131">
        <v>93</v>
      </c>
      <c r="F45" s="121">
        <v>97</v>
      </c>
      <c r="G45" s="121">
        <v>22</v>
      </c>
      <c r="H45" s="121">
        <v>2</v>
      </c>
      <c r="I45" s="121">
        <v>0</v>
      </c>
      <c r="J45" s="46">
        <f>SUM('A-a-1'!C45,'A-a-2'!C45,'A-a-3'!C45,'A-a-4'!C45)-C45</f>
        <v>0</v>
      </c>
      <c r="K45" s="46"/>
      <c r="L45" s="46">
        <f>SUM('A-a-1'!E45,'A-a-2'!E45,'A-a-3'!E45,'A-a-4'!E45)-E45</f>
        <v>0</v>
      </c>
      <c r="M45" s="46">
        <f>SUM('A-a-1'!F45,'A-a-2'!F45,'A-a-3'!F45,'A-a-4'!F45)-F45</f>
        <v>0</v>
      </c>
      <c r="N45" s="46">
        <f>SUM('A-a-1'!G45,'A-a-2'!G45,'A-a-3'!G45,'A-a-4'!G45)-G45</f>
        <v>0</v>
      </c>
      <c r="O45" s="46">
        <f>SUM('A-a-1'!H45,'A-a-2'!H45,'A-a-3'!H45,'A-a-4'!H45)-H45</f>
        <v>0</v>
      </c>
      <c r="P45" s="46">
        <f>SUM('A-a-1'!I45,'A-a-2'!I45,'A-a-3'!I45,'A-a-4'!I45)-I45</f>
        <v>0</v>
      </c>
    </row>
    <row r="46" spans="2:16" s="8" customFormat="1" ht="11.1" customHeight="1" x14ac:dyDescent="0.15">
      <c r="B46" s="29" t="s">
        <v>24</v>
      </c>
      <c r="C46" s="123">
        <v>6</v>
      </c>
      <c r="D46" s="43"/>
      <c r="E46" s="125">
        <v>6</v>
      </c>
      <c r="F46" s="123">
        <v>15</v>
      </c>
      <c r="G46" s="123">
        <v>1</v>
      </c>
      <c r="H46" s="123">
        <v>0</v>
      </c>
      <c r="I46" s="123">
        <v>0</v>
      </c>
      <c r="J46" s="46">
        <f>SUM('A-a-1'!C46,'A-a-2'!C46,'A-a-3'!C46,'A-a-4'!C46)-C46</f>
        <v>0</v>
      </c>
      <c r="K46" s="46"/>
      <c r="L46" s="46">
        <f>SUM('A-a-1'!E46,'A-a-2'!E46,'A-a-3'!E46,'A-a-4'!E46)-E46</f>
        <v>0</v>
      </c>
      <c r="M46" s="46">
        <f>SUM('A-a-1'!F46,'A-a-2'!F46,'A-a-3'!F46,'A-a-4'!F46)-F46</f>
        <v>0</v>
      </c>
      <c r="N46" s="46">
        <f>SUM('A-a-1'!G46,'A-a-2'!G46,'A-a-3'!G46,'A-a-4'!G46)-G46</f>
        <v>0</v>
      </c>
      <c r="O46" s="46">
        <f>SUM('A-a-1'!H46,'A-a-2'!H46,'A-a-3'!H46,'A-a-4'!H46)-H46</f>
        <v>0</v>
      </c>
      <c r="P46" s="46">
        <f>SUM('A-a-1'!I46,'A-a-2'!I46,'A-a-3'!I46,'A-a-4'!I46)-I46</f>
        <v>0</v>
      </c>
    </row>
    <row r="47" spans="2:16" s="8" customFormat="1" ht="11.1" customHeight="1" x14ac:dyDescent="0.15">
      <c r="B47" s="29" t="s">
        <v>25</v>
      </c>
      <c r="C47" s="123">
        <v>4</v>
      </c>
      <c r="D47" s="43"/>
      <c r="E47" s="125">
        <v>4</v>
      </c>
      <c r="F47" s="123">
        <v>4</v>
      </c>
      <c r="G47" s="123">
        <v>1</v>
      </c>
      <c r="H47" s="123">
        <v>0</v>
      </c>
      <c r="I47" s="123">
        <v>0</v>
      </c>
      <c r="J47" s="46">
        <f>SUM('A-a-1'!C47,'A-a-2'!C47,'A-a-3'!C47,'A-a-4'!C47)-C47</f>
        <v>0</v>
      </c>
      <c r="K47" s="46"/>
      <c r="L47" s="46">
        <f>SUM('A-a-1'!E47,'A-a-2'!E47,'A-a-3'!E47,'A-a-4'!E47)-E47</f>
        <v>0</v>
      </c>
      <c r="M47" s="46">
        <f>SUM('A-a-1'!F47,'A-a-2'!F47,'A-a-3'!F47,'A-a-4'!F47)-F47</f>
        <v>0</v>
      </c>
      <c r="N47" s="46">
        <f>SUM('A-a-1'!G47,'A-a-2'!G47,'A-a-3'!G47,'A-a-4'!G47)-G47</f>
        <v>0</v>
      </c>
      <c r="O47" s="46">
        <f>SUM('A-a-1'!H47,'A-a-2'!H47,'A-a-3'!H47,'A-a-4'!H47)-H47</f>
        <v>0</v>
      </c>
      <c r="P47" s="46">
        <f>SUM('A-a-1'!I47,'A-a-2'!I47,'A-a-3'!I47,'A-a-4'!I47)-I47</f>
        <v>0</v>
      </c>
    </row>
    <row r="48" spans="2:16" s="8" customFormat="1" ht="11.1" customHeight="1" x14ac:dyDescent="0.15">
      <c r="B48" s="29" t="s">
        <v>26</v>
      </c>
      <c r="C48" s="123">
        <v>3</v>
      </c>
      <c r="D48" s="43"/>
      <c r="E48" s="125">
        <v>4</v>
      </c>
      <c r="F48" s="123">
        <v>3</v>
      </c>
      <c r="G48" s="123">
        <v>1</v>
      </c>
      <c r="H48" s="123">
        <v>0</v>
      </c>
      <c r="I48" s="123">
        <v>0</v>
      </c>
      <c r="J48" s="46">
        <f>SUM('A-a-1'!C48,'A-a-2'!C48,'A-a-3'!C48,'A-a-4'!C48)-C48</f>
        <v>0</v>
      </c>
      <c r="K48" s="46"/>
      <c r="L48" s="46">
        <f>SUM('A-a-1'!E48,'A-a-2'!E48,'A-a-3'!E48,'A-a-4'!E48)-E48</f>
        <v>0</v>
      </c>
      <c r="M48" s="46">
        <f>SUM('A-a-1'!F48,'A-a-2'!F48,'A-a-3'!F48,'A-a-4'!F48)-F48</f>
        <v>0</v>
      </c>
      <c r="N48" s="46">
        <f>SUM('A-a-1'!G48,'A-a-2'!G48,'A-a-3'!G48,'A-a-4'!G48)-G48</f>
        <v>0</v>
      </c>
      <c r="O48" s="46">
        <f>SUM('A-a-1'!H48,'A-a-2'!H48,'A-a-3'!H48,'A-a-4'!H48)-H48</f>
        <v>0</v>
      </c>
      <c r="P48" s="46">
        <f>SUM('A-a-1'!I48,'A-a-2'!I48,'A-a-3'!I48,'A-a-4'!I48)-I48</f>
        <v>0</v>
      </c>
    </row>
    <row r="49" spans="2:16" s="8" customFormat="1" ht="11.1" customHeight="1" x14ac:dyDescent="0.15">
      <c r="B49" s="29" t="s">
        <v>27</v>
      </c>
      <c r="C49" s="123">
        <v>14</v>
      </c>
      <c r="D49" s="43"/>
      <c r="E49" s="125">
        <v>14</v>
      </c>
      <c r="F49" s="123">
        <v>12</v>
      </c>
      <c r="G49" s="123">
        <v>0</v>
      </c>
      <c r="H49" s="123">
        <v>0</v>
      </c>
      <c r="I49" s="123">
        <v>0</v>
      </c>
      <c r="J49" s="46">
        <f>SUM('A-a-1'!C49,'A-a-2'!C49,'A-a-3'!C49,'A-a-4'!C49)-C49</f>
        <v>0</v>
      </c>
      <c r="K49" s="46"/>
      <c r="L49" s="46">
        <f>SUM('A-a-1'!E49,'A-a-2'!E49,'A-a-3'!E49,'A-a-4'!E49)-E49</f>
        <v>0</v>
      </c>
      <c r="M49" s="46">
        <f>SUM('A-a-1'!F49,'A-a-2'!F49,'A-a-3'!F49,'A-a-4'!F49)-F49</f>
        <v>0</v>
      </c>
      <c r="N49" s="46">
        <f>SUM('A-a-1'!G49,'A-a-2'!G49,'A-a-3'!G49,'A-a-4'!G49)-G49</f>
        <v>0</v>
      </c>
      <c r="O49" s="46">
        <f>SUM('A-a-1'!H49,'A-a-2'!H49,'A-a-3'!H49,'A-a-4'!H49)-H49</f>
        <v>0</v>
      </c>
      <c r="P49" s="46">
        <f>SUM('A-a-1'!I49,'A-a-2'!I49,'A-a-3'!I49,'A-a-4'!I49)-I49</f>
        <v>0</v>
      </c>
    </row>
    <row r="50" spans="2:16" s="8" customFormat="1" ht="11.1" customHeight="1" x14ac:dyDescent="0.15">
      <c r="B50" s="29" t="s">
        <v>28</v>
      </c>
      <c r="C50" s="123">
        <v>59</v>
      </c>
      <c r="D50" s="43"/>
      <c r="E50" s="125">
        <v>58</v>
      </c>
      <c r="F50" s="123">
        <v>57</v>
      </c>
      <c r="G50" s="123">
        <v>16</v>
      </c>
      <c r="H50" s="123">
        <v>2</v>
      </c>
      <c r="I50" s="123">
        <v>0</v>
      </c>
      <c r="J50" s="46">
        <f>SUM('A-a-1'!C50,'A-a-2'!C50,'A-a-3'!C50,'A-a-4'!C50)-C50</f>
        <v>0</v>
      </c>
      <c r="K50" s="46"/>
      <c r="L50" s="46">
        <f>SUM('A-a-1'!E50,'A-a-2'!E50,'A-a-3'!E50,'A-a-4'!E50)-E50</f>
        <v>0</v>
      </c>
      <c r="M50" s="46">
        <f>SUM('A-a-1'!F50,'A-a-2'!F50,'A-a-3'!F50,'A-a-4'!F50)-F50</f>
        <v>0</v>
      </c>
      <c r="N50" s="46">
        <f>SUM('A-a-1'!G50,'A-a-2'!G50,'A-a-3'!G50,'A-a-4'!G50)-G50</f>
        <v>0</v>
      </c>
      <c r="O50" s="46">
        <f>SUM('A-a-1'!H50,'A-a-2'!H50,'A-a-3'!H50,'A-a-4'!H50)-H50</f>
        <v>0</v>
      </c>
      <c r="P50" s="46">
        <f>SUM('A-a-1'!I50,'A-a-2'!I50,'A-a-3'!I50,'A-a-4'!I50)-I50</f>
        <v>0</v>
      </c>
    </row>
    <row r="51" spans="2:16" s="8" customFormat="1" ht="11.1" customHeight="1" x14ac:dyDescent="0.15">
      <c r="B51" s="29" t="s">
        <v>29</v>
      </c>
      <c r="C51" s="123">
        <v>6</v>
      </c>
      <c r="D51" s="43"/>
      <c r="E51" s="125">
        <v>7</v>
      </c>
      <c r="F51" s="123">
        <v>6</v>
      </c>
      <c r="G51" s="123">
        <v>3</v>
      </c>
      <c r="H51" s="123">
        <v>0</v>
      </c>
      <c r="I51" s="123">
        <v>0</v>
      </c>
      <c r="J51" s="46">
        <f>SUM('A-a-1'!C51,'A-a-2'!C51,'A-a-3'!C51,'A-a-4'!C51)-C51</f>
        <v>0</v>
      </c>
      <c r="K51" s="46"/>
      <c r="L51" s="46">
        <f>SUM('A-a-1'!E51,'A-a-2'!E51,'A-a-3'!E51,'A-a-4'!E51)-E51</f>
        <v>0</v>
      </c>
      <c r="M51" s="46">
        <f>SUM('A-a-1'!F51,'A-a-2'!F51,'A-a-3'!F51,'A-a-4'!F51)-F51</f>
        <v>0</v>
      </c>
      <c r="N51" s="46">
        <f>SUM('A-a-1'!G51,'A-a-2'!G51,'A-a-3'!G51,'A-a-4'!G51)-G51</f>
        <v>0</v>
      </c>
      <c r="O51" s="46">
        <f>SUM('A-a-1'!H51,'A-a-2'!H51,'A-a-3'!H51,'A-a-4'!H51)-H51</f>
        <v>0</v>
      </c>
      <c r="P51" s="46">
        <f>SUM('A-a-1'!I51,'A-a-2'!I51,'A-a-3'!I51,'A-a-4'!I51)-I51</f>
        <v>0</v>
      </c>
    </row>
    <row r="52" spans="2:16" s="22" customFormat="1" ht="11.1" customHeight="1" x14ac:dyDescent="0.15">
      <c r="B52" s="32" t="s">
        <v>287</v>
      </c>
      <c r="C52" s="121">
        <v>201</v>
      </c>
      <c r="D52" s="53"/>
      <c r="E52" s="127">
        <v>190</v>
      </c>
      <c r="F52" s="121">
        <v>177</v>
      </c>
      <c r="G52" s="121">
        <v>34</v>
      </c>
      <c r="H52" s="121">
        <v>9</v>
      </c>
      <c r="I52" s="121">
        <v>2</v>
      </c>
      <c r="J52" s="46">
        <f>SUM('A-a-1'!C52,'A-a-2'!C52,'A-a-3'!C52,'A-a-4'!C52)-C52</f>
        <v>0</v>
      </c>
      <c r="K52" s="46"/>
      <c r="L52" s="46">
        <f>SUM('A-a-1'!E52,'A-a-2'!E52,'A-a-3'!E52,'A-a-4'!E52)-E52</f>
        <v>0</v>
      </c>
      <c r="M52" s="46">
        <f>SUM('A-a-1'!F52,'A-a-2'!F52,'A-a-3'!F52,'A-a-4'!F52)-F52</f>
        <v>0</v>
      </c>
      <c r="N52" s="46">
        <f>SUM('A-a-1'!G52,'A-a-2'!G52,'A-a-3'!G52,'A-a-4'!G52)-G52</f>
        <v>0</v>
      </c>
      <c r="O52" s="46">
        <f>SUM('A-a-1'!H52,'A-a-2'!H52,'A-a-3'!H52,'A-a-4'!H52)-H52</f>
        <v>0</v>
      </c>
      <c r="P52" s="46">
        <f>SUM('A-a-1'!I52,'A-a-2'!I52,'A-a-3'!I52,'A-a-4'!I52)-I52</f>
        <v>0</v>
      </c>
    </row>
    <row r="53" spans="2:16" s="8" customFormat="1" ht="11.1" customHeight="1" x14ac:dyDescent="0.15">
      <c r="B53" s="29" t="s">
        <v>30</v>
      </c>
      <c r="C53" s="123">
        <v>3</v>
      </c>
      <c r="D53" s="43"/>
      <c r="E53" s="125">
        <v>3</v>
      </c>
      <c r="F53" s="123">
        <v>4</v>
      </c>
      <c r="G53" s="123">
        <v>0</v>
      </c>
      <c r="H53" s="123">
        <v>0</v>
      </c>
      <c r="I53" s="123">
        <v>0</v>
      </c>
      <c r="J53" s="46">
        <f>SUM('A-a-1'!C53,'A-a-2'!C53,'A-a-3'!C53,'A-a-4'!C53)-C53</f>
        <v>0</v>
      </c>
      <c r="K53" s="46"/>
      <c r="L53" s="46">
        <f>SUM('A-a-1'!E53,'A-a-2'!E53,'A-a-3'!E53,'A-a-4'!E53)-E53</f>
        <v>0</v>
      </c>
      <c r="M53" s="46">
        <f>SUM('A-a-1'!F53,'A-a-2'!F53,'A-a-3'!F53,'A-a-4'!F53)-F53</f>
        <v>0</v>
      </c>
      <c r="N53" s="46">
        <f>SUM('A-a-1'!G53,'A-a-2'!G53,'A-a-3'!G53,'A-a-4'!G53)-G53</f>
        <v>0</v>
      </c>
      <c r="O53" s="46">
        <f>SUM('A-a-1'!H53,'A-a-2'!H53,'A-a-3'!H53,'A-a-4'!H53)-H53</f>
        <v>0</v>
      </c>
      <c r="P53" s="46">
        <f>SUM('A-a-1'!I53,'A-a-2'!I53,'A-a-3'!I53,'A-a-4'!I53)-I53</f>
        <v>0</v>
      </c>
    </row>
    <row r="54" spans="2:16" s="8" customFormat="1" ht="11.1" customHeight="1" x14ac:dyDescent="0.15">
      <c r="B54" s="29" t="s">
        <v>31</v>
      </c>
      <c r="C54" s="123">
        <v>14</v>
      </c>
      <c r="D54" s="43"/>
      <c r="E54" s="125">
        <v>13</v>
      </c>
      <c r="F54" s="123">
        <v>13</v>
      </c>
      <c r="G54" s="123">
        <v>4</v>
      </c>
      <c r="H54" s="123">
        <v>0</v>
      </c>
      <c r="I54" s="123">
        <v>0</v>
      </c>
      <c r="J54" s="46">
        <f>SUM('A-a-1'!C54,'A-a-2'!C54,'A-a-3'!C54,'A-a-4'!C54)-C54</f>
        <v>0</v>
      </c>
      <c r="K54" s="46"/>
      <c r="L54" s="46">
        <f>SUM('A-a-1'!E54,'A-a-2'!E54,'A-a-3'!E54,'A-a-4'!E54)-E54</f>
        <v>0</v>
      </c>
      <c r="M54" s="46">
        <f>SUM('A-a-1'!F54,'A-a-2'!F54,'A-a-3'!F54,'A-a-4'!F54)-F54</f>
        <v>0</v>
      </c>
      <c r="N54" s="46">
        <f>SUM('A-a-1'!G54,'A-a-2'!G54,'A-a-3'!G54,'A-a-4'!G54)-G54</f>
        <v>0</v>
      </c>
      <c r="O54" s="46">
        <f>SUM('A-a-1'!H54,'A-a-2'!H54,'A-a-3'!H54,'A-a-4'!H54)-H54</f>
        <v>0</v>
      </c>
      <c r="P54" s="46">
        <f>SUM('A-a-1'!I54,'A-a-2'!I54,'A-a-3'!I54,'A-a-4'!I54)-I54</f>
        <v>0</v>
      </c>
    </row>
    <row r="55" spans="2:16" s="8" customFormat="1" ht="11.1" customHeight="1" x14ac:dyDescent="0.15">
      <c r="B55" s="29" t="s">
        <v>32</v>
      </c>
      <c r="C55" s="123">
        <v>114</v>
      </c>
      <c r="D55" s="43"/>
      <c r="E55" s="125">
        <v>105</v>
      </c>
      <c r="F55" s="123">
        <v>101</v>
      </c>
      <c r="G55" s="123">
        <v>20</v>
      </c>
      <c r="H55" s="123">
        <v>6</v>
      </c>
      <c r="I55" s="123">
        <v>2</v>
      </c>
      <c r="J55" s="46">
        <f>SUM('A-a-1'!C55,'A-a-2'!C55,'A-a-3'!C55,'A-a-4'!C55)-C55</f>
        <v>0</v>
      </c>
      <c r="K55" s="46"/>
      <c r="L55" s="46">
        <f>SUM('A-a-1'!E55,'A-a-2'!E55,'A-a-3'!E55,'A-a-4'!E55)-E55</f>
        <v>0</v>
      </c>
      <c r="M55" s="46">
        <f>SUM('A-a-1'!F55,'A-a-2'!F55,'A-a-3'!F55,'A-a-4'!F55)-F55</f>
        <v>0</v>
      </c>
      <c r="N55" s="46">
        <f>SUM('A-a-1'!G55,'A-a-2'!G55,'A-a-3'!G55,'A-a-4'!G55)-G55</f>
        <v>0</v>
      </c>
      <c r="O55" s="46">
        <f>SUM('A-a-1'!H55,'A-a-2'!H55,'A-a-3'!H55,'A-a-4'!H55)-H55</f>
        <v>0</v>
      </c>
      <c r="P55" s="46">
        <f>SUM('A-a-1'!I55,'A-a-2'!I55,'A-a-3'!I55,'A-a-4'!I55)-I55</f>
        <v>0</v>
      </c>
    </row>
    <row r="56" spans="2:16" s="8" customFormat="1" ht="11.1" customHeight="1" x14ac:dyDescent="0.15">
      <c r="B56" s="29" t="s">
        <v>33</v>
      </c>
      <c r="C56" s="123">
        <v>55</v>
      </c>
      <c r="D56" s="43"/>
      <c r="E56" s="125">
        <v>54</v>
      </c>
      <c r="F56" s="123">
        <v>46</v>
      </c>
      <c r="G56" s="123">
        <v>6</v>
      </c>
      <c r="H56" s="123">
        <v>3</v>
      </c>
      <c r="I56" s="123">
        <v>0</v>
      </c>
      <c r="J56" s="46">
        <f>SUM('A-a-1'!C56,'A-a-2'!C56,'A-a-3'!C56,'A-a-4'!C56)-C56</f>
        <v>0</v>
      </c>
      <c r="K56" s="46"/>
      <c r="L56" s="46">
        <f>SUM('A-a-1'!E56,'A-a-2'!E56,'A-a-3'!E56,'A-a-4'!E56)-E56</f>
        <v>0</v>
      </c>
      <c r="M56" s="46">
        <f>SUM('A-a-1'!F56,'A-a-2'!F56,'A-a-3'!F56,'A-a-4'!F56)-F56</f>
        <v>0</v>
      </c>
      <c r="N56" s="46">
        <f>SUM('A-a-1'!G56,'A-a-2'!G56,'A-a-3'!G56,'A-a-4'!G56)-G56</f>
        <v>0</v>
      </c>
      <c r="O56" s="46">
        <f>SUM('A-a-1'!H56,'A-a-2'!H56,'A-a-3'!H56,'A-a-4'!H56)-H56</f>
        <v>0</v>
      </c>
      <c r="P56" s="46">
        <f>SUM('A-a-1'!I56,'A-a-2'!I56,'A-a-3'!I56,'A-a-4'!I56)-I56</f>
        <v>0</v>
      </c>
    </row>
    <row r="57" spans="2:16" s="8" customFormat="1" ht="11.1" customHeight="1" x14ac:dyDescent="0.15">
      <c r="B57" s="29" t="s">
        <v>34</v>
      </c>
      <c r="C57" s="123">
        <v>7</v>
      </c>
      <c r="D57" s="43"/>
      <c r="E57" s="125">
        <v>7</v>
      </c>
      <c r="F57" s="123">
        <v>6</v>
      </c>
      <c r="G57" s="123">
        <v>1</v>
      </c>
      <c r="H57" s="123">
        <v>0</v>
      </c>
      <c r="I57" s="123">
        <v>0</v>
      </c>
      <c r="J57" s="46">
        <f>SUM('A-a-1'!C57,'A-a-2'!C57,'A-a-3'!C57,'A-a-4'!C57)-C57</f>
        <v>0</v>
      </c>
      <c r="K57" s="46"/>
      <c r="L57" s="46">
        <f>SUM('A-a-1'!E57,'A-a-2'!E57,'A-a-3'!E57,'A-a-4'!E57)-E57</f>
        <v>0</v>
      </c>
      <c r="M57" s="46">
        <f>SUM('A-a-1'!F57,'A-a-2'!F57,'A-a-3'!F57,'A-a-4'!F57)-F57</f>
        <v>0</v>
      </c>
      <c r="N57" s="46">
        <f>SUM('A-a-1'!G57,'A-a-2'!G57,'A-a-3'!G57,'A-a-4'!G57)-G57</f>
        <v>0</v>
      </c>
      <c r="O57" s="46">
        <f>SUM('A-a-1'!H57,'A-a-2'!H57,'A-a-3'!H57,'A-a-4'!H57)-H57</f>
        <v>0</v>
      </c>
      <c r="P57" s="46">
        <f>SUM('A-a-1'!I57,'A-a-2'!I57,'A-a-3'!I57,'A-a-4'!I57)-I57</f>
        <v>0</v>
      </c>
    </row>
    <row r="58" spans="2:16" s="8" customFormat="1" ht="11.1" customHeight="1" x14ac:dyDescent="0.15">
      <c r="B58" s="29" t="s">
        <v>35</v>
      </c>
      <c r="C58" s="123">
        <v>8</v>
      </c>
      <c r="D58" s="43"/>
      <c r="E58" s="125">
        <v>8</v>
      </c>
      <c r="F58" s="123">
        <v>7</v>
      </c>
      <c r="G58" s="123">
        <v>3</v>
      </c>
      <c r="H58" s="123">
        <v>0</v>
      </c>
      <c r="I58" s="123">
        <v>0</v>
      </c>
      <c r="J58" s="46">
        <f>SUM('A-a-1'!C58,'A-a-2'!C58,'A-a-3'!C58,'A-a-4'!C58)-C58</f>
        <v>0</v>
      </c>
      <c r="K58" s="46"/>
      <c r="L58" s="46">
        <f>SUM('A-a-1'!E58,'A-a-2'!E58,'A-a-3'!E58,'A-a-4'!E58)-E58</f>
        <v>0</v>
      </c>
      <c r="M58" s="46">
        <f>SUM('A-a-1'!F58,'A-a-2'!F58,'A-a-3'!F58,'A-a-4'!F58)-F58</f>
        <v>0</v>
      </c>
      <c r="N58" s="46">
        <f>SUM('A-a-1'!G58,'A-a-2'!G58,'A-a-3'!G58,'A-a-4'!G58)-G58</f>
        <v>0</v>
      </c>
      <c r="O58" s="46">
        <f>SUM('A-a-1'!H58,'A-a-2'!H58,'A-a-3'!H58,'A-a-4'!H58)-H58</f>
        <v>0</v>
      </c>
      <c r="P58" s="46">
        <f>SUM('A-a-1'!I58,'A-a-2'!I58,'A-a-3'!I58,'A-a-4'!I58)-I58</f>
        <v>0</v>
      </c>
    </row>
    <row r="59" spans="2:16" s="22" customFormat="1" ht="11.1" customHeight="1" x14ac:dyDescent="0.15">
      <c r="B59" s="32" t="s">
        <v>288</v>
      </c>
      <c r="C59" s="121">
        <v>51</v>
      </c>
      <c r="D59" s="53"/>
      <c r="E59" s="127">
        <v>54</v>
      </c>
      <c r="F59" s="121">
        <v>51</v>
      </c>
      <c r="G59" s="121">
        <v>13</v>
      </c>
      <c r="H59" s="121">
        <v>2</v>
      </c>
      <c r="I59" s="121">
        <v>1</v>
      </c>
      <c r="J59" s="46">
        <f>SUM('A-a-1'!C59,'A-a-2'!C59,'A-a-3'!C59,'A-a-4'!C59)-C59</f>
        <v>0</v>
      </c>
      <c r="K59" s="46"/>
      <c r="L59" s="46">
        <f>SUM('A-a-1'!E59,'A-a-2'!E59,'A-a-3'!E59,'A-a-4'!E59)-E59</f>
        <v>0</v>
      </c>
      <c r="M59" s="46">
        <f>SUM('A-a-1'!F59,'A-a-2'!F59,'A-a-3'!F59,'A-a-4'!F59)-F59</f>
        <v>0</v>
      </c>
      <c r="N59" s="46">
        <f>SUM('A-a-1'!G59,'A-a-2'!G59,'A-a-3'!G59,'A-a-4'!G59)-G59</f>
        <v>0</v>
      </c>
      <c r="O59" s="46">
        <f>SUM('A-a-1'!H59,'A-a-2'!H59,'A-a-3'!H59,'A-a-4'!H59)-H59</f>
        <v>0</v>
      </c>
      <c r="P59" s="46">
        <f>SUM('A-a-1'!I59,'A-a-2'!I59,'A-a-3'!I59,'A-a-4'!I59)-I59</f>
        <v>0</v>
      </c>
    </row>
    <row r="60" spans="2:16" s="8" customFormat="1" ht="11.1" customHeight="1" x14ac:dyDescent="0.15">
      <c r="B60" s="29" t="s">
        <v>36</v>
      </c>
      <c r="C60" s="123">
        <v>4</v>
      </c>
      <c r="D60" s="43"/>
      <c r="E60" s="125">
        <v>5</v>
      </c>
      <c r="F60" s="123">
        <v>7</v>
      </c>
      <c r="G60" s="123">
        <v>2</v>
      </c>
      <c r="H60" s="123">
        <v>0</v>
      </c>
      <c r="I60" s="123">
        <v>0</v>
      </c>
      <c r="J60" s="46">
        <f>SUM('A-a-1'!C60,'A-a-2'!C60,'A-a-3'!C60,'A-a-4'!C60)-C60</f>
        <v>0</v>
      </c>
      <c r="K60" s="46"/>
      <c r="L60" s="46">
        <f>SUM('A-a-1'!E60,'A-a-2'!E60,'A-a-3'!E60,'A-a-4'!E60)-E60</f>
        <v>0</v>
      </c>
      <c r="M60" s="46">
        <f>SUM('A-a-1'!F60,'A-a-2'!F60,'A-a-3'!F60,'A-a-4'!F60)-F60</f>
        <v>0</v>
      </c>
      <c r="N60" s="46">
        <f>SUM('A-a-1'!G60,'A-a-2'!G60,'A-a-3'!G60,'A-a-4'!G60)-G60</f>
        <v>0</v>
      </c>
      <c r="O60" s="46">
        <f>SUM('A-a-1'!H60,'A-a-2'!H60,'A-a-3'!H60,'A-a-4'!H60)-H60</f>
        <v>0</v>
      </c>
      <c r="P60" s="46">
        <f>SUM('A-a-1'!I60,'A-a-2'!I60,'A-a-3'!I60,'A-a-4'!I60)-I60</f>
        <v>0</v>
      </c>
    </row>
    <row r="61" spans="2:16" s="8" customFormat="1" ht="11.1" customHeight="1" x14ac:dyDescent="0.15">
      <c r="B61" s="29" t="s">
        <v>37</v>
      </c>
      <c r="C61" s="123">
        <v>4</v>
      </c>
      <c r="D61" s="43"/>
      <c r="E61" s="125">
        <v>4</v>
      </c>
      <c r="F61" s="123">
        <v>3</v>
      </c>
      <c r="G61" s="123">
        <v>1</v>
      </c>
      <c r="H61" s="123">
        <v>0</v>
      </c>
      <c r="I61" s="123">
        <v>0</v>
      </c>
      <c r="J61" s="46">
        <f>SUM('A-a-1'!C61,'A-a-2'!C61,'A-a-3'!C61,'A-a-4'!C61)-C61</f>
        <v>0</v>
      </c>
      <c r="K61" s="46"/>
      <c r="L61" s="46">
        <f>SUM('A-a-1'!E61,'A-a-2'!E61,'A-a-3'!E61,'A-a-4'!E61)-E61</f>
        <v>0</v>
      </c>
      <c r="M61" s="46">
        <f>SUM('A-a-1'!F61,'A-a-2'!F61,'A-a-3'!F61,'A-a-4'!F61)-F61</f>
        <v>0</v>
      </c>
      <c r="N61" s="46">
        <f>SUM('A-a-1'!G61,'A-a-2'!G61,'A-a-3'!G61,'A-a-4'!G61)-G61</f>
        <v>0</v>
      </c>
      <c r="O61" s="46">
        <f>SUM('A-a-1'!H61,'A-a-2'!H61,'A-a-3'!H61,'A-a-4'!H61)-H61</f>
        <v>0</v>
      </c>
      <c r="P61" s="46">
        <f>SUM('A-a-1'!I61,'A-a-2'!I61,'A-a-3'!I61,'A-a-4'!I61)-I61</f>
        <v>0</v>
      </c>
    </row>
    <row r="62" spans="2:16" s="8" customFormat="1" ht="11.1" customHeight="1" x14ac:dyDescent="0.15">
      <c r="B62" s="29" t="s">
        <v>38</v>
      </c>
      <c r="C62" s="123">
        <v>13</v>
      </c>
      <c r="D62" s="43"/>
      <c r="E62" s="125">
        <v>13</v>
      </c>
      <c r="F62" s="123">
        <v>12</v>
      </c>
      <c r="G62" s="123">
        <v>3</v>
      </c>
      <c r="H62" s="123">
        <v>0</v>
      </c>
      <c r="I62" s="123">
        <v>0</v>
      </c>
      <c r="J62" s="46">
        <f>SUM('A-a-1'!C62,'A-a-2'!C62,'A-a-3'!C62,'A-a-4'!C62)-C62</f>
        <v>0</v>
      </c>
      <c r="K62" s="46"/>
      <c r="L62" s="46">
        <f>SUM('A-a-1'!E62,'A-a-2'!E62,'A-a-3'!E62,'A-a-4'!E62)-E62</f>
        <v>0</v>
      </c>
      <c r="M62" s="46">
        <f>SUM('A-a-1'!F62,'A-a-2'!F62,'A-a-3'!F62,'A-a-4'!F62)-F62</f>
        <v>0</v>
      </c>
      <c r="N62" s="46">
        <f>SUM('A-a-1'!G62,'A-a-2'!G62,'A-a-3'!G62,'A-a-4'!G62)-G62</f>
        <v>0</v>
      </c>
      <c r="O62" s="46">
        <f>SUM('A-a-1'!H62,'A-a-2'!H62,'A-a-3'!H62,'A-a-4'!H62)-H62</f>
        <v>0</v>
      </c>
      <c r="P62" s="46">
        <f>SUM('A-a-1'!I62,'A-a-2'!I62,'A-a-3'!I62,'A-a-4'!I62)-I62</f>
        <v>0</v>
      </c>
    </row>
    <row r="63" spans="2:16" s="8" customFormat="1" ht="11.1" customHeight="1" x14ac:dyDescent="0.15">
      <c r="B63" s="29" t="s">
        <v>39</v>
      </c>
      <c r="C63" s="123">
        <v>26</v>
      </c>
      <c r="D63" s="43"/>
      <c r="E63" s="125">
        <v>28</v>
      </c>
      <c r="F63" s="123">
        <v>25</v>
      </c>
      <c r="G63" s="123">
        <v>6</v>
      </c>
      <c r="H63" s="123">
        <v>1</v>
      </c>
      <c r="I63" s="123">
        <v>0</v>
      </c>
      <c r="J63" s="46">
        <f>SUM('A-a-1'!C63,'A-a-2'!C63,'A-a-3'!C63,'A-a-4'!C63)-C63</f>
        <v>0</v>
      </c>
      <c r="K63" s="46"/>
      <c r="L63" s="46">
        <f>SUM('A-a-1'!E63,'A-a-2'!E63,'A-a-3'!E63,'A-a-4'!E63)-E63</f>
        <v>0</v>
      </c>
      <c r="M63" s="46">
        <f>SUM('A-a-1'!F63,'A-a-2'!F63,'A-a-3'!F63,'A-a-4'!F63)-F63</f>
        <v>0</v>
      </c>
      <c r="N63" s="46">
        <f>SUM('A-a-1'!G63,'A-a-2'!G63,'A-a-3'!G63,'A-a-4'!G63)-G63</f>
        <v>0</v>
      </c>
      <c r="O63" s="46">
        <f>SUM('A-a-1'!H63,'A-a-2'!H63,'A-a-3'!H63,'A-a-4'!H63)-H63</f>
        <v>0</v>
      </c>
      <c r="P63" s="46">
        <f>SUM('A-a-1'!I63,'A-a-2'!I63,'A-a-3'!I63,'A-a-4'!I63)-I63</f>
        <v>0</v>
      </c>
    </row>
    <row r="64" spans="2:16" s="8" customFormat="1" ht="11.1" customHeight="1" x14ac:dyDescent="0.15">
      <c r="B64" s="29" t="s">
        <v>40</v>
      </c>
      <c r="C64" s="123">
        <v>4</v>
      </c>
      <c r="D64" s="43"/>
      <c r="E64" s="125">
        <v>4</v>
      </c>
      <c r="F64" s="123">
        <v>4</v>
      </c>
      <c r="G64" s="123">
        <v>1</v>
      </c>
      <c r="H64" s="123">
        <v>1</v>
      </c>
      <c r="I64" s="123">
        <v>1</v>
      </c>
      <c r="J64" s="46">
        <f>SUM('A-a-1'!C64,'A-a-2'!C64,'A-a-3'!C64,'A-a-4'!C64)-C64</f>
        <v>0</v>
      </c>
      <c r="K64" s="46"/>
      <c r="L64" s="46">
        <f>SUM('A-a-1'!E64,'A-a-2'!E64,'A-a-3'!E64,'A-a-4'!E64)-E64</f>
        <v>0</v>
      </c>
      <c r="M64" s="46">
        <f>SUM('A-a-1'!F64,'A-a-2'!F64,'A-a-3'!F64,'A-a-4'!F64)-F64</f>
        <v>0</v>
      </c>
      <c r="N64" s="46">
        <f>SUM('A-a-1'!G64,'A-a-2'!G64,'A-a-3'!G64,'A-a-4'!G64)-G64</f>
        <v>0</v>
      </c>
      <c r="O64" s="46">
        <f>SUM('A-a-1'!H64,'A-a-2'!H64,'A-a-3'!H64,'A-a-4'!H64)-H64</f>
        <v>0</v>
      </c>
      <c r="P64" s="46">
        <f>SUM('A-a-1'!I64,'A-a-2'!I64,'A-a-3'!I64,'A-a-4'!I64)-I64</f>
        <v>0</v>
      </c>
    </row>
    <row r="65" spans="2:16" s="22" customFormat="1" ht="11.1" customHeight="1" x14ac:dyDescent="0.15">
      <c r="B65" s="32" t="s">
        <v>289</v>
      </c>
      <c r="C65" s="121">
        <v>15</v>
      </c>
      <c r="D65" s="53"/>
      <c r="E65" s="127">
        <v>16</v>
      </c>
      <c r="F65" s="121">
        <v>14</v>
      </c>
      <c r="G65" s="121">
        <v>2</v>
      </c>
      <c r="H65" s="121">
        <v>0</v>
      </c>
      <c r="I65" s="121">
        <v>0</v>
      </c>
      <c r="J65" s="46">
        <f>SUM('A-a-1'!C65,'A-a-2'!C65,'A-a-3'!C65,'A-a-4'!C65)-C65</f>
        <v>0</v>
      </c>
      <c r="K65" s="46"/>
      <c r="L65" s="46">
        <f>SUM('A-a-1'!E65,'A-a-2'!E65,'A-a-3'!E65,'A-a-4'!E65)-E65</f>
        <v>0</v>
      </c>
      <c r="M65" s="46">
        <f>SUM('A-a-1'!F65,'A-a-2'!F65,'A-a-3'!F65,'A-a-4'!F65)-F65</f>
        <v>0</v>
      </c>
      <c r="N65" s="46">
        <f>SUM('A-a-1'!G65,'A-a-2'!G65,'A-a-3'!G65,'A-a-4'!G65)-G65</f>
        <v>0</v>
      </c>
      <c r="O65" s="46">
        <f>SUM('A-a-1'!H65,'A-a-2'!H65,'A-a-3'!H65,'A-a-4'!H65)-H65</f>
        <v>0</v>
      </c>
      <c r="P65" s="46">
        <f>SUM('A-a-1'!I65,'A-a-2'!I65,'A-a-3'!I65,'A-a-4'!I65)-I65</f>
        <v>0</v>
      </c>
    </row>
    <row r="66" spans="2:16" s="8" customFormat="1" ht="11.1" customHeight="1" x14ac:dyDescent="0.15">
      <c r="B66" s="29" t="s">
        <v>41</v>
      </c>
      <c r="C66" s="123">
        <v>2</v>
      </c>
      <c r="D66" s="43"/>
      <c r="E66" s="125">
        <v>2</v>
      </c>
      <c r="F66" s="123">
        <v>1</v>
      </c>
      <c r="G66" s="123">
        <v>0</v>
      </c>
      <c r="H66" s="123">
        <v>0</v>
      </c>
      <c r="I66" s="123">
        <v>0</v>
      </c>
      <c r="J66" s="46">
        <f>SUM('A-a-1'!C66,'A-a-2'!C66,'A-a-3'!C66,'A-a-4'!C66)-C66</f>
        <v>0</v>
      </c>
      <c r="K66" s="46"/>
      <c r="L66" s="46">
        <f>SUM('A-a-1'!E66,'A-a-2'!E66,'A-a-3'!E66,'A-a-4'!E66)-E66</f>
        <v>0</v>
      </c>
      <c r="M66" s="46">
        <f>SUM('A-a-1'!F66,'A-a-2'!F66,'A-a-3'!F66,'A-a-4'!F66)-F66</f>
        <v>0</v>
      </c>
      <c r="N66" s="46">
        <f>SUM('A-a-1'!G66,'A-a-2'!G66,'A-a-3'!G66,'A-a-4'!G66)-G66</f>
        <v>0</v>
      </c>
      <c r="O66" s="46">
        <f>SUM('A-a-1'!H66,'A-a-2'!H66,'A-a-3'!H66,'A-a-4'!H66)-H66</f>
        <v>0</v>
      </c>
      <c r="P66" s="46">
        <f>SUM('A-a-1'!I66,'A-a-2'!I66,'A-a-3'!I66,'A-a-4'!I66)-I66</f>
        <v>0</v>
      </c>
    </row>
    <row r="67" spans="2:16" s="8" customFormat="1" ht="11.1" customHeight="1" x14ac:dyDescent="0.15">
      <c r="B67" s="29" t="s">
        <v>42</v>
      </c>
      <c r="C67" s="123">
        <v>6</v>
      </c>
      <c r="D67" s="43"/>
      <c r="E67" s="125">
        <v>6</v>
      </c>
      <c r="F67" s="123">
        <v>5</v>
      </c>
      <c r="G67" s="123">
        <v>0</v>
      </c>
      <c r="H67" s="123">
        <v>0</v>
      </c>
      <c r="I67" s="123">
        <v>0</v>
      </c>
      <c r="J67" s="46">
        <f>SUM('A-a-1'!C67,'A-a-2'!C67,'A-a-3'!C67,'A-a-4'!C67)-C67</f>
        <v>0</v>
      </c>
      <c r="K67" s="46"/>
      <c r="L67" s="46">
        <f>SUM('A-a-1'!E67,'A-a-2'!E67,'A-a-3'!E67,'A-a-4'!E67)-E67</f>
        <v>0</v>
      </c>
      <c r="M67" s="46">
        <f>SUM('A-a-1'!F67,'A-a-2'!F67,'A-a-3'!F67,'A-a-4'!F67)-F67</f>
        <v>0</v>
      </c>
      <c r="N67" s="46">
        <f>SUM('A-a-1'!G67,'A-a-2'!G67,'A-a-3'!G67,'A-a-4'!G67)-G67</f>
        <v>0</v>
      </c>
      <c r="O67" s="46">
        <f>SUM('A-a-1'!H67,'A-a-2'!H67,'A-a-3'!H67,'A-a-4'!H67)-H67</f>
        <v>0</v>
      </c>
      <c r="P67" s="46">
        <f>SUM('A-a-1'!I67,'A-a-2'!I67,'A-a-3'!I67,'A-a-4'!I67)-I67</f>
        <v>0</v>
      </c>
    </row>
    <row r="68" spans="2:16" s="8" customFormat="1" ht="11.1" customHeight="1" x14ac:dyDescent="0.15">
      <c r="B68" s="29" t="s">
        <v>43</v>
      </c>
      <c r="C68" s="123">
        <v>4</v>
      </c>
      <c r="D68" s="43"/>
      <c r="E68" s="125">
        <v>4</v>
      </c>
      <c r="F68" s="123">
        <v>4</v>
      </c>
      <c r="G68" s="123">
        <v>0</v>
      </c>
      <c r="H68" s="123">
        <v>0</v>
      </c>
      <c r="I68" s="123">
        <v>0</v>
      </c>
      <c r="J68" s="46">
        <f>SUM('A-a-1'!C68,'A-a-2'!C68,'A-a-3'!C68,'A-a-4'!C68)-C68</f>
        <v>0</v>
      </c>
      <c r="K68" s="46"/>
      <c r="L68" s="46">
        <f>SUM('A-a-1'!E68,'A-a-2'!E68,'A-a-3'!E68,'A-a-4'!E68)-E68</f>
        <v>0</v>
      </c>
      <c r="M68" s="46">
        <f>SUM('A-a-1'!F68,'A-a-2'!F68,'A-a-3'!F68,'A-a-4'!F68)-F68</f>
        <v>0</v>
      </c>
      <c r="N68" s="46">
        <f>SUM('A-a-1'!G68,'A-a-2'!G68,'A-a-3'!G68,'A-a-4'!G68)-G68</f>
        <v>0</v>
      </c>
      <c r="O68" s="46">
        <f>SUM('A-a-1'!H68,'A-a-2'!H68,'A-a-3'!H68,'A-a-4'!H68)-H68</f>
        <v>0</v>
      </c>
      <c r="P68" s="46">
        <f>SUM('A-a-1'!I68,'A-a-2'!I68,'A-a-3'!I68,'A-a-4'!I68)-I68</f>
        <v>0</v>
      </c>
    </row>
    <row r="69" spans="2:16" s="8" customFormat="1" ht="11.1" customHeight="1" x14ac:dyDescent="0.15">
      <c r="B69" s="29" t="s">
        <v>44</v>
      </c>
      <c r="C69" s="123">
        <v>3</v>
      </c>
      <c r="D69" s="43"/>
      <c r="E69" s="125">
        <v>4</v>
      </c>
      <c r="F69" s="123">
        <v>4</v>
      </c>
      <c r="G69" s="123">
        <v>2</v>
      </c>
      <c r="H69" s="123">
        <v>0</v>
      </c>
      <c r="I69" s="123">
        <v>0</v>
      </c>
      <c r="J69" s="46">
        <f>SUM('A-a-1'!C69,'A-a-2'!C69,'A-a-3'!C69,'A-a-4'!C69)-C69</f>
        <v>0</v>
      </c>
      <c r="K69" s="46"/>
      <c r="L69" s="46">
        <f>SUM('A-a-1'!E69,'A-a-2'!E69,'A-a-3'!E69,'A-a-4'!E69)-E69</f>
        <v>0</v>
      </c>
      <c r="M69" s="46">
        <f>SUM('A-a-1'!F69,'A-a-2'!F69,'A-a-3'!F69,'A-a-4'!F69)-F69</f>
        <v>0</v>
      </c>
      <c r="N69" s="46">
        <f>SUM('A-a-1'!G69,'A-a-2'!G69,'A-a-3'!G69,'A-a-4'!G69)-G69</f>
        <v>0</v>
      </c>
      <c r="O69" s="46">
        <f>SUM('A-a-1'!H69,'A-a-2'!H69,'A-a-3'!H69,'A-a-4'!H69)-H69</f>
        <v>0</v>
      </c>
      <c r="P69" s="46">
        <f>SUM('A-a-1'!I69,'A-a-2'!I69,'A-a-3'!I69,'A-a-4'!I69)-I69</f>
        <v>0</v>
      </c>
    </row>
    <row r="70" spans="2:16" s="22" customFormat="1" ht="11.1" customHeight="1" x14ac:dyDescent="0.15">
      <c r="B70" s="32" t="s">
        <v>290</v>
      </c>
      <c r="C70" s="121">
        <v>105</v>
      </c>
      <c r="D70" s="53"/>
      <c r="E70" s="127">
        <v>100</v>
      </c>
      <c r="F70" s="121">
        <v>97</v>
      </c>
      <c r="G70" s="121">
        <v>21</v>
      </c>
      <c r="H70" s="121">
        <v>5</v>
      </c>
      <c r="I70" s="121">
        <v>0</v>
      </c>
      <c r="J70" s="46">
        <f>SUM('A-a-1'!C70,'A-a-2'!C70,'A-a-3'!C70,'A-a-4'!C70)-C70</f>
        <v>0</v>
      </c>
      <c r="K70" s="46"/>
      <c r="L70" s="46">
        <f>SUM('A-a-1'!E70,'A-a-2'!E70,'A-a-3'!E70,'A-a-4'!E70)-E70</f>
        <v>0</v>
      </c>
      <c r="M70" s="46">
        <f>SUM('A-a-1'!F70,'A-a-2'!F70,'A-a-3'!F70,'A-a-4'!F70)-F70</f>
        <v>0</v>
      </c>
      <c r="N70" s="46">
        <f>SUM('A-a-1'!G70,'A-a-2'!G70,'A-a-3'!G70,'A-a-4'!G70)-G70</f>
        <v>0</v>
      </c>
      <c r="O70" s="46">
        <f>SUM('A-a-1'!H70,'A-a-2'!H70,'A-a-3'!H70,'A-a-4'!H70)-H70</f>
        <v>0</v>
      </c>
      <c r="P70" s="46">
        <f>SUM('A-a-1'!I70,'A-a-2'!I70,'A-a-3'!I70,'A-a-4'!I70)-I70</f>
        <v>0</v>
      </c>
    </row>
    <row r="71" spans="2:16" s="8" customFormat="1" ht="11.1" customHeight="1" x14ac:dyDescent="0.15">
      <c r="B71" s="29" t="s">
        <v>45</v>
      </c>
      <c r="C71" s="123">
        <v>45</v>
      </c>
      <c r="D71" s="43"/>
      <c r="E71" s="125">
        <v>41</v>
      </c>
      <c r="F71" s="123">
        <v>38</v>
      </c>
      <c r="G71" s="123">
        <v>12</v>
      </c>
      <c r="H71" s="123">
        <v>2</v>
      </c>
      <c r="I71" s="123">
        <v>0</v>
      </c>
      <c r="J71" s="46">
        <f>SUM('A-a-1'!C71,'A-a-2'!C71,'A-a-3'!C71,'A-a-4'!C71)-C71</f>
        <v>0</v>
      </c>
      <c r="K71" s="46"/>
      <c r="L71" s="46">
        <f>SUM('A-a-1'!E71,'A-a-2'!E71,'A-a-3'!E71,'A-a-4'!E71)-E71</f>
        <v>0</v>
      </c>
      <c r="M71" s="46">
        <f>SUM('A-a-1'!F71,'A-a-2'!F71,'A-a-3'!F71,'A-a-4'!F71)-F71</f>
        <v>0</v>
      </c>
      <c r="N71" s="46">
        <f>SUM('A-a-1'!G71,'A-a-2'!G71,'A-a-3'!G71,'A-a-4'!G71)-G71</f>
        <v>0</v>
      </c>
      <c r="O71" s="46">
        <f>SUM('A-a-1'!H71,'A-a-2'!H71,'A-a-3'!H71,'A-a-4'!H71)-H71</f>
        <v>0</v>
      </c>
      <c r="P71" s="46">
        <f>SUM('A-a-1'!I71,'A-a-2'!I71,'A-a-3'!I71,'A-a-4'!I71)-I71</f>
        <v>0</v>
      </c>
    </row>
    <row r="72" spans="2:16" s="8" customFormat="1" ht="11.1" customHeight="1" x14ac:dyDescent="0.15">
      <c r="B72" s="29" t="s">
        <v>46</v>
      </c>
      <c r="C72" s="123">
        <v>7</v>
      </c>
      <c r="D72" s="43"/>
      <c r="E72" s="125">
        <v>7</v>
      </c>
      <c r="F72" s="123">
        <v>8</v>
      </c>
      <c r="G72" s="123">
        <v>0</v>
      </c>
      <c r="H72" s="123">
        <v>0</v>
      </c>
      <c r="I72" s="123">
        <v>0</v>
      </c>
      <c r="J72" s="46">
        <f>SUM('A-a-1'!C72,'A-a-2'!C72,'A-a-3'!C72,'A-a-4'!C72)-C72</f>
        <v>0</v>
      </c>
      <c r="K72" s="46"/>
      <c r="L72" s="46">
        <f>SUM('A-a-1'!E72,'A-a-2'!E72,'A-a-3'!E72,'A-a-4'!E72)-E72</f>
        <v>0</v>
      </c>
      <c r="M72" s="46">
        <f>SUM('A-a-1'!F72,'A-a-2'!F72,'A-a-3'!F72,'A-a-4'!F72)-F72</f>
        <v>0</v>
      </c>
      <c r="N72" s="46">
        <f>SUM('A-a-1'!G72,'A-a-2'!G72,'A-a-3'!G72,'A-a-4'!G72)-G72</f>
        <v>0</v>
      </c>
      <c r="O72" s="46">
        <f>SUM('A-a-1'!H72,'A-a-2'!H72,'A-a-3'!H72,'A-a-4'!H72)-H72</f>
        <v>0</v>
      </c>
      <c r="P72" s="46">
        <f>SUM('A-a-1'!I72,'A-a-2'!I72,'A-a-3'!I72,'A-a-4'!I72)-I72</f>
        <v>0</v>
      </c>
    </row>
    <row r="73" spans="2:16" s="8" customFormat="1" ht="11.1" customHeight="1" x14ac:dyDescent="0.15">
      <c r="B73" s="29" t="s">
        <v>47</v>
      </c>
      <c r="C73" s="123">
        <v>3</v>
      </c>
      <c r="D73" s="43"/>
      <c r="E73" s="125">
        <v>3</v>
      </c>
      <c r="F73" s="123">
        <v>5</v>
      </c>
      <c r="G73" s="123">
        <v>0</v>
      </c>
      <c r="H73" s="123">
        <v>0</v>
      </c>
      <c r="I73" s="123">
        <v>0</v>
      </c>
      <c r="J73" s="46">
        <f>SUM('A-a-1'!C73,'A-a-2'!C73,'A-a-3'!C73,'A-a-4'!C73)-C73</f>
        <v>0</v>
      </c>
      <c r="K73" s="46"/>
      <c r="L73" s="46">
        <f>SUM('A-a-1'!E73,'A-a-2'!E73,'A-a-3'!E73,'A-a-4'!E73)-E73</f>
        <v>0</v>
      </c>
      <c r="M73" s="46">
        <f>SUM('A-a-1'!F73,'A-a-2'!F73,'A-a-3'!F73,'A-a-4'!F73)-F73</f>
        <v>0</v>
      </c>
      <c r="N73" s="46">
        <f>SUM('A-a-1'!G73,'A-a-2'!G73,'A-a-3'!G73,'A-a-4'!G73)-G73</f>
        <v>0</v>
      </c>
      <c r="O73" s="46">
        <f>SUM('A-a-1'!H73,'A-a-2'!H73,'A-a-3'!H73,'A-a-4'!H73)-H73</f>
        <v>0</v>
      </c>
      <c r="P73" s="46">
        <f>SUM('A-a-1'!I73,'A-a-2'!I73,'A-a-3'!I73,'A-a-4'!I73)-I73</f>
        <v>0</v>
      </c>
    </row>
    <row r="74" spans="2:16" s="8" customFormat="1" ht="11.1" customHeight="1" x14ac:dyDescent="0.15">
      <c r="B74" s="29" t="s">
        <v>48</v>
      </c>
      <c r="C74" s="123">
        <v>10</v>
      </c>
      <c r="D74" s="43"/>
      <c r="E74" s="125">
        <v>10</v>
      </c>
      <c r="F74" s="123">
        <v>7</v>
      </c>
      <c r="G74" s="123">
        <v>2</v>
      </c>
      <c r="H74" s="123">
        <v>0</v>
      </c>
      <c r="I74" s="123">
        <v>0</v>
      </c>
      <c r="J74" s="46">
        <f>SUM('A-a-1'!C74,'A-a-2'!C74,'A-a-3'!C74,'A-a-4'!C74)-C74</f>
        <v>0</v>
      </c>
      <c r="K74" s="46"/>
      <c r="L74" s="46">
        <f>SUM('A-a-1'!E74,'A-a-2'!E74,'A-a-3'!E74,'A-a-4'!E74)-E74</f>
        <v>0</v>
      </c>
      <c r="M74" s="46">
        <f>SUM('A-a-1'!F74,'A-a-2'!F74,'A-a-3'!F74,'A-a-4'!F74)-F74</f>
        <v>0</v>
      </c>
      <c r="N74" s="46">
        <f>SUM('A-a-1'!G74,'A-a-2'!G74,'A-a-3'!G74,'A-a-4'!G74)-G74</f>
        <v>0</v>
      </c>
      <c r="O74" s="46">
        <f>SUM('A-a-1'!H74,'A-a-2'!H74,'A-a-3'!H74,'A-a-4'!H74)-H74</f>
        <v>0</v>
      </c>
      <c r="P74" s="46">
        <f>SUM('A-a-1'!I74,'A-a-2'!I74,'A-a-3'!I74,'A-a-4'!I74)-I74</f>
        <v>0</v>
      </c>
    </row>
    <row r="75" spans="2:16" s="8" customFormat="1" ht="11.1" customHeight="1" x14ac:dyDescent="0.15">
      <c r="B75" s="29" t="s">
        <v>49</v>
      </c>
      <c r="C75" s="123">
        <v>11</v>
      </c>
      <c r="D75" s="43"/>
      <c r="E75" s="125">
        <v>11</v>
      </c>
      <c r="F75" s="123">
        <v>12</v>
      </c>
      <c r="G75" s="123">
        <v>1</v>
      </c>
      <c r="H75" s="123">
        <v>0</v>
      </c>
      <c r="I75" s="123">
        <v>0</v>
      </c>
      <c r="J75" s="46">
        <f>SUM('A-a-1'!C75,'A-a-2'!C75,'A-a-3'!C75,'A-a-4'!C75)-C75</f>
        <v>0</v>
      </c>
      <c r="K75" s="46"/>
      <c r="L75" s="46">
        <f>SUM('A-a-1'!E75,'A-a-2'!E75,'A-a-3'!E75,'A-a-4'!E75)-E75</f>
        <v>0</v>
      </c>
      <c r="M75" s="46">
        <f>SUM('A-a-1'!F75,'A-a-2'!F75,'A-a-3'!F75,'A-a-4'!F75)-F75</f>
        <v>0</v>
      </c>
      <c r="N75" s="46">
        <f>SUM('A-a-1'!G75,'A-a-2'!G75,'A-a-3'!G75,'A-a-4'!G75)-G75</f>
        <v>0</v>
      </c>
      <c r="O75" s="46">
        <f>SUM('A-a-1'!H75,'A-a-2'!H75,'A-a-3'!H75,'A-a-4'!H75)-H75</f>
        <v>0</v>
      </c>
      <c r="P75" s="46">
        <f>SUM('A-a-1'!I75,'A-a-2'!I75,'A-a-3'!I75,'A-a-4'!I75)-I75</f>
        <v>0</v>
      </c>
    </row>
    <row r="76" spans="2:16" s="8" customFormat="1" ht="11.1" customHeight="1" x14ac:dyDescent="0.15">
      <c r="B76" s="29" t="s">
        <v>50</v>
      </c>
      <c r="C76" s="123">
        <v>7</v>
      </c>
      <c r="D76" s="43"/>
      <c r="E76" s="125">
        <v>6</v>
      </c>
      <c r="F76" s="123">
        <v>10</v>
      </c>
      <c r="G76" s="123">
        <v>1</v>
      </c>
      <c r="H76" s="123">
        <v>1</v>
      </c>
      <c r="I76" s="123">
        <v>0</v>
      </c>
      <c r="J76" s="46">
        <f>SUM('A-a-1'!C76,'A-a-2'!C76,'A-a-3'!C76,'A-a-4'!C76)-C76</f>
        <v>0</v>
      </c>
      <c r="K76" s="46"/>
      <c r="L76" s="46">
        <f>SUM('A-a-1'!E76,'A-a-2'!E76,'A-a-3'!E76,'A-a-4'!E76)-E76</f>
        <v>0</v>
      </c>
      <c r="M76" s="46">
        <f>SUM('A-a-1'!F76,'A-a-2'!F76,'A-a-3'!F76,'A-a-4'!F76)-F76</f>
        <v>0</v>
      </c>
      <c r="N76" s="46">
        <f>SUM('A-a-1'!G76,'A-a-2'!G76,'A-a-3'!G76,'A-a-4'!G76)-G76</f>
        <v>0</v>
      </c>
      <c r="O76" s="46">
        <f>SUM('A-a-1'!H76,'A-a-2'!H76,'A-a-3'!H76,'A-a-4'!H76)-H76</f>
        <v>0</v>
      </c>
      <c r="P76" s="46">
        <f>SUM('A-a-1'!I76,'A-a-2'!I76,'A-a-3'!I76,'A-a-4'!I76)-I76</f>
        <v>0</v>
      </c>
    </row>
    <row r="77" spans="2:16" s="8" customFormat="1" ht="11.1" customHeight="1" x14ac:dyDescent="0.15">
      <c r="B77" s="29" t="s">
        <v>51</v>
      </c>
      <c r="C77" s="123">
        <v>8</v>
      </c>
      <c r="D77" s="43"/>
      <c r="E77" s="125">
        <v>8</v>
      </c>
      <c r="F77" s="123">
        <v>6</v>
      </c>
      <c r="G77" s="123">
        <v>3</v>
      </c>
      <c r="H77" s="123">
        <v>0</v>
      </c>
      <c r="I77" s="123">
        <v>0</v>
      </c>
      <c r="J77" s="46">
        <f>SUM('A-a-1'!C77,'A-a-2'!C77,'A-a-3'!C77,'A-a-4'!C77)-C77</f>
        <v>0</v>
      </c>
      <c r="K77" s="46"/>
      <c r="L77" s="46">
        <f>SUM('A-a-1'!E77,'A-a-2'!E77,'A-a-3'!E77,'A-a-4'!E77)-E77</f>
        <v>0</v>
      </c>
      <c r="M77" s="46">
        <f>SUM('A-a-1'!F77,'A-a-2'!F77,'A-a-3'!F77,'A-a-4'!F77)-F77</f>
        <v>0</v>
      </c>
      <c r="N77" s="46">
        <f>SUM('A-a-1'!G77,'A-a-2'!G77,'A-a-3'!G77,'A-a-4'!G77)-G77</f>
        <v>0</v>
      </c>
      <c r="O77" s="46">
        <f>SUM('A-a-1'!H77,'A-a-2'!H77,'A-a-3'!H77,'A-a-4'!H77)-H77</f>
        <v>0</v>
      </c>
      <c r="P77" s="46">
        <f>SUM('A-a-1'!I77,'A-a-2'!I77,'A-a-3'!I77,'A-a-4'!I77)-I77</f>
        <v>0</v>
      </c>
    </row>
    <row r="78" spans="2:16" s="8" customFormat="1" ht="11.1" customHeight="1" thickBot="1" x14ac:dyDescent="0.2">
      <c r="B78" s="33" t="s">
        <v>52</v>
      </c>
      <c r="C78" s="132">
        <v>14</v>
      </c>
      <c r="D78" s="67"/>
      <c r="E78" s="134">
        <v>14</v>
      </c>
      <c r="F78" s="132">
        <v>11</v>
      </c>
      <c r="G78" s="132">
        <v>2</v>
      </c>
      <c r="H78" s="132">
        <v>2</v>
      </c>
      <c r="I78" s="132">
        <v>0</v>
      </c>
      <c r="J78" s="46">
        <f>SUM('A-a-1'!C78,'A-a-2'!C78,'A-a-3'!C78,'A-a-4'!C78)-C78</f>
        <v>0</v>
      </c>
      <c r="K78" s="46"/>
      <c r="L78" s="46">
        <f>SUM('A-a-1'!E78,'A-a-2'!E78,'A-a-3'!E78,'A-a-4'!E78)-E78</f>
        <v>0</v>
      </c>
      <c r="M78" s="46">
        <f>SUM('A-a-1'!F78,'A-a-2'!F78,'A-a-3'!F78,'A-a-4'!F78)-F78</f>
        <v>0</v>
      </c>
      <c r="N78" s="46">
        <f>SUM('A-a-1'!G78,'A-a-2'!G78,'A-a-3'!G78,'A-a-4'!G78)-G78</f>
        <v>0</v>
      </c>
      <c r="O78" s="46">
        <f>SUM('A-a-1'!H78,'A-a-2'!H78,'A-a-3'!H78,'A-a-4'!H78)-H78</f>
        <v>0</v>
      </c>
      <c r="P78" s="46">
        <f>SUM('A-a-1'!I78,'A-a-2'!I78,'A-a-3'!I78,'A-a-4'!I78)-I78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B2:I2"/>
    <mergeCell ref="F5:I5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transitionEvaluation="1" codeName="Sheet80">
    <tabColor indexed="5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187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100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1320</v>
      </c>
      <c r="D9" s="44">
        <v>96.212121212121218</v>
      </c>
      <c r="E9" s="45">
        <v>1270</v>
      </c>
      <c r="F9" s="43">
        <v>1132</v>
      </c>
      <c r="G9" s="43">
        <v>99</v>
      </c>
      <c r="H9" s="43">
        <v>119</v>
      </c>
      <c r="I9" s="43">
        <v>24</v>
      </c>
    </row>
    <row r="10" spans="2:9" s="8" customFormat="1" x14ac:dyDescent="0.15">
      <c r="B10" s="14" t="str">
        <f>重要犯罪!B10</f>
        <v>2013     25</v>
      </c>
      <c r="C10" s="43">
        <v>1089</v>
      </c>
      <c r="D10" s="44">
        <v>92.745638200183649</v>
      </c>
      <c r="E10" s="45">
        <v>1010</v>
      </c>
      <c r="F10" s="43">
        <v>896</v>
      </c>
      <c r="G10" s="43">
        <v>89</v>
      </c>
      <c r="H10" s="43">
        <v>67</v>
      </c>
      <c r="I10" s="43">
        <v>15</v>
      </c>
    </row>
    <row r="11" spans="2:9" s="8" customFormat="1" x14ac:dyDescent="0.15">
      <c r="B11" s="14" t="str">
        <f>重要犯罪!B11</f>
        <v>2014     26</v>
      </c>
      <c r="C11" s="43">
        <v>1151</v>
      </c>
      <c r="D11" s="44">
        <v>89.748045178105997</v>
      </c>
      <c r="E11" s="45">
        <v>1033</v>
      </c>
      <c r="F11" s="43">
        <v>787</v>
      </c>
      <c r="G11" s="43">
        <v>78</v>
      </c>
      <c r="H11" s="43">
        <v>41</v>
      </c>
      <c r="I11" s="43">
        <v>11</v>
      </c>
    </row>
    <row r="12" spans="2:9" s="8" customFormat="1" x14ac:dyDescent="0.15">
      <c r="B12" s="14" t="str">
        <f>重要犯罪!B12</f>
        <v>2015     27</v>
      </c>
      <c r="C12" s="43">
        <v>1095</v>
      </c>
      <c r="D12" s="44">
        <v>91.141552511415526</v>
      </c>
      <c r="E12" s="45">
        <v>998</v>
      </c>
      <c r="F12" s="43">
        <v>757</v>
      </c>
      <c r="G12" s="43">
        <v>66</v>
      </c>
      <c r="H12" s="43">
        <v>54</v>
      </c>
      <c r="I12" s="43">
        <v>15</v>
      </c>
    </row>
    <row r="13" spans="2:9" s="8" customFormat="1" x14ac:dyDescent="0.15">
      <c r="B13" s="14" t="str">
        <f>重要犯罪!B13</f>
        <v>2016     28</v>
      </c>
      <c r="C13" s="43">
        <v>1008</v>
      </c>
      <c r="D13" s="44">
        <v>91.071428571428569</v>
      </c>
      <c r="E13" s="45">
        <v>918</v>
      </c>
      <c r="F13" s="43">
        <v>704</v>
      </c>
      <c r="G13" s="43">
        <v>53</v>
      </c>
      <c r="H13" s="43">
        <v>60</v>
      </c>
      <c r="I13" s="43">
        <v>11</v>
      </c>
    </row>
    <row r="14" spans="2:9" s="8" customFormat="1" x14ac:dyDescent="0.15">
      <c r="B14" s="18" t="str">
        <f>重要犯罪!B14</f>
        <v>2017     29</v>
      </c>
      <c r="C14" s="47">
        <v>971</v>
      </c>
      <c r="D14" s="44">
        <v>85.890834191555101</v>
      </c>
      <c r="E14" s="49">
        <v>834</v>
      </c>
      <c r="F14" s="50">
        <v>563</v>
      </c>
      <c r="G14" s="50">
        <v>39</v>
      </c>
      <c r="H14" s="50">
        <v>73</v>
      </c>
      <c r="I14" s="50">
        <v>10</v>
      </c>
    </row>
    <row r="15" spans="2:9" s="8" customFormat="1" x14ac:dyDescent="0.15">
      <c r="B15" s="18" t="str">
        <f>重要犯罪!B15</f>
        <v>2018     30</v>
      </c>
      <c r="C15" s="47">
        <v>1001</v>
      </c>
      <c r="D15" s="48">
        <v>89.010989010989007</v>
      </c>
      <c r="E15" s="49">
        <v>891</v>
      </c>
      <c r="F15" s="50">
        <v>614</v>
      </c>
      <c r="G15" s="50">
        <v>54</v>
      </c>
      <c r="H15" s="50">
        <v>94</v>
      </c>
      <c r="I15" s="50">
        <v>18</v>
      </c>
    </row>
    <row r="16" spans="2:9" s="8" customFormat="1" x14ac:dyDescent="0.15">
      <c r="B16" s="18" t="str">
        <f>重要犯罪!B16</f>
        <v>2019 令和元年</v>
      </c>
      <c r="C16" s="50">
        <v>974</v>
      </c>
      <c r="D16" s="48">
        <v>90.349075975359341</v>
      </c>
      <c r="E16" s="51">
        <v>880</v>
      </c>
      <c r="F16" s="50">
        <v>564</v>
      </c>
      <c r="G16" s="50">
        <v>42</v>
      </c>
      <c r="H16" s="50">
        <v>77</v>
      </c>
      <c r="I16" s="50">
        <v>8</v>
      </c>
    </row>
    <row r="17" spans="2:9" s="22" customFormat="1" x14ac:dyDescent="0.15">
      <c r="B17" s="18" t="str">
        <f>重要犯罪!B17</f>
        <v>2020 　　２</v>
      </c>
      <c r="C17" s="50">
        <v>988</v>
      </c>
      <c r="D17" s="48">
        <v>89.777327935222672</v>
      </c>
      <c r="E17" s="52">
        <v>887</v>
      </c>
      <c r="F17" s="52">
        <v>568</v>
      </c>
      <c r="G17" s="52">
        <v>43</v>
      </c>
      <c r="H17" s="52">
        <v>57</v>
      </c>
      <c r="I17" s="51">
        <v>9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1050</v>
      </c>
      <c r="D18" s="54">
        <f>E18/C18*100</f>
        <v>87.333333333333329</v>
      </c>
      <c r="E18" s="55">
        <f>SUM(E20,E26,E33,E34,E45,E52,E59,E65,E70)</f>
        <v>917</v>
      </c>
      <c r="F18" s="53">
        <f>SUM(F20,F26,F33,F34,F45,F52,F59,F65,F70)</f>
        <v>563</v>
      </c>
      <c r="G18" s="53">
        <f>SUM(G20,G26,G33,G34,G45,G52,G59,G65,G70)</f>
        <v>59</v>
      </c>
      <c r="H18" s="53">
        <f>SUM(H20,H26,H33,H34,H45,H52,H59,H65,H70)</f>
        <v>61</v>
      </c>
      <c r="I18" s="53">
        <f>SUM(I20,I26,I33,I34,I45,I52,I59,I65,I70)</f>
        <v>9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50</v>
      </c>
      <c r="D20" s="53"/>
      <c r="E20" s="23">
        <v>42</v>
      </c>
      <c r="F20" s="122">
        <v>35</v>
      </c>
      <c r="G20" s="122">
        <v>4</v>
      </c>
      <c r="H20" s="122">
        <v>6</v>
      </c>
      <c r="I20" s="121">
        <v>1</v>
      </c>
    </row>
    <row r="21" spans="2:9" s="8" customFormat="1" ht="11.1" customHeight="1" x14ac:dyDescent="0.15">
      <c r="B21" s="29" t="s">
        <v>2</v>
      </c>
      <c r="C21" s="123">
        <v>24</v>
      </c>
      <c r="D21" s="43"/>
      <c r="E21" s="125">
        <v>22</v>
      </c>
      <c r="F21" s="123">
        <v>18</v>
      </c>
      <c r="G21" s="123">
        <v>4</v>
      </c>
      <c r="H21" s="126">
        <v>3</v>
      </c>
      <c r="I21" s="123">
        <v>1</v>
      </c>
    </row>
    <row r="22" spans="2:9" s="8" customFormat="1" ht="11.1" customHeight="1" x14ac:dyDescent="0.15">
      <c r="B22" s="29" t="s">
        <v>3</v>
      </c>
      <c r="C22" s="123">
        <v>7</v>
      </c>
      <c r="D22" s="43"/>
      <c r="E22" s="125">
        <v>4</v>
      </c>
      <c r="F22" s="123">
        <v>1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6</v>
      </c>
      <c r="D23" s="43"/>
      <c r="E23" s="125">
        <v>2</v>
      </c>
      <c r="F23" s="123">
        <v>2</v>
      </c>
      <c r="G23" s="123">
        <v>0</v>
      </c>
      <c r="H23" s="123">
        <v>1</v>
      </c>
      <c r="I23" s="123">
        <v>0</v>
      </c>
    </row>
    <row r="24" spans="2:9" s="8" customFormat="1" ht="11.1" customHeight="1" x14ac:dyDescent="0.15">
      <c r="B24" s="29" t="s">
        <v>5</v>
      </c>
      <c r="C24" s="123">
        <v>9</v>
      </c>
      <c r="D24" s="43"/>
      <c r="E24" s="125">
        <v>10</v>
      </c>
      <c r="F24" s="123">
        <v>10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4</v>
      </c>
      <c r="D25" s="43"/>
      <c r="E25" s="125">
        <v>4</v>
      </c>
      <c r="F25" s="123">
        <v>4</v>
      </c>
      <c r="G25" s="123">
        <v>0</v>
      </c>
      <c r="H25" s="123">
        <v>2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30</v>
      </c>
      <c r="D26" s="53"/>
      <c r="E26" s="127">
        <v>33</v>
      </c>
      <c r="F26" s="121">
        <v>18</v>
      </c>
      <c r="G26" s="121">
        <v>0</v>
      </c>
      <c r="H26" s="121">
        <v>10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2</v>
      </c>
      <c r="D27" s="43"/>
      <c r="E27" s="125">
        <v>2</v>
      </c>
      <c r="F27" s="123">
        <v>1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1</v>
      </c>
      <c r="F28" s="123">
        <v>1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20</v>
      </c>
      <c r="D29" s="43"/>
      <c r="E29" s="125">
        <v>16</v>
      </c>
      <c r="F29" s="123">
        <v>11</v>
      </c>
      <c r="G29" s="123">
        <v>0</v>
      </c>
      <c r="H29" s="123">
        <v>9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4</v>
      </c>
      <c r="D30" s="43"/>
      <c r="E30" s="125">
        <v>6</v>
      </c>
      <c r="F30" s="123">
        <v>2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1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4</v>
      </c>
      <c r="D32" s="43"/>
      <c r="E32" s="125">
        <v>7</v>
      </c>
      <c r="F32" s="123">
        <v>3</v>
      </c>
      <c r="G32" s="123">
        <v>0</v>
      </c>
      <c r="H32" s="123">
        <v>1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33</v>
      </c>
      <c r="D33" s="53"/>
      <c r="E33" s="129">
        <v>34</v>
      </c>
      <c r="F33" s="128">
        <v>40</v>
      </c>
      <c r="G33" s="128">
        <v>4</v>
      </c>
      <c r="H33" s="128">
        <v>2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655</v>
      </c>
      <c r="D34" s="53"/>
      <c r="E34" s="127">
        <v>561</v>
      </c>
      <c r="F34" s="121">
        <v>333</v>
      </c>
      <c r="G34" s="121">
        <v>36</v>
      </c>
      <c r="H34" s="121">
        <v>32</v>
      </c>
      <c r="I34" s="121">
        <v>7</v>
      </c>
    </row>
    <row r="35" spans="2:9" s="8" customFormat="1" ht="11.1" customHeight="1" x14ac:dyDescent="0.15">
      <c r="B35" s="29" t="s">
        <v>14</v>
      </c>
      <c r="C35" s="123">
        <v>15</v>
      </c>
      <c r="D35" s="43"/>
      <c r="E35" s="125">
        <v>11</v>
      </c>
      <c r="F35" s="123">
        <v>3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3</v>
      </c>
      <c r="D36" s="43"/>
      <c r="E36" s="125">
        <v>3</v>
      </c>
      <c r="F36" s="123">
        <v>2</v>
      </c>
      <c r="G36" s="123">
        <v>0</v>
      </c>
      <c r="H36" s="123">
        <v>1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10</v>
      </c>
      <c r="D37" s="43"/>
      <c r="E37" s="125">
        <v>7</v>
      </c>
      <c r="F37" s="123">
        <v>5</v>
      </c>
      <c r="G37" s="123">
        <v>0</v>
      </c>
      <c r="H37" s="123">
        <v>2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20</v>
      </c>
      <c r="D38" s="43"/>
      <c r="E38" s="125">
        <v>16</v>
      </c>
      <c r="F38" s="123">
        <v>14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148</v>
      </c>
      <c r="D39" s="43"/>
      <c r="E39" s="125">
        <v>114</v>
      </c>
      <c r="F39" s="123">
        <v>60</v>
      </c>
      <c r="G39" s="123">
        <v>8</v>
      </c>
      <c r="H39" s="123">
        <v>13</v>
      </c>
      <c r="I39" s="123">
        <v>4</v>
      </c>
    </row>
    <row r="40" spans="2:9" s="8" customFormat="1" ht="11.1" customHeight="1" x14ac:dyDescent="0.15">
      <c r="B40" s="29" t="s">
        <v>19</v>
      </c>
      <c r="C40" s="123">
        <v>363</v>
      </c>
      <c r="D40" s="43"/>
      <c r="E40" s="125">
        <v>337</v>
      </c>
      <c r="F40" s="123">
        <v>232</v>
      </c>
      <c r="G40" s="123">
        <v>27</v>
      </c>
      <c r="H40" s="123">
        <v>12</v>
      </c>
      <c r="I40" s="123">
        <v>3</v>
      </c>
    </row>
    <row r="41" spans="2:9" s="8" customFormat="1" ht="11.1" customHeight="1" x14ac:dyDescent="0.15">
      <c r="B41" s="29" t="s">
        <v>20</v>
      </c>
      <c r="C41" s="123">
        <v>7</v>
      </c>
      <c r="D41" s="43"/>
      <c r="E41" s="125">
        <v>6</v>
      </c>
      <c r="F41" s="123">
        <v>2</v>
      </c>
      <c r="G41" s="123">
        <v>0</v>
      </c>
      <c r="H41" s="123">
        <v>1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2</v>
      </c>
      <c r="D42" s="43"/>
      <c r="E42" s="125">
        <v>2</v>
      </c>
      <c r="F42" s="123">
        <v>2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8</v>
      </c>
      <c r="D43" s="43"/>
      <c r="E43" s="125">
        <v>13</v>
      </c>
      <c r="F43" s="123">
        <v>4</v>
      </c>
      <c r="G43" s="123">
        <v>1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79</v>
      </c>
      <c r="D44" s="43"/>
      <c r="E44" s="125">
        <v>52</v>
      </c>
      <c r="F44" s="123">
        <v>9</v>
      </c>
      <c r="G44" s="123">
        <v>0</v>
      </c>
      <c r="H44" s="123">
        <v>3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112</v>
      </c>
      <c r="D45" s="53"/>
      <c r="E45" s="131">
        <v>97</v>
      </c>
      <c r="F45" s="121">
        <v>38</v>
      </c>
      <c r="G45" s="121">
        <v>5</v>
      </c>
      <c r="H45" s="121">
        <v>5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1</v>
      </c>
      <c r="D46" s="43"/>
      <c r="E46" s="125">
        <v>1</v>
      </c>
      <c r="F46" s="123">
        <v>1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7</v>
      </c>
      <c r="D47" s="43"/>
      <c r="E47" s="125">
        <v>9</v>
      </c>
      <c r="F47" s="123">
        <v>8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4</v>
      </c>
      <c r="D48" s="43"/>
      <c r="E48" s="125">
        <v>5</v>
      </c>
      <c r="F48" s="123">
        <v>2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35</v>
      </c>
      <c r="D49" s="43"/>
      <c r="E49" s="125">
        <v>34</v>
      </c>
      <c r="F49" s="123">
        <v>4</v>
      </c>
      <c r="G49" s="123">
        <v>1</v>
      </c>
      <c r="H49" s="123">
        <v>1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58</v>
      </c>
      <c r="D50" s="43"/>
      <c r="E50" s="125">
        <v>43</v>
      </c>
      <c r="F50" s="123">
        <v>21</v>
      </c>
      <c r="G50" s="123">
        <v>4</v>
      </c>
      <c r="H50" s="123">
        <v>4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7</v>
      </c>
      <c r="D51" s="43"/>
      <c r="E51" s="125">
        <v>5</v>
      </c>
      <c r="F51" s="123">
        <v>2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92</v>
      </c>
      <c r="D52" s="53"/>
      <c r="E52" s="127">
        <v>75</v>
      </c>
      <c r="F52" s="121">
        <v>54</v>
      </c>
      <c r="G52" s="121">
        <v>7</v>
      </c>
      <c r="H52" s="121">
        <v>3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10</v>
      </c>
      <c r="D53" s="43"/>
      <c r="E53" s="125">
        <v>9</v>
      </c>
      <c r="F53" s="123">
        <v>5</v>
      </c>
      <c r="G53" s="123">
        <v>1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22</v>
      </c>
      <c r="D54" s="43"/>
      <c r="E54" s="125">
        <v>21</v>
      </c>
      <c r="F54" s="123">
        <v>5</v>
      </c>
      <c r="G54" s="123">
        <v>1</v>
      </c>
      <c r="H54" s="123">
        <v>1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32</v>
      </c>
      <c r="D55" s="43"/>
      <c r="E55" s="125">
        <v>26</v>
      </c>
      <c r="F55" s="123">
        <v>33</v>
      </c>
      <c r="G55" s="123">
        <v>4</v>
      </c>
      <c r="H55" s="123">
        <v>1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17</v>
      </c>
      <c r="D56" s="43"/>
      <c r="E56" s="125">
        <v>7</v>
      </c>
      <c r="F56" s="123">
        <v>7</v>
      </c>
      <c r="G56" s="123">
        <v>1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8</v>
      </c>
      <c r="D57" s="43"/>
      <c r="E57" s="125">
        <v>8</v>
      </c>
      <c r="F57" s="123">
        <v>2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3</v>
      </c>
      <c r="D58" s="43"/>
      <c r="E58" s="125">
        <v>4</v>
      </c>
      <c r="F58" s="123">
        <v>2</v>
      </c>
      <c r="G58" s="123">
        <v>0</v>
      </c>
      <c r="H58" s="123">
        <v>1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36</v>
      </c>
      <c r="D59" s="53"/>
      <c r="E59" s="127">
        <v>29</v>
      </c>
      <c r="F59" s="121">
        <v>15</v>
      </c>
      <c r="G59" s="121">
        <v>2</v>
      </c>
      <c r="H59" s="121">
        <v>2</v>
      </c>
      <c r="I59" s="121">
        <v>1</v>
      </c>
    </row>
    <row r="60" spans="2:9" s="8" customFormat="1" ht="11.1" customHeight="1" x14ac:dyDescent="0.15">
      <c r="B60" s="29" t="s">
        <v>36</v>
      </c>
      <c r="C60" s="123">
        <v>1</v>
      </c>
      <c r="D60" s="43"/>
      <c r="E60" s="125">
        <v>1</v>
      </c>
      <c r="F60" s="123">
        <v>1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5</v>
      </c>
      <c r="D61" s="43"/>
      <c r="E61" s="125">
        <v>1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13</v>
      </c>
      <c r="D62" s="43"/>
      <c r="E62" s="125">
        <v>12</v>
      </c>
      <c r="F62" s="123">
        <v>2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6</v>
      </c>
      <c r="D63" s="43"/>
      <c r="E63" s="125">
        <v>9</v>
      </c>
      <c r="F63" s="123">
        <v>9</v>
      </c>
      <c r="G63" s="123">
        <v>2</v>
      </c>
      <c r="H63" s="123">
        <v>2</v>
      </c>
      <c r="I63" s="123">
        <v>1</v>
      </c>
    </row>
    <row r="64" spans="2:9" s="8" customFormat="1" ht="11.1" customHeight="1" x14ac:dyDescent="0.15">
      <c r="B64" s="29" t="s">
        <v>40</v>
      </c>
      <c r="C64" s="123">
        <v>11</v>
      </c>
      <c r="D64" s="43"/>
      <c r="E64" s="125">
        <v>6</v>
      </c>
      <c r="F64" s="123">
        <v>3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16</v>
      </c>
      <c r="D65" s="53"/>
      <c r="E65" s="127">
        <v>19</v>
      </c>
      <c r="F65" s="121">
        <v>11</v>
      </c>
      <c r="G65" s="121">
        <v>1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11</v>
      </c>
      <c r="D67" s="43"/>
      <c r="E67" s="125">
        <v>13</v>
      </c>
      <c r="F67" s="123">
        <v>7</v>
      </c>
      <c r="G67" s="123">
        <v>1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5</v>
      </c>
      <c r="D68" s="43"/>
      <c r="E68" s="125">
        <v>5</v>
      </c>
      <c r="F68" s="123">
        <v>3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1</v>
      </c>
      <c r="F69" s="123">
        <v>1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26</v>
      </c>
      <c r="D70" s="53"/>
      <c r="E70" s="127">
        <v>27</v>
      </c>
      <c r="F70" s="121">
        <v>19</v>
      </c>
      <c r="G70" s="121">
        <v>0</v>
      </c>
      <c r="H70" s="121">
        <v>1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7</v>
      </c>
      <c r="D71" s="43"/>
      <c r="E71" s="125">
        <v>9</v>
      </c>
      <c r="F71" s="123">
        <v>6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6</v>
      </c>
      <c r="D72" s="43"/>
      <c r="E72" s="125">
        <v>6</v>
      </c>
      <c r="F72" s="123">
        <v>3</v>
      </c>
      <c r="G72" s="123">
        <v>0</v>
      </c>
      <c r="H72" s="123">
        <v>1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1</v>
      </c>
      <c r="D74" s="43"/>
      <c r="E74" s="125">
        <v>2</v>
      </c>
      <c r="F74" s="123">
        <v>2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5</v>
      </c>
      <c r="D75" s="43"/>
      <c r="E75" s="125">
        <v>4</v>
      </c>
      <c r="F75" s="123">
        <v>4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2</v>
      </c>
      <c r="D76" s="43"/>
      <c r="E76" s="125">
        <v>2</v>
      </c>
      <c r="F76" s="123">
        <v>2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5</v>
      </c>
      <c r="D78" s="67"/>
      <c r="E78" s="134">
        <v>4</v>
      </c>
      <c r="F78" s="132">
        <v>2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transitionEvaluation="1" codeName="Sheet81">
    <tabColor indexed="12"/>
  </sheetPr>
  <dimension ref="B1:AA91"/>
  <sheetViews>
    <sheetView view="pageBreakPreview" zoomScaleNormal="100" zoomScaleSheetLayoutView="100" workbookViewId="0">
      <pane xSplit="2" ySplit="7" topLeftCell="C8" activePane="bottomRight" state="frozen"/>
      <selection activeCell="D30" sqref="D30"/>
      <selection pane="topRight" activeCell="D30" sqref="D30"/>
      <selection pane="bottomLeft" activeCell="D30" sqref="D30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10.42578125" style="2" customWidth="1"/>
    <col min="12" max="12" width="10.28515625" style="2" customWidth="1"/>
    <col min="13" max="57" width="9.28515625" style="2"/>
    <col min="58" max="58" width="9" style="2" bestFit="1" customWidth="1"/>
    <col min="59" max="16384" width="9.28515625" style="2"/>
  </cols>
  <sheetData>
    <row r="1" spans="2:27" x14ac:dyDescent="0.15">
      <c r="B1" s="1" t="s">
        <v>188</v>
      </c>
    </row>
    <row r="2" spans="2:27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27" s="5" customFormat="1" x14ac:dyDescent="0.15">
      <c r="B3" s="4"/>
      <c r="C3" s="4"/>
      <c r="D3" s="4"/>
      <c r="E3" s="4"/>
      <c r="F3" s="4"/>
      <c r="G3" s="4"/>
      <c r="H3" s="4"/>
      <c r="I3" s="4"/>
    </row>
    <row r="4" spans="2:27" s="7" customFormat="1" ht="10.199999999999999" thickBot="1" x14ac:dyDescent="0.2">
      <c r="B4" s="6"/>
      <c r="C4" s="211" t="s">
        <v>101</v>
      </c>
      <c r="D4" s="211"/>
      <c r="E4" s="211"/>
      <c r="F4" s="211"/>
      <c r="G4" s="211"/>
      <c r="H4" s="211"/>
      <c r="I4" s="211"/>
      <c r="M4" s="100"/>
    </row>
    <row r="5" spans="2:27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27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27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  <c r="J7" s="5" t="s">
        <v>232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110" t="s">
        <v>233</v>
      </c>
      <c r="K8" s="110" t="s">
        <v>234</v>
      </c>
      <c r="L8" s="5" t="s">
        <v>227</v>
      </c>
      <c r="M8" s="110" t="s">
        <v>233</v>
      </c>
      <c r="N8" s="110" t="s">
        <v>234</v>
      </c>
      <c r="O8" s="5" t="s">
        <v>228</v>
      </c>
      <c r="P8" s="110" t="s">
        <v>233</v>
      </c>
      <c r="Q8" s="110" t="s">
        <v>234</v>
      </c>
      <c r="R8" s="5" t="s">
        <v>229</v>
      </c>
      <c r="S8" s="110" t="s">
        <v>233</v>
      </c>
      <c r="T8" s="110" t="s">
        <v>234</v>
      </c>
      <c r="U8" s="5" t="s">
        <v>230</v>
      </c>
      <c r="V8" s="110" t="s">
        <v>233</v>
      </c>
      <c r="W8" s="110" t="s">
        <v>234</v>
      </c>
      <c r="X8" s="5" t="s">
        <v>231</v>
      </c>
      <c r="Y8" s="110" t="s">
        <v>233</v>
      </c>
      <c r="Z8" s="110" t="s">
        <v>234</v>
      </c>
      <c r="AA8" s="5" t="s">
        <v>230</v>
      </c>
    </row>
    <row r="9" spans="2:27" s="8" customFormat="1" x14ac:dyDescent="0.15">
      <c r="B9" s="14" t="str">
        <f>重要犯罪!B9</f>
        <v>2012 平成24年</v>
      </c>
      <c r="C9" s="43">
        <v>217389</v>
      </c>
      <c r="D9" s="44">
        <v>29.737475217237304</v>
      </c>
      <c r="E9" s="45">
        <v>64646</v>
      </c>
      <c r="F9" s="43">
        <v>55932</v>
      </c>
      <c r="G9" s="43">
        <v>6228</v>
      </c>
      <c r="H9" s="43">
        <v>17019</v>
      </c>
      <c r="I9" s="43">
        <v>2211</v>
      </c>
      <c r="J9" s="69">
        <f>SUM('F-3'!C9,'F-4'!C9,'F-5'!C9,'F-6'!C9,'F-8'!C9,'F-9'!C9,'F-10'!C9,'F-11'!C9,'F-12'!C9,'F-13'!C9,'F-15'!C9,'F-16'!C9,'F-17'!C9,'F-18'!C9,'F-19'!C9,'F-20'!C9,'F-22'!C9,'F-23'!C9,'F-24'!C9,'F-25'!C9,'F-26'!C9,'F-27'!C9,'F-28'!C9,'F-29'!C9,'F-30'!C9,'F-31'!C9)</f>
        <v>27463</v>
      </c>
      <c r="K9" s="5" t="e">
        <f>SUM('F-32'!C9,'F-33'!C9,'F-34'!C9,'F-35'!C9,'F-36'!C9,'F-37'!C9,'F-39'!C9,'F-40'!C9,'F-41'!C9,'F-43'!C9,'F-44'!C9,'F-45'!C9,'F-42'!C9,'F-38'!C9,#REF!,'F-48'!C9)</f>
        <v>#REF!</v>
      </c>
      <c r="L9" s="111" t="e">
        <f>SUM(J9:K9)-C9</f>
        <v>#REF!</v>
      </c>
      <c r="M9" s="69">
        <f>SUM('F-3'!E9,'F-4'!E9,'F-5'!E9,'F-6'!E9,'F-8'!E9,'F-9'!E9,'F-10'!E9,'F-11'!E9,'F-12'!E9,'F-13'!E9,'F-15'!E9,'F-16'!E9,'F-17'!E9,'F-18'!E9,'F-19'!E9,'F-20'!E9,'F-22'!E9,'F-23'!E9,'F-24'!E9,'F-25'!E9,'F-26'!E9,'F-27'!E9,'F-28'!E9,'F-29'!E9,'F-30'!E9,'F-31'!E9)</f>
        <v>13266</v>
      </c>
      <c r="N9" s="5" t="e">
        <f>SUM('F-32'!E9,'F-33'!E9,'F-34'!E9,'F-35'!E9,'F-36'!E9,'F-37'!E9,'F-39'!E9,'F-40'!E9,'F-41'!E9,'F-43'!E9,'F-44'!E9,'F-45'!E9,'F-42'!E9,'F-38'!E9,#REF!,'F-48'!E9)</f>
        <v>#REF!</v>
      </c>
      <c r="O9" s="111" t="e">
        <f>SUM(M9:N9)-E9</f>
        <v>#REF!</v>
      </c>
      <c r="P9" s="69">
        <f>SUM('F-3'!F9,'F-4'!F9,'F-5'!F9,'F-6'!F9,'F-8'!F9,'F-9'!F9,'F-10'!F9,'F-11'!F9,'F-12'!F9,'F-13'!F9,'F-15'!F9,'F-16'!F9,'F-17'!F9,'F-18'!F9,'F-19'!F9,'F-20'!F9,'F-22'!F9,'F-23'!F9,'F-24'!F9,'F-25'!F9,'F-26'!F9,'F-27'!F9,'F-28'!F9,'F-29'!F9,'F-30'!F9,'F-31'!F9)</f>
        <v>10555</v>
      </c>
      <c r="Q9" s="5" t="e">
        <f>SUM('F-32'!F9,'F-33'!F9,'F-34'!F9,'F-35'!F9,'F-36'!F9,'F-37'!F9,'F-39'!F9,'F-40'!F9,'F-41'!F9,'F-43'!F9,'F-44'!F9,'F-45'!F9,'F-42'!F9,'F-38'!F9,#REF!,'F-48'!F9)</f>
        <v>#REF!</v>
      </c>
      <c r="R9" s="111" t="e">
        <f>SUM(P9:Q9)-F9</f>
        <v>#REF!</v>
      </c>
      <c r="S9" s="69">
        <f>SUM('F-3'!G9,'F-4'!G9,'F-5'!G9,'F-6'!G9,'F-8'!G9,'F-9'!G9,'F-10'!G9,'F-11'!G9,'F-12'!G9,'F-13'!G9,'F-15'!G9,'F-16'!G9,'F-17'!G9,'F-18'!G9,'F-19'!G9,'F-20'!G9,'F-22'!G9,'F-23'!G9,'F-24'!G9,'F-25'!G9,'F-26'!G9,'F-27'!G9,'F-28'!G9,'F-29'!G9,'F-30'!G9,'F-31'!G9)</f>
        <v>1019</v>
      </c>
      <c r="T9" s="5" t="e">
        <f>SUM('F-32'!G9,'F-33'!G9,'F-34'!G9,'F-35'!G9,'F-36'!G9,'F-37'!G9,'F-39'!G9,'F-40'!G9,'F-41'!G9,'F-43'!G9,'F-44'!G9,'F-45'!G9,'F-42'!G9,'F-38'!G9,#REF!,'F-48'!G9)</f>
        <v>#REF!</v>
      </c>
      <c r="U9" s="111" t="e">
        <f>SUM(S9:T9)-G9</f>
        <v>#REF!</v>
      </c>
      <c r="V9" s="69">
        <f>SUM('F-3'!H9,'F-4'!H9,'F-5'!H9,'F-6'!H9,'F-8'!H9,'F-9'!H9,'F-10'!H9,'F-11'!H9,'F-12'!H9,'F-13'!H9,'F-15'!H9,'F-16'!H9,'F-17'!H9,'F-18'!H9,'F-19'!H9,'F-20'!H9,'F-22'!H9,'F-23'!H9,'F-24'!H9,'F-25'!H9,'F-26'!H9,'F-27'!H9,'F-28'!H9,'F-29'!H9,'F-30'!H9,'F-31'!H9)</f>
        <v>2909</v>
      </c>
      <c r="W9" s="5" t="e">
        <f>SUM('F-32'!H9,'F-33'!H9,'F-34'!H9,'F-35'!H9,'F-36'!H9,'F-37'!H9,'F-39'!H9,'F-40'!H9,'F-41'!H9,'F-43'!H9,'F-44'!H9,'F-45'!H9,'F-42'!H9,'F-38'!H9,#REF!,'F-48'!H9)</f>
        <v>#REF!</v>
      </c>
      <c r="X9" s="111" t="e">
        <f>SUM(V9:W9)-H9</f>
        <v>#REF!</v>
      </c>
      <c r="Y9" s="69">
        <f>SUM('F-3'!I9,'F-4'!I9,'F-5'!I9,'F-6'!I9,'F-8'!I9,'F-9'!I9,'F-10'!I9,'F-11'!I9,'F-12'!I9,'F-13'!I9,'F-15'!I9,'F-16'!I9,'F-17'!I9,'F-18'!I9,'F-19'!I9,'F-20'!I9,'F-22'!I9,'F-23'!I9,'F-24'!I9,'F-25'!I9,'F-26'!I9,'F-27'!I9,'F-28'!I9,'F-29'!I9,'F-30'!I9,'F-31'!I9)</f>
        <v>323</v>
      </c>
      <c r="Z9" s="5" t="e">
        <f>SUM('F-32'!I9,'F-33'!I9,'F-34'!I9,'F-35'!I9,'F-36'!I9,'F-37'!I9,'F-39'!I9,'F-40'!I9,'F-41'!I9,'F-43'!I9,'F-44'!I9,'F-45'!I9,'F-42'!I9,'F-38'!I9,#REF!,'F-48'!I9)</f>
        <v>#REF!</v>
      </c>
      <c r="AA9" s="111" t="e">
        <f>SUM(Y9:Z9)-I9</f>
        <v>#REF!</v>
      </c>
    </row>
    <row r="10" spans="2:27" s="8" customFormat="1" x14ac:dyDescent="0.15">
      <c r="B10" s="14" t="str">
        <f>重要犯罪!B10</f>
        <v>2013     25</v>
      </c>
      <c r="C10" s="43">
        <v>204474</v>
      </c>
      <c r="D10" s="44">
        <v>27.681269990316615</v>
      </c>
      <c r="E10" s="45">
        <v>56601</v>
      </c>
      <c r="F10" s="43">
        <v>48325</v>
      </c>
      <c r="G10" s="43">
        <v>4939</v>
      </c>
      <c r="H10" s="43">
        <v>13938</v>
      </c>
      <c r="I10" s="43">
        <v>1590</v>
      </c>
      <c r="J10" s="5">
        <f>SUM('F-3'!C10,'F-4'!C10,'F-5'!C10,'F-6'!C10,'F-8'!C10,'F-9'!C10,'F-10'!C10,'F-11'!C10,'F-12'!C10,'F-13'!C10,'F-15'!C10,'F-16'!C10,'F-17'!C10,'F-18'!C10,'F-19'!C10,'F-20'!C10,'F-22'!C10,'F-23'!C10,'F-24'!C10,'F-25'!C10,'F-26'!C10,'F-27'!C10,'F-28'!C10,'F-29'!C10,'F-30'!C10,'F-31'!C10)</f>
        <v>26607</v>
      </c>
      <c r="K10" s="5" t="e">
        <f>SUM('F-32'!C10,'F-33'!C10,'F-34'!C10,'F-35'!C10,'F-36'!C10,'F-37'!C10,'F-39'!C10,'F-40'!C10,'F-41'!C10,'F-43'!C10,'F-44'!C10,'F-45'!C10,'F-42'!C10,'F-38'!C10,#REF!,'F-48'!C10)</f>
        <v>#REF!</v>
      </c>
      <c r="L10" s="111" t="e">
        <f t="shared" ref="L10:L18" si="0">SUM(J10:K10)-C10</f>
        <v>#REF!</v>
      </c>
      <c r="M10" s="5">
        <f>SUM('F-3'!E10,'F-4'!E10,'F-5'!E10,'F-6'!E10,'F-8'!E10,'F-9'!E10,'F-10'!E10,'F-11'!E10,'F-12'!E10,'F-13'!E10,'F-15'!E10,'F-16'!E10,'F-17'!E10,'F-18'!E10,'F-19'!E10,'F-20'!E10,'F-22'!E10,'F-23'!E10,'F-24'!E10,'F-25'!E10,'F-26'!E10,'F-27'!E10,'F-28'!E10,'F-29'!E10,'F-30'!E10,'F-31'!E10)</f>
        <v>12816</v>
      </c>
      <c r="N10" s="5" t="e">
        <f>SUM('F-32'!E10,'F-33'!E10,'F-34'!E10,'F-35'!E10,'F-36'!E10,'F-37'!E10,'F-39'!E10,'F-40'!E10,'F-41'!E10,'F-43'!E10,'F-44'!E10,'F-45'!E10,'F-42'!E10,'F-38'!E10,#REF!,'F-48'!E10)</f>
        <v>#REF!</v>
      </c>
      <c r="O10" s="111" t="e">
        <f t="shared" ref="O10:O18" si="1">SUM(M10:N10)-E10</f>
        <v>#REF!</v>
      </c>
      <c r="P10" s="5">
        <f>SUM('F-3'!F10,'F-4'!F10,'F-5'!F10,'F-6'!F10,'F-8'!F10,'F-9'!F10,'F-10'!F10,'F-11'!F10,'F-12'!F10,'F-13'!F10,'F-15'!F10,'F-16'!F10,'F-17'!F10,'F-18'!F10,'F-19'!F10,'F-20'!F10,'F-22'!F10,'F-23'!F10,'F-24'!F10,'F-25'!F10,'F-26'!F10,'F-27'!F10,'F-28'!F10,'F-29'!F10,'F-30'!F10,'F-31'!F10)</f>
        <v>10250</v>
      </c>
      <c r="Q10" s="5" t="e">
        <f>SUM('F-32'!F10,'F-33'!F10,'F-34'!F10,'F-35'!F10,'F-36'!F10,'F-37'!F10,'F-39'!F10,'F-40'!F10,'F-41'!F10,'F-43'!F10,'F-44'!F10,'F-45'!F10,'F-42'!F10,'F-38'!F10,#REF!,'F-48'!F10)</f>
        <v>#REF!</v>
      </c>
      <c r="R10" s="111" t="e">
        <f t="shared" ref="R10:R73" si="2">SUM(P10:Q10)-F10</f>
        <v>#REF!</v>
      </c>
      <c r="S10" s="5">
        <f>SUM('F-3'!G10,'F-4'!G10,'F-5'!G10,'F-6'!G10,'F-8'!G10,'F-9'!G10,'F-10'!G10,'F-11'!G10,'F-12'!G10,'F-13'!G10,'F-15'!G10,'F-16'!G10,'F-17'!G10,'F-18'!G10,'F-19'!G10,'F-20'!G10,'F-22'!G10,'F-23'!G10,'F-24'!G10,'F-25'!G10,'F-26'!G10,'F-27'!G10,'F-28'!G10,'F-29'!G10,'F-30'!G10,'F-31'!G10)</f>
        <v>987</v>
      </c>
      <c r="T10" s="5" t="e">
        <f>SUM('F-32'!G10,'F-33'!G10,'F-34'!G10,'F-35'!G10,'F-36'!G10,'F-37'!G10,'F-39'!G10,'F-40'!G10,'F-41'!G10,'F-43'!G10,'F-44'!G10,'F-45'!G10,'F-42'!G10,'F-38'!G10,#REF!,'F-48'!G10)</f>
        <v>#REF!</v>
      </c>
      <c r="U10" s="111" t="e">
        <f t="shared" ref="U10:U73" si="3">SUM(S10:T10)-G10</f>
        <v>#REF!</v>
      </c>
      <c r="V10" s="5">
        <f>SUM('F-3'!H10,'F-4'!H10,'F-5'!H10,'F-6'!H10,'F-8'!H10,'F-9'!H10,'F-10'!H10,'F-11'!H10,'F-12'!H10,'F-13'!H10,'F-15'!H10,'F-16'!H10,'F-17'!H10,'F-18'!H10,'F-19'!H10,'F-20'!H10,'F-22'!H10,'F-23'!H10,'F-24'!H10,'F-25'!H10,'F-26'!H10,'F-27'!H10,'F-28'!H10,'F-29'!H10,'F-30'!H10,'F-31'!H10)</f>
        <v>2522</v>
      </c>
      <c r="W10" s="5" t="e">
        <f>SUM('F-32'!H10,'F-33'!H10,'F-34'!H10,'F-35'!H10,'F-36'!H10,'F-37'!H10,'F-39'!H10,'F-40'!H10,'F-41'!H10,'F-43'!H10,'F-44'!H10,'F-45'!H10,'F-42'!H10,'F-38'!H10,#REF!,'F-48'!H10)</f>
        <v>#REF!</v>
      </c>
      <c r="X10" s="111" t="e">
        <f t="shared" ref="X10:X20" si="4">SUM(V10:W10)-H10</f>
        <v>#REF!</v>
      </c>
      <c r="Y10" s="5">
        <f>SUM('F-3'!I10,'F-4'!I10,'F-5'!I10,'F-6'!I10,'F-8'!I10,'F-9'!I10,'F-10'!I10,'F-11'!I10,'F-12'!I10,'F-13'!I10,'F-15'!I10,'F-16'!I10,'F-17'!I10,'F-18'!I10,'F-19'!I10,'F-20'!I10,'F-22'!I10,'F-23'!I10,'F-24'!I10,'F-25'!I10,'F-26'!I10,'F-27'!I10,'F-28'!I10,'F-29'!I10,'F-30'!I10,'F-31'!I10)</f>
        <v>251</v>
      </c>
      <c r="Z10" s="5" t="e">
        <f>SUM('F-32'!I10,'F-33'!I10,'F-34'!I10,'F-35'!I10,'F-36'!I10,'F-37'!I10,'F-39'!I10,'F-40'!I10,'F-41'!I10,'F-43'!I10,'F-44'!I10,'F-45'!I10,'F-42'!I10,'F-38'!I10,#REF!,'F-48'!I10)</f>
        <v>#REF!</v>
      </c>
      <c r="AA10" s="111" t="e">
        <f t="shared" ref="AA10:AA73" si="5">SUM(Y10:Z10)-I10</f>
        <v>#REF!</v>
      </c>
    </row>
    <row r="11" spans="2:27" s="8" customFormat="1" x14ac:dyDescent="0.15">
      <c r="B11" s="14" t="str">
        <f>重要犯罪!B11</f>
        <v>2014     26</v>
      </c>
      <c r="C11" s="43">
        <v>184695</v>
      </c>
      <c r="D11" s="44">
        <v>28.257938763908065</v>
      </c>
      <c r="E11" s="45">
        <v>52191</v>
      </c>
      <c r="F11" s="43">
        <v>43624</v>
      </c>
      <c r="G11" s="43">
        <v>4198</v>
      </c>
      <c r="H11" s="43">
        <v>11737</v>
      </c>
      <c r="I11" s="43">
        <v>1140</v>
      </c>
      <c r="J11" s="5">
        <f>SUM('F-3'!C11,'F-4'!C11,'F-5'!C11,'F-6'!C11,'F-8'!C11,'F-9'!C11,'F-10'!C11,'F-11'!C11,'F-12'!C11,'F-13'!C11,'F-15'!C11,'F-16'!C11,'F-17'!C11,'F-18'!C11,'F-19'!C11,'F-20'!C11,'F-22'!C11,'F-23'!C11,'F-24'!C11,'F-25'!C11,'F-26'!C11,'F-27'!C11,'F-28'!C11,'F-29'!C11,'F-30'!C11,'F-31'!C11)</f>
        <v>24615</v>
      </c>
      <c r="K11" s="5" t="e">
        <f>SUM('F-32'!C11,'F-33'!C11,'F-34'!C11,'F-35'!C11,'F-36'!C11,'F-37'!C11,'F-39'!C11,'F-40'!C11,'F-41'!C11,'F-43'!C11,'F-44'!C11,'F-45'!C11,'F-42'!C11,'F-38'!C11,#REF!,'F-48'!C11)</f>
        <v>#REF!</v>
      </c>
      <c r="L11" s="111" t="e">
        <f t="shared" si="0"/>
        <v>#REF!</v>
      </c>
      <c r="M11" s="5">
        <f>SUM('F-3'!E11,'F-4'!E11,'F-5'!E11,'F-6'!E11,'F-8'!E11,'F-9'!E11,'F-10'!E11,'F-11'!E11,'F-12'!E11,'F-13'!E11,'F-15'!E11,'F-16'!E11,'F-17'!E11,'F-18'!E11,'F-19'!E11,'F-20'!E11,'F-22'!E11,'F-23'!E11,'F-24'!E11,'F-25'!E11,'F-26'!E11,'F-27'!E11,'F-28'!E11,'F-29'!E11,'F-30'!E11,'F-31'!E11)</f>
        <v>12780</v>
      </c>
      <c r="N11" s="5" t="e">
        <f>SUM('F-32'!E11,'F-33'!E11,'F-34'!E11,'F-35'!E11,'F-36'!E11,'F-37'!E11,'F-39'!E11,'F-40'!E11,'F-41'!E11,'F-43'!E11,'F-44'!E11,'F-45'!E11,'F-42'!E11,'F-38'!E11,#REF!,'F-48'!E11)</f>
        <v>#REF!</v>
      </c>
      <c r="O11" s="111" t="e">
        <f t="shared" si="1"/>
        <v>#REF!</v>
      </c>
      <c r="P11" s="5">
        <f>SUM('F-3'!F11,'F-4'!F11,'F-5'!F11,'F-6'!F11,'F-8'!F11,'F-9'!F11,'F-10'!F11,'F-11'!F11,'F-12'!F11,'F-13'!F11,'F-15'!F11,'F-16'!F11,'F-17'!F11,'F-18'!F11,'F-19'!F11,'F-20'!F11,'F-22'!F11,'F-23'!F11,'F-24'!F11,'F-25'!F11,'F-26'!F11,'F-27'!F11,'F-28'!F11,'F-29'!F11,'F-30'!F11,'F-31'!F11)</f>
        <v>9979</v>
      </c>
      <c r="Q11" s="5" t="e">
        <f>SUM('F-32'!F11,'F-33'!F11,'F-34'!F11,'F-35'!F11,'F-36'!F11,'F-37'!F11,'F-39'!F11,'F-40'!F11,'F-41'!F11,'F-43'!F11,'F-44'!F11,'F-45'!F11,'F-42'!F11,'F-38'!F11,#REF!,'F-48'!F11)</f>
        <v>#REF!</v>
      </c>
      <c r="R11" s="111" t="e">
        <f t="shared" si="2"/>
        <v>#REF!</v>
      </c>
      <c r="S11" s="5">
        <f>SUM('F-3'!G11,'F-4'!G11,'F-5'!G11,'F-6'!G11,'F-8'!G11,'F-9'!G11,'F-10'!G11,'F-11'!G11,'F-12'!G11,'F-13'!G11,'F-15'!G11,'F-16'!G11,'F-17'!G11,'F-18'!G11,'F-19'!G11,'F-20'!G11,'F-22'!G11,'F-23'!G11,'F-24'!G11,'F-25'!G11,'F-26'!G11,'F-27'!G11,'F-28'!G11,'F-29'!G11,'F-30'!G11,'F-31'!G11)</f>
        <v>998</v>
      </c>
      <c r="T11" s="5" t="e">
        <f>SUM('F-32'!G11,'F-33'!G11,'F-34'!G11,'F-35'!G11,'F-36'!G11,'F-37'!G11,'F-39'!G11,'F-40'!G11,'F-41'!G11,'F-43'!G11,'F-44'!G11,'F-45'!G11,'F-42'!G11,'F-38'!G11,#REF!,'F-48'!G11)</f>
        <v>#REF!</v>
      </c>
      <c r="U11" s="111" t="e">
        <f t="shared" si="3"/>
        <v>#REF!</v>
      </c>
      <c r="V11" s="5">
        <f>SUM('F-3'!H11,'F-4'!H11,'F-5'!H11,'F-6'!H11,'F-8'!H11,'F-9'!H11,'F-10'!H11,'F-11'!H11,'F-12'!H11,'F-13'!H11,'F-15'!H11,'F-16'!H11,'F-17'!H11,'F-18'!H11,'F-19'!H11,'F-20'!H11,'F-22'!H11,'F-23'!H11,'F-24'!H11,'F-25'!H11,'F-26'!H11,'F-27'!H11,'F-28'!H11,'F-29'!H11,'F-30'!H11,'F-31'!H11)</f>
        <v>2260</v>
      </c>
      <c r="W11" s="5" t="e">
        <f>SUM('F-32'!H11,'F-33'!H11,'F-34'!H11,'F-35'!H11,'F-36'!H11,'F-37'!H11,'F-39'!H11,'F-40'!H11,'F-41'!H11,'F-43'!H11,'F-44'!H11,'F-45'!H11,'F-42'!H11,'F-38'!H11,#REF!,'F-48'!H11)</f>
        <v>#REF!</v>
      </c>
      <c r="X11" s="111" t="e">
        <f t="shared" si="4"/>
        <v>#REF!</v>
      </c>
      <c r="Y11" s="5">
        <f>SUM('F-3'!I11,'F-4'!I11,'F-5'!I11,'F-6'!I11,'F-8'!I11,'F-9'!I11,'F-10'!I11,'F-11'!I11,'F-12'!I11,'F-13'!I11,'F-15'!I11,'F-16'!I11,'F-17'!I11,'F-18'!I11,'F-19'!I11,'F-20'!I11,'F-22'!I11,'F-23'!I11,'F-24'!I11,'F-25'!I11,'F-26'!I11,'F-27'!I11,'F-28'!I11,'F-29'!I11,'F-30'!I11,'F-31'!I11)</f>
        <v>221</v>
      </c>
      <c r="Z11" s="5" t="e">
        <f>SUM('F-32'!I11,'F-33'!I11,'F-34'!I11,'F-35'!I11,'F-36'!I11,'F-37'!I11,'F-39'!I11,'F-40'!I11,'F-41'!I11,'F-43'!I11,'F-44'!I11,'F-45'!I11,'F-42'!I11,'F-38'!I11,#REF!,'F-48'!I11)</f>
        <v>#REF!</v>
      </c>
      <c r="AA11" s="111" t="e">
        <f t="shared" si="5"/>
        <v>#REF!</v>
      </c>
    </row>
    <row r="12" spans="2:27" s="8" customFormat="1" x14ac:dyDescent="0.15">
      <c r="B12" s="14" t="str">
        <f>重要犯罪!B12</f>
        <v>2015     27</v>
      </c>
      <c r="C12" s="43">
        <v>167088</v>
      </c>
      <c r="D12" s="44">
        <v>29.248659389064446</v>
      </c>
      <c r="E12" s="45">
        <v>48871</v>
      </c>
      <c r="F12" s="43">
        <v>39727</v>
      </c>
      <c r="G12" s="43">
        <v>3891</v>
      </c>
      <c r="H12" s="43">
        <v>8763</v>
      </c>
      <c r="I12" s="43">
        <v>788</v>
      </c>
      <c r="J12" s="5">
        <f>SUM('F-3'!C12,'F-4'!C12,'F-5'!C12,'F-6'!C12,'F-8'!C12,'F-9'!C12,'F-10'!C12,'F-11'!C12,'F-12'!C12,'F-13'!C12,'F-15'!C12,'F-16'!C12,'F-17'!C12,'F-18'!C12,'F-19'!C12,'F-20'!C12,'F-22'!C12,'F-23'!C12,'F-24'!C12,'F-25'!C12,'F-26'!C12,'F-27'!C12,'F-28'!C12,'F-29'!C12,'F-30'!C12,'F-31'!C12)</f>
        <v>23949</v>
      </c>
      <c r="K12" s="5" t="e">
        <f>SUM('F-32'!C12,'F-33'!C12,'F-34'!C12,'F-35'!C12,'F-36'!C12,'F-37'!C12,'F-39'!C12,'F-40'!C12,'F-41'!C12,'F-43'!C12,'F-44'!C12,'F-45'!C12,'F-42'!C12,'F-38'!C12,#REF!,'F-48'!C12)</f>
        <v>#REF!</v>
      </c>
      <c r="L12" s="111" t="e">
        <f t="shared" si="0"/>
        <v>#REF!</v>
      </c>
      <c r="M12" s="5">
        <f>SUM('F-3'!E12,'F-4'!E12,'F-5'!E12,'F-6'!E12,'F-8'!E12,'F-9'!E12,'F-10'!E12,'F-11'!E12,'F-12'!E12,'F-13'!E12,'F-15'!E12,'F-16'!E12,'F-17'!E12,'F-18'!E12,'F-19'!E12,'F-20'!E12,'F-22'!E12,'F-23'!E12,'F-24'!E12,'F-25'!E12,'F-26'!E12,'F-27'!E12,'F-28'!E12,'F-29'!E12,'F-30'!E12,'F-31'!E12)</f>
        <v>12553</v>
      </c>
      <c r="N12" s="5" t="e">
        <f>SUM('F-32'!E12,'F-33'!E12,'F-34'!E12,'F-35'!E12,'F-36'!E12,'F-37'!E12,'F-39'!E12,'F-40'!E12,'F-41'!E12,'F-43'!E12,'F-44'!E12,'F-45'!E12,'F-42'!E12,'F-38'!E12,#REF!,'F-48'!E12)</f>
        <v>#REF!</v>
      </c>
      <c r="O12" s="111" t="e">
        <f t="shared" si="1"/>
        <v>#REF!</v>
      </c>
      <c r="P12" s="5">
        <f>SUM('F-3'!F12,'F-4'!F12,'F-5'!F12,'F-6'!F12,'F-8'!F12,'F-9'!F12,'F-10'!F12,'F-11'!F12,'F-12'!F12,'F-13'!F12,'F-15'!F12,'F-16'!F12,'F-17'!F12,'F-18'!F12,'F-19'!F12,'F-20'!F12,'F-22'!F12,'F-23'!F12,'F-24'!F12,'F-25'!F12,'F-26'!F12,'F-27'!F12,'F-28'!F12,'F-29'!F12,'F-30'!F12,'F-31'!F12)</f>
        <v>9339</v>
      </c>
      <c r="Q12" s="5" t="e">
        <f>SUM('F-32'!F12,'F-33'!F12,'F-34'!F12,'F-35'!F12,'F-36'!F12,'F-37'!F12,'F-39'!F12,'F-40'!F12,'F-41'!F12,'F-43'!F12,'F-44'!F12,'F-45'!F12,'F-42'!F12,'F-38'!F12,#REF!,'F-48'!F12)</f>
        <v>#REF!</v>
      </c>
      <c r="R12" s="111" t="e">
        <f t="shared" si="2"/>
        <v>#REF!</v>
      </c>
      <c r="S12" s="5">
        <f>SUM('F-3'!G12,'F-4'!G12,'F-5'!G12,'F-6'!G12,'F-8'!G12,'F-9'!G12,'F-10'!G12,'F-11'!G12,'F-12'!G12,'F-13'!G12,'F-15'!G12,'F-16'!G12,'F-17'!G12,'F-18'!G12,'F-19'!G12,'F-20'!G12,'F-22'!G12,'F-23'!G12,'F-24'!G12,'F-25'!G12,'F-26'!G12,'F-27'!G12,'F-28'!G12,'F-29'!G12,'F-30'!G12,'F-31'!G12)</f>
        <v>1007</v>
      </c>
      <c r="T12" s="5" t="e">
        <f>SUM('F-32'!G12,'F-33'!G12,'F-34'!G12,'F-35'!G12,'F-36'!G12,'F-37'!G12,'F-39'!G12,'F-40'!G12,'F-41'!G12,'F-43'!G12,'F-44'!G12,'F-45'!G12,'F-42'!G12,'F-38'!G12,#REF!,'F-48'!G12)</f>
        <v>#REF!</v>
      </c>
      <c r="U12" s="111" t="e">
        <f t="shared" si="3"/>
        <v>#REF!</v>
      </c>
      <c r="V12" s="5">
        <f>SUM('F-3'!H12,'F-4'!H12,'F-5'!H12,'F-6'!H12,'F-8'!H12,'F-9'!H12,'F-10'!H12,'F-11'!H12,'F-12'!H12,'F-13'!H12,'F-15'!H12,'F-16'!H12,'F-17'!H12,'F-18'!H12,'F-19'!H12,'F-20'!H12,'F-22'!H12,'F-23'!H12,'F-24'!H12,'F-25'!H12,'F-26'!H12,'F-27'!H12,'F-28'!H12,'F-29'!H12,'F-30'!H12,'F-31'!H12)</f>
        <v>1750</v>
      </c>
      <c r="W12" s="5" t="e">
        <f>SUM('F-32'!H12,'F-33'!H12,'F-34'!H12,'F-35'!H12,'F-36'!H12,'F-37'!H12,'F-39'!H12,'F-40'!H12,'F-41'!H12,'F-43'!H12,'F-44'!H12,'F-45'!H12,'F-42'!H12,'F-38'!H12,#REF!,'F-48'!H12)</f>
        <v>#REF!</v>
      </c>
      <c r="X12" s="111" t="e">
        <f t="shared" si="4"/>
        <v>#REF!</v>
      </c>
      <c r="Y12" s="5">
        <f>SUM('F-3'!I12,'F-4'!I12,'F-5'!I12,'F-6'!I12,'F-8'!I12,'F-9'!I12,'F-10'!I12,'F-11'!I12,'F-12'!I12,'F-13'!I12,'F-15'!I12,'F-16'!I12,'F-17'!I12,'F-18'!I12,'F-19'!I12,'F-20'!I12,'F-22'!I12,'F-23'!I12,'F-24'!I12,'F-25'!I12,'F-26'!I12,'F-27'!I12,'F-28'!I12,'F-29'!I12,'F-30'!I12,'F-31'!I12)</f>
        <v>163</v>
      </c>
      <c r="Z12" s="5" t="e">
        <f>SUM('F-32'!I12,'F-33'!I12,'F-34'!I12,'F-35'!I12,'F-36'!I12,'F-37'!I12,'F-39'!I12,'F-40'!I12,'F-41'!I12,'F-43'!I12,'F-44'!I12,'F-45'!I12,'F-42'!I12,'F-38'!I12,#REF!,'F-48'!I12)</f>
        <v>#REF!</v>
      </c>
      <c r="AA12" s="111" t="e">
        <f t="shared" si="5"/>
        <v>#REF!</v>
      </c>
    </row>
    <row r="13" spans="2:27" s="8" customFormat="1" x14ac:dyDescent="0.15">
      <c r="B13" s="18" t="str">
        <f>重要犯罪!B13</f>
        <v>2016     28</v>
      </c>
      <c r="C13" s="50">
        <v>149636</v>
      </c>
      <c r="D13" s="48">
        <v>29.767569301504988</v>
      </c>
      <c r="E13" s="72">
        <v>44543</v>
      </c>
      <c r="F13" s="50">
        <v>35678</v>
      </c>
      <c r="G13" s="50">
        <v>3427</v>
      </c>
      <c r="H13" s="50">
        <v>7077</v>
      </c>
      <c r="I13" s="50">
        <v>602</v>
      </c>
      <c r="J13" s="5">
        <f>SUM('F-3'!C13,'F-4'!C13,'F-5'!C13,'F-6'!C13,'F-8'!C13,'F-9'!C13,'F-10'!C13,'F-11'!C13,'F-12'!C13,'F-13'!C13,'F-15'!C13,'F-16'!C13,'F-17'!C13,'F-18'!C13,'F-19'!C13,'F-20'!C13,'F-22'!C13,'F-23'!C13,'F-24'!C13,'F-25'!C13,'F-26'!C13,'F-27'!C13,'F-28'!C13,'F-29'!C13,'F-30'!C13,'F-31'!C13)</f>
        <v>22355</v>
      </c>
      <c r="K13" s="5" t="e">
        <f>SUM('F-32'!C13,'F-33'!C13,'F-34'!C13,'F-35'!C13,'F-36'!C13,'F-37'!C13,'F-39'!C13,'F-40'!C13,'F-41'!C13,'F-43'!C13,'F-44'!C13,'F-45'!C13,'F-42'!C13,'F-38'!C13,#REF!,'F-48'!C13)</f>
        <v>#REF!</v>
      </c>
      <c r="L13" s="111" t="e">
        <f t="shared" si="0"/>
        <v>#REF!</v>
      </c>
      <c r="M13" s="5">
        <f>SUM('F-3'!E13,'F-4'!E13,'F-5'!E13,'F-6'!E13,'F-8'!E13,'F-9'!E13,'F-10'!E13,'F-11'!E13,'F-12'!E13,'F-13'!E13,'F-15'!E13,'F-16'!E13,'F-17'!E13,'F-18'!E13,'F-19'!E13,'F-20'!E13,'F-22'!E13,'F-23'!E13,'F-24'!E13,'F-25'!E13,'F-26'!E13,'F-27'!E13,'F-28'!E13,'F-29'!E13,'F-30'!E13,'F-31'!E13)</f>
        <v>12562</v>
      </c>
      <c r="N13" s="5" t="e">
        <f>SUM('F-32'!E13,'F-33'!E13,'F-34'!E13,'F-35'!E13,'F-36'!E13,'F-37'!E13,'F-39'!E13,'F-40'!E13,'F-41'!E13,'F-43'!E13,'F-44'!E13,'F-45'!E13,'F-42'!E13,'F-38'!E13,#REF!,'F-48'!E13)</f>
        <v>#REF!</v>
      </c>
      <c r="O13" s="111" t="e">
        <f t="shared" si="1"/>
        <v>#REF!</v>
      </c>
      <c r="P13" s="5">
        <f>SUM('F-3'!F13,'F-4'!F13,'F-5'!F13,'F-6'!F13,'F-8'!F13,'F-9'!F13,'F-10'!F13,'F-11'!F13,'F-12'!F13,'F-13'!F13,'F-15'!F13,'F-16'!F13,'F-17'!F13,'F-18'!F13,'F-19'!F13,'F-20'!F13,'F-22'!F13,'F-23'!F13,'F-24'!F13,'F-25'!F13,'F-26'!F13,'F-27'!F13,'F-28'!F13,'F-29'!F13,'F-30'!F13,'F-31'!F13)</f>
        <v>9271</v>
      </c>
      <c r="Q13" s="5" t="e">
        <f>SUM('F-32'!F13,'F-33'!F13,'F-34'!F13,'F-35'!F13,'F-36'!F13,'F-37'!F13,'F-39'!F13,'F-40'!F13,'F-41'!F13,'F-43'!F13,'F-44'!F13,'F-45'!F13,'F-42'!F13,'F-38'!F13,#REF!,'F-48'!F13)</f>
        <v>#REF!</v>
      </c>
      <c r="R13" s="111" t="e">
        <f t="shared" si="2"/>
        <v>#REF!</v>
      </c>
      <c r="S13" s="5">
        <f>SUM('F-3'!G13,'F-4'!G13,'F-5'!G13,'F-6'!G13,'F-8'!G13,'F-9'!G13,'F-10'!G13,'F-11'!G13,'F-12'!G13,'F-13'!G13,'F-15'!G13,'F-16'!G13,'F-17'!G13,'F-18'!G13,'F-19'!G13,'F-20'!G13,'F-22'!G13,'F-23'!G13,'F-24'!G13,'F-25'!G13,'F-26'!G13,'F-27'!G13,'F-28'!G13,'F-29'!G13,'F-30'!G13,'F-31'!G13)</f>
        <v>934</v>
      </c>
      <c r="T13" s="5" t="e">
        <f>SUM('F-32'!G13,'F-33'!G13,'F-34'!G13,'F-35'!G13,'F-36'!G13,'F-37'!G13,'F-39'!G13,'F-40'!G13,'F-41'!G13,'F-43'!G13,'F-44'!G13,'F-45'!G13,'F-42'!G13,'F-38'!G13,#REF!,'F-48'!G13)</f>
        <v>#REF!</v>
      </c>
      <c r="U13" s="111" t="e">
        <f t="shared" si="3"/>
        <v>#REF!</v>
      </c>
      <c r="V13" s="5">
        <f>SUM('F-3'!H13,'F-4'!H13,'F-5'!H13,'F-6'!H13,'F-8'!H13,'F-9'!H13,'F-10'!H13,'F-11'!H13,'F-12'!H13,'F-13'!H13,'F-15'!H13,'F-16'!H13,'F-17'!H13,'F-18'!H13,'F-19'!H13,'F-20'!H13,'F-22'!H13,'F-23'!H13,'F-24'!H13,'F-25'!H13,'F-26'!H13,'F-27'!H13,'F-28'!H13,'F-29'!H13,'F-30'!H13,'F-31'!H13)</f>
        <v>1682</v>
      </c>
      <c r="W13" s="5" t="e">
        <f>SUM('F-32'!H13,'F-33'!H13,'F-34'!H13,'F-35'!H13,'F-36'!H13,'F-37'!H13,'F-39'!H13,'F-40'!H13,'F-41'!H13,'F-43'!H13,'F-44'!H13,'F-45'!H13,'F-42'!H13,'F-38'!H13,#REF!,'F-48'!H13)</f>
        <v>#REF!</v>
      </c>
      <c r="X13" s="111" t="e">
        <f t="shared" si="4"/>
        <v>#REF!</v>
      </c>
      <c r="Y13" s="5">
        <f>SUM('F-3'!I13,'F-4'!I13,'F-5'!I13,'F-6'!I13,'F-8'!I13,'F-9'!I13,'F-10'!I13,'F-11'!I13,'F-12'!I13,'F-13'!I13,'F-15'!I13,'F-16'!I13,'F-17'!I13,'F-18'!I13,'F-19'!I13,'F-20'!I13,'F-22'!I13,'F-23'!I13,'F-24'!I13,'F-25'!I13,'F-26'!I13,'F-27'!I13,'F-28'!I13,'F-29'!I13,'F-30'!I13,'F-31'!I13)</f>
        <v>153</v>
      </c>
      <c r="Z13" s="5" t="e">
        <f>SUM('F-32'!I13,'F-33'!I13,'F-34'!I13,'F-35'!I13,'F-36'!I13,'F-37'!I13,'F-39'!I13,'F-40'!I13,'F-41'!I13,'F-43'!I13,'F-44'!I13,'F-45'!I13,'F-42'!I13,'F-38'!I13,#REF!,'F-48'!I13)</f>
        <v>#REF!</v>
      </c>
      <c r="AA13" s="111" t="e">
        <f t="shared" si="5"/>
        <v>#REF!</v>
      </c>
    </row>
    <row r="14" spans="2:27" s="8" customFormat="1" x14ac:dyDescent="0.15">
      <c r="B14" s="18" t="str">
        <f>重要犯罪!B14</f>
        <v>2017     29</v>
      </c>
      <c r="C14" s="47">
        <v>137897</v>
      </c>
      <c r="D14" s="48">
        <v>30.054315902448931</v>
      </c>
      <c r="E14" s="49">
        <v>41444</v>
      </c>
      <c r="F14" s="50">
        <v>32546</v>
      </c>
      <c r="G14" s="50">
        <v>3214</v>
      </c>
      <c r="H14" s="50">
        <v>5701</v>
      </c>
      <c r="I14" s="50">
        <v>489</v>
      </c>
      <c r="J14" s="5">
        <f>SUM('F-3'!C14,'F-4'!C14,'F-5'!C14,'F-6'!C14,'F-8'!C14,'F-9'!C14,'F-10'!C14,'F-11'!C14,'F-12'!C14,'F-13'!C14,'F-15'!C14,'F-16'!C14,'F-17'!C14,'F-18'!C14,'F-19'!C14,'F-20'!C14,'F-22'!C14,'F-23'!C14,'F-24'!C14,'F-25'!C14,'F-26'!C14,'F-27'!C14,'F-28'!C14,'F-29'!C14,'F-30'!C14,'F-31'!C14)</f>
        <v>21198</v>
      </c>
      <c r="K14" s="5" t="e">
        <f>SUM('F-32'!C14,'F-33'!C14,'F-34'!C14,'F-35'!C14,'F-36'!C14,'F-37'!C14,'F-39'!C14,'F-40'!C14,'F-41'!C14,'F-43'!C14,'F-44'!C14,'F-45'!C14,'F-42'!C14,'F-38'!C14,#REF!,'F-48'!C14)</f>
        <v>#REF!</v>
      </c>
      <c r="L14" s="111" t="e">
        <f t="shared" si="0"/>
        <v>#REF!</v>
      </c>
      <c r="M14" s="5">
        <f>SUM('F-3'!E14,'F-4'!E14,'F-5'!E14,'F-6'!E14,'F-8'!E14,'F-9'!E14,'F-10'!E14,'F-11'!E14,'F-12'!E14,'F-13'!E14,'F-15'!E14,'F-16'!E14,'F-17'!E14,'F-18'!E14,'F-19'!E14,'F-20'!E14,'F-22'!E14,'F-23'!E14,'F-24'!E14,'F-25'!E14,'F-26'!E14,'F-27'!E14,'F-28'!E14,'F-29'!E14,'F-30'!E14,'F-31'!E14)</f>
        <v>12085</v>
      </c>
      <c r="N14" s="5" t="e">
        <f>SUM('F-32'!E14,'F-33'!E14,'F-34'!E14,'F-35'!E14,'F-36'!E14,'F-37'!E14,'F-39'!E14,'F-40'!E14,'F-41'!E14,'F-43'!E14,'F-44'!E14,'F-45'!E14,'F-42'!E14,'F-38'!E14,#REF!,'F-48'!E14)</f>
        <v>#REF!</v>
      </c>
      <c r="O14" s="111" t="e">
        <f t="shared" si="1"/>
        <v>#REF!</v>
      </c>
      <c r="P14" s="5">
        <f>SUM('F-3'!F14,'F-4'!F14,'F-5'!F14,'F-6'!F14,'F-8'!F14,'F-9'!F14,'F-10'!F14,'F-11'!F14,'F-12'!F14,'F-13'!F14,'F-15'!F14,'F-16'!F14,'F-17'!F14,'F-18'!F14,'F-19'!F14,'F-20'!F14,'F-22'!F14,'F-23'!F14,'F-24'!F14,'F-25'!F14,'F-26'!F14,'F-27'!F14,'F-28'!F14,'F-29'!F14,'F-30'!F14,'F-31'!F14)</f>
        <v>8737</v>
      </c>
      <c r="Q14" s="5" t="e">
        <f>SUM('F-32'!F14,'F-33'!F14,'F-34'!F14,'F-35'!F14,'F-36'!F14,'F-37'!F14,'F-39'!F14,'F-40'!F14,'F-41'!F14,'F-43'!F14,'F-44'!F14,'F-45'!F14,'F-42'!F14,'F-38'!F14,#REF!,'F-48'!F14)</f>
        <v>#REF!</v>
      </c>
      <c r="R14" s="111" t="e">
        <f t="shared" si="2"/>
        <v>#REF!</v>
      </c>
      <c r="S14" s="5">
        <f>SUM('F-3'!G14,'F-4'!G14,'F-5'!G14,'F-6'!G14,'F-8'!G14,'F-9'!G14,'F-10'!G14,'F-11'!G14,'F-12'!G14,'F-13'!G14,'F-15'!G14,'F-16'!G14,'F-17'!G14,'F-18'!G14,'F-19'!G14,'F-20'!G14,'F-22'!G14,'F-23'!G14,'F-24'!G14,'F-25'!G14,'F-26'!G14,'F-27'!G14,'F-28'!G14,'F-29'!G14,'F-30'!G14,'F-31'!G14)</f>
        <v>995</v>
      </c>
      <c r="T14" s="5" t="e">
        <f>SUM('F-32'!G14,'F-33'!G14,'F-34'!G14,'F-35'!G14,'F-36'!G14,'F-37'!G14,'F-39'!G14,'F-40'!G14,'F-41'!G14,'F-43'!G14,'F-44'!G14,'F-45'!G14,'F-42'!G14,'F-38'!G14,#REF!,'F-48'!G14)</f>
        <v>#REF!</v>
      </c>
      <c r="U14" s="111" t="e">
        <f t="shared" si="3"/>
        <v>#REF!</v>
      </c>
      <c r="V14" s="5">
        <f>SUM('F-3'!H14,'F-4'!H14,'F-5'!H14,'F-6'!H14,'F-8'!H14,'F-9'!H14,'F-10'!H14,'F-11'!H14,'F-12'!H14,'F-13'!H14,'F-15'!H14,'F-16'!H14,'F-17'!H14,'F-18'!H14,'F-19'!H14,'F-20'!H14,'F-22'!H14,'F-23'!H14,'F-24'!H14,'F-25'!H14,'F-26'!H14,'F-27'!H14,'F-28'!H14,'F-29'!H14,'F-30'!H14,'F-31'!H14)</f>
        <v>1296</v>
      </c>
      <c r="W14" s="5" t="e">
        <f>SUM('F-32'!H14,'F-33'!H14,'F-34'!H14,'F-35'!H14,'F-36'!H14,'F-37'!H14,'F-39'!H14,'F-40'!H14,'F-41'!H14,'F-43'!H14,'F-44'!H14,'F-45'!H14,'F-42'!H14,'F-38'!H14,#REF!,'F-48'!H14)</f>
        <v>#REF!</v>
      </c>
      <c r="X14" s="111" t="e">
        <f t="shared" si="4"/>
        <v>#REF!</v>
      </c>
      <c r="Y14" s="5">
        <f>SUM('F-3'!I14,'F-4'!I14,'F-5'!I14,'F-6'!I14,'F-8'!I14,'F-9'!I14,'F-10'!I14,'F-11'!I14,'F-12'!I14,'F-13'!I14,'F-15'!I14,'F-16'!I14,'F-17'!I14,'F-18'!I14,'F-19'!I14,'F-20'!I14,'F-22'!I14,'F-23'!I14,'F-24'!I14,'F-25'!I14,'F-26'!I14,'F-27'!I14,'F-28'!I14,'F-29'!I14,'F-30'!I14,'F-31'!I14)</f>
        <v>117</v>
      </c>
      <c r="Z14" s="5" t="e">
        <f>SUM('F-32'!I14,'F-33'!I14,'F-34'!I14,'F-35'!I14,'F-36'!I14,'F-37'!I14,'F-39'!I14,'F-40'!I14,'F-41'!I14,'F-43'!I14,'F-44'!I14,'F-45'!I14,'F-42'!I14,'F-38'!I14,#REF!,'F-48'!I14)</f>
        <v>#REF!</v>
      </c>
      <c r="AA14" s="111" t="e">
        <f t="shared" si="5"/>
        <v>#REF!</v>
      </c>
    </row>
    <row r="15" spans="2:27" s="8" customFormat="1" x14ac:dyDescent="0.15">
      <c r="B15" s="18" t="str">
        <f>重要犯罪!B15</f>
        <v>2018     30</v>
      </c>
      <c r="C15" s="47">
        <v>119452</v>
      </c>
      <c r="D15" s="48">
        <v>32.144292268023975</v>
      </c>
      <c r="E15" s="49">
        <v>38397</v>
      </c>
      <c r="F15" s="50">
        <v>29823</v>
      </c>
      <c r="G15" s="50">
        <v>3061</v>
      </c>
      <c r="H15" s="50">
        <v>4548</v>
      </c>
      <c r="I15" s="50">
        <v>408</v>
      </c>
      <c r="J15" s="5">
        <f>SUM('F-3'!C15,'F-4'!C15,'F-5'!C15,'F-6'!C15,'F-8'!C15,'F-9'!C15,'F-10'!C15,'F-11'!C15,'F-12'!C15,'F-13'!C15,'F-15'!C15,'F-16'!C15,'F-17'!C15,'F-18'!C15,'F-19'!C15,'F-20'!C15,'F-22'!C15,'F-23'!C15,'F-24'!C15,'F-25'!C15,'F-26'!C15,'F-27'!C15,'F-28'!C15,'F-29'!C15,'F-30'!C15,'F-31'!C15)</f>
        <v>19197</v>
      </c>
      <c r="K15" s="5" t="e">
        <f>SUM('F-32'!C15,'F-33'!C15,'F-34'!C15,'F-35'!C15,'F-36'!C15,'F-37'!C15,'F-39'!C15,'F-40'!C15,'F-41'!C15,'F-43'!C15,'F-44'!C15,'F-45'!C15,'F-42'!C15,'F-38'!C15,#REF!,'F-48'!C15)</f>
        <v>#REF!</v>
      </c>
      <c r="L15" s="111" t="e">
        <f t="shared" si="0"/>
        <v>#REF!</v>
      </c>
      <c r="M15" s="5">
        <f>SUM('F-3'!E15,'F-4'!E15,'F-5'!E15,'F-6'!E15,'F-8'!E15,'F-9'!E15,'F-10'!E15,'F-11'!E15,'F-12'!E15,'F-13'!E15,'F-15'!E15,'F-16'!E15,'F-17'!E15,'F-18'!E15,'F-19'!E15,'F-20'!E15,'F-22'!E15,'F-23'!E15,'F-24'!E15,'F-25'!E15,'F-26'!E15,'F-27'!E15,'F-28'!E15,'F-29'!E15,'F-30'!E15,'F-31'!E15)</f>
        <v>11657</v>
      </c>
      <c r="N15" s="5" t="e">
        <f>SUM('F-32'!E15,'F-33'!E15,'F-34'!E15,'F-35'!E15,'F-36'!E15,'F-37'!E15,'F-39'!E15,'F-40'!E15,'F-41'!E15,'F-43'!E15,'F-44'!E15,'F-45'!E15,'F-42'!E15,'F-38'!E15,#REF!,'F-48'!E15)</f>
        <v>#REF!</v>
      </c>
      <c r="O15" s="111" t="e">
        <f t="shared" si="1"/>
        <v>#REF!</v>
      </c>
      <c r="P15" s="5">
        <f>SUM('F-3'!F15,'F-4'!F15,'F-5'!F15,'F-6'!F15,'F-8'!F15,'F-9'!F15,'F-10'!F15,'F-11'!F15,'F-12'!F15,'F-13'!F15,'F-15'!F15,'F-16'!F15,'F-17'!F15,'F-18'!F15,'F-19'!F15,'F-20'!F15,'F-22'!F15,'F-23'!F15,'F-24'!F15,'F-25'!F15,'F-26'!F15,'F-27'!F15,'F-28'!F15,'F-29'!F15,'F-30'!F15,'F-31'!F15)</f>
        <v>8340</v>
      </c>
      <c r="Q15" s="5" t="e">
        <f>SUM('F-32'!F15,'F-33'!F15,'F-34'!F15,'F-35'!F15,'F-36'!F15,'F-37'!F15,'F-39'!F15,'F-40'!F15,'F-41'!F15,'F-43'!F15,'F-44'!F15,'F-45'!F15,'F-42'!F15,'F-38'!F15,#REF!,'F-48'!F15)</f>
        <v>#REF!</v>
      </c>
      <c r="R15" s="111" t="e">
        <f t="shared" si="2"/>
        <v>#REF!</v>
      </c>
      <c r="S15" s="5">
        <f>SUM('F-3'!G15,'F-4'!G15,'F-5'!G15,'F-6'!G15,'F-8'!G15,'F-9'!G15,'F-10'!G15,'F-11'!G15,'F-12'!G15,'F-13'!G15,'F-15'!G15,'F-16'!G15,'F-17'!G15,'F-18'!G15,'F-19'!G15,'F-20'!G15,'F-22'!G15,'F-23'!G15,'F-24'!G15,'F-25'!G15,'F-26'!G15,'F-27'!G15,'F-28'!G15,'F-29'!G15,'F-30'!G15,'F-31'!G15)</f>
        <v>966</v>
      </c>
      <c r="T15" s="5" t="e">
        <f>SUM('F-32'!G15,'F-33'!G15,'F-34'!G15,'F-35'!G15,'F-36'!G15,'F-37'!G15,'F-39'!G15,'F-40'!G15,'F-41'!G15,'F-43'!G15,'F-44'!G15,'F-45'!G15,'F-42'!G15,'F-38'!G15,#REF!,'F-48'!G15)</f>
        <v>#REF!</v>
      </c>
      <c r="U15" s="111" t="e">
        <f t="shared" si="3"/>
        <v>#REF!</v>
      </c>
      <c r="V15" s="5">
        <f>SUM('F-3'!H15,'F-4'!H15,'F-5'!H15,'F-6'!H15,'F-8'!H15,'F-9'!H15,'F-10'!H15,'F-11'!H15,'F-12'!H15,'F-13'!H15,'F-15'!H15,'F-16'!H15,'F-17'!H15,'F-18'!H15,'F-19'!H15,'F-20'!H15,'F-22'!H15,'F-23'!H15,'F-24'!H15,'F-25'!H15,'F-26'!H15,'F-27'!H15,'F-28'!H15,'F-29'!H15,'F-30'!H15,'F-31'!H15)</f>
        <v>1128</v>
      </c>
      <c r="W15" s="5" t="e">
        <f>SUM('F-32'!H15,'F-33'!H15,'F-34'!H15,'F-35'!H15,'F-36'!H15,'F-37'!H15,'F-39'!H15,'F-40'!H15,'F-41'!H15,'F-43'!H15,'F-44'!H15,'F-45'!H15,'F-42'!H15,'F-38'!H15,#REF!,'F-48'!H15)</f>
        <v>#REF!</v>
      </c>
      <c r="X15" s="111" t="e">
        <f t="shared" si="4"/>
        <v>#REF!</v>
      </c>
      <c r="Y15" s="5">
        <f>SUM('F-3'!I15,'F-4'!I15,'F-5'!I15,'F-6'!I15,'F-8'!I15,'F-9'!I15,'F-10'!I15,'F-11'!I15,'F-12'!I15,'F-13'!I15,'F-15'!I15,'F-16'!I15,'F-17'!I15,'F-18'!I15,'F-19'!I15,'F-20'!I15,'F-22'!I15,'F-23'!I15,'F-24'!I15,'F-25'!I15,'F-26'!I15,'F-27'!I15,'F-28'!I15,'F-29'!I15,'F-30'!I15,'F-31'!I15)</f>
        <v>99</v>
      </c>
      <c r="Z15" s="5" t="e">
        <f>SUM('F-32'!I15,'F-33'!I15,'F-34'!I15,'F-35'!I15,'F-36'!I15,'F-37'!I15,'F-39'!I15,'F-40'!I15,'F-41'!I15,'F-43'!I15,'F-44'!I15,'F-45'!I15,'F-42'!I15,'F-38'!I15,#REF!,'F-48'!I15)</f>
        <v>#REF!</v>
      </c>
      <c r="AA15" s="111" t="e">
        <f t="shared" si="5"/>
        <v>#REF!</v>
      </c>
    </row>
    <row r="16" spans="2:27" s="8" customFormat="1" x14ac:dyDescent="0.15">
      <c r="B16" s="18" t="str">
        <f>重要犯罪!B16</f>
        <v>2019 令和元年</v>
      </c>
      <c r="C16" s="50">
        <v>109794</v>
      </c>
      <c r="D16" s="48">
        <v>31.950744120808061</v>
      </c>
      <c r="E16" s="51">
        <v>35080</v>
      </c>
      <c r="F16" s="50">
        <v>27078</v>
      </c>
      <c r="G16" s="50">
        <v>2903</v>
      </c>
      <c r="H16" s="50">
        <v>3757</v>
      </c>
      <c r="I16" s="50">
        <v>326</v>
      </c>
      <c r="J16" s="5">
        <f>SUM('F-3'!C16,'F-4'!C16,'F-5'!C16,'F-6'!C16,'F-8'!C16,'F-9'!C16,'F-10'!C16,'F-11'!C16,'F-12'!C16,'F-13'!C16,'F-15'!C16,'F-16'!C16,'F-17'!C16,'F-18'!C16,'F-19'!C16,'F-20'!C16,'F-22'!C16,'F-23'!C16,'F-24'!C16,'F-25'!C16,'F-26'!C16,'F-27'!C16,'F-28'!C16,'F-29'!C16,'F-30'!C16,'F-31'!C16)</f>
        <v>19040</v>
      </c>
      <c r="K16" s="5" t="e">
        <f>SUM('F-32'!C16,'F-33'!C16,'F-34'!C16,'F-35'!C16,'F-36'!C16,'F-37'!C16,'F-39'!C16,'F-40'!C16,'F-41'!C16,'F-43'!C16,'F-44'!C16,'F-45'!C16,'F-42'!C16,'F-38'!C16,#REF!,'F-48'!C16)</f>
        <v>#REF!</v>
      </c>
      <c r="L16" s="111" t="e">
        <f t="shared" si="0"/>
        <v>#REF!</v>
      </c>
      <c r="M16" s="5">
        <f>SUM('F-3'!E16,'F-4'!E16,'F-5'!E16,'F-6'!E16,'F-8'!E16,'F-9'!E16,'F-10'!E16,'F-11'!E16,'F-12'!E16,'F-13'!E16,'F-15'!E16,'F-16'!E16,'F-17'!E16,'F-18'!E16,'F-19'!E16,'F-20'!E16,'F-22'!E16,'F-23'!E16,'F-24'!E16,'F-25'!E16,'F-26'!E16,'F-27'!E16,'F-28'!E16,'F-29'!E16,'F-30'!E16,'F-31'!E16)</f>
        <v>11495</v>
      </c>
      <c r="N16" s="5" t="e">
        <f>SUM('F-32'!E16,'F-33'!E16,'F-34'!E16,'F-35'!E16,'F-36'!E16,'F-37'!E16,'F-39'!E16,'F-40'!E16,'F-41'!E16,'F-43'!E16,'F-44'!E16,'F-45'!E16,'F-42'!E16,'F-38'!E16,#REF!,'F-48'!E16)</f>
        <v>#REF!</v>
      </c>
      <c r="O16" s="111" t="e">
        <f t="shared" si="1"/>
        <v>#REF!</v>
      </c>
      <c r="P16" s="5">
        <f>SUM('F-3'!F16,'F-4'!F16,'F-5'!F16,'F-6'!F16,'F-8'!F16,'F-9'!F16,'F-10'!F16,'F-11'!F16,'F-12'!F16,'F-13'!F16,'F-15'!F16,'F-16'!F16,'F-17'!F16,'F-18'!F16,'F-19'!F16,'F-20'!F16,'F-22'!F16,'F-23'!F16,'F-24'!F16,'F-25'!F16,'F-26'!F16,'F-27'!F16,'F-28'!F16,'F-29'!F16,'F-30'!F16,'F-31'!F16)</f>
        <v>8425</v>
      </c>
      <c r="Q16" s="5" t="e">
        <f>SUM('F-32'!F16,'F-33'!F16,'F-34'!F16,'F-35'!F16,'F-36'!F16,'F-37'!F16,'F-39'!F16,'F-40'!F16,'F-41'!F16,'F-43'!F16,'F-44'!F16,'F-45'!F16,'F-42'!F16,'F-38'!F16,#REF!,'F-48'!F16)</f>
        <v>#REF!</v>
      </c>
      <c r="R16" s="111" t="e">
        <f t="shared" si="2"/>
        <v>#REF!</v>
      </c>
      <c r="S16" s="5">
        <f>SUM('F-3'!G16,'F-4'!G16,'F-5'!G16,'F-6'!G16,'F-8'!G16,'F-9'!G16,'F-10'!G16,'F-11'!G16,'F-12'!G16,'F-13'!G16,'F-15'!G16,'F-16'!G16,'F-17'!G16,'F-18'!G16,'F-19'!G16,'F-20'!G16,'F-22'!G16,'F-23'!G16,'F-24'!G16,'F-25'!G16,'F-26'!G16,'F-27'!G16,'F-28'!G16,'F-29'!G16,'F-30'!G16,'F-31'!G16)</f>
        <v>1023</v>
      </c>
      <c r="T16" s="5" t="e">
        <f>SUM('F-32'!G16,'F-33'!G16,'F-34'!G16,'F-35'!G16,'F-36'!G16,'F-37'!G16,'F-39'!G16,'F-40'!G16,'F-41'!G16,'F-43'!G16,'F-44'!G16,'F-45'!G16,'F-42'!G16,'F-38'!G16,#REF!,'F-48'!G16)</f>
        <v>#REF!</v>
      </c>
      <c r="U16" s="111" t="e">
        <f t="shared" si="3"/>
        <v>#REF!</v>
      </c>
      <c r="V16" s="5">
        <f>SUM('F-3'!H16,'F-4'!H16,'F-5'!H16,'F-6'!H16,'F-8'!H16,'F-9'!H16,'F-10'!H16,'F-11'!H16,'F-12'!H16,'F-13'!H16,'F-15'!H16,'F-16'!H16,'F-17'!H16,'F-18'!H16,'F-19'!H16,'F-20'!H16,'F-22'!H16,'F-23'!H16,'F-24'!H16,'F-25'!H16,'F-26'!H16,'F-27'!H16,'F-28'!H16,'F-29'!H16,'F-30'!H16,'F-31'!H16)</f>
        <v>907</v>
      </c>
      <c r="W16" s="5" t="e">
        <f>SUM('F-32'!H16,'F-33'!H16,'F-34'!H16,'F-35'!H16,'F-36'!H16,'F-37'!H16,'F-39'!H16,'F-40'!H16,'F-41'!H16,'F-43'!H16,'F-44'!H16,'F-45'!H16,'F-42'!H16,'F-38'!H16,#REF!,'F-48'!H16)</f>
        <v>#REF!</v>
      </c>
      <c r="X16" s="111" t="e">
        <f t="shared" si="4"/>
        <v>#REF!</v>
      </c>
      <c r="Y16" s="5">
        <f>SUM('F-3'!I16,'F-4'!I16,'F-5'!I16,'F-6'!I16,'F-8'!I16,'F-9'!I16,'F-10'!I16,'F-11'!I16,'F-12'!I16,'F-13'!I16,'F-15'!I16,'F-16'!I16,'F-17'!I16,'F-18'!I16,'F-19'!I16,'F-20'!I16,'F-22'!I16,'F-23'!I16,'F-24'!I16,'F-25'!I16,'F-26'!I16,'F-27'!I16,'F-28'!I16,'F-29'!I16,'F-30'!I16,'F-31'!I16)</f>
        <v>73</v>
      </c>
      <c r="Z16" s="5" t="e">
        <f>SUM('F-32'!I16,'F-33'!I16,'F-34'!I16,'F-35'!I16,'F-36'!I16,'F-37'!I16,'F-39'!I16,'F-40'!I16,'F-41'!I16,'F-43'!I16,'F-44'!I16,'F-45'!I16,'F-42'!I16,'F-38'!I16,#REF!,'F-48'!I16)</f>
        <v>#REF!</v>
      </c>
      <c r="AA16" s="111" t="e">
        <f t="shared" si="5"/>
        <v>#REF!</v>
      </c>
    </row>
    <row r="17" spans="2:27" s="22" customFormat="1" x14ac:dyDescent="0.15">
      <c r="B17" s="18" t="str">
        <f>重要犯罪!B17</f>
        <v>2020 　　２</v>
      </c>
      <c r="C17" s="50">
        <v>98879</v>
      </c>
      <c r="D17" s="48">
        <v>34.14678546506336</v>
      </c>
      <c r="E17" s="52">
        <v>33764</v>
      </c>
      <c r="F17" s="52">
        <v>25970</v>
      </c>
      <c r="G17" s="52">
        <v>3002</v>
      </c>
      <c r="H17" s="52">
        <v>3531</v>
      </c>
      <c r="I17" s="51">
        <v>335</v>
      </c>
      <c r="J17" s="5">
        <f>SUM('F-3'!C17,'F-4'!C17,'F-5'!C17,'F-6'!C17,'F-8'!C17,'F-9'!C17,'F-10'!C17,'F-11'!C17,'F-12'!C17,'F-13'!C17,'F-15'!C17,'F-16'!C17,'F-17'!C17,'F-18'!C17,'F-19'!C17,'F-20'!C17,'F-22'!C17,'F-23'!C17,'F-24'!C17,'F-25'!C17,'F-26'!C17,'F-27'!C17,'F-28'!C17,'F-29'!C17,'F-30'!C17,'F-31'!C17)</f>
        <v>17160</v>
      </c>
      <c r="K17" s="5" t="e">
        <f>SUM('F-32'!C17,'F-33'!C17,'F-34'!C17,'F-35'!C17,'F-36'!C17,'F-37'!C17,'F-39'!C17,'F-40'!C17,'F-41'!C17,'F-43'!C17,'F-44'!C17,'F-45'!C17,'F-42'!C17,'F-38'!C17,#REF!,'F-48'!C17)</f>
        <v>#REF!</v>
      </c>
      <c r="L17" s="111" t="e">
        <f t="shared" si="0"/>
        <v>#REF!</v>
      </c>
      <c r="M17" s="5">
        <f>SUM('F-3'!E17,'F-4'!E17,'F-5'!E17,'F-6'!E17,'F-8'!E17,'F-9'!E17,'F-10'!E17,'F-11'!E17,'F-12'!E17,'F-13'!E17,'F-15'!E17,'F-16'!E17,'F-17'!E17,'F-18'!E17,'F-19'!E17,'F-20'!E17,'F-22'!E17,'F-23'!E17,'F-24'!E17,'F-25'!E17,'F-26'!E17,'F-27'!E17,'F-28'!E17,'F-29'!E17,'F-30'!E17,'F-31'!E17)</f>
        <v>11578</v>
      </c>
      <c r="N17" s="5" t="e">
        <f>SUM('F-32'!E17,'F-33'!E17,'F-34'!E17,'F-35'!E17,'F-36'!E17,'F-37'!E17,'F-39'!E17,'F-40'!E17,'F-41'!E17,'F-43'!E17,'F-44'!E17,'F-45'!E17,'F-42'!E17,'F-38'!E17,#REF!,'F-48'!E17)</f>
        <v>#REF!</v>
      </c>
      <c r="O17" s="111" t="e">
        <f t="shared" si="1"/>
        <v>#REF!</v>
      </c>
      <c r="P17" s="5">
        <f>SUM('F-3'!F17,'F-4'!F17,'F-5'!F17,'F-6'!F17,'F-8'!F17,'F-9'!F17,'F-10'!F17,'F-11'!F17,'F-12'!F17,'F-13'!F17,'F-15'!F17,'F-16'!F17,'F-17'!F17,'F-18'!F17,'F-19'!F17,'F-20'!F17,'F-22'!F17,'F-23'!F17,'F-24'!F17,'F-25'!F17,'F-26'!F17,'F-27'!F17,'F-28'!F17,'F-29'!F17,'F-30'!F17,'F-31'!F17)</f>
        <v>8574</v>
      </c>
      <c r="Q17" s="5" t="e">
        <f>SUM('F-32'!F17,'F-33'!F17,'F-34'!F17,'F-35'!F17,'F-36'!F17,'F-37'!F17,'F-39'!F17,'F-40'!F17,'F-41'!F17,'F-43'!F17,'F-44'!F17,'F-45'!F17,'F-42'!F17,'F-38'!F17,#REF!,'F-48'!F17)</f>
        <v>#REF!</v>
      </c>
      <c r="R17" s="111" t="e">
        <f t="shared" si="2"/>
        <v>#REF!</v>
      </c>
      <c r="S17" s="5">
        <f>SUM('F-3'!G17,'F-4'!G17,'F-5'!G17,'F-6'!G17,'F-8'!G17,'F-9'!G17,'F-10'!G17,'F-11'!G17,'F-12'!G17,'F-13'!G17,'F-15'!G17,'F-16'!G17,'F-17'!G17,'F-18'!G17,'F-19'!G17,'F-20'!G17,'F-22'!G17,'F-23'!G17,'F-24'!G17,'F-25'!G17,'F-26'!G17,'F-27'!G17,'F-28'!G17,'F-29'!G17,'F-30'!G17,'F-31'!G17)</f>
        <v>1050</v>
      </c>
      <c r="T17" s="5" t="e">
        <f>SUM('F-32'!G17,'F-33'!G17,'F-34'!G17,'F-35'!G17,'F-36'!G17,'F-37'!G17,'F-39'!G17,'F-40'!G17,'F-41'!G17,'F-43'!G17,'F-44'!G17,'F-45'!G17,'F-42'!G17,'F-38'!G17,#REF!,'F-48'!G17)</f>
        <v>#REF!</v>
      </c>
      <c r="U17" s="111" t="e">
        <f t="shared" si="3"/>
        <v>#REF!</v>
      </c>
      <c r="V17" s="5">
        <f>SUM('F-3'!H17,'F-4'!H17,'F-5'!H17,'F-6'!H17,'F-8'!H17,'F-9'!H17,'F-10'!H17,'F-11'!H17,'F-12'!H17,'F-13'!H17,'F-15'!H17,'F-16'!H17,'F-17'!H17,'F-18'!H17,'F-19'!H17,'F-20'!H17,'F-22'!H17,'F-23'!H17,'F-24'!H17,'F-25'!H17,'F-26'!H17,'F-27'!H17,'F-28'!H17,'F-29'!H17,'F-30'!H17,'F-31'!H17)</f>
        <v>1126</v>
      </c>
      <c r="W17" s="5" t="e">
        <f>SUM('F-32'!H17,'F-33'!H17,'F-34'!H17,'F-35'!H17,'F-36'!H17,'F-37'!H17,'F-39'!H17,'F-40'!H17,'F-41'!H17,'F-43'!H17,'F-44'!H17,'F-45'!H17,'F-42'!H17,'F-38'!H17,#REF!,'F-48'!H17)</f>
        <v>#REF!</v>
      </c>
      <c r="X17" s="111" t="e">
        <f t="shared" si="4"/>
        <v>#REF!</v>
      </c>
      <c r="Y17" s="5">
        <f>SUM('F-3'!I17,'F-4'!I17,'F-5'!I17,'F-6'!I17,'F-8'!I17,'F-9'!I17,'F-10'!I17,'F-11'!I17,'F-12'!I17,'F-13'!I17,'F-15'!I17,'F-16'!I17,'F-17'!I17,'F-18'!I17,'F-19'!I17,'F-20'!I17,'F-22'!I17,'F-23'!I17,'F-24'!I17,'F-25'!I17,'F-26'!I17,'F-27'!I17,'F-28'!I17,'F-29'!I17,'F-30'!I17,'F-31'!I17)</f>
        <v>111</v>
      </c>
      <c r="Z17" s="5" t="e">
        <f>SUM('F-32'!I17,'F-33'!I17,'F-34'!I17,'F-35'!I17,'F-36'!I17,'F-37'!I17,'F-39'!I17,'F-40'!I17,'F-41'!I17,'F-43'!I17,'F-44'!I17,'F-45'!I17,'F-42'!I17,'F-38'!I17,#REF!,'F-48'!I17)</f>
        <v>#REF!</v>
      </c>
      <c r="AA17" s="111" t="e">
        <f t="shared" si="5"/>
        <v>#REF!</v>
      </c>
    </row>
    <row r="18" spans="2:27" s="22" customFormat="1" x14ac:dyDescent="0.15">
      <c r="B18" s="23" t="str">
        <f>重要犯罪!B18</f>
        <v>2021 　　３</v>
      </c>
      <c r="C18" s="53">
        <f>SUM(C20,C26,C33,C34,C45,C52,C59,C65,C70)</f>
        <v>87926</v>
      </c>
      <c r="D18" s="54">
        <f>E18/C18*100</f>
        <v>34.43691285854014</v>
      </c>
      <c r="E18" s="55">
        <f>SUM(E20,E26,E33,E34,E45,E52,E59,E65,E70)</f>
        <v>30279</v>
      </c>
      <c r="F18" s="53">
        <f>SUM(F20,F26,F33,F34,F45,F52,F59,F65,F70)</f>
        <v>22959</v>
      </c>
      <c r="G18" s="53">
        <f>SUM(G20,G26,G33,G34,G45,G52,G59,G65,G70)</f>
        <v>2870</v>
      </c>
      <c r="H18" s="53">
        <f>SUM(H20,H26,H33,H34,H45,H52,H59,H65,H70)</f>
        <v>2780</v>
      </c>
      <c r="I18" s="53">
        <f>SUM(I20,I26,I33,I34,I45,I52,I59,I65,I70)</f>
        <v>272</v>
      </c>
      <c r="J18" s="5">
        <f>SUM('F-3'!C18,'F-4'!C18,'F-5'!C18,'F-6'!C18,'F-8'!C18,'F-9'!C18,'F-10'!C18,'F-11'!C18,'F-12'!C18,'F-13'!C18,'F-15'!C18,'F-16'!C18,'F-17'!C18,'F-18'!C18,'F-19'!C18,'F-20'!C18,'F-22'!C18,'F-23'!C18,'F-24'!C18,'F-25'!C18,'F-26'!C18,'F-27'!C18,'F-28'!C18,'F-29'!C18,'F-30'!C18,'F-31'!C18)</f>
        <v>15941</v>
      </c>
      <c r="K18" s="5" t="e">
        <f>SUM('F-32'!C18,'F-33'!C18,'F-34'!C18,'F-35'!C18,'F-36'!C18,'F-37'!C18,'F-39'!C18,'F-40'!C18,'F-41'!C18,'F-43'!C18,'F-44'!C18,'F-45'!C18,'F-42'!C18,'F-38'!C18,#REF!,'F-48'!C18)</f>
        <v>#REF!</v>
      </c>
      <c r="L18" s="111" t="e">
        <f t="shared" si="0"/>
        <v>#REF!</v>
      </c>
      <c r="M18" s="5">
        <f>SUM('F-3'!E18,'F-4'!E18,'F-5'!E18,'F-6'!E18,'F-8'!E18,'F-9'!E18,'F-10'!E18,'F-11'!E18,'F-12'!E18,'F-13'!E18,'F-15'!E18,'F-16'!E18,'F-17'!E18,'F-18'!E18,'F-19'!E18,'F-20'!E18,'F-22'!E18,'F-23'!E18,'F-24'!E18,'F-25'!E18,'F-26'!E18,'F-27'!E18,'F-28'!E18,'F-29'!E18,'F-30'!E18,'F-31'!E18)</f>
        <v>10888</v>
      </c>
      <c r="N18" s="5" t="e">
        <f>SUM('F-32'!E18,'F-33'!E18,'F-34'!E18,'F-35'!E18,'F-36'!E18,'F-37'!E18,'F-39'!E18,'F-40'!E18,'F-41'!E18,'F-43'!E18,'F-44'!E18,'F-45'!E18,'F-42'!E18,'F-38'!E18,#REF!,'F-48'!E18)</f>
        <v>#REF!</v>
      </c>
      <c r="O18" s="111" t="e">
        <f t="shared" si="1"/>
        <v>#REF!</v>
      </c>
      <c r="P18" s="5">
        <f>SUM('F-3'!F18,'F-4'!F18,'F-5'!F18,'F-6'!F18,'F-8'!F18,'F-9'!F18,'F-10'!F18,'F-11'!F18,'F-12'!F18,'F-13'!F18,'F-15'!F18,'F-16'!F18,'F-17'!F18,'F-18'!F18,'F-19'!F18,'F-20'!F18,'F-22'!F18,'F-23'!F18,'F-24'!F18,'F-25'!F18,'F-26'!F18,'F-27'!F18,'F-28'!F18,'F-29'!F18,'F-30'!F18,'F-31'!F18)</f>
        <v>8352</v>
      </c>
      <c r="Q18" s="5" t="e">
        <f>SUM('F-32'!F18,'F-33'!F18,'F-34'!F18,'F-35'!F18,'F-36'!F18,'F-37'!F18,'F-39'!F18,'F-40'!F18,'F-41'!F18,'F-43'!F18,'F-44'!F18,'F-45'!F18,'F-42'!F18,'F-38'!F18,#REF!,'F-48'!F18)</f>
        <v>#REF!</v>
      </c>
      <c r="R18" s="111" t="e">
        <f t="shared" si="2"/>
        <v>#REF!</v>
      </c>
      <c r="S18" s="5">
        <f>SUM('F-3'!G18,'F-4'!G18,'F-5'!G18,'F-6'!G18,'F-8'!G18,'F-9'!G18,'F-10'!G18,'F-11'!G18,'F-12'!G18,'F-13'!G18,'F-15'!G18,'F-16'!G18,'F-17'!G18,'F-18'!G18,'F-19'!G18,'F-20'!G18,'F-22'!G18,'F-23'!G18,'F-24'!G18,'F-25'!G18,'F-26'!G18,'F-27'!G18,'F-28'!G18,'F-29'!G18,'F-30'!G18,'F-31'!G18)</f>
        <v>1088</v>
      </c>
      <c r="T18" s="5" t="e">
        <f>SUM('F-32'!G18,'F-33'!G18,'F-34'!G18,'F-35'!G18,'F-36'!G18,'F-37'!G18,'F-39'!G18,'F-40'!G18,'F-41'!G18,'F-43'!G18,'F-44'!G18,'F-45'!G18,'F-42'!G18,'F-38'!G18,#REF!,'F-48'!G18)</f>
        <v>#REF!</v>
      </c>
      <c r="U18" s="111" t="e">
        <f t="shared" si="3"/>
        <v>#REF!</v>
      </c>
      <c r="V18" s="5">
        <f>SUM('F-3'!H18,'F-4'!H18,'F-5'!H18,'F-6'!H18,'F-8'!H18,'F-9'!H18,'F-10'!H18,'F-11'!H18,'F-12'!H18,'F-13'!H18,'F-15'!H18,'F-16'!H18,'F-17'!H18,'F-18'!H18,'F-19'!H18,'F-20'!H18,'F-22'!H18,'F-23'!H18,'F-24'!H18,'F-25'!H18,'F-26'!H18,'F-27'!H18,'F-28'!H18,'F-29'!H18,'F-30'!H18,'F-31'!H18)</f>
        <v>1085</v>
      </c>
      <c r="W18" s="5" t="e">
        <f>SUM('F-32'!H18,'F-33'!H18,'F-34'!H18,'F-35'!H18,'F-36'!H18,'F-37'!H18,'F-39'!H18,'F-40'!H18,'F-41'!H18,'F-43'!H18,'F-44'!H18,'F-45'!H18,'F-42'!H18,'F-38'!H18,#REF!,'F-48'!H18)</f>
        <v>#REF!</v>
      </c>
      <c r="X18" s="111" t="e">
        <f t="shared" si="4"/>
        <v>#REF!</v>
      </c>
      <c r="Y18" s="5">
        <f>SUM('F-3'!I18,'F-4'!I18,'F-5'!I18,'F-6'!I18,'F-8'!I18,'F-9'!I18,'F-10'!I18,'F-11'!I18,'F-12'!I18,'F-13'!I18,'F-15'!I18,'F-16'!I18,'F-17'!I18,'F-18'!I18,'F-19'!I18,'F-20'!I18,'F-22'!I18,'F-23'!I18,'F-24'!I18,'F-25'!I18,'F-26'!I18,'F-27'!I18,'F-28'!I18,'F-29'!I18,'F-30'!I18,'F-31'!I18)</f>
        <v>106</v>
      </c>
      <c r="Z18" s="5" t="e">
        <f>SUM('F-32'!I18,'F-33'!I18,'F-34'!I18,'F-35'!I18,'F-36'!I18,'F-37'!I18,'F-39'!I18,'F-40'!I18,'F-41'!I18,'F-43'!I18,'F-44'!I18,'F-45'!I18,'F-42'!I18,'F-38'!I18,#REF!,'F-48'!I18)</f>
        <v>#REF!</v>
      </c>
      <c r="AA18" s="111" t="e">
        <f t="shared" si="5"/>
        <v>#REF!</v>
      </c>
    </row>
    <row r="19" spans="2:27" s="8" customFormat="1" x14ac:dyDescent="0.15">
      <c r="B19" s="2"/>
      <c r="C19" s="24"/>
      <c r="D19" s="43"/>
      <c r="E19" s="46"/>
      <c r="F19" s="24"/>
      <c r="G19" s="24"/>
      <c r="H19" s="24"/>
      <c r="I19" s="24"/>
      <c r="J19" s="5"/>
      <c r="K19" s="5"/>
      <c r="L19" s="111"/>
      <c r="M19" s="5"/>
      <c r="N19" s="5"/>
      <c r="O19" s="111"/>
      <c r="P19" s="5"/>
      <c r="Q19" s="5"/>
      <c r="R19" s="111"/>
      <c r="S19" s="5"/>
      <c r="T19" s="5"/>
      <c r="U19" s="111"/>
      <c r="V19" s="5"/>
      <c r="W19" s="5"/>
      <c r="X19" s="111"/>
      <c r="Y19" s="5"/>
      <c r="Z19" s="5"/>
      <c r="AA19" s="111"/>
    </row>
    <row r="20" spans="2:27" s="22" customFormat="1" ht="11.1" customHeight="1" x14ac:dyDescent="0.15">
      <c r="B20" s="26" t="s">
        <v>1</v>
      </c>
      <c r="C20" s="23">
        <v>3104</v>
      </c>
      <c r="D20" s="121"/>
      <c r="E20" s="23">
        <v>1042</v>
      </c>
      <c r="F20" s="122">
        <v>723</v>
      </c>
      <c r="G20" s="122">
        <v>105</v>
      </c>
      <c r="H20" s="122">
        <v>99</v>
      </c>
      <c r="I20" s="121">
        <v>15</v>
      </c>
      <c r="J20" s="5">
        <f>SUM('F-3'!C20,'F-4'!C20,'F-5'!C20,'F-6'!C20,'F-8'!C20,'F-9'!C20,'F-10'!C20,'F-11'!C20,'F-12'!C20,'F-13'!C20,'F-15'!C20,'F-16'!C20,'F-17'!C20,'F-18'!C20,'F-19'!C20,'F-20'!C20,'F-22'!C20,'F-23'!C20,'F-24'!C20,'F-25'!C20,'F-26'!C20,'F-27'!C20,'F-28'!C20,'F-29'!C20,'F-30'!C20,'F-31'!C20)</f>
        <v>648</v>
      </c>
      <c r="K20" s="5" t="e">
        <f>SUM('F-32'!C20,'F-33'!C20,'F-34'!C20,'F-35'!C20,'F-36'!C20,'F-37'!C20,'F-39'!C20,'F-40'!C20,'F-41'!C20,'F-43'!C20,'F-44'!C20,'F-45'!C20,'F-42'!C20,'F-38'!C20,#REF!,'F-48'!C20)</f>
        <v>#REF!</v>
      </c>
      <c r="L20" s="111" t="e">
        <f t="shared" ref="L20:L73" si="6">SUM(J20:K20)-C20</f>
        <v>#REF!</v>
      </c>
      <c r="M20" s="5">
        <f>SUM('F-3'!E20,'F-4'!E20,'F-5'!E20,'F-6'!E20,'F-8'!E20,'F-9'!E20,'F-10'!E20,'F-11'!E20,'F-12'!E20,'F-13'!E20,'F-15'!E20,'F-16'!E20,'F-17'!E20,'F-18'!E20,'F-19'!E20,'F-20'!E20,'F-22'!E20,'F-23'!E20,'F-24'!E20,'F-25'!E20,'F-26'!E20,'F-27'!E20,'F-28'!E20,'F-29'!E20,'F-30'!E20,'F-31'!E20)</f>
        <v>426</v>
      </c>
      <c r="N20" s="5" t="e">
        <f>SUM('F-32'!E20,'F-33'!E20,'F-34'!E20,'F-35'!E20,'F-36'!E20,'F-37'!E20,'F-39'!E20,'F-40'!E20,'F-41'!E20,'F-43'!E20,'F-44'!E20,'F-45'!E20,'F-42'!E20,'F-38'!E20,#REF!,'F-48'!E20)</f>
        <v>#REF!</v>
      </c>
      <c r="O20" s="111" t="e">
        <f t="shared" ref="O20:O78" si="7">SUM(M20:N20)-E20</f>
        <v>#REF!</v>
      </c>
      <c r="P20" s="5">
        <f>SUM('F-3'!F20,'F-4'!F20,'F-5'!F20,'F-6'!F20,'F-8'!F20,'F-9'!F20,'F-10'!F20,'F-11'!F20,'F-12'!F20,'F-13'!F20,'F-15'!F20,'F-16'!F20,'F-17'!F20,'F-18'!F20,'F-19'!F20,'F-20'!F20,'F-22'!F20,'F-23'!F20,'F-24'!F20,'F-25'!F20,'F-26'!F20,'F-27'!F20,'F-28'!F20,'F-29'!F20,'F-30'!F20,'F-31'!F20)</f>
        <v>336</v>
      </c>
      <c r="Q20" s="5" t="e">
        <f>SUM('F-32'!F20,'F-33'!F20,'F-34'!F20,'F-35'!F20,'F-36'!F20,'F-37'!F20,'F-39'!F20,'F-40'!F20,'F-41'!F20,'F-43'!F20,'F-44'!F20,'F-45'!F20,'F-42'!F20,'F-38'!F20,#REF!,'F-48'!F20)</f>
        <v>#REF!</v>
      </c>
      <c r="R20" s="111" t="e">
        <f t="shared" si="2"/>
        <v>#REF!</v>
      </c>
      <c r="S20" s="5">
        <f>SUM('F-3'!G20,'F-4'!G20,'F-5'!G20,'F-6'!G20,'F-8'!G20,'F-9'!G20,'F-10'!G20,'F-11'!G20,'F-12'!G20,'F-13'!G20,'F-15'!G20,'F-16'!G20,'F-17'!G20,'F-18'!G20,'F-19'!G20,'F-20'!G20,'F-22'!G20,'F-23'!G20,'F-24'!G20,'F-25'!G20,'F-26'!G20,'F-27'!G20,'F-28'!G20,'F-29'!G20,'F-30'!G20,'F-31'!G20)</f>
        <v>42</v>
      </c>
      <c r="T20" s="5" t="e">
        <f>SUM('F-32'!G20,'F-33'!G20,'F-34'!G20,'F-35'!G20,'F-36'!G20,'F-37'!G20,'F-39'!G20,'F-40'!G20,'F-41'!G20,'F-43'!G20,'F-44'!G20,'F-45'!G20,'F-42'!G20,'F-38'!G20,#REF!,'F-48'!G20)</f>
        <v>#REF!</v>
      </c>
      <c r="U20" s="111" t="e">
        <f t="shared" si="3"/>
        <v>#REF!</v>
      </c>
      <c r="V20" s="5">
        <f>SUM('F-3'!H20,'F-4'!H20,'F-5'!H20,'F-6'!H20,'F-8'!H20,'F-9'!H20,'F-10'!H20,'F-11'!H20,'F-12'!H20,'F-13'!H20,'F-15'!H20,'F-16'!H20,'F-17'!H20,'F-18'!H20,'F-19'!H20,'F-20'!H20,'F-22'!H20,'F-23'!H20,'F-24'!H20,'F-25'!H20,'F-26'!H20,'F-27'!H20,'F-28'!H20,'F-29'!H20,'F-30'!H20,'F-31'!H20)</f>
        <v>33</v>
      </c>
      <c r="W20" s="5" t="e">
        <f>SUM('F-32'!H20,'F-33'!H20,'F-34'!H20,'F-35'!H20,'F-36'!H20,'F-37'!H20,'F-39'!H20,'F-40'!H20,'F-41'!H20,'F-43'!H20,'F-44'!H20,'F-45'!H20,'F-42'!H20,'F-38'!H20,#REF!,'F-48'!H20)</f>
        <v>#REF!</v>
      </c>
      <c r="X20" s="111" t="e">
        <f t="shared" si="4"/>
        <v>#REF!</v>
      </c>
      <c r="Y20" s="5">
        <f>SUM('F-3'!I20,'F-4'!I20,'F-5'!I20,'F-6'!I20,'F-8'!I20,'F-9'!I20,'F-10'!I20,'F-11'!I20,'F-12'!I20,'F-13'!I20,'F-15'!I20,'F-16'!I20,'F-17'!I20,'F-18'!I20,'F-19'!I20,'F-20'!I20,'F-22'!I20,'F-23'!I20,'F-24'!I20,'F-25'!I20,'F-26'!I20,'F-27'!I20,'F-28'!I20,'F-29'!I20,'F-30'!I20,'F-31'!I20)</f>
        <v>2</v>
      </c>
      <c r="Z20" s="5" t="e">
        <f>SUM('F-32'!I20,'F-33'!I20,'F-34'!I20,'F-35'!I20,'F-36'!I20,'F-37'!I20,'F-39'!I20,'F-40'!I20,'F-41'!I20,'F-43'!I20,'F-44'!I20,'F-45'!I20,'F-42'!I20,'F-38'!I20,#REF!,'F-48'!I20)</f>
        <v>#REF!</v>
      </c>
      <c r="AA20" s="111" t="e">
        <f t="shared" si="5"/>
        <v>#REF!</v>
      </c>
    </row>
    <row r="21" spans="2:27" s="8" customFormat="1" ht="11.1" customHeight="1" x14ac:dyDescent="0.15">
      <c r="B21" s="29" t="s">
        <v>2</v>
      </c>
      <c r="C21" s="123">
        <v>2082</v>
      </c>
      <c r="D21" s="124"/>
      <c r="E21" s="125">
        <v>702</v>
      </c>
      <c r="F21" s="123">
        <v>472</v>
      </c>
      <c r="G21" s="123">
        <v>54</v>
      </c>
      <c r="H21" s="126">
        <v>67</v>
      </c>
      <c r="I21" s="123">
        <v>5</v>
      </c>
      <c r="J21" s="5">
        <f>SUM('F-3'!C21,'F-4'!C21,'F-5'!C21,'F-6'!C21,'F-8'!C21,'F-9'!C21,'F-10'!C21,'F-11'!C21,'F-12'!C21,'F-13'!C21,'F-15'!C21,'F-16'!C21,'F-17'!C21,'F-18'!C21,'F-19'!C21,'F-20'!C21,'F-22'!C21,'F-23'!C21,'F-24'!C21,'F-25'!C21,'F-26'!C21,'F-27'!C21,'F-28'!C21,'F-29'!C21,'F-30'!C21,'F-31'!C21)</f>
        <v>396</v>
      </c>
      <c r="K21" s="5" t="e">
        <f>SUM('F-32'!C21,'F-33'!C21,'F-34'!C21,'F-35'!C21,'F-36'!C21,'F-37'!C21,'F-39'!C21,'F-40'!C21,'F-41'!C21,'F-43'!C21,'F-44'!C21,'F-45'!C21,'F-42'!C21,'F-38'!C21,#REF!,'F-48'!C21)</f>
        <v>#REF!</v>
      </c>
      <c r="L21" s="111" t="e">
        <f t="shared" si="6"/>
        <v>#REF!</v>
      </c>
      <c r="M21" s="5">
        <f>SUM('F-3'!E21,'F-4'!E21,'F-5'!E21,'F-6'!E21,'F-8'!E21,'F-9'!E21,'F-10'!E21,'F-11'!E21,'F-12'!E21,'F-13'!E21,'F-15'!E21,'F-16'!E21,'F-17'!E21,'F-18'!E21,'F-19'!E21,'F-20'!E21,'F-22'!E21,'F-23'!E21,'F-24'!E21,'F-25'!E21,'F-26'!E21,'F-27'!E21,'F-28'!E21,'F-29'!E21,'F-30'!E21,'F-31'!E21)</f>
        <v>270</v>
      </c>
      <c r="N21" s="5" t="e">
        <f>SUM('F-32'!E21,'F-33'!E21,'F-34'!E21,'F-35'!E21,'F-36'!E21,'F-37'!E21,'F-39'!E21,'F-40'!E21,'F-41'!E21,'F-43'!E21,'F-44'!E21,'F-45'!E21,'F-42'!E21,'F-38'!E21,#REF!,'F-48'!E21)</f>
        <v>#REF!</v>
      </c>
      <c r="O21" s="111" t="e">
        <f t="shared" si="7"/>
        <v>#REF!</v>
      </c>
      <c r="P21" s="5">
        <f>SUM('F-3'!F21,'F-4'!F21,'F-5'!F21,'F-6'!F21,'F-8'!F21,'F-9'!F21,'F-10'!F21,'F-11'!F21,'F-12'!F21,'F-13'!F21,'F-15'!F21,'F-16'!F21,'F-17'!F21,'F-18'!F21,'F-19'!F21,'F-20'!F21,'F-22'!F21,'F-23'!F21,'F-24'!F21,'F-25'!F21,'F-26'!F21,'F-27'!F21,'F-28'!F21,'F-29'!F21,'F-30'!F21,'F-31'!F21)</f>
        <v>215</v>
      </c>
      <c r="Q21" s="5" t="e">
        <f>SUM('F-32'!F21,'F-33'!F21,'F-34'!F21,'F-35'!F21,'F-36'!F21,'F-37'!F21,'F-39'!F21,'F-40'!F21,'F-41'!F21,'F-43'!F21,'F-44'!F21,'F-45'!F21,'F-42'!F21,'F-38'!F21,#REF!,'F-48'!F21)</f>
        <v>#REF!</v>
      </c>
      <c r="R21" s="111" t="e">
        <f t="shared" si="2"/>
        <v>#REF!</v>
      </c>
      <c r="S21" s="5">
        <f>SUM('F-3'!G21,'F-4'!G21,'F-5'!G21,'F-6'!G21,'F-8'!G21,'F-9'!G21,'F-10'!G21,'F-11'!G21,'F-12'!G21,'F-13'!G21,'F-15'!G21,'F-16'!G21,'F-17'!G21,'F-18'!G21,'F-19'!G21,'F-20'!G21,'F-22'!G21,'F-23'!G21,'F-24'!G21,'F-25'!G21,'F-26'!G21,'F-27'!G21,'F-28'!G21,'F-29'!G21,'F-30'!G21,'F-31'!G21)</f>
        <v>27</v>
      </c>
      <c r="T21" s="5" t="e">
        <f>SUM('F-32'!G21,'F-33'!G21,'F-34'!G21,'F-35'!G21,'F-36'!G21,'F-37'!G21,'F-39'!G21,'F-40'!G21,'F-41'!G21,'F-43'!G21,'F-44'!G21,'F-45'!G21,'F-42'!G21,'F-38'!G21,#REF!,'F-48'!G21)</f>
        <v>#REF!</v>
      </c>
      <c r="U21" s="111" t="e">
        <f t="shared" si="3"/>
        <v>#REF!</v>
      </c>
      <c r="V21" s="5">
        <f>SUM('F-3'!H21,'F-4'!H21,'F-5'!H21,'F-6'!H21,'F-8'!H21,'F-9'!H21,'F-10'!H21,'F-11'!H21,'F-12'!H21,'F-13'!H21,'F-15'!H21,'F-16'!H21,'F-17'!H21,'F-18'!H21,'F-19'!H21,'F-20'!H21,'F-22'!H21,'F-23'!H21,'F-24'!H21,'F-25'!H21,'F-26'!H21,'F-27'!H21,'F-28'!H21,'F-29'!H21,'F-30'!H21,'F-31'!H21)</f>
        <v>22</v>
      </c>
      <c r="W21" s="5" t="e">
        <f>SUM('F-32'!H21,'F-33'!H21,'F-34'!H21,'F-35'!H21,'F-36'!H21,'F-37'!H21,'F-39'!H21,'F-40'!H21,'F-41'!H21,'F-43'!H21,'F-44'!H21,'F-45'!H21,'F-42'!H21,'F-38'!H21,#REF!,'F-48'!H21)</f>
        <v>#REF!</v>
      </c>
      <c r="X21" s="111" t="e">
        <f t="shared" ref="X21:X78" si="8">SUM(V21:W21)-H21</f>
        <v>#REF!</v>
      </c>
      <c r="Y21" s="5">
        <f>SUM('F-3'!I21,'F-4'!I21,'F-5'!I21,'F-6'!I21,'F-8'!I21,'F-9'!I21,'F-10'!I21,'F-11'!I21,'F-12'!I21,'F-13'!I21,'F-15'!I21,'F-16'!I21,'F-17'!I21,'F-18'!I21,'F-19'!I21,'F-20'!I21,'F-22'!I21,'F-23'!I21,'F-24'!I21,'F-25'!I21,'F-26'!I21,'F-27'!I21,'F-28'!I21,'F-29'!I21,'F-30'!I21,'F-31'!I21)</f>
        <v>1</v>
      </c>
      <c r="Z21" s="5" t="e">
        <f>SUM('F-32'!I21,'F-33'!I21,'F-34'!I21,'F-35'!I21,'F-36'!I21,'F-37'!I21,'F-39'!I21,'F-40'!I21,'F-41'!I21,'F-43'!I21,'F-44'!I21,'F-45'!I21,'F-42'!I21,'F-38'!I21,#REF!,'F-48'!I21)</f>
        <v>#REF!</v>
      </c>
      <c r="AA21" s="111" t="e">
        <f t="shared" si="5"/>
        <v>#REF!</v>
      </c>
    </row>
    <row r="22" spans="2:27" s="8" customFormat="1" ht="11.1" customHeight="1" x14ac:dyDescent="0.15">
      <c r="B22" s="29" t="s">
        <v>3</v>
      </c>
      <c r="C22" s="123">
        <v>276</v>
      </c>
      <c r="D22" s="124"/>
      <c r="E22" s="125">
        <v>91</v>
      </c>
      <c r="F22" s="123">
        <v>64</v>
      </c>
      <c r="G22" s="123">
        <v>14</v>
      </c>
      <c r="H22" s="123">
        <v>7</v>
      </c>
      <c r="I22" s="123">
        <v>2</v>
      </c>
      <c r="J22" s="5">
        <f>SUM('F-3'!C22,'F-4'!C22,'F-5'!C22,'F-6'!C22,'F-8'!C22,'F-9'!C22,'F-10'!C22,'F-11'!C22,'F-12'!C22,'F-13'!C22,'F-15'!C22,'F-16'!C22,'F-17'!C22,'F-18'!C22,'F-19'!C22,'F-20'!C22,'F-22'!C22,'F-23'!C22,'F-24'!C22,'F-25'!C22,'F-26'!C22,'F-27'!C22,'F-28'!C22,'F-29'!C22,'F-30'!C22,'F-31'!C22)</f>
        <v>80</v>
      </c>
      <c r="K22" s="5" t="e">
        <f>SUM('F-32'!C22,'F-33'!C22,'F-34'!C22,'F-35'!C22,'F-36'!C22,'F-37'!C22,'F-39'!C22,'F-40'!C22,'F-41'!C22,'F-43'!C22,'F-44'!C22,'F-45'!C22,'F-42'!C22,'F-38'!C22,#REF!,'F-48'!C22)</f>
        <v>#REF!</v>
      </c>
      <c r="L22" s="111" t="e">
        <f t="shared" si="6"/>
        <v>#REF!</v>
      </c>
      <c r="M22" s="5">
        <f>SUM('F-3'!E22,'F-4'!E22,'F-5'!E22,'F-6'!E22,'F-8'!E22,'F-9'!E22,'F-10'!E22,'F-11'!E22,'F-12'!E22,'F-13'!E22,'F-15'!E22,'F-16'!E22,'F-17'!E22,'F-18'!E22,'F-19'!E22,'F-20'!E22,'F-22'!E22,'F-23'!E22,'F-24'!E22,'F-25'!E22,'F-26'!E22,'F-27'!E22,'F-28'!E22,'F-29'!E22,'F-30'!E22,'F-31'!E22)</f>
        <v>48</v>
      </c>
      <c r="N22" s="5" t="e">
        <f>SUM('F-32'!E22,'F-33'!E22,'F-34'!E22,'F-35'!E22,'F-36'!E22,'F-37'!E22,'F-39'!E22,'F-40'!E22,'F-41'!E22,'F-43'!E22,'F-44'!E22,'F-45'!E22,'F-42'!E22,'F-38'!E22,#REF!,'F-48'!E22)</f>
        <v>#REF!</v>
      </c>
      <c r="O22" s="111" t="e">
        <f t="shared" si="7"/>
        <v>#REF!</v>
      </c>
      <c r="P22" s="5">
        <f>SUM('F-3'!F22,'F-4'!F22,'F-5'!F22,'F-6'!F22,'F-8'!F22,'F-9'!F22,'F-10'!F22,'F-11'!F22,'F-12'!F22,'F-13'!F22,'F-15'!F22,'F-16'!F22,'F-17'!F22,'F-18'!F22,'F-19'!F22,'F-20'!F22,'F-22'!F22,'F-23'!F22,'F-24'!F22,'F-25'!F22,'F-26'!F22,'F-27'!F22,'F-28'!F22,'F-29'!F22,'F-30'!F22,'F-31'!F22)</f>
        <v>37</v>
      </c>
      <c r="Q22" s="5" t="e">
        <f>SUM('F-32'!F22,'F-33'!F22,'F-34'!F22,'F-35'!F22,'F-36'!F22,'F-37'!F22,'F-39'!F22,'F-40'!F22,'F-41'!F22,'F-43'!F22,'F-44'!F22,'F-45'!F22,'F-42'!F22,'F-38'!F22,#REF!,'F-48'!F22)</f>
        <v>#REF!</v>
      </c>
      <c r="R22" s="111" t="e">
        <f t="shared" si="2"/>
        <v>#REF!</v>
      </c>
      <c r="S22" s="5">
        <f>SUM('F-3'!G22,'F-4'!G22,'F-5'!G22,'F-6'!G22,'F-8'!G22,'F-9'!G22,'F-10'!G22,'F-11'!G22,'F-12'!G22,'F-13'!G22,'F-15'!G22,'F-16'!G22,'F-17'!G22,'F-18'!G22,'F-19'!G22,'F-20'!G22,'F-22'!G22,'F-23'!G22,'F-24'!G22,'F-25'!G22,'F-26'!G22,'F-27'!G22,'F-28'!G22,'F-29'!G22,'F-30'!G22,'F-31'!G22)</f>
        <v>5</v>
      </c>
      <c r="T22" s="5" t="e">
        <f>SUM('F-32'!G22,'F-33'!G22,'F-34'!G22,'F-35'!G22,'F-36'!G22,'F-37'!G22,'F-39'!G22,'F-40'!G22,'F-41'!G22,'F-43'!G22,'F-44'!G22,'F-45'!G22,'F-42'!G22,'F-38'!G22,#REF!,'F-48'!G22)</f>
        <v>#REF!</v>
      </c>
      <c r="U22" s="111" t="e">
        <f t="shared" si="3"/>
        <v>#REF!</v>
      </c>
      <c r="V22" s="5">
        <f>SUM('F-3'!H22,'F-4'!H22,'F-5'!H22,'F-6'!H22,'F-8'!H22,'F-9'!H22,'F-10'!H22,'F-11'!H22,'F-12'!H22,'F-13'!H22,'F-15'!H22,'F-16'!H22,'F-17'!H22,'F-18'!H22,'F-19'!H22,'F-20'!H22,'F-22'!H22,'F-23'!H22,'F-24'!H22,'F-25'!H22,'F-26'!H22,'F-27'!H22,'F-28'!H22,'F-29'!H22,'F-30'!H22,'F-31'!H22)</f>
        <v>4</v>
      </c>
      <c r="W22" s="5" t="e">
        <f>SUM('F-32'!H22,'F-33'!H22,'F-34'!H22,'F-35'!H22,'F-36'!H22,'F-37'!H22,'F-39'!H22,'F-40'!H22,'F-41'!H22,'F-43'!H22,'F-44'!H22,'F-45'!H22,'F-42'!H22,'F-38'!H22,#REF!,'F-48'!H22)</f>
        <v>#REF!</v>
      </c>
      <c r="X22" s="111" t="e">
        <f t="shared" si="8"/>
        <v>#REF!</v>
      </c>
      <c r="Y22" s="5">
        <f>SUM('F-3'!I22,'F-4'!I22,'F-5'!I22,'F-6'!I22,'F-8'!I22,'F-9'!I22,'F-10'!I22,'F-11'!I22,'F-12'!I22,'F-13'!I22,'F-15'!I22,'F-16'!I22,'F-17'!I22,'F-18'!I22,'F-19'!I22,'F-20'!I22,'F-22'!I22,'F-23'!I22,'F-24'!I22,'F-25'!I22,'F-26'!I22,'F-27'!I22,'F-28'!I22,'F-29'!I22,'F-30'!I22,'F-31'!I22)</f>
        <v>0</v>
      </c>
      <c r="Z22" s="5" t="e">
        <f>SUM('F-32'!I22,'F-33'!I22,'F-34'!I22,'F-35'!I22,'F-36'!I22,'F-37'!I22,'F-39'!I22,'F-40'!I22,'F-41'!I22,'F-43'!I22,'F-44'!I22,'F-45'!I22,'F-42'!I22,'F-38'!I22,#REF!,'F-48'!I22)</f>
        <v>#REF!</v>
      </c>
      <c r="AA22" s="111" t="e">
        <f t="shared" si="5"/>
        <v>#REF!</v>
      </c>
    </row>
    <row r="23" spans="2:27" s="8" customFormat="1" ht="11.1" customHeight="1" x14ac:dyDescent="0.15">
      <c r="B23" s="29" t="s">
        <v>4</v>
      </c>
      <c r="C23" s="123">
        <v>315</v>
      </c>
      <c r="D23" s="124"/>
      <c r="E23" s="125">
        <v>81</v>
      </c>
      <c r="F23" s="123">
        <v>64</v>
      </c>
      <c r="G23" s="123">
        <v>19</v>
      </c>
      <c r="H23" s="123">
        <v>12</v>
      </c>
      <c r="I23" s="123">
        <v>6</v>
      </c>
      <c r="J23" s="5">
        <f>SUM('F-3'!C23,'F-4'!C23,'F-5'!C23,'F-6'!C23,'F-8'!C23,'F-9'!C23,'F-10'!C23,'F-11'!C23,'F-12'!C23,'F-13'!C23,'F-15'!C23,'F-16'!C23,'F-17'!C23,'F-18'!C23,'F-19'!C23,'F-20'!C23,'F-22'!C23,'F-23'!C23,'F-24'!C23,'F-25'!C23,'F-26'!C23,'F-27'!C23,'F-28'!C23,'F-29'!C23,'F-30'!C23,'F-31'!C23)</f>
        <v>55</v>
      </c>
      <c r="K23" s="5" t="e">
        <f>SUM('F-32'!C23,'F-33'!C23,'F-34'!C23,'F-35'!C23,'F-36'!C23,'F-37'!C23,'F-39'!C23,'F-40'!C23,'F-41'!C23,'F-43'!C23,'F-44'!C23,'F-45'!C23,'F-42'!C23,'F-38'!C23,#REF!,'F-48'!C23)</f>
        <v>#REF!</v>
      </c>
      <c r="L23" s="111" t="e">
        <f t="shared" si="6"/>
        <v>#REF!</v>
      </c>
      <c r="M23" s="5">
        <f>SUM('F-3'!E23,'F-4'!E23,'F-5'!E23,'F-6'!E23,'F-8'!E23,'F-9'!E23,'F-10'!E23,'F-11'!E23,'F-12'!E23,'F-13'!E23,'F-15'!E23,'F-16'!E23,'F-17'!E23,'F-18'!E23,'F-19'!E23,'F-20'!E23,'F-22'!E23,'F-23'!E23,'F-24'!E23,'F-25'!E23,'F-26'!E23,'F-27'!E23,'F-28'!E23,'F-29'!E23,'F-30'!E23,'F-31'!E23)</f>
        <v>27</v>
      </c>
      <c r="N23" s="5" t="e">
        <f>SUM('F-32'!E23,'F-33'!E23,'F-34'!E23,'F-35'!E23,'F-36'!E23,'F-37'!E23,'F-39'!E23,'F-40'!E23,'F-41'!E23,'F-43'!E23,'F-44'!E23,'F-45'!E23,'F-42'!E23,'F-38'!E23,#REF!,'F-48'!E23)</f>
        <v>#REF!</v>
      </c>
      <c r="O23" s="111" t="e">
        <f t="shared" si="7"/>
        <v>#REF!</v>
      </c>
      <c r="P23" s="5">
        <f>SUM('F-3'!F23,'F-4'!F23,'F-5'!F23,'F-6'!F23,'F-8'!F23,'F-9'!F23,'F-10'!F23,'F-11'!F23,'F-12'!F23,'F-13'!F23,'F-15'!F23,'F-16'!F23,'F-17'!F23,'F-18'!F23,'F-19'!F23,'F-20'!F23,'F-22'!F23,'F-23'!F23,'F-24'!F23,'F-25'!F23,'F-26'!F23,'F-27'!F23,'F-28'!F23,'F-29'!F23,'F-30'!F23,'F-31'!F23)</f>
        <v>27</v>
      </c>
      <c r="Q23" s="5" t="e">
        <f>SUM('F-32'!F23,'F-33'!F23,'F-34'!F23,'F-35'!F23,'F-36'!F23,'F-37'!F23,'F-39'!F23,'F-40'!F23,'F-41'!F23,'F-43'!F23,'F-44'!F23,'F-45'!F23,'F-42'!F23,'F-38'!F23,#REF!,'F-48'!F23)</f>
        <v>#REF!</v>
      </c>
      <c r="R23" s="111" t="e">
        <f t="shared" si="2"/>
        <v>#REF!</v>
      </c>
      <c r="S23" s="5">
        <f>SUM('F-3'!G23,'F-4'!G23,'F-5'!G23,'F-6'!G23,'F-8'!G23,'F-9'!G23,'F-10'!G23,'F-11'!G23,'F-12'!G23,'F-13'!G23,'F-15'!G23,'F-16'!G23,'F-17'!G23,'F-18'!G23,'F-19'!G23,'F-20'!G23,'F-22'!G23,'F-23'!G23,'F-24'!G23,'F-25'!G23,'F-26'!G23,'F-27'!G23,'F-28'!G23,'F-29'!G23,'F-30'!G23,'F-31'!G23)</f>
        <v>5</v>
      </c>
      <c r="T23" s="5" t="e">
        <f>SUM('F-32'!G23,'F-33'!G23,'F-34'!G23,'F-35'!G23,'F-36'!G23,'F-37'!G23,'F-39'!G23,'F-40'!G23,'F-41'!G23,'F-43'!G23,'F-44'!G23,'F-45'!G23,'F-42'!G23,'F-38'!G23,#REF!,'F-48'!G23)</f>
        <v>#REF!</v>
      </c>
      <c r="U23" s="111" t="e">
        <f t="shared" si="3"/>
        <v>#REF!</v>
      </c>
      <c r="V23" s="5">
        <f>SUM('F-3'!H23,'F-4'!H23,'F-5'!H23,'F-6'!H23,'F-8'!H23,'F-9'!H23,'F-10'!H23,'F-11'!H23,'F-12'!H23,'F-13'!H23,'F-15'!H23,'F-16'!H23,'F-17'!H23,'F-18'!H23,'F-19'!H23,'F-20'!H23,'F-22'!H23,'F-23'!H23,'F-24'!H23,'F-25'!H23,'F-26'!H23,'F-27'!H23,'F-28'!H23,'F-29'!H23,'F-30'!H23,'F-31'!H23)</f>
        <v>3</v>
      </c>
      <c r="W23" s="5" t="e">
        <f>SUM('F-32'!H23,'F-33'!H23,'F-34'!H23,'F-35'!H23,'F-36'!H23,'F-37'!H23,'F-39'!H23,'F-40'!H23,'F-41'!H23,'F-43'!H23,'F-44'!H23,'F-45'!H23,'F-42'!H23,'F-38'!H23,#REF!,'F-48'!H23)</f>
        <v>#REF!</v>
      </c>
      <c r="X23" s="111" t="e">
        <f t="shared" si="8"/>
        <v>#REF!</v>
      </c>
      <c r="Y23" s="5">
        <f>SUM('F-3'!I23,'F-4'!I23,'F-5'!I23,'F-6'!I23,'F-8'!I23,'F-9'!I23,'F-10'!I23,'F-11'!I23,'F-12'!I23,'F-13'!I23,'F-15'!I23,'F-16'!I23,'F-17'!I23,'F-18'!I23,'F-19'!I23,'F-20'!I23,'F-22'!I23,'F-23'!I23,'F-24'!I23,'F-25'!I23,'F-26'!I23,'F-27'!I23,'F-28'!I23,'F-29'!I23,'F-30'!I23,'F-31'!I23)</f>
        <v>1</v>
      </c>
      <c r="Z23" s="5" t="e">
        <f>SUM('F-32'!I23,'F-33'!I23,'F-34'!I23,'F-35'!I23,'F-36'!I23,'F-37'!I23,'F-39'!I23,'F-40'!I23,'F-41'!I23,'F-43'!I23,'F-44'!I23,'F-45'!I23,'F-42'!I23,'F-38'!I23,#REF!,'F-48'!I23)</f>
        <v>#REF!</v>
      </c>
      <c r="AA23" s="111" t="e">
        <f t="shared" si="5"/>
        <v>#REF!</v>
      </c>
    </row>
    <row r="24" spans="2:27" s="8" customFormat="1" ht="11.1" customHeight="1" x14ac:dyDescent="0.15">
      <c r="B24" s="29" t="s">
        <v>5</v>
      </c>
      <c r="C24" s="123">
        <v>303</v>
      </c>
      <c r="D24" s="124"/>
      <c r="E24" s="125">
        <v>131</v>
      </c>
      <c r="F24" s="123">
        <v>94</v>
      </c>
      <c r="G24" s="123">
        <v>12</v>
      </c>
      <c r="H24" s="123">
        <v>10</v>
      </c>
      <c r="I24" s="123">
        <v>0</v>
      </c>
      <c r="J24" s="5">
        <f>SUM('F-3'!C24,'F-4'!C24,'F-5'!C24,'F-6'!C24,'F-8'!C24,'F-9'!C24,'F-10'!C24,'F-11'!C24,'F-12'!C24,'F-13'!C24,'F-15'!C24,'F-16'!C24,'F-17'!C24,'F-18'!C24,'F-19'!C24,'F-20'!C24,'F-22'!C24,'F-23'!C24,'F-24'!C24,'F-25'!C24,'F-26'!C24,'F-27'!C24,'F-28'!C24,'F-29'!C24,'F-30'!C24,'F-31'!C24)</f>
        <v>93</v>
      </c>
      <c r="K24" s="5" t="e">
        <f>SUM('F-32'!C24,'F-33'!C24,'F-34'!C24,'F-35'!C24,'F-36'!C24,'F-37'!C24,'F-39'!C24,'F-40'!C24,'F-41'!C24,'F-43'!C24,'F-44'!C24,'F-45'!C24,'F-42'!C24,'F-38'!C24,#REF!,'F-48'!C24)</f>
        <v>#REF!</v>
      </c>
      <c r="L24" s="111" t="e">
        <f t="shared" si="6"/>
        <v>#REF!</v>
      </c>
      <c r="M24" s="5">
        <f>SUM('F-3'!E24,'F-4'!E24,'F-5'!E24,'F-6'!E24,'F-8'!E24,'F-9'!E24,'F-10'!E24,'F-11'!E24,'F-12'!E24,'F-13'!E24,'F-15'!E24,'F-16'!E24,'F-17'!E24,'F-18'!E24,'F-19'!E24,'F-20'!E24,'F-22'!E24,'F-23'!E24,'F-24'!E24,'F-25'!E24,'F-26'!E24,'F-27'!E24,'F-28'!E24,'F-29'!E24,'F-30'!E24,'F-31'!E24)</f>
        <v>67</v>
      </c>
      <c r="N24" s="5" t="e">
        <f>SUM('F-32'!E24,'F-33'!E24,'F-34'!E24,'F-35'!E24,'F-36'!E24,'F-37'!E24,'F-39'!E24,'F-40'!E24,'F-41'!E24,'F-43'!E24,'F-44'!E24,'F-45'!E24,'F-42'!E24,'F-38'!E24,#REF!,'F-48'!E24)</f>
        <v>#REF!</v>
      </c>
      <c r="O24" s="111" t="e">
        <f t="shared" si="7"/>
        <v>#REF!</v>
      </c>
      <c r="P24" s="5">
        <f>SUM('F-3'!F24,'F-4'!F24,'F-5'!F24,'F-6'!F24,'F-8'!F24,'F-9'!F24,'F-10'!F24,'F-11'!F24,'F-12'!F24,'F-13'!F24,'F-15'!F24,'F-16'!F24,'F-17'!F24,'F-18'!F24,'F-19'!F24,'F-20'!F24,'F-22'!F24,'F-23'!F24,'F-24'!F24,'F-25'!F24,'F-26'!F24,'F-27'!F24,'F-28'!F24,'F-29'!F24,'F-30'!F24,'F-31'!F24)</f>
        <v>48</v>
      </c>
      <c r="Q24" s="5" t="e">
        <f>SUM('F-32'!F24,'F-33'!F24,'F-34'!F24,'F-35'!F24,'F-36'!F24,'F-37'!F24,'F-39'!F24,'F-40'!F24,'F-41'!F24,'F-43'!F24,'F-44'!F24,'F-45'!F24,'F-42'!F24,'F-38'!F24,#REF!,'F-48'!F24)</f>
        <v>#REF!</v>
      </c>
      <c r="R24" s="111" t="e">
        <f t="shared" si="2"/>
        <v>#REF!</v>
      </c>
      <c r="S24" s="5">
        <f>SUM('F-3'!G24,'F-4'!G24,'F-5'!G24,'F-6'!G24,'F-8'!G24,'F-9'!G24,'F-10'!G24,'F-11'!G24,'F-12'!G24,'F-13'!G24,'F-15'!G24,'F-16'!G24,'F-17'!G24,'F-18'!G24,'F-19'!G24,'F-20'!G24,'F-22'!G24,'F-23'!G24,'F-24'!G24,'F-25'!G24,'F-26'!G24,'F-27'!G24,'F-28'!G24,'F-29'!G24,'F-30'!G24,'F-31'!G24)</f>
        <v>5</v>
      </c>
      <c r="T24" s="5" t="e">
        <f>SUM('F-32'!G24,'F-33'!G24,'F-34'!G24,'F-35'!G24,'F-36'!G24,'F-37'!G24,'F-39'!G24,'F-40'!G24,'F-41'!G24,'F-43'!G24,'F-44'!G24,'F-45'!G24,'F-42'!G24,'F-38'!G24,#REF!,'F-48'!G24)</f>
        <v>#REF!</v>
      </c>
      <c r="U24" s="111" t="e">
        <f t="shared" si="3"/>
        <v>#REF!</v>
      </c>
      <c r="V24" s="5">
        <f>SUM('F-3'!H24,'F-4'!H24,'F-5'!H24,'F-6'!H24,'F-8'!H24,'F-9'!H24,'F-10'!H24,'F-11'!H24,'F-12'!H24,'F-13'!H24,'F-15'!H24,'F-16'!H24,'F-17'!H24,'F-18'!H24,'F-19'!H24,'F-20'!H24,'F-22'!H24,'F-23'!H24,'F-24'!H24,'F-25'!H24,'F-26'!H24,'F-27'!H24,'F-28'!H24,'F-29'!H24,'F-30'!H24,'F-31'!H24)</f>
        <v>4</v>
      </c>
      <c r="W24" s="5" t="e">
        <f>SUM('F-32'!H24,'F-33'!H24,'F-34'!H24,'F-35'!H24,'F-36'!H24,'F-37'!H24,'F-39'!H24,'F-40'!H24,'F-41'!H24,'F-43'!H24,'F-44'!H24,'F-45'!H24,'F-42'!H24,'F-38'!H24,#REF!,'F-48'!H24)</f>
        <v>#REF!</v>
      </c>
      <c r="X24" s="111" t="e">
        <f t="shared" si="8"/>
        <v>#REF!</v>
      </c>
      <c r="Y24" s="5">
        <f>SUM('F-3'!I24,'F-4'!I24,'F-5'!I24,'F-6'!I24,'F-8'!I24,'F-9'!I24,'F-10'!I24,'F-11'!I24,'F-12'!I24,'F-13'!I24,'F-15'!I24,'F-16'!I24,'F-17'!I24,'F-18'!I24,'F-19'!I24,'F-20'!I24,'F-22'!I24,'F-23'!I24,'F-24'!I24,'F-25'!I24,'F-26'!I24,'F-27'!I24,'F-28'!I24,'F-29'!I24,'F-30'!I24,'F-31'!I24)</f>
        <v>0</v>
      </c>
      <c r="Z24" s="5" t="e">
        <f>SUM('F-32'!I24,'F-33'!I24,'F-34'!I24,'F-35'!I24,'F-36'!I24,'F-37'!I24,'F-39'!I24,'F-40'!I24,'F-41'!I24,'F-43'!I24,'F-44'!I24,'F-45'!I24,'F-42'!I24,'F-38'!I24,#REF!,'F-48'!I24)</f>
        <v>#REF!</v>
      </c>
      <c r="AA24" s="111" t="e">
        <f t="shared" si="5"/>
        <v>#REF!</v>
      </c>
    </row>
    <row r="25" spans="2:27" s="8" customFormat="1" ht="11.1" customHeight="1" x14ac:dyDescent="0.15">
      <c r="B25" s="29" t="s">
        <v>6</v>
      </c>
      <c r="C25" s="123">
        <v>128</v>
      </c>
      <c r="D25" s="124"/>
      <c r="E25" s="125">
        <v>37</v>
      </c>
      <c r="F25" s="123">
        <v>29</v>
      </c>
      <c r="G25" s="123">
        <v>6</v>
      </c>
      <c r="H25" s="123">
        <v>3</v>
      </c>
      <c r="I25" s="123">
        <v>2</v>
      </c>
      <c r="J25" s="5">
        <f>SUM('F-3'!C25,'F-4'!C25,'F-5'!C25,'F-6'!C25,'F-8'!C25,'F-9'!C25,'F-10'!C25,'F-11'!C25,'F-12'!C25,'F-13'!C25,'F-15'!C25,'F-16'!C25,'F-17'!C25,'F-18'!C25,'F-19'!C25,'F-20'!C25,'F-22'!C25,'F-23'!C25,'F-24'!C25,'F-25'!C25,'F-26'!C25,'F-27'!C25,'F-28'!C25,'F-29'!C25,'F-30'!C25,'F-31'!C25)</f>
        <v>24</v>
      </c>
      <c r="K25" s="5" t="e">
        <f>SUM('F-32'!C25,'F-33'!C25,'F-34'!C25,'F-35'!C25,'F-36'!C25,'F-37'!C25,'F-39'!C25,'F-40'!C25,'F-41'!C25,'F-43'!C25,'F-44'!C25,'F-45'!C25,'F-42'!C25,'F-38'!C25,#REF!,'F-48'!C25)</f>
        <v>#REF!</v>
      </c>
      <c r="L25" s="111" t="e">
        <f t="shared" si="6"/>
        <v>#REF!</v>
      </c>
      <c r="M25" s="5">
        <f>SUM('F-3'!E25,'F-4'!E25,'F-5'!E25,'F-6'!E25,'F-8'!E25,'F-9'!E25,'F-10'!E25,'F-11'!E25,'F-12'!E25,'F-13'!E25,'F-15'!E25,'F-16'!E25,'F-17'!E25,'F-18'!E25,'F-19'!E25,'F-20'!E25,'F-22'!E25,'F-23'!E25,'F-24'!E25,'F-25'!E25,'F-26'!E25,'F-27'!E25,'F-28'!E25,'F-29'!E25,'F-30'!E25,'F-31'!E25)</f>
        <v>14</v>
      </c>
      <c r="N25" s="5" t="e">
        <f>SUM('F-32'!E25,'F-33'!E25,'F-34'!E25,'F-35'!E25,'F-36'!E25,'F-37'!E25,'F-39'!E25,'F-40'!E25,'F-41'!E25,'F-43'!E25,'F-44'!E25,'F-45'!E25,'F-42'!E25,'F-38'!E25,#REF!,'F-48'!E25)</f>
        <v>#REF!</v>
      </c>
      <c r="O25" s="111" t="e">
        <f t="shared" si="7"/>
        <v>#REF!</v>
      </c>
      <c r="P25" s="5">
        <f>SUM('F-3'!F25,'F-4'!F25,'F-5'!F25,'F-6'!F25,'F-8'!F25,'F-9'!F25,'F-10'!F25,'F-11'!F25,'F-12'!F25,'F-13'!F25,'F-15'!F25,'F-16'!F25,'F-17'!F25,'F-18'!F25,'F-19'!F25,'F-20'!F25,'F-22'!F25,'F-23'!F25,'F-24'!F25,'F-25'!F25,'F-26'!F25,'F-27'!F25,'F-28'!F25,'F-29'!F25,'F-30'!F25,'F-31'!F25)</f>
        <v>9</v>
      </c>
      <c r="Q25" s="5" t="e">
        <f>SUM('F-32'!F25,'F-33'!F25,'F-34'!F25,'F-35'!F25,'F-36'!F25,'F-37'!F25,'F-39'!F25,'F-40'!F25,'F-41'!F25,'F-43'!F25,'F-44'!F25,'F-45'!F25,'F-42'!F25,'F-38'!F25,#REF!,'F-48'!F25)</f>
        <v>#REF!</v>
      </c>
      <c r="R25" s="111" t="e">
        <f t="shared" si="2"/>
        <v>#REF!</v>
      </c>
      <c r="S25" s="5">
        <f>SUM('F-3'!G25,'F-4'!G25,'F-5'!G25,'F-6'!G25,'F-8'!G25,'F-9'!G25,'F-10'!G25,'F-11'!G25,'F-12'!G25,'F-13'!G25,'F-15'!G25,'F-16'!G25,'F-17'!G25,'F-18'!G25,'F-19'!G25,'F-20'!G25,'F-22'!G25,'F-23'!G25,'F-24'!G25,'F-25'!G25,'F-26'!G25,'F-27'!G25,'F-28'!G25,'F-29'!G25,'F-30'!G25,'F-31'!G25)</f>
        <v>0</v>
      </c>
      <c r="T25" s="5" t="e">
        <f>SUM('F-32'!G25,'F-33'!G25,'F-34'!G25,'F-35'!G25,'F-36'!G25,'F-37'!G25,'F-39'!G25,'F-40'!G25,'F-41'!G25,'F-43'!G25,'F-44'!G25,'F-45'!G25,'F-42'!G25,'F-38'!G25,#REF!,'F-48'!G25)</f>
        <v>#REF!</v>
      </c>
      <c r="U25" s="111" t="e">
        <f t="shared" si="3"/>
        <v>#REF!</v>
      </c>
      <c r="V25" s="5">
        <f>SUM('F-3'!H25,'F-4'!H25,'F-5'!H25,'F-6'!H25,'F-8'!H25,'F-9'!H25,'F-10'!H25,'F-11'!H25,'F-12'!H25,'F-13'!H25,'F-15'!H25,'F-16'!H25,'F-17'!H25,'F-18'!H25,'F-19'!H25,'F-20'!H25,'F-22'!H25,'F-23'!H25,'F-24'!H25,'F-25'!H25,'F-26'!H25,'F-27'!H25,'F-28'!H25,'F-29'!H25,'F-30'!H25,'F-31'!H25)</f>
        <v>0</v>
      </c>
      <c r="W25" s="5" t="e">
        <f>SUM('F-32'!H25,'F-33'!H25,'F-34'!H25,'F-35'!H25,'F-36'!H25,'F-37'!H25,'F-39'!H25,'F-40'!H25,'F-41'!H25,'F-43'!H25,'F-44'!H25,'F-45'!H25,'F-42'!H25,'F-38'!H25,#REF!,'F-48'!H25)</f>
        <v>#REF!</v>
      </c>
      <c r="X25" s="111" t="e">
        <f t="shared" si="8"/>
        <v>#REF!</v>
      </c>
      <c r="Y25" s="5">
        <f>SUM('F-3'!I25,'F-4'!I25,'F-5'!I25,'F-6'!I25,'F-8'!I25,'F-9'!I25,'F-10'!I25,'F-11'!I25,'F-12'!I25,'F-13'!I25,'F-15'!I25,'F-16'!I25,'F-17'!I25,'F-18'!I25,'F-19'!I25,'F-20'!I25,'F-22'!I25,'F-23'!I25,'F-24'!I25,'F-25'!I25,'F-26'!I25,'F-27'!I25,'F-28'!I25,'F-29'!I25,'F-30'!I25,'F-31'!I25)</f>
        <v>0</v>
      </c>
      <c r="Z25" s="5" t="e">
        <f>SUM('F-32'!I25,'F-33'!I25,'F-34'!I25,'F-35'!I25,'F-36'!I25,'F-37'!I25,'F-39'!I25,'F-40'!I25,'F-41'!I25,'F-43'!I25,'F-44'!I25,'F-45'!I25,'F-42'!I25,'F-38'!I25,#REF!,'F-48'!I25)</f>
        <v>#REF!</v>
      </c>
      <c r="AA25" s="111" t="e">
        <f t="shared" si="5"/>
        <v>#REF!</v>
      </c>
    </row>
    <row r="26" spans="2:27" s="22" customFormat="1" ht="11.1" customHeight="1" x14ac:dyDescent="0.15">
      <c r="B26" s="32" t="s">
        <v>284</v>
      </c>
      <c r="C26" s="121">
        <v>4173</v>
      </c>
      <c r="D26" s="121"/>
      <c r="E26" s="127">
        <v>1373</v>
      </c>
      <c r="F26" s="121">
        <v>894</v>
      </c>
      <c r="G26" s="121">
        <v>109</v>
      </c>
      <c r="H26" s="121">
        <v>87</v>
      </c>
      <c r="I26" s="121">
        <v>5</v>
      </c>
      <c r="J26" s="5">
        <f>SUM('F-3'!C26,'F-4'!C26,'F-5'!C26,'F-6'!C26,'F-8'!C26,'F-9'!C26,'F-10'!C26,'F-11'!C26,'F-12'!C26,'F-13'!C26,'F-15'!C26,'F-16'!C26,'F-17'!C26,'F-18'!C26,'F-19'!C26,'F-20'!C26,'F-22'!C26,'F-23'!C26,'F-24'!C26,'F-25'!C26,'F-26'!C26,'F-27'!C26,'F-28'!C26,'F-29'!C26,'F-30'!C26,'F-31'!C26)</f>
        <v>866</v>
      </c>
      <c r="K26" s="5" t="e">
        <f>SUM('F-32'!C26,'F-33'!C26,'F-34'!C26,'F-35'!C26,'F-36'!C26,'F-37'!C26,'F-39'!C26,'F-40'!C26,'F-41'!C26,'F-43'!C26,'F-44'!C26,'F-45'!C26,'F-42'!C26,'F-38'!C26,#REF!,'F-48'!C26)</f>
        <v>#REF!</v>
      </c>
      <c r="L26" s="111" t="e">
        <f t="shared" si="6"/>
        <v>#REF!</v>
      </c>
      <c r="M26" s="5">
        <f>SUM('F-3'!E26,'F-4'!E26,'F-5'!E26,'F-6'!E26,'F-8'!E26,'F-9'!E26,'F-10'!E26,'F-11'!E26,'F-12'!E26,'F-13'!E26,'F-15'!E26,'F-16'!E26,'F-17'!E26,'F-18'!E26,'F-19'!E26,'F-20'!E26,'F-22'!E26,'F-23'!E26,'F-24'!E26,'F-25'!E26,'F-26'!E26,'F-27'!E26,'F-28'!E26,'F-29'!E26,'F-30'!E26,'F-31'!E26)</f>
        <v>566</v>
      </c>
      <c r="N26" s="5" t="e">
        <f>SUM('F-32'!E26,'F-33'!E26,'F-34'!E26,'F-35'!E26,'F-36'!E26,'F-37'!E26,'F-39'!E26,'F-40'!E26,'F-41'!E26,'F-43'!E26,'F-44'!E26,'F-45'!E26,'F-42'!E26,'F-38'!E26,#REF!,'F-48'!E26)</f>
        <v>#REF!</v>
      </c>
      <c r="O26" s="111" t="e">
        <f t="shared" si="7"/>
        <v>#REF!</v>
      </c>
      <c r="P26" s="5">
        <f>SUM('F-3'!F26,'F-4'!F26,'F-5'!F26,'F-6'!F26,'F-8'!F26,'F-9'!F26,'F-10'!F26,'F-11'!F26,'F-12'!F26,'F-13'!F26,'F-15'!F26,'F-16'!F26,'F-17'!F26,'F-18'!F26,'F-19'!F26,'F-20'!F26,'F-22'!F26,'F-23'!F26,'F-24'!F26,'F-25'!F26,'F-26'!F26,'F-27'!F26,'F-28'!F26,'F-29'!F26,'F-30'!F26,'F-31'!F26)</f>
        <v>393</v>
      </c>
      <c r="Q26" s="5" t="e">
        <f>SUM('F-32'!F26,'F-33'!F26,'F-34'!F26,'F-35'!F26,'F-36'!F26,'F-37'!F26,'F-39'!F26,'F-40'!F26,'F-41'!F26,'F-43'!F26,'F-44'!F26,'F-45'!F26,'F-42'!F26,'F-38'!F26,#REF!,'F-48'!F26)</f>
        <v>#REF!</v>
      </c>
      <c r="R26" s="111" t="e">
        <f t="shared" si="2"/>
        <v>#REF!</v>
      </c>
      <c r="S26" s="5">
        <f>SUM('F-3'!G26,'F-4'!G26,'F-5'!G26,'F-6'!G26,'F-8'!G26,'F-9'!G26,'F-10'!G26,'F-11'!G26,'F-12'!G26,'F-13'!G26,'F-15'!G26,'F-16'!G26,'F-17'!G26,'F-18'!G26,'F-19'!G26,'F-20'!G26,'F-22'!G26,'F-23'!G26,'F-24'!G26,'F-25'!G26,'F-26'!G26,'F-27'!G26,'F-28'!G26,'F-29'!G26,'F-30'!G26,'F-31'!G26)</f>
        <v>39</v>
      </c>
      <c r="T26" s="5" t="e">
        <f>SUM('F-32'!G26,'F-33'!G26,'F-34'!G26,'F-35'!G26,'F-36'!G26,'F-37'!G26,'F-39'!G26,'F-40'!G26,'F-41'!G26,'F-43'!G26,'F-44'!G26,'F-45'!G26,'F-42'!G26,'F-38'!G26,#REF!,'F-48'!G26)</f>
        <v>#REF!</v>
      </c>
      <c r="U26" s="111" t="e">
        <f t="shared" si="3"/>
        <v>#REF!</v>
      </c>
      <c r="V26" s="5">
        <f>SUM('F-3'!H26,'F-4'!H26,'F-5'!H26,'F-6'!H26,'F-8'!H26,'F-9'!H26,'F-10'!H26,'F-11'!H26,'F-12'!H26,'F-13'!H26,'F-15'!H26,'F-16'!H26,'F-17'!H26,'F-18'!H26,'F-19'!H26,'F-20'!H26,'F-22'!H26,'F-23'!H26,'F-24'!H26,'F-25'!H26,'F-26'!H26,'F-27'!H26,'F-28'!H26,'F-29'!H26,'F-30'!H26,'F-31'!H26)</f>
        <v>43</v>
      </c>
      <c r="W26" s="5" t="e">
        <f>SUM('F-32'!H26,'F-33'!H26,'F-34'!H26,'F-35'!H26,'F-36'!H26,'F-37'!H26,'F-39'!H26,'F-40'!H26,'F-41'!H26,'F-43'!H26,'F-44'!H26,'F-45'!H26,'F-42'!H26,'F-38'!H26,#REF!,'F-48'!H26)</f>
        <v>#REF!</v>
      </c>
      <c r="X26" s="111" t="e">
        <f t="shared" si="8"/>
        <v>#REF!</v>
      </c>
      <c r="Y26" s="5">
        <f>SUM('F-3'!I26,'F-4'!I26,'F-5'!I26,'F-6'!I26,'F-8'!I26,'F-9'!I26,'F-10'!I26,'F-11'!I26,'F-12'!I26,'F-13'!I26,'F-15'!I26,'F-16'!I26,'F-17'!I26,'F-18'!I26,'F-19'!I26,'F-20'!I26,'F-22'!I26,'F-23'!I26,'F-24'!I26,'F-25'!I26,'F-26'!I26,'F-27'!I26,'F-28'!I26,'F-29'!I26,'F-30'!I26,'F-31'!I26)</f>
        <v>0</v>
      </c>
      <c r="Z26" s="5" t="e">
        <f>SUM('F-32'!I26,'F-33'!I26,'F-34'!I26,'F-35'!I26,'F-36'!I26,'F-37'!I26,'F-39'!I26,'F-40'!I26,'F-41'!I26,'F-43'!I26,'F-44'!I26,'F-45'!I26,'F-42'!I26,'F-38'!I26,#REF!,'F-48'!I26)</f>
        <v>#REF!</v>
      </c>
      <c r="AA26" s="111" t="e">
        <f t="shared" si="5"/>
        <v>#REF!</v>
      </c>
    </row>
    <row r="27" spans="2:27" s="8" customFormat="1" ht="11.1" customHeight="1" x14ac:dyDescent="0.15">
      <c r="B27" s="29" t="s">
        <v>7</v>
      </c>
      <c r="C27" s="123">
        <v>402</v>
      </c>
      <c r="D27" s="124"/>
      <c r="E27" s="125">
        <v>157</v>
      </c>
      <c r="F27" s="123">
        <v>108</v>
      </c>
      <c r="G27" s="123">
        <v>11</v>
      </c>
      <c r="H27" s="123">
        <v>11</v>
      </c>
      <c r="I27" s="123">
        <v>2</v>
      </c>
      <c r="J27" s="5">
        <f>SUM('F-3'!C27,'F-4'!C27,'F-5'!C27,'F-6'!C27,'F-8'!C27,'F-9'!C27,'F-10'!C27,'F-11'!C27,'F-12'!C27,'F-13'!C27,'F-15'!C27,'F-16'!C27,'F-17'!C27,'F-18'!C27,'F-19'!C27,'F-20'!C27,'F-22'!C27,'F-23'!C27,'F-24'!C27,'F-25'!C27,'F-26'!C27,'F-27'!C27,'F-28'!C27,'F-29'!C27,'F-30'!C27,'F-31'!C27)</f>
        <v>107</v>
      </c>
      <c r="K27" s="5" t="e">
        <f>SUM('F-32'!C27,'F-33'!C27,'F-34'!C27,'F-35'!C27,'F-36'!C27,'F-37'!C27,'F-39'!C27,'F-40'!C27,'F-41'!C27,'F-43'!C27,'F-44'!C27,'F-45'!C27,'F-42'!C27,'F-38'!C27,#REF!,'F-48'!C27)</f>
        <v>#REF!</v>
      </c>
      <c r="L27" s="111" t="e">
        <f t="shared" si="6"/>
        <v>#REF!</v>
      </c>
      <c r="M27" s="5">
        <f>SUM('F-3'!E27,'F-4'!E27,'F-5'!E27,'F-6'!E27,'F-8'!E27,'F-9'!E27,'F-10'!E27,'F-11'!E27,'F-12'!E27,'F-13'!E27,'F-15'!E27,'F-16'!E27,'F-17'!E27,'F-18'!E27,'F-19'!E27,'F-20'!E27,'F-22'!E27,'F-23'!E27,'F-24'!E27,'F-25'!E27,'F-26'!E27,'F-27'!E27,'F-28'!E27,'F-29'!E27,'F-30'!E27,'F-31'!E27)</f>
        <v>84</v>
      </c>
      <c r="N27" s="5" t="e">
        <f>SUM('F-32'!E27,'F-33'!E27,'F-34'!E27,'F-35'!E27,'F-36'!E27,'F-37'!E27,'F-39'!E27,'F-40'!E27,'F-41'!E27,'F-43'!E27,'F-44'!E27,'F-45'!E27,'F-42'!E27,'F-38'!E27,#REF!,'F-48'!E27)</f>
        <v>#REF!</v>
      </c>
      <c r="O27" s="111" t="e">
        <f t="shared" si="7"/>
        <v>#REF!</v>
      </c>
      <c r="P27" s="5">
        <f>SUM('F-3'!F27,'F-4'!F27,'F-5'!F27,'F-6'!F27,'F-8'!F27,'F-9'!F27,'F-10'!F27,'F-11'!F27,'F-12'!F27,'F-13'!F27,'F-15'!F27,'F-16'!F27,'F-17'!F27,'F-18'!F27,'F-19'!F27,'F-20'!F27,'F-22'!F27,'F-23'!F27,'F-24'!F27,'F-25'!F27,'F-26'!F27,'F-27'!F27,'F-28'!F27,'F-29'!F27,'F-30'!F27,'F-31'!F27)</f>
        <v>52</v>
      </c>
      <c r="Q27" s="5" t="e">
        <f>SUM('F-32'!F27,'F-33'!F27,'F-34'!F27,'F-35'!F27,'F-36'!F27,'F-37'!F27,'F-39'!F27,'F-40'!F27,'F-41'!F27,'F-43'!F27,'F-44'!F27,'F-45'!F27,'F-42'!F27,'F-38'!F27,#REF!,'F-48'!F27)</f>
        <v>#REF!</v>
      </c>
      <c r="R27" s="111" t="e">
        <f t="shared" si="2"/>
        <v>#REF!</v>
      </c>
      <c r="S27" s="5">
        <f>SUM('F-3'!G27,'F-4'!G27,'F-5'!G27,'F-6'!G27,'F-8'!G27,'F-9'!G27,'F-10'!G27,'F-11'!G27,'F-12'!G27,'F-13'!G27,'F-15'!G27,'F-16'!G27,'F-17'!G27,'F-18'!G27,'F-19'!G27,'F-20'!G27,'F-22'!G27,'F-23'!G27,'F-24'!G27,'F-25'!G27,'F-26'!G27,'F-27'!G27,'F-28'!G27,'F-29'!G27,'F-30'!G27,'F-31'!G27)</f>
        <v>2</v>
      </c>
      <c r="T27" s="5" t="e">
        <f>SUM('F-32'!G27,'F-33'!G27,'F-34'!G27,'F-35'!G27,'F-36'!G27,'F-37'!G27,'F-39'!G27,'F-40'!G27,'F-41'!G27,'F-43'!G27,'F-44'!G27,'F-45'!G27,'F-42'!G27,'F-38'!G27,#REF!,'F-48'!G27)</f>
        <v>#REF!</v>
      </c>
      <c r="U27" s="111" t="e">
        <f t="shared" si="3"/>
        <v>#REF!</v>
      </c>
      <c r="V27" s="5">
        <f>SUM('F-3'!H27,'F-4'!H27,'F-5'!H27,'F-6'!H27,'F-8'!H27,'F-9'!H27,'F-10'!H27,'F-11'!H27,'F-12'!H27,'F-13'!H27,'F-15'!H27,'F-16'!H27,'F-17'!H27,'F-18'!H27,'F-19'!H27,'F-20'!H27,'F-22'!H27,'F-23'!H27,'F-24'!H27,'F-25'!H27,'F-26'!H27,'F-27'!H27,'F-28'!H27,'F-29'!H27,'F-30'!H27,'F-31'!H27)</f>
        <v>7</v>
      </c>
      <c r="W27" s="5" t="e">
        <f>SUM('F-32'!H27,'F-33'!H27,'F-34'!H27,'F-35'!H27,'F-36'!H27,'F-37'!H27,'F-39'!H27,'F-40'!H27,'F-41'!H27,'F-43'!H27,'F-44'!H27,'F-45'!H27,'F-42'!H27,'F-38'!H27,#REF!,'F-48'!H27)</f>
        <v>#REF!</v>
      </c>
      <c r="X27" s="111" t="e">
        <f t="shared" si="8"/>
        <v>#REF!</v>
      </c>
      <c r="Y27" s="5">
        <f>SUM('F-3'!I27,'F-4'!I27,'F-5'!I27,'F-6'!I27,'F-8'!I27,'F-9'!I27,'F-10'!I27,'F-11'!I27,'F-12'!I27,'F-13'!I27,'F-15'!I27,'F-16'!I27,'F-17'!I27,'F-18'!I27,'F-19'!I27,'F-20'!I27,'F-22'!I27,'F-23'!I27,'F-24'!I27,'F-25'!I27,'F-26'!I27,'F-27'!I27,'F-28'!I27,'F-29'!I27,'F-30'!I27,'F-31'!I27)</f>
        <v>0</v>
      </c>
      <c r="Z27" s="5" t="e">
        <f>SUM('F-32'!I27,'F-33'!I27,'F-34'!I27,'F-35'!I27,'F-36'!I27,'F-37'!I27,'F-39'!I27,'F-40'!I27,'F-41'!I27,'F-43'!I27,'F-44'!I27,'F-45'!I27,'F-42'!I27,'F-38'!I27,#REF!,'F-48'!I27)</f>
        <v>#REF!</v>
      </c>
      <c r="AA27" s="111" t="e">
        <f t="shared" si="5"/>
        <v>#REF!</v>
      </c>
    </row>
    <row r="28" spans="2:27" s="8" customFormat="1" ht="11.1" customHeight="1" x14ac:dyDescent="0.15">
      <c r="B28" s="29" t="s">
        <v>8</v>
      </c>
      <c r="C28" s="123">
        <v>381</v>
      </c>
      <c r="D28" s="124"/>
      <c r="E28" s="125">
        <v>142</v>
      </c>
      <c r="F28" s="123">
        <v>93</v>
      </c>
      <c r="G28" s="123">
        <v>6</v>
      </c>
      <c r="H28" s="123">
        <v>10</v>
      </c>
      <c r="I28" s="123">
        <v>1</v>
      </c>
      <c r="J28" s="5">
        <f>SUM('F-3'!C28,'F-4'!C28,'F-5'!C28,'F-6'!C28,'F-8'!C28,'F-9'!C28,'F-10'!C28,'F-11'!C28,'F-12'!C28,'F-13'!C28,'F-15'!C28,'F-16'!C28,'F-17'!C28,'F-18'!C28,'F-19'!C28,'F-20'!C28,'F-22'!C28,'F-23'!C28,'F-24'!C28,'F-25'!C28,'F-26'!C28,'F-27'!C28,'F-28'!C28,'F-29'!C28,'F-30'!C28,'F-31'!C28)</f>
        <v>82</v>
      </c>
      <c r="K28" s="5" t="e">
        <f>SUM('F-32'!C28,'F-33'!C28,'F-34'!C28,'F-35'!C28,'F-36'!C28,'F-37'!C28,'F-39'!C28,'F-40'!C28,'F-41'!C28,'F-43'!C28,'F-44'!C28,'F-45'!C28,'F-42'!C28,'F-38'!C28,#REF!,'F-48'!C28)</f>
        <v>#REF!</v>
      </c>
      <c r="L28" s="111" t="e">
        <f t="shared" si="6"/>
        <v>#REF!</v>
      </c>
      <c r="M28" s="5">
        <f>SUM('F-3'!E28,'F-4'!E28,'F-5'!E28,'F-6'!E28,'F-8'!E28,'F-9'!E28,'F-10'!E28,'F-11'!E28,'F-12'!E28,'F-13'!E28,'F-15'!E28,'F-16'!E28,'F-17'!E28,'F-18'!E28,'F-19'!E28,'F-20'!E28,'F-22'!E28,'F-23'!E28,'F-24'!E28,'F-25'!E28,'F-26'!E28,'F-27'!E28,'F-28'!E28,'F-29'!E28,'F-30'!E28,'F-31'!E28)</f>
        <v>55</v>
      </c>
      <c r="N28" s="5" t="e">
        <f>SUM('F-32'!E28,'F-33'!E28,'F-34'!E28,'F-35'!E28,'F-36'!E28,'F-37'!E28,'F-39'!E28,'F-40'!E28,'F-41'!E28,'F-43'!E28,'F-44'!E28,'F-45'!E28,'F-42'!E28,'F-38'!E28,#REF!,'F-48'!E28)</f>
        <v>#REF!</v>
      </c>
      <c r="O28" s="111" t="e">
        <f t="shared" si="7"/>
        <v>#REF!</v>
      </c>
      <c r="P28" s="5">
        <f>SUM('F-3'!F28,'F-4'!F28,'F-5'!F28,'F-6'!F28,'F-8'!F28,'F-9'!F28,'F-10'!F28,'F-11'!F28,'F-12'!F28,'F-13'!F28,'F-15'!F28,'F-16'!F28,'F-17'!F28,'F-18'!F28,'F-19'!F28,'F-20'!F28,'F-22'!F28,'F-23'!F28,'F-24'!F28,'F-25'!F28,'F-26'!F28,'F-27'!F28,'F-28'!F28,'F-29'!F28,'F-30'!F28,'F-31'!F28)</f>
        <v>38</v>
      </c>
      <c r="Q28" s="5" t="e">
        <f>SUM('F-32'!F28,'F-33'!F28,'F-34'!F28,'F-35'!F28,'F-36'!F28,'F-37'!F28,'F-39'!F28,'F-40'!F28,'F-41'!F28,'F-43'!F28,'F-44'!F28,'F-45'!F28,'F-42'!F28,'F-38'!F28,#REF!,'F-48'!F28)</f>
        <v>#REF!</v>
      </c>
      <c r="R28" s="111" t="e">
        <f t="shared" si="2"/>
        <v>#REF!</v>
      </c>
      <c r="S28" s="5">
        <f>SUM('F-3'!G28,'F-4'!G28,'F-5'!G28,'F-6'!G28,'F-8'!G28,'F-9'!G28,'F-10'!G28,'F-11'!G28,'F-12'!G28,'F-13'!G28,'F-15'!G28,'F-16'!G28,'F-17'!G28,'F-18'!G28,'F-19'!G28,'F-20'!G28,'F-22'!G28,'F-23'!G28,'F-24'!G28,'F-25'!G28,'F-26'!G28,'F-27'!G28,'F-28'!G28,'F-29'!G28,'F-30'!G28,'F-31'!G28)</f>
        <v>1</v>
      </c>
      <c r="T28" s="5" t="e">
        <f>SUM('F-32'!G28,'F-33'!G28,'F-34'!G28,'F-35'!G28,'F-36'!G28,'F-37'!G28,'F-39'!G28,'F-40'!G28,'F-41'!G28,'F-43'!G28,'F-44'!G28,'F-45'!G28,'F-42'!G28,'F-38'!G28,#REF!,'F-48'!G28)</f>
        <v>#REF!</v>
      </c>
      <c r="U28" s="111" t="e">
        <f t="shared" si="3"/>
        <v>#REF!</v>
      </c>
      <c r="V28" s="5">
        <f>SUM('F-3'!H28,'F-4'!H28,'F-5'!H28,'F-6'!H28,'F-8'!H28,'F-9'!H28,'F-10'!H28,'F-11'!H28,'F-12'!H28,'F-13'!H28,'F-15'!H28,'F-16'!H28,'F-17'!H28,'F-18'!H28,'F-19'!H28,'F-20'!H28,'F-22'!H28,'F-23'!H28,'F-24'!H28,'F-25'!H28,'F-26'!H28,'F-27'!H28,'F-28'!H28,'F-29'!H28,'F-30'!H28,'F-31'!H28)</f>
        <v>4</v>
      </c>
      <c r="W28" s="5" t="e">
        <f>SUM('F-32'!H28,'F-33'!H28,'F-34'!H28,'F-35'!H28,'F-36'!H28,'F-37'!H28,'F-39'!H28,'F-40'!H28,'F-41'!H28,'F-43'!H28,'F-44'!H28,'F-45'!H28,'F-42'!H28,'F-38'!H28,#REF!,'F-48'!H28)</f>
        <v>#REF!</v>
      </c>
      <c r="X28" s="111" t="e">
        <f t="shared" si="8"/>
        <v>#REF!</v>
      </c>
      <c r="Y28" s="5">
        <f>SUM('F-3'!I28,'F-4'!I28,'F-5'!I28,'F-6'!I28,'F-8'!I28,'F-9'!I28,'F-10'!I28,'F-11'!I28,'F-12'!I28,'F-13'!I28,'F-15'!I28,'F-16'!I28,'F-17'!I28,'F-18'!I28,'F-19'!I28,'F-20'!I28,'F-22'!I28,'F-23'!I28,'F-24'!I28,'F-25'!I28,'F-26'!I28,'F-27'!I28,'F-28'!I28,'F-29'!I28,'F-30'!I28,'F-31'!I28)</f>
        <v>0</v>
      </c>
      <c r="Z28" s="5" t="e">
        <f>SUM('F-32'!I28,'F-33'!I28,'F-34'!I28,'F-35'!I28,'F-36'!I28,'F-37'!I28,'F-39'!I28,'F-40'!I28,'F-41'!I28,'F-43'!I28,'F-44'!I28,'F-45'!I28,'F-42'!I28,'F-38'!I28,#REF!,'F-48'!I28)</f>
        <v>#REF!</v>
      </c>
      <c r="AA28" s="111" t="e">
        <f t="shared" si="5"/>
        <v>#REF!</v>
      </c>
    </row>
    <row r="29" spans="2:27" s="8" customFormat="1" ht="11.1" customHeight="1" x14ac:dyDescent="0.15">
      <c r="B29" s="29" t="s">
        <v>9</v>
      </c>
      <c r="C29" s="123">
        <v>1627</v>
      </c>
      <c r="D29" s="124"/>
      <c r="E29" s="125">
        <v>437</v>
      </c>
      <c r="F29" s="123">
        <v>295</v>
      </c>
      <c r="G29" s="123">
        <v>36</v>
      </c>
      <c r="H29" s="123">
        <v>28</v>
      </c>
      <c r="I29" s="123">
        <v>2</v>
      </c>
      <c r="J29" s="5">
        <f>SUM('F-3'!C29,'F-4'!C29,'F-5'!C29,'F-6'!C29,'F-8'!C29,'F-9'!C29,'F-10'!C29,'F-11'!C29,'F-12'!C29,'F-13'!C29,'F-15'!C29,'F-16'!C29,'F-17'!C29,'F-18'!C29,'F-19'!C29,'F-20'!C29,'F-22'!C29,'F-23'!C29,'F-24'!C29,'F-25'!C29,'F-26'!C29,'F-27'!C29,'F-28'!C29,'F-29'!C29,'F-30'!C29,'F-31'!C29)</f>
        <v>289</v>
      </c>
      <c r="K29" s="5" t="e">
        <f>SUM('F-32'!C29,'F-33'!C29,'F-34'!C29,'F-35'!C29,'F-36'!C29,'F-37'!C29,'F-39'!C29,'F-40'!C29,'F-41'!C29,'F-43'!C29,'F-44'!C29,'F-45'!C29,'F-42'!C29,'F-38'!C29,#REF!,'F-48'!C29)</f>
        <v>#REF!</v>
      </c>
      <c r="L29" s="111" t="e">
        <f t="shared" si="6"/>
        <v>#REF!</v>
      </c>
      <c r="M29" s="5">
        <f>SUM('F-3'!E29,'F-4'!E29,'F-5'!E29,'F-6'!E29,'F-8'!E29,'F-9'!E29,'F-10'!E29,'F-11'!E29,'F-12'!E29,'F-13'!E29,'F-15'!E29,'F-16'!E29,'F-17'!E29,'F-18'!E29,'F-19'!E29,'F-20'!E29,'F-22'!E29,'F-23'!E29,'F-24'!E29,'F-25'!E29,'F-26'!E29,'F-27'!E29,'F-28'!E29,'F-29'!E29,'F-30'!E29,'F-31'!E29)</f>
        <v>158</v>
      </c>
      <c r="N29" s="5" t="e">
        <f>SUM('F-32'!E29,'F-33'!E29,'F-34'!E29,'F-35'!E29,'F-36'!E29,'F-37'!E29,'F-39'!E29,'F-40'!E29,'F-41'!E29,'F-43'!E29,'F-44'!E29,'F-45'!E29,'F-42'!E29,'F-38'!E29,#REF!,'F-48'!E29)</f>
        <v>#REF!</v>
      </c>
      <c r="O29" s="111" t="e">
        <f t="shared" si="7"/>
        <v>#REF!</v>
      </c>
      <c r="P29" s="5">
        <f>SUM('F-3'!F29,'F-4'!F29,'F-5'!F29,'F-6'!F29,'F-8'!F29,'F-9'!F29,'F-10'!F29,'F-11'!F29,'F-12'!F29,'F-13'!F29,'F-15'!F29,'F-16'!F29,'F-17'!F29,'F-18'!F29,'F-19'!F29,'F-20'!F29,'F-22'!F29,'F-23'!F29,'F-24'!F29,'F-25'!F29,'F-26'!F29,'F-27'!F29,'F-28'!F29,'F-29'!F29,'F-30'!F29,'F-31'!F29)</f>
        <v>123</v>
      </c>
      <c r="Q29" s="5" t="e">
        <f>SUM('F-32'!F29,'F-33'!F29,'F-34'!F29,'F-35'!F29,'F-36'!F29,'F-37'!F29,'F-39'!F29,'F-40'!F29,'F-41'!F29,'F-43'!F29,'F-44'!F29,'F-45'!F29,'F-42'!F29,'F-38'!F29,#REF!,'F-48'!F29)</f>
        <v>#REF!</v>
      </c>
      <c r="R29" s="111" t="e">
        <f t="shared" si="2"/>
        <v>#REF!</v>
      </c>
      <c r="S29" s="5">
        <f>SUM('F-3'!G29,'F-4'!G29,'F-5'!G29,'F-6'!G29,'F-8'!G29,'F-9'!G29,'F-10'!G29,'F-11'!G29,'F-12'!G29,'F-13'!G29,'F-15'!G29,'F-16'!G29,'F-17'!G29,'F-18'!G29,'F-19'!G29,'F-20'!G29,'F-22'!G29,'F-23'!G29,'F-24'!G29,'F-25'!G29,'F-26'!G29,'F-27'!G29,'F-28'!G29,'F-29'!G29,'F-30'!G29,'F-31'!G29)</f>
        <v>15</v>
      </c>
      <c r="T29" s="5" t="e">
        <f>SUM('F-32'!G29,'F-33'!G29,'F-34'!G29,'F-35'!G29,'F-36'!G29,'F-37'!G29,'F-39'!G29,'F-40'!G29,'F-41'!G29,'F-43'!G29,'F-44'!G29,'F-45'!G29,'F-42'!G29,'F-38'!G29,#REF!,'F-48'!G29)</f>
        <v>#REF!</v>
      </c>
      <c r="U29" s="111" t="e">
        <f t="shared" si="3"/>
        <v>#REF!</v>
      </c>
      <c r="V29" s="5">
        <f>SUM('F-3'!H29,'F-4'!H29,'F-5'!H29,'F-6'!H29,'F-8'!H29,'F-9'!H29,'F-10'!H29,'F-11'!H29,'F-12'!H29,'F-13'!H29,'F-15'!H29,'F-16'!H29,'F-17'!H29,'F-18'!H29,'F-19'!H29,'F-20'!H29,'F-22'!H29,'F-23'!H29,'F-24'!H29,'F-25'!H29,'F-26'!H29,'F-27'!H29,'F-28'!H29,'F-29'!H29,'F-30'!H29,'F-31'!H29)</f>
        <v>15</v>
      </c>
      <c r="W29" s="5" t="e">
        <f>SUM('F-32'!H29,'F-33'!H29,'F-34'!H29,'F-35'!H29,'F-36'!H29,'F-37'!H29,'F-39'!H29,'F-40'!H29,'F-41'!H29,'F-43'!H29,'F-44'!H29,'F-45'!H29,'F-42'!H29,'F-38'!H29,#REF!,'F-48'!H29)</f>
        <v>#REF!</v>
      </c>
      <c r="X29" s="111" t="e">
        <f t="shared" si="8"/>
        <v>#REF!</v>
      </c>
      <c r="Y29" s="5">
        <f>SUM('F-3'!I29,'F-4'!I29,'F-5'!I29,'F-6'!I29,'F-8'!I29,'F-9'!I29,'F-10'!I29,'F-11'!I29,'F-12'!I29,'F-13'!I29,'F-15'!I29,'F-16'!I29,'F-17'!I29,'F-18'!I29,'F-19'!I29,'F-20'!I29,'F-22'!I29,'F-23'!I29,'F-24'!I29,'F-25'!I29,'F-26'!I29,'F-27'!I29,'F-28'!I29,'F-29'!I29,'F-30'!I29,'F-31'!I29)</f>
        <v>0</v>
      </c>
      <c r="Z29" s="5" t="e">
        <f>SUM('F-32'!I29,'F-33'!I29,'F-34'!I29,'F-35'!I29,'F-36'!I29,'F-37'!I29,'F-39'!I29,'F-40'!I29,'F-41'!I29,'F-43'!I29,'F-44'!I29,'F-45'!I29,'F-42'!I29,'F-38'!I29,#REF!,'F-48'!I29)</f>
        <v>#REF!</v>
      </c>
      <c r="AA29" s="111" t="e">
        <f t="shared" si="5"/>
        <v>#REF!</v>
      </c>
    </row>
    <row r="30" spans="2:27" s="8" customFormat="1" ht="11.1" customHeight="1" x14ac:dyDescent="0.15">
      <c r="B30" s="29" t="s">
        <v>10</v>
      </c>
      <c r="C30" s="123">
        <v>274</v>
      </c>
      <c r="D30" s="124"/>
      <c r="E30" s="125">
        <v>142</v>
      </c>
      <c r="F30" s="123">
        <v>104</v>
      </c>
      <c r="G30" s="123">
        <v>16</v>
      </c>
      <c r="H30" s="123">
        <v>12</v>
      </c>
      <c r="I30" s="123">
        <v>0</v>
      </c>
      <c r="J30" s="5">
        <f>SUM('F-3'!C30,'F-4'!C30,'F-5'!C30,'F-6'!C30,'F-8'!C30,'F-9'!C30,'F-10'!C30,'F-11'!C30,'F-12'!C30,'F-13'!C30,'F-15'!C30,'F-16'!C30,'F-17'!C30,'F-18'!C30,'F-19'!C30,'F-20'!C30,'F-22'!C30,'F-23'!C30,'F-24'!C30,'F-25'!C30,'F-26'!C30,'F-27'!C30,'F-28'!C30,'F-29'!C30,'F-30'!C30,'F-31'!C30)</f>
        <v>81</v>
      </c>
      <c r="K30" s="5" t="e">
        <f>SUM('F-32'!C30,'F-33'!C30,'F-34'!C30,'F-35'!C30,'F-36'!C30,'F-37'!C30,'F-39'!C30,'F-40'!C30,'F-41'!C30,'F-43'!C30,'F-44'!C30,'F-45'!C30,'F-42'!C30,'F-38'!C30,#REF!,'F-48'!C30)</f>
        <v>#REF!</v>
      </c>
      <c r="L30" s="111" t="e">
        <f t="shared" si="6"/>
        <v>#REF!</v>
      </c>
      <c r="M30" s="5">
        <f>SUM('F-3'!E30,'F-4'!E30,'F-5'!E30,'F-6'!E30,'F-8'!E30,'F-9'!E30,'F-10'!E30,'F-11'!E30,'F-12'!E30,'F-13'!E30,'F-15'!E30,'F-16'!E30,'F-17'!E30,'F-18'!E30,'F-19'!E30,'F-20'!E30,'F-22'!E30,'F-23'!E30,'F-24'!E30,'F-25'!E30,'F-26'!E30,'F-27'!E30,'F-28'!E30,'F-29'!E30,'F-30'!E30,'F-31'!E30)</f>
        <v>71</v>
      </c>
      <c r="N30" s="5" t="e">
        <f>SUM('F-32'!E30,'F-33'!E30,'F-34'!E30,'F-35'!E30,'F-36'!E30,'F-37'!E30,'F-39'!E30,'F-40'!E30,'F-41'!E30,'F-43'!E30,'F-44'!E30,'F-45'!E30,'F-42'!E30,'F-38'!E30,#REF!,'F-48'!E30)</f>
        <v>#REF!</v>
      </c>
      <c r="O30" s="111" t="e">
        <f t="shared" si="7"/>
        <v>#REF!</v>
      </c>
      <c r="P30" s="5">
        <f>SUM('F-3'!F30,'F-4'!F30,'F-5'!F30,'F-6'!F30,'F-8'!F30,'F-9'!F30,'F-10'!F30,'F-11'!F30,'F-12'!F30,'F-13'!F30,'F-15'!F30,'F-16'!F30,'F-17'!F30,'F-18'!F30,'F-19'!F30,'F-20'!F30,'F-22'!F30,'F-23'!F30,'F-24'!F30,'F-25'!F30,'F-26'!F30,'F-27'!F30,'F-28'!F30,'F-29'!F30,'F-30'!F30,'F-31'!F30)</f>
        <v>50</v>
      </c>
      <c r="Q30" s="5" t="e">
        <f>SUM('F-32'!F30,'F-33'!F30,'F-34'!F30,'F-35'!F30,'F-36'!F30,'F-37'!F30,'F-39'!F30,'F-40'!F30,'F-41'!F30,'F-43'!F30,'F-44'!F30,'F-45'!F30,'F-42'!F30,'F-38'!F30,#REF!,'F-48'!F30)</f>
        <v>#REF!</v>
      </c>
      <c r="R30" s="111" t="e">
        <f t="shared" si="2"/>
        <v>#REF!</v>
      </c>
      <c r="S30" s="5">
        <f>SUM('F-3'!G30,'F-4'!G30,'F-5'!G30,'F-6'!G30,'F-8'!G30,'F-9'!G30,'F-10'!G30,'F-11'!G30,'F-12'!G30,'F-13'!G30,'F-15'!G30,'F-16'!G30,'F-17'!G30,'F-18'!G30,'F-19'!G30,'F-20'!G30,'F-22'!G30,'F-23'!G30,'F-24'!G30,'F-25'!G30,'F-26'!G30,'F-27'!G30,'F-28'!G30,'F-29'!G30,'F-30'!G30,'F-31'!G30)</f>
        <v>8</v>
      </c>
      <c r="T30" s="5" t="e">
        <f>SUM('F-32'!G30,'F-33'!G30,'F-34'!G30,'F-35'!G30,'F-36'!G30,'F-37'!G30,'F-39'!G30,'F-40'!G30,'F-41'!G30,'F-43'!G30,'F-44'!G30,'F-45'!G30,'F-42'!G30,'F-38'!G30,#REF!,'F-48'!G30)</f>
        <v>#REF!</v>
      </c>
      <c r="U30" s="111" t="e">
        <f t="shared" si="3"/>
        <v>#REF!</v>
      </c>
      <c r="V30" s="5">
        <f>SUM('F-3'!H30,'F-4'!H30,'F-5'!H30,'F-6'!H30,'F-8'!H30,'F-9'!H30,'F-10'!H30,'F-11'!H30,'F-12'!H30,'F-13'!H30,'F-15'!H30,'F-16'!H30,'F-17'!H30,'F-18'!H30,'F-19'!H30,'F-20'!H30,'F-22'!H30,'F-23'!H30,'F-24'!H30,'F-25'!H30,'F-26'!H30,'F-27'!H30,'F-28'!H30,'F-29'!H30,'F-30'!H30,'F-31'!H30)</f>
        <v>5</v>
      </c>
      <c r="W30" s="5" t="e">
        <f>SUM('F-32'!H30,'F-33'!H30,'F-34'!H30,'F-35'!H30,'F-36'!H30,'F-37'!H30,'F-39'!H30,'F-40'!H30,'F-41'!H30,'F-43'!H30,'F-44'!H30,'F-45'!H30,'F-42'!H30,'F-38'!H30,#REF!,'F-48'!H30)</f>
        <v>#REF!</v>
      </c>
      <c r="X30" s="111" t="e">
        <f t="shared" si="8"/>
        <v>#REF!</v>
      </c>
      <c r="Y30" s="5">
        <f>SUM('F-3'!I30,'F-4'!I30,'F-5'!I30,'F-6'!I30,'F-8'!I30,'F-9'!I30,'F-10'!I30,'F-11'!I30,'F-12'!I30,'F-13'!I30,'F-15'!I30,'F-16'!I30,'F-17'!I30,'F-18'!I30,'F-19'!I30,'F-20'!I30,'F-22'!I30,'F-23'!I30,'F-24'!I30,'F-25'!I30,'F-26'!I30,'F-27'!I30,'F-28'!I30,'F-29'!I30,'F-30'!I30,'F-31'!I30)</f>
        <v>0</v>
      </c>
      <c r="Z30" s="5" t="e">
        <f>SUM('F-32'!I30,'F-33'!I30,'F-34'!I30,'F-35'!I30,'F-36'!I30,'F-37'!I30,'F-39'!I30,'F-40'!I30,'F-41'!I30,'F-43'!I30,'F-44'!I30,'F-45'!I30,'F-42'!I30,'F-38'!I30,#REF!,'F-48'!I30)</f>
        <v>#REF!</v>
      </c>
      <c r="AA30" s="111" t="e">
        <f t="shared" si="5"/>
        <v>#REF!</v>
      </c>
    </row>
    <row r="31" spans="2:27" s="8" customFormat="1" ht="11.1" customHeight="1" x14ac:dyDescent="0.15">
      <c r="B31" s="29" t="s">
        <v>11</v>
      </c>
      <c r="C31" s="123">
        <v>389</v>
      </c>
      <c r="D31" s="124"/>
      <c r="E31" s="125">
        <v>219</v>
      </c>
      <c r="F31" s="123">
        <v>105</v>
      </c>
      <c r="G31" s="123">
        <v>14</v>
      </c>
      <c r="H31" s="123">
        <v>10</v>
      </c>
      <c r="I31" s="123">
        <v>0</v>
      </c>
      <c r="J31" s="5">
        <f>SUM('F-3'!C31,'F-4'!C31,'F-5'!C31,'F-6'!C31,'F-8'!C31,'F-9'!C31,'F-10'!C31,'F-11'!C31,'F-12'!C31,'F-13'!C31,'F-15'!C31,'F-16'!C31,'F-17'!C31,'F-18'!C31,'F-19'!C31,'F-20'!C31,'F-22'!C31,'F-23'!C31,'F-24'!C31,'F-25'!C31,'F-26'!C31,'F-27'!C31,'F-28'!C31,'F-29'!C31,'F-30'!C31,'F-31'!C31)</f>
        <v>110</v>
      </c>
      <c r="K31" s="5" t="e">
        <f>SUM('F-32'!C31,'F-33'!C31,'F-34'!C31,'F-35'!C31,'F-36'!C31,'F-37'!C31,'F-39'!C31,'F-40'!C31,'F-41'!C31,'F-43'!C31,'F-44'!C31,'F-45'!C31,'F-42'!C31,'F-38'!C31,#REF!,'F-48'!C31)</f>
        <v>#REF!</v>
      </c>
      <c r="L31" s="111" t="e">
        <f t="shared" si="6"/>
        <v>#REF!</v>
      </c>
      <c r="M31" s="5">
        <f>SUM('F-3'!E31,'F-4'!E31,'F-5'!E31,'F-6'!E31,'F-8'!E31,'F-9'!E31,'F-10'!E31,'F-11'!E31,'F-12'!E31,'F-13'!E31,'F-15'!E31,'F-16'!E31,'F-17'!E31,'F-18'!E31,'F-19'!E31,'F-20'!E31,'F-22'!E31,'F-23'!E31,'F-24'!E31,'F-25'!E31,'F-26'!E31,'F-27'!E31,'F-28'!E31,'F-29'!E31,'F-30'!E31,'F-31'!E31)</f>
        <v>74</v>
      </c>
      <c r="N31" s="5" t="e">
        <f>SUM('F-32'!E31,'F-33'!E31,'F-34'!E31,'F-35'!E31,'F-36'!E31,'F-37'!E31,'F-39'!E31,'F-40'!E31,'F-41'!E31,'F-43'!E31,'F-44'!E31,'F-45'!E31,'F-42'!E31,'F-38'!E31,#REF!,'F-48'!E31)</f>
        <v>#REF!</v>
      </c>
      <c r="O31" s="111" t="e">
        <f t="shared" si="7"/>
        <v>#REF!</v>
      </c>
      <c r="P31" s="5">
        <f>SUM('F-3'!F31,'F-4'!F31,'F-5'!F31,'F-6'!F31,'F-8'!F31,'F-9'!F31,'F-10'!F31,'F-11'!F31,'F-12'!F31,'F-13'!F31,'F-15'!F31,'F-16'!F31,'F-17'!F31,'F-18'!F31,'F-19'!F31,'F-20'!F31,'F-22'!F31,'F-23'!F31,'F-24'!F31,'F-25'!F31,'F-26'!F31,'F-27'!F31,'F-28'!F31,'F-29'!F31,'F-30'!F31,'F-31'!F31)</f>
        <v>58</v>
      </c>
      <c r="Q31" s="5" t="e">
        <f>SUM('F-32'!F31,'F-33'!F31,'F-34'!F31,'F-35'!F31,'F-36'!F31,'F-37'!F31,'F-39'!F31,'F-40'!F31,'F-41'!F31,'F-43'!F31,'F-44'!F31,'F-45'!F31,'F-42'!F31,'F-38'!F31,#REF!,'F-48'!F31)</f>
        <v>#REF!</v>
      </c>
      <c r="R31" s="111" t="e">
        <f t="shared" si="2"/>
        <v>#REF!</v>
      </c>
      <c r="S31" s="5">
        <f>SUM('F-3'!G31,'F-4'!G31,'F-5'!G31,'F-6'!G31,'F-8'!G31,'F-9'!G31,'F-10'!G31,'F-11'!G31,'F-12'!G31,'F-13'!G31,'F-15'!G31,'F-16'!G31,'F-17'!G31,'F-18'!G31,'F-19'!G31,'F-20'!G31,'F-22'!G31,'F-23'!G31,'F-24'!G31,'F-25'!G31,'F-26'!G31,'F-27'!G31,'F-28'!G31,'F-29'!G31,'F-30'!G31,'F-31'!G31)</f>
        <v>7</v>
      </c>
      <c r="T31" s="5" t="e">
        <f>SUM('F-32'!G31,'F-33'!G31,'F-34'!G31,'F-35'!G31,'F-36'!G31,'F-37'!G31,'F-39'!G31,'F-40'!G31,'F-41'!G31,'F-43'!G31,'F-44'!G31,'F-45'!G31,'F-42'!G31,'F-38'!G31,#REF!,'F-48'!G31)</f>
        <v>#REF!</v>
      </c>
      <c r="U31" s="111" t="e">
        <f t="shared" si="3"/>
        <v>#REF!</v>
      </c>
      <c r="V31" s="5">
        <f>SUM('F-3'!H31,'F-4'!H31,'F-5'!H31,'F-6'!H31,'F-8'!H31,'F-9'!H31,'F-10'!H31,'F-11'!H31,'F-12'!H31,'F-13'!H31,'F-15'!H31,'F-16'!H31,'F-17'!H31,'F-18'!H31,'F-19'!H31,'F-20'!H31,'F-22'!H31,'F-23'!H31,'F-24'!H31,'F-25'!H31,'F-26'!H31,'F-27'!H31,'F-28'!H31,'F-29'!H31,'F-30'!H31,'F-31'!H31)</f>
        <v>7</v>
      </c>
      <c r="W31" s="5" t="e">
        <f>SUM('F-32'!H31,'F-33'!H31,'F-34'!H31,'F-35'!H31,'F-36'!H31,'F-37'!H31,'F-39'!H31,'F-40'!H31,'F-41'!H31,'F-43'!H31,'F-44'!H31,'F-45'!H31,'F-42'!H31,'F-38'!H31,#REF!,'F-48'!H31)</f>
        <v>#REF!</v>
      </c>
      <c r="X31" s="111" t="e">
        <f t="shared" si="8"/>
        <v>#REF!</v>
      </c>
      <c r="Y31" s="5">
        <f>SUM('F-3'!I31,'F-4'!I31,'F-5'!I31,'F-6'!I31,'F-8'!I31,'F-9'!I31,'F-10'!I31,'F-11'!I31,'F-12'!I31,'F-13'!I31,'F-15'!I31,'F-16'!I31,'F-17'!I31,'F-18'!I31,'F-19'!I31,'F-20'!I31,'F-22'!I31,'F-23'!I31,'F-24'!I31,'F-25'!I31,'F-26'!I31,'F-27'!I31,'F-28'!I31,'F-29'!I31,'F-30'!I31,'F-31'!I31)</f>
        <v>0</v>
      </c>
      <c r="Z31" s="5" t="e">
        <f>SUM('F-32'!I31,'F-33'!I31,'F-34'!I31,'F-35'!I31,'F-36'!I31,'F-37'!I31,'F-39'!I31,'F-40'!I31,'F-41'!I31,'F-43'!I31,'F-44'!I31,'F-45'!I31,'F-42'!I31,'F-38'!I31,#REF!,'F-48'!I31)</f>
        <v>#REF!</v>
      </c>
      <c r="AA31" s="111" t="e">
        <f t="shared" si="5"/>
        <v>#REF!</v>
      </c>
    </row>
    <row r="32" spans="2:27" s="8" customFormat="1" ht="11.1" customHeight="1" x14ac:dyDescent="0.15">
      <c r="B32" s="29" t="s">
        <v>12</v>
      </c>
      <c r="C32" s="123">
        <v>1100</v>
      </c>
      <c r="D32" s="124"/>
      <c r="E32" s="125">
        <v>276</v>
      </c>
      <c r="F32" s="123">
        <v>189</v>
      </c>
      <c r="G32" s="123">
        <v>26</v>
      </c>
      <c r="H32" s="123">
        <v>16</v>
      </c>
      <c r="I32" s="123">
        <v>0</v>
      </c>
      <c r="J32" s="5">
        <f>SUM('F-3'!C32,'F-4'!C32,'F-5'!C32,'F-6'!C32,'F-8'!C32,'F-9'!C32,'F-10'!C32,'F-11'!C32,'F-12'!C32,'F-13'!C32,'F-15'!C32,'F-16'!C32,'F-17'!C32,'F-18'!C32,'F-19'!C32,'F-20'!C32,'F-22'!C32,'F-23'!C32,'F-24'!C32,'F-25'!C32,'F-26'!C32,'F-27'!C32,'F-28'!C32,'F-29'!C32,'F-30'!C32,'F-31'!C32)</f>
        <v>197</v>
      </c>
      <c r="K32" s="5" t="e">
        <f>SUM('F-32'!C32,'F-33'!C32,'F-34'!C32,'F-35'!C32,'F-36'!C32,'F-37'!C32,'F-39'!C32,'F-40'!C32,'F-41'!C32,'F-43'!C32,'F-44'!C32,'F-45'!C32,'F-42'!C32,'F-38'!C32,#REF!,'F-48'!C32)</f>
        <v>#REF!</v>
      </c>
      <c r="L32" s="111" t="e">
        <f t="shared" si="6"/>
        <v>#REF!</v>
      </c>
      <c r="M32" s="5">
        <f>SUM('F-3'!E32,'F-4'!E32,'F-5'!E32,'F-6'!E32,'F-8'!E32,'F-9'!E32,'F-10'!E32,'F-11'!E32,'F-12'!E32,'F-13'!E32,'F-15'!E32,'F-16'!E32,'F-17'!E32,'F-18'!E32,'F-19'!E32,'F-20'!E32,'F-22'!E32,'F-23'!E32,'F-24'!E32,'F-25'!E32,'F-26'!E32,'F-27'!E32,'F-28'!E32,'F-29'!E32,'F-30'!E32,'F-31'!E32)</f>
        <v>124</v>
      </c>
      <c r="N32" s="5" t="e">
        <f>SUM('F-32'!E32,'F-33'!E32,'F-34'!E32,'F-35'!E32,'F-36'!E32,'F-37'!E32,'F-39'!E32,'F-40'!E32,'F-41'!E32,'F-43'!E32,'F-44'!E32,'F-45'!E32,'F-42'!E32,'F-38'!E32,#REF!,'F-48'!E32)</f>
        <v>#REF!</v>
      </c>
      <c r="O32" s="111" t="e">
        <f t="shared" si="7"/>
        <v>#REF!</v>
      </c>
      <c r="P32" s="5">
        <f>SUM('F-3'!F32,'F-4'!F32,'F-5'!F32,'F-6'!F32,'F-8'!F32,'F-9'!F32,'F-10'!F32,'F-11'!F32,'F-12'!F32,'F-13'!F32,'F-15'!F32,'F-16'!F32,'F-17'!F32,'F-18'!F32,'F-19'!F32,'F-20'!F32,'F-22'!F32,'F-23'!F32,'F-24'!F32,'F-25'!F32,'F-26'!F32,'F-27'!F32,'F-28'!F32,'F-29'!F32,'F-30'!F32,'F-31'!F32)</f>
        <v>72</v>
      </c>
      <c r="Q32" s="5" t="e">
        <f>SUM('F-32'!F32,'F-33'!F32,'F-34'!F32,'F-35'!F32,'F-36'!F32,'F-37'!F32,'F-39'!F32,'F-40'!F32,'F-41'!F32,'F-43'!F32,'F-44'!F32,'F-45'!F32,'F-42'!F32,'F-38'!F32,#REF!,'F-48'!F32)</f>
        <v>#REF!</v>
      </c>
      <c r="R32" s="111" t="e">
        <f t="shared" si="2"/>
        <v>#REF!</v>
      </c>
      <c r="S32" s="5">
        <f>SUM('F-3'!G32,'F-4'!G32,'F-5'!G32,'F-6'!G32,'F-8'!G32,'F-9'!G32,'F-10'!G32,'F-11'!G32,'F-12'!G32,'F-13'!G32,'F-15'!G32,'F-16'!G32,'F-17'!G32,'F-18'!G32,'F-19'!G32,'F-20'!G32,'F-22'!G32,'F-23'!G32,'F-24'!G32,'F-25'!G32,'F-26'!G32,'F-27'!G32,'F-28'!G32,'F-29'!G32,'F-30'!G32,'F-31'!G32)</f>
        <v>6</v>
      </c>
      <c r="T32" s="5" t="e">
        <f>SUM('F-32'!G32,'F-33'!G32,'F-34'!G32,'F-35'!G32,'F-36'!G32,'F-37'!G32,'F-39'!G32,'F-40'!G32,'F-41'!G32,'F-43'!G32,'F-44'!G32,'F-45'!G32,'F-42'!G32,'F-38'!G32,#REF!,'F-48'!G32)</f>
        <v>#REF!</v>
      </c>
      <c r="U32" s="111" t="e">
        <f t="shared" si="3"/>
        <v>#REF!</v>
      </c>
      <c r="V32" s="5">
        <f>SUM('F-3'!H32,'F-4'!H32,'F-5'!H32,'F-6'!H32,'F-8'!H32,'F-9'!H32,'F-10'!H32,'F-11'!H32,'F-12'!H32,'F-13'!H32,'F-15'!H32,'F-16'!H32,'F-17'!H32,'F-18'!H32,'F-19'!H32,'F-20'!H32,'F-22'!H32,'F-23'!H32,'F-24'!H32,'F-25'!H32,'F-26'!H32,'F-27'!H32,'F-28'!H32,'F-29'!H32,'F-30'!H32,'F-31'!H32)</f>
        <v>5</v>
      </c>
      <c r="W32" s="5" t="e">
        <f>SUM('F-32'!H32,'F-33'!H32,'F-34'!H32,'F-35'!H32,'F-36'!H32,'F-37'!H32,'F-39'!H32,'F-40'!H32,'F-41'!H32,'F-43'!H32,'F-44'!H32,'F-45'!H32,'F-42'!H32,'F-38'!H32,#REF!,'F-48'!H32)</f>
        <v>#REF!</v>
      </c>
      <c r="X32" s="111" t="e">
        <f t="shared" si="8"/>
        <v>#REF!</v>
      </c>
      <c r="Y32" s="5">
        <f>SUM('F-3'!I32,'F-4'!I32,'F-5'!I32,'F-6'!I32,'F-8'!I32,'F-9'!I32,'F-10'!I32,'F-11'!I32,'F-12'!I32,'F-13'!I32,'F-15'!I32,'F-16'!I32,'F-17'!I32,'F-18'!I32,'F-19'!I32,'F-20'!I32,'F-22'!I32,'F-23'!I32,'F-24'!I32,'F-25'!I32,'F-26'!I32,'F-27'!I32,'F-28'!I32,'F-29'!I32,'F-30'!I32,'F-31'!I32)</f>
        <v>0</v>
      </c>
      <c r="Z32" s="5" t="e">
        <f>SUM('F-32'!I32,'F-33'!I32,'F-34'!I32,'F-35'!I32,'F-36'!I32,'F-37'!I32,'F-39'!I32,'F-40'!I32,'F-41'!I32,'F-43'!I32,'F-44'!I32,'F-45'!I32,'F-42'!I32,'F-38'!I32,#REF!,'F-48'!I32)</f>
        <v>#REF!</v>
      </c>
      <c r="AA32" s="111" t="e">
        <f t="shared" si="5"/>
        <v>#REF!</v>
      </c>
    </row>
    <row r="33" spans="2:27" s="22" customFormat="1" ht="11.1" customHeight="1" x14ac:dyDescent="0.15">
      <c r="B33" s="32" t="s">
        <v>13</v>
      </c>
      <c r="C33" s="128">
        <v>11370</v>
      </c>
      <c r="D33" s="121"/>
      <c r="E33" s="129">
        <v>4080</v>
      </c>
      <c r="F33" s="128">
        <v>3515</v>
      </c>
      <c r="G33" s="128">
        <v>327</v>
      </c>
      <c r="H33" s="128">
        <v>359</v>
      </c>
      <c r="I33" s="128">
        <v>30</v>
      </c>
      <c r="J33" s="5">
        <f>SUM('F-3'!C33,'F-4'!C33,'F-5'!C33,'F-6'!C33,'F-8'!C33,'F-9'!C33,'F-10'!C33,'F-11'!C33,'F-12'!C33,'F-13'!C33,'F-15'!C33,'F-16'!C33,'F-17'!C33,'F-18'!C33,'F-19'!C33,'F-20'!C33,'F-22'!C33,'F-23'!C33,'F-24'!C33,'F-25'!C33,'F-26'!C33,'F-27'!C33,'F-28'!C33,'F-29'!C33,'F-30'!C33,'F-31'!C33)</f>
        <v>1417</v>
      </c>
      <c r="K33" s="5" t="e">
        <f>SUM('F-32'!C33,'F-33'!C33,'F-34'!C33,'F-35'!C33,'F-36'!C33,'F-37'!C33,'F-39'!C33,'F-40'!C33,'F-41'!C33,'F-43'!C33,'F-44'!C33,'F-45'!C33,'F-42'!C33,'F-38'!C33,#REF!,'F-48'!C33)</f>
        <v>#REF!</v>
      </c>
      <c r="L33" s="111" t="e">
        <f t="shared" si="6"/>
        <v>#REF!</v>
      </c>
      <c r="M33" s="5">
        <f>SUM('F-3'!E33,'F-4'!E33,'F-5'!E33,'F-6'!E33,'F-8'!E33,'F-9'!E33,'F-10'!E33,'F-11'!E33,'F-12'!E33,'F-13'!E33,'F-15'!E33,'F-16'!E33,'F-17'!E33,'F-18'!E33,'F-19'!E33,'F-20'!E33,'F-22'!E33,'F-23'!E33,'F-24'!E33,'F-25'!E33,'F-26'!E33,'F-27'!E33,'F-28'!E33,'F-29'!E33,'F-30'!E33,'F-31'!E33)</f>
        <v>1243</v>
      </c>
      <c r="N33" s="5" t="e">
        <f>SUM('F-32'!E33,'F-33'!E33,'F-34'!E33,'F-35'!E33,'F-36'!E33,'F-37'!E33,'F-39'!E33,'F-40'!E33,'F-41'!E33,'F-43'!E33,'F-44'!E33,'F-45'!E33,'F-42'!E33,'F-38'!E33,#REF!,'F-48'!E33)</f>
        <v>#REF!</v>
      </c>
      <c r="O33" s="111" t="e">
        <f t="shared" si="7"/>
        <v>#REF!</v>
      </c>
      <c r="P33" s="5">
        <f>SUM('F-3'!F33,'F-4'!F33,'F-5'!F33,'F-6'!F33,'F-8'!F33,'F-9'!F33,'F-10'!F33,'F-11'!F33,'F-12'!F33,'F-13'!F33,'F-15'!F33,'F-16'!F33,'F-17'!F33,'F-18'!F33,'F-19'!F33,'F-20'!F33,'F-22'!F33,'F-23'!F33,'F-24'!F33,'F-25'!F33,'F-26'!F33,'F-27'!F33,'F-28'!F33,'F-29'!F33,'F-30'!F33,'F-31'!F33)</f>
        <v>1074</v>
      </c>
      <c r="Q33" s="5" t="e">
        <f>SUM('F-32'!F33,'F-33'!F33,'F-34'!F33,'F-35'!F33,'F-36'!F33,'F-37'!F33,'F-39'!F33,'F-40'!F33,'F-41'!F33,'F-43'!F33,'F-44'!F33,'F-45'!F33,'F-42'!F33,'F-38'!F33,#REF!,'F-48'!F33)</f>
        <v>#REF!</v>
      </c>
      <c r="R33" s="111" t="e">
        <f t="shared" si="2"/>
        <v>#REF!</v>
      </c>
      <c r="S33" s="5">
        <f>SUM('F-3'!G33,'F-4'!G33,'F-5'!G33,'F-6'!G33,'F-8'!G33,'F-9'!G33,'F-10'!G33,'F-11'!G33,'F-12'!G33,'F-13'!G33,'F-15'!G33,'F-16'!G33,'F-17'!G33,'F-18'!G33,'F-19'!G33,'F-20'!G33,'F-22'!G33,'F-23'!G33,'F-24'!G33,'F-25'!G33,'F-26'!G33,'F-27'!G33,'F-28'!G33,'F-29'!G33,'F-30'!G33,'F-31'!G33)</f>
        <v>132</v>
      </c>
      <c r="T33" s="5" t="e">
        <f>SUM('F-32'!G33,'F-33'!G33,'F-34'!G33,'F-35'!G33,'F-36'!G33,'F-37'!G33,'F-39'!G33,'F-40'!G33,'F-41'!G33,'F-43'!G33,'F-44'!G33,'F-45'!G33,'F-42'!G33,'F-38'!G33,#REF!,'F-48'!G33)</f>
        <v>#REF!</v>
      </c>
      <c r="U33" s="111" t="e">
        <f t="shared" si="3"/>
        <v>#REF!</v>
      </c>
      <c r="V33" s="5">
        <f>SUM('F-3'!H33,'F-4'!H33,'F-5'!H33,'F-6'!H33,'F-8'!H33,'F-9'!H33,'F-10'!H33,'F-11'!H33,'F-12'!H33,'F-13'!H33,'F-15'!H33,'F-16'!H33,'F-17'!H33,'F-18'!H33,'F-19'!H33,'F-20'!H33,'F-22'!H33,'F-23'!H33,'F-24'!H33,'F-25'!H33,'F-26'!H33,'F-27'!H33,'F-28'!H33,'F-29'!H33,'F-30'!H33,'F-31'!H33)</f>
        <v>112</v>
      </c>
      <c r="W33" s="5" t="e">
        <f>SUM('F-32'!H33,'F-33'!H33,'F-34'!H33,'F-35'!H33,'F-36'!H33,'F-37'!H33,'F-39'!H33,'F-40'!H33,'F-41'!H33,'F-43'!H33,'F-44'!H33,'F-45'!H33,'F-42'!H33,'F-38'!H33,#REF!,'F-48'!H33)</f>
        <v>#REF!</v>
      </c>
      <c r="X33" s="111" t="e">
        <f t="shared" si="8"/>
        <v>#REF!</v>
      </c>
      <c r="Y33" s="5">
        <f>SUM('F-3'!I33,'F-4'!I33,'F-5'!I33,'F-6'!I33,'F-8'!I33,'F-9'!I33,'F-10'!I33,'F-11'!I33,'F-12'!I33,'F-13'!I33,'F-15'!I33,'F-16'!I33,'F-17'!I33,'F-18'!I33,'F-19'!I33,'F-20'!I33,'F-22'!I33,'F-23'!I33,'F-24'!I33,'F-25'!I33,'F-26'!I33,'F-27'!I33,'F-28'!I33,'F-29'!I33,'F-30'!I33,'F-31'!I33)</f>
        <v>11</v>
      </c>
      <c r="Z33" s="5" t="e">
        <f>SUM('F-32'!I33,'F-33'!I33,'F-34'!I33,'F-35'!I33,'F-36'!I33,'F-37'!I33,'F-39'!I33,'F-40'!I33,'F-41'!I33,'F-43'!I33,'F-44'!I33,'F-45'!I33,'F-42'!I33,'F-38'!I33,#REF!,'F-48'!I33)</f>
        <v>#REF!</v>
      </c>
      <c r="AA33" s="111" t="e">
        <f t="shared" si="5"/>
        <v>#REF!</v>
      </c>
    </row>
    <row r="34" spans="2:27" s="22" customFormat="1" ht="11.1" customHeight="1" x14ac:dyDescent="0.15">
      <c r="B34" s="32" t="s">
        <v>285</v>
      </c>
      <c r="C34" s="121">
        <v>24083</v>
      </c>
      <c r="D34" s="121"/>
      <c r="E34" s="127">
        <v>8303</v>
      </c>
      <c r="F34" s="121">
        <v>6010</v>
      </c>
      <c r="G34" s="121">
        <v>759</v>
      </c>
      <c r="H34" s="121">
        <v>613</v>
      </c>
      <c r="I34" s="121">
        <v>56</v>
      </c>
      <c r="J34" s="5">
        <f>SUM('F-3'!C34,'F-4'!C34,'F-5'!C34,'F-6'!C34,'F-8'!C34,'F-9'!C34,'F-10'!C34,'F-11'!C34,'F-12'!C34,'F-13'!C34,'F-15'!C34,'F-16'!C34,'F-17'!C34,'F-18'!C34,'F-19'!C34,'F-20'!C34,'F-22'!C34,'F-23'!C34,'F-24'!C34,'F-25'!C34,'F-26'!C34,'F-27'!C34,'F-28'!C34,'F-29'!C34,'F-30'!C34,'F-31'!C34)</f>
        <v>4996</v>
      </c>
      <c r="K34" s="5" t="e">
        <f>SUM('F-32'!C34,'F-33'!C34,'F-34'!C34,'F-35'!C34,'F-36'!C34,'F-37'!C34,'F-39'!C34,'F-40'!C34,'F-41'!C34,'F-43'!C34,'F-44'!C34,'F-45'!C34,'F-42'!C34,'F-38'!C34,#REF!,'F-48'!C34)</f>
        <v>#REF!</v>
      </c>
      <c r="L34" s="111" t="e">
        <f t="shared" si="6"/>
        <v>#REF!</v>
      </c>
      <c r="M34" s="5">
        <f>SUM('F-3'!E34,'F-4'!E34,'F-5'!E34,'F-6'!E34,'F-8'!E34,'F-9'!E34,'F-10'!E34,'F-11'!E34,'F-12'!E34,'F-13'!E34,'F-15'!E34,'F-16'!E34,'F-17'!E34,'F-18'!E34,'F-19'!E34,'F-20'!E34,'F-22'!E34,'F-23'!E34,'F-24'!E34,'F-25'!E34,'F-26'!E34,'F-27'!E34,'F-28'!E34,'F-29'!E34,'F-30'!E34,'F-31'!E34)</f>
        <v>3194</v>
      </c>
      <c r="N34" s="5" t="e">
        <f>SUM('F-32'!E34,'F-33'!E34,'F-34'!E34,'F-35'!E34,'F-36'!E34,'F-37'!E34,'F-39'!E34,'F-40'!E34,'F-41'!E34,'F-43'!E34,'F-44'!E34,'F-45'!E34,'F-42'!E34,'F-38'!E34,#REF!,'F-48'!E34)</f>
        <v>#REF!</v>
      </c>
      <c r="O34" s="111" t="e">
        <f t="shared" si="7"/>
        <v>#REF!</v>
      </c>
      <c r="P34" s="5">
        <f>SUM('F-3'!F34,'F-4'!F34,'F-5'!F34,'F-6'!F34,'F-8'!F34,'F-9'!F34,'F-10'!F34,'F-11'!F34,'F-12'!F34,'F-13'!F34,'F-15'!F34,'F-16'!F34,'F-17'!F34,'F-18'!F34,'F-19'!F34,'F-20'!F34,'F-22'!F34,'F-23'!F34,'F-24'!F34,'F-25'!F34,'F-26'!F34,'F-27'!F34,'F-28'!F34,'F-29'!F34,'F-30'!F34,'F-31'!F34)</f>
        <v>2185</v>
      </c>
      <c r="Q34" s="5" t="e">
        <f>SUM('F-32'!F34,'F-33'!F34,'F-34'!F34,'F-35'!F34,'F-36'!F34,'F-37'!F34,'F-39'!F34,'F-40'!F34,'F-41'!F34,'F-43'!F34,'F-44'!F34,'F-45'!F34,'F-42'!F34,'F-38'!F34,#REF!,'F-48'!F34)</f>
        <v>#REF!</v>
      </c>
      <c r="R34" s="111" t="e">
        <f t="shared" si="2"/>
        <v>#REF!</v>
      </c>
      <c r="S34" s="5">
        <f>SUM('F-3'!G34,'F-4'!G34,'F-5'!G34,'F-6'!G34,'F-8'!G34,'F-9'!G34,'F-10'!G34,'F-11'!G34,'F-12'!G34,'F-13'!G34,'F-15'!G34,'F-16'!G34,'F-17'!G34,'F-18'!G34,'F-19'!G34,'F-20'!G34,'F-22'!G34,'F-23'!G34,'F-24'!G34,'F-25'!G34,'F-26'!G34,'F-27'!G34,'F-28'!G34,'F-29'!G34,'F-30'!G34,'F-31'!G34)</f>
        <v>274</v>
      </c>
      <c r="T34" s="5" t="e">
        <f>SUM('F-32'!G34,'F-33'!G34,'F-34'!G34,'F-35'!G34,'F-36'!G34,'F-37'!G34,'F-39'!G34,'F-40'!G34,'F-41'!G34,'F-43'!G34,'F-44'!G34,'F-45'!G34,'F-42'!G34,'F-38'!G34,#REF!,'F-48'!G34)</f>
        <v>#REF!</v>
      </c>
      <c r="U34" s="111" t="e">
        <f t="shared" si="3"/>
        <v>#REF!</v>
      </c>
      <c r="V34" s="5">
        <f>SUM('F-3'!H34,'F-4'!H34,'F-5'!H34,'F-6'!H34,'F-8'!H34,'F-9'!H34,'F-10'!H34,'F-11'!H34,'F-12'!H34,'F-13'!H34,'F-15'!H34,'F-16'!H34,'F-17'!H34,'F-18'!H34,'F-19'!H34,'F-20'!H34,'F-22'!H34,'F-23'!H34,'F-24'!H34,'F-25'!H34,'F-26'!H34,'F-27'!H34,'F-28'!H34,'F-29'!H34,'F-30'!H34,'F-31'!H34)</f>
        <v>214</v>
      </c>
      <c r="W34" s="5" t="e">
        <f>SUM('F-32'!H34,'F-33'!H34,'F-34'!H34,'F-35'!H34,'F-36'!H34,'F-37'!H34,'F-39'!H34,'F-40'!H34,'F-41'!H34,'F-43'!H34,'F-44'!H34,'F-45'!H34,'F-42'!H34,'F-38'!H34,#REF!,'F-48'!H34)</f>
        <v>#REF!</v>
      </c>
      <c r="X34" s="111" t="e">
        <f t="shared" si="8"/>
        <v>#REF!</v>
      </c>
      <c r="Y34" s="5">
        <f>SUM('F-3'!I34,'F-4'!I34,'F-5'!I34,'F-6'!I34,'F-8'!I34,'F-9'!I34,'F-10'!I34,'F-11'!I34,'F-12'!I34,'F-13'!I34,'F-15'!I34,'F-16'!I34,'F-17'!I34,'F-18'!I34,'F-19'!I34,'F-20'!I34,'F-22'!I34,'F-23'!I34,'F-24'!I34,'F-25'!I34,'F-26'!I34,'F-27'!I34,'F-28'!I34,'F-29'!I34,'F-30'!I34,'F-31'!I34)</f>
        <v>23</v>
      </c>
      <c r="Z34" s="5" t="e">
        <f>SUM('F-32'!I34,'F-33'!I34,'F-34'!I34,'F-35'!I34,'F-36'!I34,'F-37'!I34,'F-39'!I34,'F-40'!I34,'F-41'!I34,'F-43'!I34,'F-44'!I34,'F-45'!I34,'F-42'!I34,'F-38'!I34,#REF!,'F-48'!I34)</f>
        <v>#REF!</v>
      </c>
      <c r="AA34" s="111" t="e">
        <f t="shared" si="5"/>
        <v>#REF!</v>
      </c>
    </row>
    <row r="35" spans="2:27" s="8" customFormat="1" ht="11.1" customHeight="1" x14ac:dyDescent="0.15">
      <c r="B35" s="29" t="s">
        <v>14</v>
      </c>
      <c r="C35" s="123">
        <v>1869</v>
      </c>
      <c r="D35" s="124"/>
      <c r="E35" s="125">
        <v>539</v>
      </c>
      <c r="F35" s="123">
        <v>383</v>
      </c>
      <c r="G35" s="123">
        <v>58</v>
      </c>
      <c r="H35" s="123">
        <v>26</v>
      </c>
      <c r="I35" s="123">
        <v>1</v>
      </c>
      <c r="J35" s="5">
        <f>SUM('F-3'!C35,'F-4'!C35,'F-5'!C35,'F-6'!C35,'F-8'!C35,'F-9'!C35,'F-10'!C35,'F-11'!C35,'F-12'!C35,'F-13'!C35,'F-15'!C35,'F-16'!C35,'F-17'!C35,'F-18'!C35,'F-19'!C35,'F-20'!C35,'F-22'!C35,'F-23'!C35,'F-24'!C35,'F-25'!C35,'F-26'!C35,'F-27'!C35,'F-28'!C35,'F-29'!C35,'F-30'!C35,'F-31'!C35)</f>
        <v>412</v>
      </c>
      <c r="K35" s="5" t="e">
        <f>SUM('F-32'!C35,'F-33'!C35,'F-34'!C35,'F-35'!C35,'F-36'!C35,'F-37'!C35,'F-39'!C35,'F-40'!C35,'F-41'!C35,'F-43'!C35,'F-44'!C35,'F-45'!C35,'F-42'!C35,'F-38'!C35,#REF!,'F-48'!C35)</f>
        <v>#REF!</v>
      </c>
      <c r="L35" s="111" t="e">
        <f t="shared" si="6"/>
        <v>#REF!</v>
      </c>
      <c r="M35" s="5">
        <f>SUM('F-3'!E35,'F-4'!E35,'F-5'!E35,'F-6'!E35,'F-8'!E35,'F-9'!E35,'F-10'!E35,'F-11'!E35,'F-12'!E35,'F-13'!E35,'F-15'!E35,'F-16'!E35,'F-17'!E35,'F-18'!E35,'F-19'!E35,'F-20'!E35,'F-22'!E35,'F-23'!E35,'F-24'!E35,'F-25'!E35,'F-26'!E35,'F-27'!E35,'F-28'!E35,'F-29'!E35,'F-30'!E35,'F-31'!E35)</f>
        <v>240</v>
      </c>
      <c r="N35" s="5" t="e">
        <f>SUM('F-32'!E35,'F-33'!E35,'F-34'!E35,'F-35'!E35,'F-36'!E35,'F-37'!E35,'F-39'!E35,'F-40'!E35,'F-41'!E35,'F-43'!E35,'F-44'!E35,'F-45'!E35,'F-42'!E35,'F-38'!E35,#REF!,'F-48'!E35)</f>
        <v>#REF!</v>
      </c>
      <c r="O35" s="111" t="e">
        <f t="shared" si="7"/>
        <v>#REF!</v>
      </c>
      <c r="P35" s="5">
        <f>SUM('F-3'!F35,'F-4'!F35,'F-5'!F35,'F-6'!F35,'F-8'!F35,'F-9'!F35,'F-10'!F35,'F-11'!F35,'F-12'!F35,'F-13'!F35,'F-15'!F35,'F-16'!F35,'F-17'!F35,'F-18'!F35,'F-19'!F35,'F-20'!F35,'F-22'!F35,'F-23'!F35,'F-24'!F35,'F-25'!F35,'F-26'!F35,'F-27'!F35,'F-28'!F35,'F-29'!F35,'F-30'!F35,'F-31'!F35)</f>
        <v>147</v>
      </c>
      <c r="Q35" s="5" t="e">
        <f>SUM('F-32'!F35,'F-33'!F35,'F-34'!F35,'F-35'!F35,'F-36'!F35,'F-37'!F35,'F-39'!F35,'F-40'!F35,'F-41'!F35,'F-43'!F35,'F-44'!F35,'F-45'!F35,'F-42'!F35,'F-38'!F35,#REF!,'F-48'!F35)</f>
        <v>#REF!</v>
      </c>
      <c r="R35" s="111" t="e">
        <f t="shared" si="2"/>
        <v>#REF!</v>
      </c>
      <c r="S35" s="5">
        <f>SUM('F-3'!G35,'F-4'!G35,'F-5'!G35,'F-6'!G35,'F-8'!G35,'F-9'!G35,'F-10'!G35,'F-11'!G35,'F-12'!G35,'F-13'!G35,'F-15'!G35,'F-16'!G35,'F-17'!G35,'F-18'!G35,'F-19'!G35,'F-20'!G35,'F-22'!G35,'F-23'!G35,'F-24'!G35,'F-25'!G35,'F-26'!G35,'F-27'!G35,'F-28'!G35,'F-29'!G35,'F-30'!G35,'F-31'!G35)</f>
        <v>20</v>
      </c>
      <c r="T35" s="5" t="e">
        <f>SUM('F-32'!G35,'F-33'!G35,'F-34'!G35,'F-35'!G35,'F-36'!G35,'F-37'!G35,'F-39'!G35,'F-40'!G35,'F-41'!G35,'F-43'!G35,'F-44'!G35,'F-45'!G35,'F-42'!G35,'F-38'!G35,#REF!,'F-48'!G35)</f>
        <v>#REF!</v>
      </c>
      <c r="U35" s="111" t="e">
        <f t="shared" si="3"/>
        <v>#REF!</v>
      </c>
      <c r="V35" s="5">
        <f>SUM('F-3'!H35,'F-4'!H35,'F-5'!H35,'F-6'!H35,'F-8'!H35,'F-9'!H35,'F-10'!H35,'F-11'!H35,'F-12'!H35,'F-13'!H35,'F-15'!H35,'F-16'!H35,'F-17'!H35,'F-18'!H35,'F-19'!H35,'F-20'!H35,'F-22'!H35,'F-23'!H35,'F-24'!H35,'F-25'!H35,'F-26'!H35,'F-27'!H35,'F-28'!H35,'F-29'!H35,'F-30'!H35,'F-31'!H35)</f>
        <v>7</v>
      </c>
      <c r="W35" s="5" t="e">
        <f>SUM('F-32'!H35,'F-33'!H35,'F-34'!H35,'F-35'!H35,'F-36'!H35,'F-37'!H35,'F-39'!H35,'F-40'!H35,'F-41'!H35,'F-43'!H35,'F-44'!H35,'F-45'!H35,'F-42'!H35,'F-38'!H35,#REF!,'F-48'!H35)</f>
        <v>#REF!</v>
      </c>
      <c r="X35" s="111" t="e">
        <f t="shared" si="8"/>
        <v>#REF!</v>
      </c>
      <c r="Y35" s="5">
        <f>SUM('F-3'!I35,'F-4'!I35,'F-5'!I35,'F-6'!I35,'F-8'!I35,'F-9'!I35,'F-10'!I35,'F-11'!I35,'F-12'!I35,'F-13'!I35,'F-15'!I35,'F-16'!I35,'F-17'!I35,'F-18'!I35,'F-19'!I35,'F-20'!I35,'F-22'!I35,'F-23'!I35,'F-24'!I35,'F-25'!I35,'F-26'!I35,'F-27'!I35,'F-28'!I35,'F-29'!I35,'F-30'!I35,'F-31'!I35)</f>
        <v>0</v>
      </c>
      <c r="Z35" s="5" t="e">
        <f>SUM('F-32'!I35,'F-33'!I35,'F-34'!I35,'F-35'!I35,'F-36'!I35,'F-37'!I35,'F-39'!I35,'F-40'!I35,'F-41'!I35,'F-43'!I35,'F-44'!I35,'F-45'!I35,'F-42'!I35,'F-38'!I35,#REF!,'F-48'!I35)</f>
        <v>#REF!</v>
      </c>
      <c r="AA35" s="111" t="e">
        <f t="shared" si="5"/>
        <v>#REF!</v>
      </c>
    </row>
    <row r="36" spans="2:27" s="8" customFormat="1" ht="11.1" customHeight="1" x14ac:dyDescent="0.15">
      <c r="B36" s="29" t="s">
        <v>15</v>
      </c>
      <c r="C36" s="123">
        <v>1279</v>
      </c>
      <c r="D36" s="124"/>
      <c r="E36" s="125">
        <v>358</v>
      </c>
      <c r="F36" s="123">
        <v>258</v>
      </c>
      <c r="G36" s="123">
        <v>46</v>
      </c>
      <c r="H36" s="123">
        <v>14</v>
      </c>
      <c r="I36" s="123">
        <v>1</v>
      </c>
      <c r="J36" s="5">
        <f>SUM('F-3'!C36,'F-4'!C36,'F-5'!C36,'F-6'!C36,'F-8'!C36,'F-9'!C36,'F-10'!C36,'F-11'!C36,'F-12'!C36,'F-13'!C36,'F-15'!C36,'F-16'!C36,'F-17'!C36,'F-18'!C36,'F-19'!C36,'F-20'!C36,'F-22'!C36,'F-23'!C36,'F-24'!C36,'F-25'!C36,'F-26'!C36,'F-27'!C36,'F-28'!C36,'F-29'!C36,'F-30'!C36,'F-31'!C36)</f>
        <v>344</v>
      </c>
      <c r="K36" s="5" t="e">
        <f>SUM('F-32'!C36,'F-33'!C36,'F-34'!C36,'F-35'!C36,'F-36'!C36,'F-37'!C36,'F-39'!C36,'F-40'!C36,'F-41'!C36,'F-43'!C36,'F-44'!C36,'F-45'!C36,'F-42'!C36,'F-38'!C36,#REF!,'F-48'!C36)</f>
        <v>#REF!</v>
      </c>
      <c r="L36" s="111" t="e">
        <f t="shared" si="6"/>
        <v>#REF!</v>
      </c>
      <c r="M36" s="5">
        <f>SUM('F-3'!E36,'F-4'!E36,'F-5'!E36,'F-6'!E36,'F-8'!E36,'F-9'!E36,'F-10'!E36,'F-11'!E36,'F-12'!E36,'F-13'!E36,'F-15'!E36,'F-16'!E36,'F-17'!E36,'F-18'!E36,'F-19'!E36,'F-20'!E36,'F-22'!E36,'F-23'!E36,'F-24'!E36,'F-25'!E36,'F-26'!E36,'F-27'!E36,'F-28'!E36,'F-29'!E36,'F-30'!E36,'F-31'!E36)</f>
        <v>171</v>
      </c>
      <c r="N36" s="5" t="e">
        <f>SUM('F-32'!E36,'F-33'!E36,'F-34'!E36,'F-35'!E36,'F-36'!E36,'F-37'!E36,'F-39'!E36,'F-40'!E36,'F-41'!E36,'F-43'!E36,'F-44'!E36,'F-45'!E36,'F-42'!E36,'F-38'!E36,#REF!,'F-48'!E36)</f>
        <v>#REF!</v>
      </c>
      <c r="O36" s="111" t="e">
        <f t="shared" si="7"/>
        <v>#REF!</v>
      </c>
      <c r="P36" s="5">
        <f>SUM('F-3'!F36,'F-4'!F36,'F-5'!F36,'F-6'!F36,'F-8'!F36,'F-9'!F36,'F-10'!F36,'F-11'!F36,'F-12'!F36,'F-13'!F36,'F-15'!F36,'F-16'!F36,'F-17'!F36,'F-18'!F36,'F-19'!F36,'F-20'!F36,'F-22'!F36,'F-23'!F36,'F-24'!F36,'F-25'!F36,'F-26'!F36,'F-27'!F36,'F-28'!F36,'F-29'!F36,'F-30'!F36,'F-31'!F36)</f>
        <v>114</v>
      </c>
      <c r="Q36" s="5" t="e">
        <f>SUM('F-32'!F36,'F-33'!F36,'F-34'!F36,'F-35'!F36,'F-36'!F36,'F-37'!F36,'F-39'!F36,'F-40'!F36,'F-41'!F36,'F-43'!F36,'F-44'!F36,'F-45'!F36,'F-42'!F36,'F-38'!F36,#REF!,'F-48'!F36)</f>
        <v>#REF!</v>
      </c>
      <c r="R36" s="111" t="e">
        <f t="shared" si="2"/>
        <v>#REF!</v>
      </c>
      <c r="S36" s="5">
        <f>SUM('F-3'!G36,'F-4'!G36,'F-5'!G36,'F-6'!G36,'F-8'!G36,'F-9'!G36,'F-10'!G36,'F-11'!G36,'F-12'!G36,'F-13'!G36,'F-15'!G36,'F-16'!G36,'F-17'!G36,'F-18'!G36,'F-19'!G36,'F-20'!G36,'F-22'!G36,'F-23'!G36,'F-24'!G36,'F-25'!G36,'F-26'!G36,'F-27'!G36,'F-28'!G36,'F-29'!G36,'F-30'!G36,'F-31'!G36)</f>
        <v>18</v>
      </c>
      <c r="T36" s="5" t="e">
        <f>SUM('F-32'!G36,'F-33'!G36,'F-34'!G36,'F-35'!G36,'F-36'!G36,'F-37'!G36,'F-39'!G36,'F-40'!G36,'F-41'!G36,'F-43'!G36,'F-44'!G36,'F-45'!G36,'F-42'!G36,'F-38'!G36,#REF!,'F-48'!G36)</f>
        <v>#REF!</v>
      </c>
      <c r="U36" s="111" t="e">
        <f t="shared" si="3"/>
        <v>#REF!</v>
      </c>
      <c r="V36" s="5">
        <f>SUM('F-3'!H36,'F-4'!H36,'F-5'!H36,'F-6'!H36,'F-8'!H36,'F-9'!H36,'F-10'!H36,'F-11'!H36,'F-12'!H36,'F-13'!H36,'F-15'!H36,'F-16'!H36,'F-17'!H36,'F-18'!H36,'F-19'!H36,'F-20'!H36,'F-22'!H36,'F-23'!H36,'F-24'!H36,'F-25'!H36,'F-26'!H36,'F-27'!H36,'F-28'!H36,'F-29'!H36,'F-30'!H36,'F-31'!H36)</f>
        <v>4</v>
      </c>
      <c r="W36" s="5" t="e">
        <f>SUM('F-32'!H36,'F-33'!H36,'F-34'!H36,'F-35'!H36,'F-36'!H36,'F-37'!H36,'F-39'!H36,'F-40'!H36,'F-41'!H36,'F-43'!H36,'F-44'!H36,'F-45'!H36,'F-42'!H36,'F-38'!H36,#REF!,'F-48'!H36)</f>
        <v>#REF!</v>
      </c>
      <c r="X36" s="111" t="e">
        <f t="shared" si="8"/>
        <v>#REF!</v>
      </c>
      <c r="Y36" s="5">
        <f>SUM('F-3'!I36,'F-4'!I36,'F-5'!I36,'F-6'!I36,'F-8'!I36,'F-9'!I36,'F-10'!I36,'F-11'!I36,'F-12'!I36,'F-13'!I36,'F-15'!I36,'F-16'!I36,'F-17'!I36,'F-18'!I36,'F-19'!I36,'F-20'!I36,'F-22'!I36,'F-23'!I36,'F-24'!I36,'F-25'!I36,'F-26'!I36,'F-27'!I36,'F-28'!I36,'F-29'!I36,'F-30'!I36,'F-31'!I36)</f>
        <v>0</v>
      </c>
      <c r="Z36" s="5" t="e">
        <f>SUM('F-32'!I36,'F-33'!I36,'F-34'!I36,'F-35'!I36,'F-36'!I36,'F-37'!I36,'F-39'!I36,'F-40'!I36,'F-41'!I36,'F-43'!I36,'F-44'!I36,'F-45'!I36,'F-42'!I36,'F-38'!I36,#REF!,'F-48'!I36)</f>
        <v>#REF!</v>
      </c>
      <c r="AA36" s="111" t="e">
        <f t="shared" si="5"/>
        <v>#REF!</v>
      </c>
    </row>
    <row r="37" spans="2:27" s="8" customFormat="1" ht="11.1" customHeight="1" x14ac:dyDescent="0.15">
      <c r="B37" s="29" t="s">
        <v>16</v>
      </c>
      <c r="C37" s="123">
        <v>1268</v>
      </c>
      <c r="D37" s="124"/>
      <c r="E37" s="125">
        <v>473</v>
      </c>
      <c r="F37" s="123">
        <v>293</v>
      </c>
      <c r="G37" s="123">
        <v>51</v>
      </c>
      <c r="H37" s="123">
        <v>34</v>
      </c>
      <c r="I37" s="123">
        <v>6</v>
      </c>
      <c r="J37" s="5">
        <f>SUM('F-3'!C37,'F-4'!C37,'F-5'!C37,'F-6'!C37,'F-8'!C37,'F-9'!C37,'F-10'!C37,'F-11'!C37,'F-12'!C37,'F-13'!C37,'F-15'!C37,'F-16'!C37,'F-17'!C37,'F-18'!C37,'F-19'!C37,'F-20'!C37,'F-22'!C37,'F-23'!C37,'F-24'!C37,'F-25'!C37,'F-26'!C37,'F-27'!C37,'F-28'!C37,'F-29'!C37,'F-30'!C37,'F-31'!C37)</f>
        <v>308</v>
      </c>
      <c r="K37" s="5" t="e">
        <f>SUM('F-32'!C37,'F-33'!C37,'F-34'!C37,'F-35'!C37,'F-36'!C37,'F-37'!C37,'F-39'!C37,'F-40'!C37,'F-41'!C37,'F-43'!C37,'F-44'!C37,'F-45'!C37,'F-42'!C37,'F-38'!C37,#REF!,'F-48'!C37)</f>
        <v>#REF!</v>
      </c>
      <c r="L37" s="111" t="e">
        <f t="shared" si="6"/>
        <v>#REF!</v>
      </c>
      <c r="M37" s="5">
        <f>SUM('F-3'!E37,'F-4'!E37,'F-5'!E37,'F-6'!E37,'F-8'!E37,'F-9'!E37,'F-10'!E37,'F-11'!E37,'F-12'!E37,'F-13'!E37,'F-15'!E37,'F-16'!E37,'F-17'!E37,'F-18'!E37,'F-19'!E37,'F-20'!E37,'F-22'!E37,'F-23'!E37,'F-24'!E37,'F-25'!E37,'F-26'!E37,'F-27'!E37,'F-28'!E37,'F-29'!E37,'F-30'!E37,'F-31'!E37)</f>
        <v>201</v>
      </c>
      <c r="N37" s="5" t="e">
        <f>SUM('F-32'!E37,'F-33'!E37,'F-34'!E37,'F-35'!E37,'F-36'!E37,'F-37'!E37,'F-39'!E37,'F-40'!E37,'F-41'!E37,'F-43'!E37,'F-44'!E37,'F-45'!E37,'F-42'!E37,'F-38'!E37,#REF!,'F-48'!E37)</f>
        <v>#REF!</v>
      </c>
      <c r="O37" s="111" t="e">
        <f t="shared" si="7"/>
        <v>#REF!</v>
      </c>
      <c r="P37" s="5">
        <f>SUM('F-3'!F37,'F-4'!F37,'F-5'!F37,'F-6'!F37,'F-8'!F37,'F-9'!F37,'F-10'!F37,'F-11'!F37,'F-12'!F37,'F-13'!F37,'F-15'!F37,'F-16'!F37,'F-17'!F37,'F-18'!F37,'F-19'!F37,'F-20'!F37,'F-22'!F37,'F-23'!F37,'F-24'!F37,'F-25'!F37,'F-26'!F37,'F-27'!F37,'F-28'!F37,'F-29'!F37,'F-30'!F37,'F-31'!F37)</f>
        <v>124</v>
      </c>
      <c r="Q37" s="5" t="e">
        <f>SUM('F-32'!F37,'F-33'!F37,'F-34'!F37,'F-35'!F37,'F-36'!F37,'F-37'!F37,'F-39'!F37,'F-40'!F37,'F-41'!F37,'F-43'!F37,'F-44'!F37,'F-45'!F37,'F-42'!F37,'F-38'!F37,#REF!,'F-48'!F37)</f>
        <v>#REF!</v>
      </c>
      <c r="R37" s="111" t="e">
        <f t="shared" si="2"/>
        <v>#REF!</v>
      </c>
      <c r="S37" s="5">
        <f>SUM('F-3'!G37,'F-4'!G37,'F-5'!G37,'F-6'!G37,'F-8'!G37,'F-9'!G37,'F-10'!G37,'F-11'!G37,'F-12'!G37,'F-13'!G37,'F-15'!G37,'F-16'!G37,'F-17'!G37,'F-18'!G37,'F-19'!G37,'F-20'!G37,'F-22'!G37,'F-23'!G37,'F-24'!G37,'F-25'!G37,'F-26'!G37,'F-27'!G37,'F-28'!G37,'F-29'!G37,'F-30'!G37,'F-31'!G37)</f>
        <v>20</v>
      </c>
      <c r="T37" s="5" t="e">
        <f>SUM('F-32'!G37,'F-33'!G37,'F-34'!G37,'F-35'!G37,'F-36'!G37,'F-37'!G37,'F-39'!G37,'F-40'!G37,'F-41'!G37,'F-43'!G37,'F-44'!G37,'F-45'!G37,'F-42'!G37,'F-38'!G37,#REF!,'F-48'!G37)</f>
        <v>#REF!</v>
      </c>
      <c r="U37" s="111" t="e">
        <f t="shared" si="3"/>
        <v>#REF!</v>
      </c>
      <c r="V37" s="5">
        <f>SUM('F-3'!H37,'F-4'!H37,'F-5'!H37,'F-6'!H37,'F-8'!H37,'F-9'!H37,'F-10'!H37,'F-11'!H37,'F-12'!H37,'F-13'!H37,'F-15'!H37,'F-16'!H37,'F-17'!H37,'F-18'!H37,'F-19'!H37,'F-20'!H37,'F-22'!H37,'F-23'!H37,'F-24'!H37,'F-25'!H37,'F-26'!H37,'F-27'!H37,'F-28'!H37,'F-29'!H37,'F-30'!H37,'F-31'!H37)</f>
        <v>17</v>
      </c>
      <c r="W37" s="5" t="e">
        <f>SUM('F-32'!H37,'F-33'!H37,'F-34'!H37,'F-35'!H37,'F-36'!H37,'F-37'!H37,'F-39'!H37,'F-40'!H37,'F-41'!H37,'F-43'!H37,'F-44'!H37,'F-45'!H37,'F-42'!H37,'F-38'!H37,#REF!,'F-48'!H37)</f>
        <v>#REF!</v>
      </c>
      <c r="X37" s="111" t="e">
        <f t="shared" si="8"/>
        <v>#REF!</v>
      </c>
      <c r="Y37" s="5">
        <f>SUM('F-3'!I37,'F-4'!I37,'F-5'!I37,'F-6'!I37,'F-8'!I37,'F-9'!I37,'F-10'!I37,'F-11'!I37,'F-12'!I37,'F-13'!I37,'F-15'!I37,'F-16'!I37,'F-17'!I37,'F-18'!I37,'F-19'!I37,'F-20'!I37,'F-22'!I37,'F-23'!I37,'F-24'!I37,'F-25'!I37,'F-26'!I37,'F-27'!I37,'F-28'!I37,'F-29'!I37,'F-30'!I37,'F-31'!I37)</f>
        <v>1</v>
      </c>
      <c r="Z37" s="5" t="e">
        <f>SUM('F-32'!I37,'F-33'!I37,'F-34'!I37,'F-35'!I37,'F-36'!I37,'F-37'!I37,'F-39'!I37,'F-40'!I37,'F-41'!I37,'F-43'!I37,'F-44'!I37,'F-45'!I37,'F-42'!I37,'F-38'!I37,#REF!,'F-48'!I37)</f>
        <v>#REF!</v>
      </c>
      <c r="AA37" s="111" t="e">
        <f t="shared" si="5"/>
        <v>#REF!</v>
      </c>
    </row>
    <row r="38" spans="2:27" s="8" customFormat="1" ht="11.1" customHeight="1" x14ac:dyDescent="0.15">
      <c r="B38" s="29" t="s">
        <v>17</v>
      </c>
      <c r="C38" s="123">
        <v>6440</v>
      </c>
      <c r="D38" s="124"/>
      <c r="E38" s="125">
        <v>2090</v>
      </c>
      <c r="F38" s="123">
        <v>1554</v>
      </c>
      <c r="G38" s="123">
        <v>216</v>
      </c>
      <c r="H38" s="123">
        <v>156</v>
      </c>
      <c r="I38" s="123">
        <v>16</v>
      </c>
      <c r="J38" s="5">
        <f>SUM('F-3'!C38,'F-4'!C38,'F-5'!C38,'F-6'!C38,'F-8'!C38,'F-9'!C38,'F-10'!C38,'F-11'!C38,'F-12'!C38,'F-13'!C38,'F-15'!C38,'F-16'!C38,'F-17'!C38,'F-18'!C38,'F-19'!C38,'F-20'!C38,'F-22'!C38,'F-23'!C38,'F-24'!C38,'F-25'!C38,'F-26'!C38,'F-27'!C38,'F-28'!C38,'F-29'!C38,'F-30'!C38,'F-31'!C38)</f>
        <v>1023</v>
      </c>
      <c r="K38" s="5" t="e">
        <f>SUM('F-32'!C38,'F-33'!C38,'F-34'!C38,'F-35'!C38,'F-36'!C38,'F-37'!C38,'F-39'!C38,'F-40'!C38,'F-41'!C38,'F-43'!C38,'F-44'!C38,'F-45'!C38,'F-42'!C38,'F-38'!C38,#REF!,'F-48'!C38)</f>
        <v>#REF!</v>
      </c>
      <c r="L38" s="111" t="e">
        <f t="shared" si="6"/>
        <v>#REF!</v>
      </c>
      <c r="M38" s="5">
        <f>SUM('F-3'!E38,'F-4'!E38,'F-5'!E38,'F-6'!E38,'F-8'!E38,'F-9'!E38,'F-10'!E38,'F-11'!E38,'F-12'!E38,'F-13'!E38,'F-15'!E38,'F-16'!E38,'F-17'!E38,'F-18'!E38,'F-19'!E38,'F-20'!E38,'F-22'!E38,'F-23'!E38,'F-24'!E38,'F-25'!E38,'F-26'!E38,'F-27'!E38,'F-28'!E38,'F-29'!E38,'F-30'!E38,'F-31'!E38)</f>
        <v>785</v>
      </c>
      <c r="N38" s="5" t="e">
        <f>SUM('F-32'!E38,'F-33'!E38,'F-34'!E38,'F-35'!E38,'F-36'!E38,'F-37'!E38,'F-39'!E38,'F-40'!E38,'F-41'!E38,'F-43'!E38,'F-44'!E38,'F-45'!E38,'F-42'!E38,'F-38'!E38,#REF!,'F-48'!E38)</f>
        <v>#REF!</v>
      </c>
      <c r="O38" s="111" t="e">
        <f t="shared" si="7"/>
        <v>#REF!</v>
      </c>
      <c r="P38" s="5">
        <f>SUM('F-3'!F38,'F-4'!F38,'F-5'!F38,'F-6'!F38,'F-8'!F38,'F-9'!F38,'F-10'!F38,'F-11'!F38,'F-12'!F38,'F-13'!F38,'F-15'!F38,'F-16'!F38,'F-17'!F38,'F-18'!F38,'F-19'!F38,'F-20'!F38,'F-22'!F38,'F-23'!F38,'F-24'!F38,'F-25'!F38,'F-26'!F38,'F-27'!F38,'F-28'!F38,'F-29'!F38,'F-30'!F38,'F-31'!F38)</f>
        <v>560</v>
      </c>
      <c r="Q38" s="5" t="e">
        <f>SUM('F-32'!F38,'F-33'!F38,'F-34'!F38,'F-35'!F38,'F-36'!F38,'F-37'!F38,'F-39'!F38,'F-40'!F38,'F-41'!F38,'F-43'!F38,'F-44'!F38,'F-45'!F38,'F-42'!F38,'F-38'!F38,#REF!,'F-48'!F38)</f>
        <v>#REF!</v>
      </c>
      <c r="R38" s="111" t="e">
        <f t="shared" si="2"/>
        <v>#REF!</v>
      </c>
      <c r="S38" s="5">
        <f>SUM('F-3'!G38,'F-4'!G38,'F-5'!G38,'F-6'!G38,'F-8'!G38,'F-9'!G38,'F-10'!G38,'F-11'!G38,'F-12'!G38,'F-13'!G38,'F-15'!G38,'F-16'!G38,'F-17'!G38,'F-18'!G38,'F-19'!G38,'F-20'!G38,'F-22'!G38,'F-23'!G38,'F-24'!G38,'F-25'!G38,'F-26'!G38,'F-27'!G38,'F-28'!G38,'F-29'!G38,'F-30'!G38,'F-31'!G38)</f>
        <v>75</v>
      </c>
      <c r="T38" s="5" t="e">
        <f>SUM('F-32'!G38,'F-33'!G38,'F-34'!G38,'F-35'!G38,'F-36'!G38,'F-37'!G38,'F-39'!G38,'F-40'!G38,'F-41'!G38,'F-43'!G38,'F-44'!G38,'F-45'!G38,'F-42'!G38,'F-38'!G38,#REF!,'F-48'!G38)</f>
        <v>#REF!</v>
      </c>
      <c r="U38" s="111" t="e">
        <f t="shared" si="3"/>
        <v>#REF!</v>
      </c>
      <c r="V38" s="5">
        <f>SUM('F-3'!H38,'F-4'!H38,'F-5'!H38,'F-6'!H38,'F-8'!H38,'F-9'!H38,'F-10'!H38,'F-11'!H38,'F-12'!H38,'F-13'!H38,'F-15'!H38,'F-16'!H38,'F-17'!H38,'F-18'!H38,'F-19'!H38,'F-20'!H38,'F-22'!H38,'F-23'!H38,'F-24'!H38,'F-25'!H38,'F-26'!H38,'F-27'!H38,'F-28'!H38,'F-29'!H38,'F-30'!H38,'F-31'!H38)</f>
        <v>46</v>
      </c>
      <c r="W38" s="5" t="e">
        <f>SUM('F-32'!H38,'F-33'!H38,'F-34'!H38,'F-35'!H38,'F-36'!H38,'F-37'!H38,'F-39'!H38,'F-40'!H38,'F-41'!H38,'F-43'!H38,'F-44'!H38,'F-45'!H38,'F-42'!H38,'F-38'!H38,#REF!,'F-48'!H38)</f>
        <v>#REF!</v>
      </c>
      <c r="X38" s="111" t="e">
        <f t="shared" si="8"/>
        <v>#REF!</v>
      </c>
      <c r="Y38" s="5">
        <f>SUM('F-3'!I38,'F-4'!I38,'F-5'!I38,'F-6'!I38,'F-8'!I38,'F-9'!I38,'F-10'!I38,'F-11'!I38,'F-12'!I38,'F-13'!I38,'F-15'!I38,'F-16'!I38,'F-17'!I38,'F-18'!I38,'F-19'!I38,'F-20'!I38,'F-22'!I38,'F-23'!I38,'F-24'!I38,'F-25'!I38,'F-26'!I38,'F-27'!I38,'F-28'!I38,'F-29'!I38,'F-30'!I38,'F-31'!I38)</f>
        <v>5</v>
      </c>
      <c r="Z38" s="5" t="e">
        <f>SUM('F-32'!I38,'F-33'!I38,'F-34'!I38,'F-35'!I38,'F-36'!I38,'F-37'!I38,'F-39'!I38,'F-40'!I38,'F-41'!I38,'F-43'!I38,'F-44'!I38,'F-45'!I38,'F-42'!I38,'F-38'!I38,#REF!,'F-48'!I38)</f>
        <v>#REF!</v>
      </c>
      <c r="AA38" s="111" t="e">
        <f t="shared" si="5"/>
        <v>#REF!</v>
      </c>
    </row>
    <row r="39" spans="2:27" s="8" customFormat="1" ht="11.1" customHeight="1" x14ac:dyDescent="0.15">
      <c r="B39" s="29" t="s">
        <v>18</v>
      </c>
      <c r="C39" s="123">
        <v>4693</v>
      </c>
      <c r="D39" s="124"/>
      <c r="E39" s="125">
        <v>1405</v>
      </c>
      <c r="F39" s="123">
        <v>1061</v>
      </c>
      <c r="G39" s="123">
        <v>113</v>
      </c>
      <c r="H39" s="123">
        <v>115</v>
      </c>
      <c r="I39" s="123">
        <v>4</v>
      </c>
      <c r="J39" s="5">
        <f>SUM('F-3'!C39,'F-4'!C39,'F-5'!C39,'F-6'!C39,'F-8'!C39,'F-9'!C39,'F-10'!C39,'F-11'!C39,'F-12'!C39,'F-13'!C39,'F-15'!C39,'F-16'!C39,'F-17'!C39,'F-18'!C39,'F-19'!C39,'F-20'!C39,'F-22'!C39,'F-23'!C39,'F-24'!C39,'F-25'!C39,'F-26'!C39,'F-27'!C39,'F-28'!C39,'F-29'!C39,'F-30'!C39,'F-31'!C39)</f>
        <v>877</v>
      </c>
      <c r="K39" s="5" t="e">
        <f>SUM('F-32'!C39,'F-33'!C39,'F-34'!C39,'F-35'!C39,'F-36'!C39,'F-37'!C39,'F-39'!C39,'F-40'!C39,'F-41'!C39,'F-43'!C39,'F-44'!C39,'F-45'!C39,'F-42'!C39,'F-38'!C39,#REF!,'F-48'!C39)</f>
        <v>#REF!</v>
      </c>
      <c r="L39" s="111" t="e">
        <f t="shared" si="6"/>
        <v>#REF!</v>
      </c>
      <c r="M39" s="5">
        <f>SUM('F-3'!E39,'F-4'!E39,'F-5'!E39,'F-6'!E39,'F-8'!E39,'F-9'!E39,'F-10'!E39,'F-11'!E39,'F-12'!E39,'F-13'!E39,'F-15'!E39,'F-16'!E39,'F-17'!E39,'F-18'!E39,'F-19'!E39,'F-20'!E39,'F-22'!E39,'F-23'!E39,'F-24'!E39,'F-25'!E39,'F-26'!E39,'F-27'!E39,'F-28'!E39,'F-29'!E39,'F-30'!E39,'F-31'!E39)</f>
        <v>485</v>
      </c>
      <c r="N39" s="5" t="e">
        <f>SUM('F-32'!E39,'F-33'!E39,'F-34'!E39,'F-35'!E39,'F-36'!E39,'F-37'!E39,'F-39'!E39,'F-40'!E39,'F-41'!E39,'F-43'!E39,'F-44'!E39,'F-45'!E39,'F-42'!E39,'F-38'!E39,#REF!,'F-48'!E39)</f>
        <v>#REF!</v>
      </c>
      <c r="O39" s="111" t="e">
        <f t="shared" si="7"/>
        <v>#REF!</v>
      </c>
      <c r="P39" s="5">
        <f>SUM('F-3'!F39,'F-4'!F39,'F-5'!F39,'F-6'!F39,'F-8'!F39,'F-9'!F39,'F-10'!F39,'F-11'!F39,'F-12'!F39,'F-13'!F39,'F-15'!F39,'F-16'!F39,'F-17'!F39,'F-18'!F39,'F-19'!F39,'F-20'!F39,'F-22'!F39,'F-23'!F39,'F-24'!F39,'F-25'!F39,'F-26'!F39,'F-27'!F39,'F-28'!F39,'F-29'!F39,'F-30'!F39,'F-31'!F39)</f>
        <v>362</v>
      </c>
      <c r="Q39" s="5" t="e">
        <f>SUM('F-32'!F39,'F-33'!F39,'F-34'!F39,'F-35'!F39,'F-36'!F39,'F-37'!F39,'F-39'!F39,'F-40'!F39,'F-41'!F39,'F-43'!F39,'F-44'!F39,'F-45'!F39,'F-42'!F39,'F-38'!F39,#REF!,'F-48'!F39)</f>
        <v>#REF!</v>
      </c>
      <c r="R39" s="111" t="e">
        <f t="shared" si="2"/>
        <v>#REF!</v>
      </c>
      <c r="S39" s="5">
        <f>SUM('F-3'!G39,'F-4'!G39,'F-5'!G39,'F-6'!G39,'F-8'!G39,'F-9'!G39,'F-10'!G39,'F-11'!G39,'F-12'!G39,'F-13'!G39,'F-15'!G39,'F-16'!G39,'F-17'!G39,'F-18'!G39,'F-19'!G39,'F-20'!G39,'F-22'!G39,'F-23'!G39,'F-24'!G39,'F-25'!G39,'F-26'!G39,'F-27'!G39,'F-28'!G39,'F-29'!G39,'F-30'!G39,'F-31'!G39)</f>
        <v>37</v>
      </c>
      <c r="T39" s="5" t="e">
        <f>SUM('F-32'!G39,'F-33'!G39,'F-34'!G39,'F-35'!G39,'F-36'!G39,'F-37'!G39,'F-39'!G39,'F-40'!G39,'F-41'!G39,'F-43'!G39,'F-44'!G39,'F-45'!G39,'F-42'!G39,'F-38'!G39,#REF!,'F-48'!G39)</f>
        <v>#REF!</v>
      </c>
      <c r="U39" s="111" t="e">
        <f t="shared" si="3"/>
        <v>#REF!</v>
      </c>
      <c r="V39" s="5">
        <f>SUM('F-3'!H39,'F-4'!H39,'F-5'!H39,'F-6'!H39,'F-8'!H39,'F-9'!H39,'F-10'!H39,'F-11'!H39,'F-12'!H39,'F-13'!H39,'F-15'!H39,'F-16'!H39,'F-17'!H39,'F-18'!H39,'F-19'!H39,'F-20'!H39,'F-22'!H39,'F-23'!H39,'F-24'!H39,'F-25'!H39,'F-26'!H39,'F-27'!H39,'F-28'!H39,'F-29'!H39,'F-30'!H39,'F-31'!H39)</f>
        <v>31</v>
      </c>
      <c r="W39" s="5" t="e">
        <f>SUM('F-32'!H39,'F-33'!H39,'F-34'!H39,'F-35'!H39,'F-36'!H39,'F-37'!H39,'F-39'!H39,'F-40'!H39,'F-41'!H39,'F-43'!H39,'F-44'!H39,'F-45'!H39,'F-42'!H39,'F-38'!H39,#REF!,'F-48'!H39)</f>
        <v>#REF!</v>
      </c>
      <c r="X39" s="111" t="e">
        <f t="shared" si="8"/>
        <v>#REF!</v>
      </c>
      <c r="Y39" s="5">
        <f>SUM('F-3'!I39,'F-4'!I39,'F-5'!I39,'F-6'!I39,'F-8'!I39,'F-9'!I39,'F-10'!I39,'F-11'!I39,'F-12'!I39,'F-13'!I39,'F-15'!I39,'F-16'!I39,'F-17'!I39,'F-18'!I39,'F-19'!I39,'F-20'!I39,'F-22'!I39,'F-23'!I39,'F-24'!I39,'F-25'!I39,'F-26'!I39,'F-27'!I39,'F-28'!I39,'F-29'!I39,'F-30'!I39,'F-31'!I39)</f>
        <v>0</v>
      </c>
      <c r="Z39" s="5" t="e">
        <f>SUM('F-32'!I39,'F-33'!I39,'F-34'!I39,'F-35'!I39,'F-36'!I39,'F-37'!I39,'F-39'!I39,'F-40'!I39,'F-41'!I39,'F-43'!I39,'F-44'!I39,'F-45'!I39,'F-42'!I39,'F-38'!I39,#REF!,'F-48'!I39)</f>
        <v>#REF!</v>
      </c>
      <c r="AA39" s="111" t="e">
        <f t="shared" si="5"/>
        <v>#REF!</v>
      </c>
    </row>
    <row r="40" spans="2:27" s="8" customFormat="1" ht="11.1" customHeight="1" x14ac:dyDescent="0.15">
      <c r="B40" s="29" t="s">
        <v>19</v>
      </c>
      <c r="C40" s="123">
        <v>3596</v>
      </c>
      <c r="D40" s="124"/>
      <c r="E40" s="125">
        <v>1777</v>
      </c>
      <c r="F40" s="123">
        <v>1321</v>
      </c>
      <c r="G40" s="123">
        <v>130</v>
      </c>
      <c r="H40" s="123">
        <v>166</v>
      </c>
      <c r="I40" s="123">
        <v>19</v>
      </c>
      <c r="J40" s="5">
        <f>SUM('F-3'!C40,'F-4'!C40,'F-5'!C40,'F-6'!C40,'F-8'!C40,'F-9'!C40,'F-10'!C40,'F-11'!C40,'F-12'!C40,'F-13'!C40,'F-15'!C40,'F-16'!C40,'F-17'!C40,'F-18'!C40,'F-19'!C40,'F-20'!C40,'F-22'!C40,'F-23'!C40,'F-24'!C40,'F-25'!C40,'F-26'!C40,'F-27'!C40,'F-28'!C40,'F-29'!C40,'F-30'!C40,'F-31'!C40)</f>
        <v>976</v>
      </c>
      <c r="K40" s="5" t="e">
        <f>SUM('F-32'!C40,'F-33'!C40,'F-34'!C40,'F-35'!C40,'F-36'!C40,'F-37'!C40,'F-39'!C40,'F-40'!C40,'F-41'!C40,'F-43'!C40,'F-44'!C40,'F-45'!C40,'F-42'!C40,'F-38'!C40,#REF!,'F-48'!C40)</f>
        <v>#REF!</v>
      </c>
      <c r="L40" s="111" t="e">
        <f t="shared" si="6"/>
        <v>#REF!</v>
      </c>
      <c r="M40" s="5">
        <f>SUM('F-3'!E40,'F-4'!E40,'F-5'!E40,'F-6'!E40,'F-8'!E40,'F-9'!E40,'F-10'!E40,'F-11'!E40,'F-12'!E40,'F-13'!E40,'F-15'!E40,'F-16'!E40,'F-17'!E40,'F-18'!E40,'F-19'!E40,'F-20'!E40,'F-22'!E40,'F-23'!E40,'F-24'!E40,'F-25'!E40,'F-26'!E40,'F-27'!E40,'F-28'!E40,'F-29'!E40,'F-30'!E40,'F-31'!E40)</f>
        <v>637</v>
      </c>
      <c r="N40" s="5" t="e">
        <f>SUM('F-32'!E40,'F-33'!E40,'F-34'!E40,'F-35'!E40,'F-36'!E40,'F-37'!E40,'F-39'!E40,'F-40'!E40,'F-41'!E40,'F-43'!E40,'F-44'!E40,'F-45'!E40,'F-42'!E40,'F-38'!E40,#REF!,'F-48'!E40)</f>
        <v>#REF!</v>
      </c>
      <c r="O40" s="111" t="e">
        <f t="shared" si="7"/>
        <v>#REF!</v>
      </c>
      <c r="P40" s="5">
        <f>SUM('F-3'!F40,'F-4'!F40,'F-5'!F40,'F-6'!F40,'F-8'!F40,'F-9'!F40,'F-10'!F40,'F-11'!F40,'F-12'!F40,'F-13'!F40,'F-15'!F40,'F-16'!F40,'F-17'!F40,'F-18'!F40,'F-19'!F40,'F-20'!F40,'F-22'!F40,'F-23'!F40,'F-24'!F40,'F-25'!F40,'F-26'!F40,'F-27'!F40,'F-28'!F40,'F-29'!F40,'F-30'!F40,'F-31'!F40)</f>
        <v>427</v>
      </c>
      <c r="Q40" s="5" t="e">
        <f>SUM('F-32'!F40,'F-33'!F40,'F-34'!F40,'F-35'!F40,'F-36'!F40,'F-37'!F40,'F-39'!F40,'F-40'!F40,'F-41'!F40,'F-43'!F40,'F-44'!F40,'F-45'!F40,'F-42'!F40,'F-38'!F40,#REF!,'F-48'!F40)</f>
        <v>#REF!</v>
      </c>
      <c r="R40" s="111" t="e">
        <f t="shared" si="2"/>
        <v>#REF!</v>
      </c>
      <c r="S40" s="5">
        <f>SUM('F-3'!G40,'F-4'!G40,'F-5'!G40,'F-6'!G40,'F-8'!G40,'F-9'!G40,'F-10'!G40,'F-11'!G40,'F-12'!G40,'F-13'!G40,'F-15'!G40,'F-16'!G40,'F-17'!G40,'F-18'!G40,'F-19'!G40,'F-20'!G40,'F-22'!G40,'F-23'!G40,'F-24'!G40,'F-25'!G40,'F-26'!G40,'F-27'!G40,'F-28'!G40,'F-29'!G40,'F-30'!G40,'F-31'!G40)</f>
        <v>54</v>
      </c>
      <c r="T40" s="5" t="e">
        <f>SUM('F-32'!G40,'F-33'!G40,'F-34'!G40,'F-35'!G40,'F-36'!G40,'F-37'!G40,'F-39'!G40,'F-40'!G40,'F-41'!G40,'F-43'!G40,'F-44'!G40,'F-45'!G40,'F-42'!G40,'F-38'!G40,#REF!,'F-48'!G40)</f>
        <v>#REF!</v>
      </c>
      <c r="U40" s="111" t="e">
        <f t="shared" si="3"/>
        <v>#REF!</v>
      </c>
      <c r="V40" s="5">
        <f>SUM('F-3'!H40,'F-4'!H40,'F-5'!H40,'F-6'!H40,'F-8'!H40,'F-9'!H40,'F-10'!H40,'F-11'!H40,'F-12'!H40,'F-13'!H40,'F-15'!H40,'F-16'!H40,'F-17'!H40,'F-18'!H40,'F-19'!H40,'F-20'!H40,'F-22'!H40,'F-23'!H40,'F-24'!H40,'F-25'!H40,'F-26'!H40,'F-27'!H40,'F-28'!H40,'F-29'!H40,'F-30'!H40,'F-31'!H40)</f>
        <v>76</v>
      </c>
      <c r="W40" s="5" t="e">
        <f>SUM('F-32'!H40,'F-33'!H40,'F-34'!H40,'F-35'!H40,'F-36'!H40,'F-37'!H40,'F-39'!H40,'F-40'!H40,'F-41'!H40,'F-43'!H40,'F-44'!H40,'F-45'!H40,'F-42'!H40,'F-38'!H40,#REF!,'F-48'!H40)</f>
        <v>#REF!</v>
      </c>
      <c r="X40" s="111" t="e">
        <f t="shared" si="8"/>
        <v>#REF!</v>
      </c>
      <c r="Y40" s="5">
        <f>SUM('F-3'!I40,'F-4'!I40,'F-5'!I40,'F-6'!I40,'F-8'!I40,'F-9'!I40,'F-10'!I40,'F-11'!I40,'F-12'!I40,'F-13'!I40,'F-15'!I40,'F-16'!I40,'F-17'!I40,'F-18'!I40,'F-19'!I40,'F-20'!I40,'F-22'!I40,'F-23'!I40,'F-24'!I40,'F-25'!I40,'F-26'!I40,'F-27'!I40,'F-28'!I40,'F-29'!I40,'F-30'!I40,'F-31'!I40)</f>
        <v>14</v>
      </c>
      <c r="Z40" s="5" t="e">
        <f>SUM('F-32'!I40,'F-33'!I40,'F-34'!I40,'F-35'!I40,'F-36'!I40,'F-37'!I40,'F-39'!I40,'F-40'!I40,'F-41'!I40,'F-43'!I40,'F-44'!I40,'F-45'!I40,'F-42'!I40,'F-38'!I40,#REF!,'F-48'!I40)</f>
        <v>#REF!</v>
      </c>
      <c r="AA40" s="111" t="e">
        <f t="shared" si="5"/>
        <v>#REF!</v>
      </c>
    </row>
    <row r="41" spans="2:27" s="8" customFormat="1" ht="11.1" customHeight="1" x14ac:dyDescent="0.15">
      <c r="B41" s="29" t="s">
        <v>20</v>
      </c>
      <c r="C41" s="123">
        <v>1294</v>
      </c>
      <c r="D41" s="124"/>
      <c r="E41" s="125">
        <v>375</v>
      </c>
      <c r="F41" s="123">
        <v>254</v>
      </c>
      <c r="G41" s="123">
        <v>26</v>
      </c>
      <c r="H41" s="123">
        <v>30</v>
      </c>
      <c r="I41" s="123">
        <v>3</v>
      </c>
      <c r="J41" s="5">
        <f>SUM('F-3'!C41,'F-4'!C41,'F-5'!C41,'F-6'!C41,'F-8'!C41,'F-9'!C41,'F-10'!C41,'F-11'!C41,'F-12'!C41,'F-13'!C41,'F-15'!C41,'F-16'!C41,'F-17'!C41,'F-18'!C41,'F-19'!C41,'F-20'!C41,'F-22'!C41,'F-23'!C41,'F-24'!C41,'F-25'!C41,'F-26'!C41,'F-27'!C41,'F-28'!C41,'F-29'!C41,'F-30'!C41,'F-31'!C41)</f>
        <v>224</v>
      </c>
      <c r="K41" s="5" t="e">
        <f>SUM('F-32'!C41,'F-33'!C41,'F-34'!C41,'F-35'!C41,'F-36'!C41,'F-37'!C41,'F-39'!C41,'F-40'!C41,'F-41'!C41,'F-43'!C41,'F-44'!C41,'F-45'!C41,'F-42'!C41,'F-38'!C41,#REF!,'F-48'!C41)</f>
        <v>#REF!</v>
      </c>
      <c r="L41" s="111" t="e">
        <f t="shared" si="6"/>
        <v>#REF!</v>
      </c>
      <c r="M41" s="5">
        <f>SUM('F-3'!E41,'F-4'!E41,'F-5'!E41,'F-6'!E41,'F-8'!E41,'F-9'!E41,'F-10'!E41,'F-11'!E41,'F-12'!E41,'F-13'!E41,'F-15'!E41,'F-16'!E41,'F-17'!E41,'F-18'!E41,'F-19'!E41,'F-20'!E41,'F-22'!E41,'F-23'!E41,'F-24'!E41,'F-25'!E41,'F-26'!E41,'F-27'!E41,'F-28'!E41,'F-29'!E41,'F-30'!E41,'F-31'!E41)</f>
        <v>160</v>
      </c>
      <c r="N41" s="5" t="e">
        <f>SUM('F-32'!E41,'F-33'!E41,'F-34'!E41,'F-35'!E41,'F-36'!E41,'F-37'!E41,'F-39'!E41,'F-40'!E41,'F-41'!E41,'F-43'!E41,'F-44'!E41,'F-45'!E41,'F-42'!E41,'F-38'!E41,#REF!,'F-48'!E41)</f>
        <v>#REF!</v>
      </c>
      <c r="O41" s="111" t="e">
        <f t="shared" si="7"/>
        <v>#REF!</v>
      </c>
      <c r="P41" s="5">
        <f>SUM('F-3'!F41,'F-4'!F41,'F-5'!F41,'F-6'!F41,'F-8'!F41,'F-9'!F41,'F-10'!F41,'F-11'!F41,'F-12'!F41,'F-13'!F41,'F-15'!F41,'F-16'!F41,'F-17'!F41,'F-18'!F41,'F-19'!F41,'F-20'!F41,'F-22'!F41,'F-23'!F41,'F-24'!F41,'F-25'!F41,'F-26'!F41,'F-27'!F41,'F-28'!F41,'F-29'!F41,'F-30'!F41,'F-31'!F41)</f>
        <v>103</v>
      </c>
      <c r="Q41" s="5" t="e">
        <f>SUM('F-32'!F41,'F-33'!F41,'F-34'!F41,'F-35'!F41,'F-36'!F41,'F-37'!F41,'F-39'!F41,'F-40'!F41,'F-41'!F41,'F-43'!F41,'F-44'!F41,'F-45'!F41,'F-42'!F41,'F-38'!F41,#REF!,'F-48'!F41)</f>
        <v>#REF!</v>
      </c>
      <c r="R41" s="111" t="e">
        <f t="shared" si="2"/>
        <v>#REF!</v>
      </c>
      <c r="S41" s="5">
        <f>SUM('F-3'!G41,'F-4'!G41,'F-5'!G41,'F-6'!G41,'F-8'!G41,'F-9'!G41,'F-10'!G41,'F-11'!G41,'F-12'!G41,'F-13'!G41,'F-15'!G41,'F-16'!G41,'F-17'!G41,'F-18'!G41,'F-19'!G41,'F-20'!G41,'F-22'!G41,'F-23'!G41,'F-24'!G41,'F-25'!G41,'F-26'!G41,'F-27'!G41,'F-28'!G41,'F-29'!G41,'F-30'!G41,'F-31'!G41)</f>
        <v>11</v>
      </c>
      <c r="T41" s="5" t="e">
        <f>SUM('F-32'!G41,'F-33'!G41,'F-34'!G41,'F-35'!G41,'F-36'!G41,'F-37'!G41,'F-39'!G41,'F-40'!G41,'F-41'!G41,'F-43'!G41,'F-44'!G41,'F-45'!G41,'F-42'!G41,'F-38'!G41,#REF!,'F-48'!G41)</f>
        <v>#REF!</v>
      </c>
      <c r="U41" s="111" t="e">
        <f t="shared" si="3"/>
        <v>#REF!</v>
      </c>
      <c r="V41" s="5">
        <f>SUM('F-3'!H41,'F-4'!H41,'F-5'!H41,'F-6'!H41,'F-8'!H41,'F-9'!H41,'F-10'!H41,'F-11'!H41,'F-12'!H41,'F-13'!H41,'F-15'!H41,'F-16'!H41,'F-17'!H41,'F-18'!H41,'F-19'!H41,'F-20'!H41,'F-22'!H41,'F-23'!H41,'F-24'!H41,'F-25'!H41,'F-26'!H41,'F-27'!H41,'F-28'!H41,'F-29'!H41,'F-30'!H41,'F-31'!H41)</f>
        <v>5</v>
      </c>
      <c r="W41" s="5" t="e">
        <f>SUM('F-32'!H41,'F-33'!H41,'F-34'!H41,'F-35'!H41,'F-36'!H41,'F-37'!H41,'F-39'!H41,'F-40'!H41,'F-41'!H41,'F-43'!H41,'F-44'!H41,'F-45'!H41,'F-42'!H41,'F-38'!H41,#REF!,'F-48'!H41)</f>
        <v>#REF!</v>
      </c>
      <c r="X41" s="111" t="e">
        <f t="shared" si="8"/>
        <v>#REF!</v>
      </c>
      <c r="Y41" s="5">
        <f>SUM('F-3'!I41,'F-4'!I41,'F-5'!I41,'F-6'!I41,'F-8'!I41,'F-9'!I41,'F-10'!I41,'F-11'!I41,'F-12'!I41,'F-13'!I41,'F-15'!I41,'F-16'!I41,'F-17'!I41,'F-18'!I41,'F-19'!I41,'F-20'!I41,'F-22'!I41,'F-23'!I41,'F-24'!I41,'F-25'!I41,'F-26'!I41,'F-27'!I41,'F-28'!I41,'F-29'!I41,'F-30'!I41,'F-31'!I41)</f>
        <v>0</v>
      </c>
      <c r="Z41" s="5" t="e">
        <f>SUM('F-32'!I41,'F-33'!I41,'F-34'!I41,'F-35'!I41,'F-36'!I41,'F-37'!I41,'F-39'!I41,'F-40'!I41,'F-41'!I41,'F-43'!I41,'F-44'!I41,'F-45'!I41,'F-42'!I41,'F-38'!I41,#REF!,'F-48'!I41)</f>
        <v>#REF!</v>
      </c>
      <c r="AA41" s="111" t="e">
        <f t="shared" si="5"/>
        <v>#REF!</v>
      </c>
    </row>
    <row r="42" spans="2:27" s="8" customFormat="1" ht="11.1" customHeight="1" x14ac:dyDescent="0.15">
      <c r="B42" s="29" t="s">
        <v>21</v>
      </c>
      <c r="C42" s="130">
        <v>430</v>
      </c>
      <c r="D42" s="124"/>
      <c r="E42" s="125">
        <v>168</v>
      </c>
      <c r="F42" s="123">
        <v>101</v>
      </c>
      <c r="G42" s="123">
        <v>14</v>
      </c>
      <c r="H42" s="123">
        <v>5</v>
      </c>
      <c r="I42" s="123">
        <v>2</v>
      </c>
      <c r="J42" s="5">
        <f>SUM('F-3'!C42,'F-4'!C42,'F-5'!C42,'F-6'!C42,'F-8'!C42,'F-9'!C42,'F-10'!C42,'F-11'!C42,'F-12'!C42,'F-13'!C42,'F-15'!C42,'F-16'!C42,'F-17'!C42,'F-18'!C42,'F-19'!C42,'F-20'!C42,'F-22'!C42,'F-23'!C42,'F-24'!C42,'F-25'!C42,'F-26'!C42,'F-27'!C42,'F-28'!C42,'F-29'!C42,'F-30'!C42,'F-31'!C42)</f>
        <v>122</v>
      </c>
      <c r="K42" s="5" t="e">
        <f>SUM('F-32'!C42,'F-33'!C42,'F-34'!C42,'F-35'!C42,'F-36'!C42,'F-37'!C42,'F-39'!C42,'F-40'!C42,'F-41'!C42,'F-43'!C42,'F-44'!C42,'F-45'!C42,'F-42'!C42,'F-38'!C42,#REF!,'F-48'!C42)</f>
        <v>#REF!</v>
      </c>
      <c r="L42" s="111" t="e">
        <f t="shared" si="6"/>
        <v>#REF!</v>
      </c>
      <c r="M42" s="5">
        <f>SUM('F-3'!E42,'F-4'!E42,'F-5'!E42,'F-6'!E42,'F-8'!E42,'F-9'!E42,'F-10'!E42,'F-11'!E42,'F-12'!E42,'F-13'!E42,'F-15'!E42,'F-16'!E42,'F-17'!E42,'F-18'!E42,'F-19'!E42,'F-20'!E42,'F-22'!E42,'F-23'!E42,'F-24'!E42,'F-25'!E42,'F-26'!E42,'F-27'!E42,'F-28'!E42,'F-29'!E42,'F-30'!E42,'F-31'!E42)</f>
        <v>92</v>
      </c>
      <c r="N42" s="5" t="e">
        <f>SUM('F-32'!E42,'F-33'!E42,'F-34'!E42,'F-35'!E42,'F-36'!E42,'F-37'!E42,'F-39'!E42,'F-40'!E42,'F-41'!E42,'F-43'!E42,'F-44'!E42,'F-45'!E42,'F-42'!E42,'F-38'!E42,#REF!,'F-48'!E42)</f>
        <v>#REF!</v>
      </c>
      <c r="O42" s="111" t="e">
        <f t="shared" si="7"/>
        <v>#REF!</v>
      </c>
      <c r="P42" s="5">
        <f>SUM('F-3'!F42,'F-4'!F42,'F-5'!F42,'F-6'!F42,'F-8'!F42,'F-9'!F42,'F-10'!F42,'F-11'!F42,'F-12'!F42,'F-13'!F42,'F-15'!F42,'F-16'!F42,'F-17'!F42,'F-18'!F42,'F-19'!F42,'F-20'!F42,'F-22'!F42,'F-23'!F42,'F-24'!F42,'F-25'!F42,'F-26'!F42,'F-27'!F42,'F-28'!F42,'F-29'!F42,'F-30'!F42,'F-31'!F42)</f>
        <v>49</v>
      </c>
      <c r="Q42" s="5" t="e">
        <f>SUM('F-32'!F42,'F-33'!F42,'F-34'!F42,'F-35'!F42,'F-36'!F42,'F-37'!F42,'F-39'!F42,'F-40'!F42,'F-41'!F42,'F-43'!F42,'F-44'!F42,'F-45'!F42,'F-42'!F42,'F-38'!F42,#REF!,'F-48'!F42)</f>
        <v>#REF!</v>
      </c>
      <c r="R42" s="111" t="e">
        <f t="shared" si="2"/>
        <v>#REF!</v>
      </c>
      <c r="S42" s="5">
        <f>SUM('F-3'!G42,'F-4'!G42,'F-5'!G42,'F-6'!G42,'F-8'!G42,'F-9'!G42,'F-10'!G42,'F-11'!G42,'F-12'!G42,'F-13'!G42,'F-15'!G42,'F-16'!G42,'F-17'!G42,'F-18'!G42,'F-19'!G42,'F-20'!G42,'F-22'!G42,'F-23'!G42,'F-24'!G42,'F-25'!G42,'F-26'!G42,'F-27'!G42,'F-28'!G42,'F-29'!G42,'F-30'!G42,'F-31'!G42)</f>
        <v>8</v>
      </c>
      <c r="T42" s="5" t="e">
        <f>SUM('F-32'!G42,'F-33'!G42,'F-34'!G42,'F-35'!G42,'F-36'!G42,'F-37'!G42,'F-39'!G42,'F-40'!G42,'F-41'!G42,'F-43'!G42,'F-44'!G42,'F-45'!G42,'F-42'!G42,'F-38'!G42,#REF!,'F-48'!G42)</f>
        <v>#REF!</v>
      </c>
      <c r="U42" s="111" t="e">
        <f t="shared" si="3"/>
        <v>#REF!</v>
      </c>
      <c r="V42" s="5">
        <f>SUM('F-3'!H42,'F-4'!H42,'F-5'!H42,'F-6'!H42,'F-8'!H42,'F-9'!H42,'F-10'!H42,'F-11'!H42,'F-12'!H42,'F-13'!H42,'F-15'!H42,'F-16'!H42,'F-17'!H42,'F-18'!H42,'F-19'!H42,'F-20'!H42,'F-22'!H42,'F-23'!H42,'F-24'!H42,'F-25'!H42,'F-26'!H42,'F-27'!H42,'F-28'!H42,'F-29'!H42,'F-30'!H42,'F-31'!H42)</f>
        <v>3</v>
      </c>
      <c r="W42" s="5" t="e">
        <f>SUM('F-32'!H42,'F-33'!H42,'F-34'!H42,'F-35'!H42,'F-36'!H42,'F-37'!H42,'F-39'!H42,'F-40'!H42,'F-41'!H42,'F-43'!H42,'F-44'!H42,'F-45'!H42,'F-42'!H42,'F-38'!H42,#REF!,'F-48'!H42)</f>
        <v>#REF!</v>
      </c>
      <c r="X42" s="111" t="e">
        <f t="shared" si="8"/>
        <v>#REF!</v>
      </c>
      <c r="Y42" s="5">
        <f>SUM('F-3'!I42,'F-4'!I42,'F-5'!I42,'F-6'!I42,'F-8'!I42,'F-9'!I42,'F-10'!I42,'F-11'!I42,'F-12'!I42,'F-13'!I42,'F-15'!I42,'F-16'!I42,'F-17'!I42,'F-18'!I42,'F-19'!I42,'F-20'!I42,'F-22'!I42,'F-23'!I42,'F-24'!I42,'F-25'!I42,'F-26'!I42,'F-27'!I42,'F-28'!I42,'F-29'!I42,'F-30'!I42,'F-31'!I42)</f>
        <v>2</v>
      </c>
      <c r="Z42" s="5" t="e">
        <f>SUM('F-32'!I42,'F-33'!I42,'F-34'!I42,'F-35'!I42,'F-36'!I42,'F-37'!I42,'F-39'!I42,'F-40'!I42,'F-41'!I42,'F-43'!I42,'F-44'!I42,'F-45'!I42,'F-42'!I42,'F-38'!I42,#REF!,'F-48'!I42)</f>
        <v>#REF!</v>
      </c>
      <c r="AA42" s="111" t="e">
        <f t="shared" si="5"/>
        <v>#REF!</v>
      </c>
    </row>
    <row r="43" spans="2:27" s="8" customFormat="1" ht="11.1" customHeight="1" x14ac:dyDescent="0.15">
      <c r="B43" s="29" t="s">
        <v>22</v>
      </c>
      <c r="C43" s="123">
        <v>918</v>
      </c>
      <c r="D43" s="124"/>
      <c r="E43" s="125">
        <v>307</v>
      </c>
      <c r="F43" s="123">
        <v>210</v>
      </c>
      <c r="G43" s="123">
        <v>28</v>
      </c>
      <c r="H43" s="123">
        <v>11</v>
      </c>
      <c r="I43" s="123">
        <v>0</v>
      </c>
      <c r="J43" s="5">
        <f>SUM('F-3'!C43,'F-4'!C43,'F-5'!C43,'F-6'!C43,'F-8'!C43,'F-9'!C43,'F-10'!C43,'F-11'!C43,'F-12'!C43,'F-13'!C43,'F-15'!C43,'F-16'!C43,'F-17'!C43,'F-18'!C43,'F-19'!C43,'F-20'!C43,'F-22'!C43,'F-23'!C43,'F-24'!C43,'F-25'!C43,'F-26'!C43,'F-27'!C43,'F-28'!C43,'F-29'!C43,'F-30'!C43,'F-31'!C43)</f>
        <v>190</v>
      </c>
      <c r="K43" s="5" t="e">
        <f>SUM('F-32'!C43,'F-33'!C43,'F-34'!C43,'F-35'!C43,'F-36'!C43,'F-37'!C43,'F-39'!C43,'F-40'!C43,'F-41'!C43,'F-43'!C43,'F-44'!C43,'F-45'!C43,'F-42'!C43,'F-38'!C43,#REF!,'F-48'!C43)</f>
        <v>#REF!</v>
      </c>
      <c r="L43" s="111" t="e">
        <f t="shared" si="6"/>
        <v>#REF!</v>
      </c>
      <c r="M43" s="5">
        <f>SUM('F-3'!E43,'F-4'!E43,'F-5'!E43,'F-6'!E43,'F-8'!E43,'F-9'!E43,'F-10'!E43,'F-11'!E43,'F-12'!E43,'F-13'!E43,'F-15'!E43,'F-16'!E43,'F-17'!E43,'F-18'!E43,'F-19'!E43,'F-20'!E43,'F-22'!E43,'F-23'!E43,'F-24'!E43,'F-25'!E43,'F-26'!E43,'F-27'!E43,'F-28'!E43,'F-29'!E43,'F-30'!E43,'F-31'!E43)</f>
        <v>113</v>
      </c>
      <c r="N43" s="5" t="e">
        <f>SUM('F-32'!E43,'F-33'!E43,'F-34'!E43,'F-35'!E43,'F-36'!E43,'F-37'!E43,'F-39'!E43,'F-40'!E43,'F-41'!E43,'F-43'!E43,'F-44'!E43,'F-45'!E43,'F-42'!E43,'F-38'!E43,#REF!,'F-48'!E43)</f>
        <v>#REF!</v>
      </c>
      <c r="O43" s="111" t="e">
        <f t="shared" si="7"/>
        <v>#REF!</v>
      </c>
      <c r="P43" s="5">
        <f>SUM('F-3'!F43,'F-4'!F43,'F-5'!F43,'F-6'!F43,'F-8'!F43,'F-9'!F43,'F-10'!F43,'F-11'!F43,'F-12'!F43,'F-13'!F43,'F-15'!F43,'F-16'!F43,'F-17'!F43,'F-18'!F43,'F-19'!F43,'F-20'!F43,'F-22'!F43,'F-23'!F43,'F-24'!F43,'F-25'!F43,'F-26'!F43,'F-27'!F43,'F-28'!F43,'F-29'!F43,'F-30'!F43,'F-31'!F43)</f>
        <v>76</v>
      </c>
      <c r="Q43" s="5" t="e">
        <f>SUM('F-32'!F43,'F-33'!F43,'F-34'!F43,'F-35'!F43,'F-36'!F43,'F-37'!F43,'F-39'!F43,'F-40'!F43,'F-41'!F43,'F-43'!F43,'F-44'!F43,'F-45'!F43,'F-42'!F43,'F-38'!F43,#REF!,'F-48'!F43)</f>
        <v>#REF!</v>
      </c>
      <c r="R43" s="111" t="e">
        <f t="shared" si="2"/>
        <v>#REF!</v>
      </c>
      <c r="S43" s="5">
        <f>SUM('F-3'!G43,'F-4'!G43,'F-5'!G43,'F-6'!G43,'F-8'!G43,'F-9'!G43,'F-10'!G43,'F-11'!G43,'F-12'!G43,'F-13'!G43,'F-15'!G43,'F-16'!G43,'F-17'!G43,'F-18'!G43,'F-19'!G43,'F-20'!G43,'F-22'!G43,'F-23'!G43,'F-24'!G43,'F-25'!G43,'F-26'!G43,'F-27'!G43,'F-28'!G43,'F-29'!G43,'F-30'!G43,'F-31'!G43)</f>
        <v>9</v>
      </c>
      <c r="T43" s="5" t="e">
        <f>SUM('F-32'!G43,'F-33'!G43,'F-34'!G43,'F-35'!G43,'F-36'!G43,'F-37'!G43,'F-39'!G43,'F-40'!G43,'F-41'!G43,'F-43'!G43,'F-44'!G43,'F-45'!G43,'F-42'!G43,'F-38'!G43,#REF!,'F-48'!G43)</f>
        <v>#REF!</v>
      </c>
      <c r="U43" s="111" t="e">
        <f t="shared" si="3"/>
        <v>#REF!</v>
      </c>
      <c r="V43" s="5">
        <f>SUM('F-3'!H43,'F-4'!H43,'F-5'!H43,'F-6'!H43,'F-8'!H43,'F-9'!H43,'F-10'!H43,'F-11'!H43,'F-12'!H43,'F-13'!H43,'F-15'!H43,'F-16'!H43,'F-17'!H43,'F-18'!H43,'F-19'!H43,'F-20'!H43,'F-22'!H43,'F-23'!H43,'F-24'!H43,'F-25'!H43,'F-26'!H43,'F-27'!H43,'F-28'!H43,'F-29'!H43,'F-30'!H43,'F-31'!H43)</f>
        <v>1</v>
      </c>
      <c r="W43" s="5" t="e">
        <f>SUM('F-32'!H43,'F-33'!H43,'F-34'!H43,'F-35'!H43,'F-36'!H43,'F-37'!H43,'F-39'!H43,'F-40'!H43,'F-41'!H43,'F-43'!H43,'F-44'!H43,'F-45'!H43,'F-42'!H43,'F-38'!H43,#REF!,'F-48'!H43)</f>
        <v>#REF!</v>
      </c>
      <c r="X43" s="111" t="e">
        <f t="shared" si="8"/>
        <v>#REF!</v>
      </c>
      <c r="Y43" s="5">
        <f>SUM('F-3'!I43,'F-4'!I43,'F-5'!I43,'F-6'!I43,'F-8'!I43,'F-9'!I43,'F-10'!I43,'F-11'!I43,'F-12'!I43,'F-13'!I43,'F-15'!I43,'F-16'!I43,'F-17'!I43,'F-18'!I43,'F-19'!I43,'F-20'!I43,'F-22'!I43,'F-23'!I43,'F-24'!I43,'F-25'!I43,'F-26'!I43,'F-27'!I43,'F-28'!I43,'F-29'!I43,'F-30'!I43,'F-31'!I43)</f>
        <v>0</v>
      </c>
      <c r="Z43" s="5" t="e">
        <f>SUM('F-32'!I43,'F-33'!I43,'F-34'!I43,'F-35'!I43,'F-36'!I43,'F-37'!I43,'F-39'!I43,'F-40'!I43,'F-41'!I43,'F-43'!I43,'F-44'!I43,'F-45'!I43,'F-42'!I43,'F-38'!I43,#REF!,'F-48'!I43)</f>
        <v>#REF!</v>
      </c>
      <c r="AA43" s="111" t="e">
        <f t="shared" si="5"/>
        <v>#REF!</v>
      </c>
    </row>
    <row r="44" spans="2:27" s="8" customFormat="1" ht="11.1" customHeight="1" x14ac:dyDescent="0.15">
      <c r="B44" s="29" t="s">
        <v>23</v>
      </c>
      <c r="C44" s="123">
        <v>2296</v>
      </c>
      <c r="D44" s="124"/>
      <c r="E44" s="125">
        <v>811</v>
      </c>
      <c r="F44" s="123">
        <v>575</v>
      </c>
      <c r="G44" s="123">
        <v>77</v>
      </c>
      <c r="H44" s="123">
        <v>56</v>
      </c>
      <c r="I44" s="123">
        <v>4</v>
      </c>
      <c r="J44" s="5">
        <f>SUM('F-3'!C44,'F-4'!C44,'F-5'!C44,'F-6'!C44,'F-8'!C44,'F-9'!C44,'F-10'!C44,'F-11'!C44,'F-12'!C44,'F-13'!C44,'F-15'!C44,'F-16'!C44,'F-17'!C44,'F-18'!C44,'F-19'!C44,'F-20'!C44,'F-22'!C44,'F-23'!C44,'F-24'!C44,'F-25'!C44,'F-26'!C44,'F-27'!C44,'F-28'!C44,'F-29'!C44,'F-30'!C44,'F-31'!C44)</f>
        <v>520</v>
      </c>
      <c r="K44" s="5" t="e">
        <f>SUM('F-32'!C44,'F-33'!C44,'F-34'!C44,'F-35'!C44,'F-36'!C44,'F-37'!C44,'F-39'!C44,'F-40'!C44,'F-41'!C44,'F-43'!C44,'F-44'!C44,'F-45'!C44,'F-42'!C44,'F-38'!C44,#REF!,'F-48'!C44)</f>
        <v>#REF!</v>
      </c>
      <c r="L44" s="111" t="e">
        <f t="shared" si="6"/>
        <v>#REF!</v>
      </c>
      <c r="M44" s="5">
        <f>SUM('F-3'!E44,'F-4'!E44,'F-5'!E44,'F-6'!E44,'F-8'!E44,'F-9'!E44,'F-10'!E44,'F-11'!E44,'F-12'!E44,'F-13'!E44,'F-15'!E44,'F-16'!E44,'F-17'!E44,'F-18'!E44,'F-19'!E44,'F-20'!E44,'F-22'!E44,'F-23'!E44,'F-24'!E44,'F-25'!E44,'F-26'!E44,'F-27'!E44,'F-28'!E44,'F-29'!E44,'F-30'!E44,'F-31'!E44)</f>
        <v>310</v>
      </c>
      <c r="N44" s="5" t="e">
        <f>SUM('F-32'!E44,'F-33'!E44,'F-34'!E44,'F-35'!E44,'F-36'!E44,'F-37'!E44,'F-39'!E44,'F-40'!E44,'F-41'!E44,'F-43'!E44,'F-44'!E44,'F-45'!E44,'F-42'!E44,'F-38'!E44,#REF!,'F-48'!E44)</f>
        <v>#REF!</v>
      </c>
      <c r="O44" s="111" t="e">
        <f t="shared" si="7"/>
        <v>#REF!</v>
      </c>
      <c r="P44" s="5">
        <f>SUM('F-3'!F44,'F-4'!F44,'F-5'!F44,'F-6'!F44,'F-8'!F44,'F-9'!F44,'F-10'!F44,'F-11'!F44,'F-12'!F44,'F-13'!F44,'F-15'!F44,'F-16'!F44,'F-17'!F44,'F-18'!F44,'F-19'!F44,'F-20'!F44,'F-22'!F44,'F-23'!F44,'F-24'!F44,'F-25'!F44,'F-26'!F44,'F-27'!F44,'F-28'!F44,'F-29'!F44,'F-30'!F44,'F-31'!F44)</f>
        <v>223</v>
      </c>
      <c r="Q44" s="5" t="e">
        <f>SUM('F-32'!F44,'F-33'!F44,'F-34'!F44,'F-35'!F44,'F-36'!F44,'F-37'!F44,'F-39'!F44,'F-40'!F44,'F-41'!F44,'F-43'!F44,'F-44'!F44,'F-45'!F44,'F-42'!F44,'F-38'!F44,#REF!,'F-48'!F44)</f>
        <v>#REF!</v>
      </c>
      <c r="R44" s="111" t="e">
        <f t="shared" si="2"/>
        <v>#REF!</v>
      </c>
      <c r="S44" s="5">
        <f>SUM('F-3'!G44,'F-4'!G44,'F-5'!G44,'F-6'!G44,'F-8'!G44,'F-9'!G44,'F-10'!G44,'F-11'!G44,'F-12'!G44,'F-13'!G44,'F-15'!G44,'F-16'!G44,'F-17'!G44,'F-18'!G44,'F-19'!G44,'F-20'!G44,'F-22'!G44,'F-23'!G44,'F-24'!G44,'F-25'!G44,'F-26'!G44,'F-27'!G44,'F-28'!G44,'F-29'!G44,'F-30'!G44,'F-31'!G44)</f>
        <v>22</v>
      </c>
      <c r="T44" s="5" t="e">
        <f>SUM('F-32'!G44,'F-33'!G44,'F-34'!G44,'F-35'!G44,'F-36'!G44,'F-37'!G44,'F-39'!G44,'F-40'!G44,'F-41'!G44,'F-43'!G44,'F-44'!G44,'F-45'!G44,'F-42'!G44,'F-38'!G44,#REF!,'F-48'!G44)</f>
        <v>#REF!</v>
      </c>
      <c r="U44" s="111" t="e">
        <f t="shared" si="3"/>
        <v>#REF!</v>
      </c>
      <c r="V44" s="5">
        <f>SUM('F-3'!H44,'F-4'!H44,'F-5'!H44,'F-6'!H44,'F-8'!H44,'F-9'!H44,'F-10'!H44,'F-11'!H44,'F-12'!H44,'F-13'!H44,'F-15'!H44,'F-16'!H44,'F-17'!H44,'F-18'!H44,'F-19'!H44,'F-20'!H44,'F-22'!H44,'F-23'!H44,'F-24'!H44,'F-25'!H44,'F-26'!H44,'F-27'!H44,'F-28'!H44,'F-29'!H44,'F-30'!H44,'F-31'!H44)</f>
        <v>24</v>
      </c>
      <c r="W44" s="5" t="e">
        <f>SUM('F-32'!H44,'F-33'!H44,'F-34'!H44,'F-35'!H44,'F-36'!H44,'F-37'!H44,'F-39'!H44,'F-40'!H44,'F-41'!H44,'F-43'!H44,'F-44'!H44,'F-45'!H44,'F-42'!H44,'F-38'!H44,#REF!,'F-48'!H44)</f>
        <v>#REF!</v>
      </c>
      <c r="X44" s="111" t="e">
        <f t="shared" si="8"/>
        <v>#REF!</v>
      </c>
      <c r="Y44" s="5">
        <f>SUM('F-3'!I44,'F-4'!I44,'F-5'!I44,'F-6'!I44,'F-8'!I44,'F-9'!I44,'F-10'!I44,'F-11'!I44,'F-12'!I44,'F-13'!I44,'F-15'!I44,'F-16'!I44,'F-17'!I44,'F-18'!I44,'F-19'!I44,'F-20'!I44,'F-22'!I44,'F-23'!I44,'F-24'!I44,'F-25'!I44,'F-26'!I44,'F-27'!I44,'F-28'!I44,'F-29'!I44,'F-30'!I44,'F-31'!I44)</f>
        <v>1</v>
      </c>
      <c r="Z44" s="5" t="e">
        <f>SUM('F-32'!I44,'F-33'!I44,'F-34'!I44,'F-35'!I44,'F-36'!I44,'F-37'!I44,'F-39'!I44,'F-40'!I44,'F-41'!I44,'F-43'!I44,'F-44'!I44,'F-45'!I44,'F-42'!I44,'F-38'!I44,#REF!,'F-48'!I44)</f>
        <v>#REF!</v>
      </c>
      <c r="AA44" s="111" t="e">
        <f t="shared" si="5"/>
        <v>#REF!</v>
      </c>
    </row>
    <row r="45" spans="2:27" s="22" customFormat="1" ht="11.1" customHeight="1" x14ac:dyDescent="0.15">
      <c r="B45" s="32" t="s">
        <v>286</v>
      </c>
      <c r="C45" s="121">
        <v>11352</v>
      </c>
      <c r="D45" s="121"/>
      <c r="E45" s="131">
        <v>3461</v>
      </c>
      <c r="F45" s="121">
        <v>2517</v>
      </c>
      <c r="G45" s="121">
        <v>319</v>
      </c>
      <c r="H45" s="121">
        <v>315</v>
      </c>
      <c r="I45" s="121">
        <v>30</v>
      </c>
      <c r="J45" s="5">
        <f>SUM('F-3'!C45,'F-4'!C45,'F-5'!C45,'F-6'!C45,'F-8'!C45,'F-9'!C45,'F-10'!C45,'F-11'!C45,'F-12'!C45,'F-13'!C45,'F-15'!C45,'F-16'!C45,'F-17'!C45,'F-18'!C45,'F-19'!C45,'F-20'!C45,'F-22'!C45,'F-23'!C45,'F-24'!C45,'F-25'!C45,'F-26'!C45,'F-27'!C45,'F-28'!C45,'F-29'!C45,'F-30'!C45,'F-31'!C45)</f>
        <v>1868</v>
      </c>
      <c r="K45" s="5" t="e">
        <f>SUM('F-32'!C45,'F-33'!C45,'F-34'!C45,'F-35'!C45,'F-36'!C45,'F-37'!C45,'F-39'!C45,'F-40'!C45,'F-41'!C45,'F-43'!C45,'F-44'!C45,'F-45'!C45,'F-42'!C45,'F-38'!C45,#REF!,'F-48'!C45)</f>
        <v>#REF!</v>
      </c>
      <c r="L45" s="111" t="e">
        <f t="shared" si="6"/>
        <v>#REF!</v>
      </c>
      <c r="M45" s="5">
        <f>SUM('F-3'!E45,'F-4'!E45,'F-5'!E45,'F-6'!E45,'F-8'!E45,'F-9'!E45,'F-10'!E45,'F-11'!E45,'F-12'!E45,'F-13'!E45,'F-15'!E45,'F-16'!E45,'F-17'!E45,'F-18'!E45,'F-19'!E45,'F-20'!E45,'F-22'!E45,'F-23'!E45,'F-24'!E45,'F-25'!E45,'F-26'!E45,'F-27'!E45,'F-28'!E45,'F-29'!E45,'F-30'!E45,'F-31'!E45)</f>
        <v>1202</v>
      </c>
      <c r="N45" s="5" t="e">
        <f>SUM('F-32'!E45,'F-33'!E45,'F-34'!E45,'F-35'!E45,'F-36'!E45,'F-37'!E45,'F-39'!E45,'F-40'!E45,'F-41'!E45,'F-43'!E45,'F-44'!E45,'F-45'!E45,'F-42'!E45,'F-38'!E45,#REF!,'F-48'!E45)</f>
        <v>#REF!</v>
      </c>
      <c r="O45" s="111" t="e">
        <f t="shared" si="7"/>
        <v>#REF!</v>
      </c>
      <c r="P45" s="5">
        <f>SUM('F-3'!F45,'F-4'!F45,'F-5'!F45,'F-6'!F45,'F-8'!F45,'F-9'!F45,'F-10'!F45,'F-11'!F45,'F-12'!F45,'F-13'!F45,'F-15'!F45,'F-16'!F45,'F-17'!F45,'F-18'!F45,'F-19'!F45,'F-20'!F45,'F-22'!F45,'F-23'!F45,'F-24'!F45,'F-25'!F45,'F-26'!F45,'F-27'!F45,'F-28'!F45,'F-29'!F45,'F-30'!F45,'F-31'!F45)</f>
        <v>889</v>
      </c>
      <c r="Q45" s="5" t="e">
        <f>SUM('F-32'!F45,'F-33'!F45,'F-34'!F45,'F-35'!F45,'F-36'!F45,'F-37'!F45,'F-39'!F45,'F-40'!F45,'F-41'!F45,'F-43'!F45,'F-44'!F45,'F-45'!F45,'F-42'!F45,'F-38'!F45,#REF!,'F-48'!F45)</f>
        <v>#REF!</v>
      </c>
      <c r="R45" s="111" t="e">
        <f t="shared" si="2"/>
        <v>#REF!</v>
      </c>
      <c r="S45" s="5">
        <f>SUM('F-3'!G45,'F-4'!G45,'F-5'!G45,'F-6'!G45,'F-8'!G45,'F-9'!G45,'F-10'!G45,'F-11'!G45,'F-12'!G45,'F-13'!G45,'F-15'!G45,'F-16'!G45,'F-17'!G45,'F-18'!G45,'F-19'!G45,'F-20'!G45,'F-22'!G45,'F-23'!G45,'F-24'!G45,'F-25'!G45,'F-26'!G45,'F-27'!G45,'F-28'!G45,'F-29'!G45,'F-30'!G45,'F-31'!G45)</f>
        <v>125</v>
      </c>
      <c r="T45" s="5" t="e">
        <f>SUM('F-32'!G45,'F-33'!G45,'F-34'!G45,'F-35'!G45,'F-36'!G45,'F-37'!G45,'F-39'!G45,'F-40'!G45,'F-41'!G45,'F-43'!G45,'F-44'!G45,'F-45'!G45,'F-42'!G45,'F-38'!G45,#REF!,'F-48'!G45)</f>
        <v>#REF!</v>
      </c>
      <c r="U45" s="111" t="e">
        <f t="shared" si="3"/>
        <v>#REF!</v>
      </c>
      <c r="V45" s="5">
        <f>SUM('F-3'!H45,'F-4'!H45,'F-5'!H45,'F-6'!H45,'F-8'!H45,'F-9'!H45,'F-10'!H45,'F-11'!H45,'F-12'!H45,'F-13'!H45,'F-15'!H45,'F-16'!H45,'F-17'!H45,'F-18'!H45,'F-19'!H45,'F-20'!H45,'F-22'!H45,'F-23'!H45,'F-24'!H45,'F-25'!H45,'F-26'!H45,'F-27'!H45,'F-28'!H45,'F-29'!H45,'F-30'!H45,'F-31'!H45)</f>
        <v>103</v>
      </c>
      <c r="W45" s="5" t="e">
        <f>SUM('F-32'!H45,'F-33'!H45,'F-34'!H45,'F-35'!H45,'F-36'!H45,'F-37'!H45,'F-39'!H45,'F-40'!H45,'F-41'!H45,'F-43'!H45,'F-44'!H45,'F-45'!H45,'F-42'!H45,'F-38'!H45,#REF!,'F-48'!H45)</f>
        <v>#REF!</v>
      </c>
      <c r="X45" s="111" t="e">
        <f t="shared" si="8"/>
        <v>#REF!</v>
      </c>
      <c r="Y45" s="5">
        <f>SUM('F-3'!I45,'F-4'!I45,'F-5'!I45,'F-6'!I45,'F-8'!I45,'F-9'!I45,'F-10'!I45,'F-11'!I45,'F-12'!I45,'F-13'!I45,'F-15'!I45,'F-16'!I45,'F-17'!I45,'F-18'!I45,'F-19'!I45,'F-20'!I45,'F-22'!I45,'F-23'!I45,'F-24'!I45,'F-25'!I45,'F-26'!I45,'F-27'!I45,'F-28'!I45,'F-29'!I45,'F-30'!I45,'F-31'!I45)</f>
        <v>14</v>
      </c>
      <c r="Z45" s="5" t="e">
        <f>SUM('F-32'!I45,'F-33'!I45,'F-34'!I45,'F-35'!I45,'F-36'!I45,'F-37'!I45,'F-39'!I45,'F-40'!I45,'F-41'!I45,'F-43'!I45,'F-44'!I45,'F-45'!I45,'F-42'!I45,'F-38'!I45,#REF!,'F-48'!I45)</f>
        <v>#REF!</v>
      </c>
      <c r="AA45" s="111" t="e">
        <f t="shared" si="5"/>
        <v>#REF!</v>
      </c>
    </row>
    <row r="46" spans="2:27" s="8" customFormat="1" ht="11.1" customHeight="1" x14ac:dyDescent="0.15">
      <c r="B46" s="29" t="s">
        <v>24</v>
      </c>
      <c r="C46" s="123">
        <v>596</v>
      </c>
      <c r="D46" s="124"/>
      <c r="E46" s="125">
        <v>268</v>
      </c>
      <c r="F46" s="123">
        <v>170</v>
      </c>
      <c r="G46" s="123">
        <v>22</v>
      </c>
      <c r="H46" s="123">
        <v>14</v>
      </c>
      <c r="I46" s="123">
        <v>0</v>
      </c>
      <c r="J46" s="5">
        <f>SUM('F-3'!C46,'F-4'!C46,'F-5'!C46,'F-6'!C46,'F-8'!C46,'F-9'!C46,'F-10'!C46,'F-11'!C46,'F-12'!C46,'F-13'!C46,'F-15'!C46,'F-16'!C46,'F-17'!C46,'F-18'!C46,'F-19'!C46,'F-20'!C46,'F-22'!C46,'F-23'!C46,'F-24'!C46,'F-25'!C46,'F-26'!C46,'F-27'!C46,'F-28'!C46,'F-29'!C46,'F-30'!C46,'F-31'!C46)</f>
        <v>153</v>
      </c>
      <c r="K46" s="5" t="e">
        <f>SUM('F-32'!C46,'F-33'!C46,'F-34'!C46,'F-35'!C46,'F-36'!C46,'F-37'!C46,'F-39'!C46,'F-40'!C46,'F-41'!C46,'F-43'!C46,'F-44'!C46,'F-45'!C46,'F-42'!C46,'F-38'!C46,#REF!,'F-48'!C46)</f>
        <v>#REF!</v>
      </c>
      <c r="L46" s="111" t="e">
        <f t="shared" si="6"/>
        <v>#REF!</v>
      </c>
      <c r="M46" s="5">
        <f>SUM('F-3'!E46,'F-4'!E46,'F-5'!E46,'F-6'!E46,'F-8'!E46,'F-9'!E46,'F-10'!E46,'F-11'!E46,'F-12'!E46,'F-13'!E46,'F-15'!E46,'F-16'!E46,'F-17'!E46,'F-18'!E46,'F-19'!E46,'F-20'!E46,'F-22'!E46,'F-23'!E46,'F-24'!E46,'F-25'!E46,'F-26'!E46,'F-27'!E46,'F-28'!E46,'F-29'!E46,'F-30'!E46,'F-31'!E46)</f>
        <v>134</v>
      </c>
      <c r="N46" s="5" t="e">
        <f>SUM('F-32'!E46,'F-33'!E46,'F-34'!E46,'F-35'!E46,'F-36'!E46,'F-37'!E46,'F-39'!E46,'F-40'!E46,'F-41'!E46,'F-43'!E46,'F-44'!E46,'F-45'!E46,'F-42'!E46,'F-38'!E46,#REF!,'F-48'!E46)</f>
        <v>#REF!</v>
      </c>
      <c r="O46" s="111" t="e">
        <f t="shared" si="7"/>
        <v>#REF!</v>
      </c>
      <c r="P46" s="5">
        <f>SUM('F-3'!F46,'F-4'!F46,'F-5'!F46,'F-6'!F46,'F-8'!F46,'F-9'!F46,'F-10'!F46,'F-11'!F46,'F-12'!F46,'F-13'!F46,'F-15'!F46,'F-16'!F46,'F-17'!F46,'F-18'!F46,'F-19'!F46,'F-20'!F46,'F-22'!F46,'F-23'!F46,'F-24'!F46,'F-25'!F46,'F-26'!F46,'F-27'!F46,'F-28'!F46,'F-29'!F46,'F-30'!F46,'F-31'!F46)</f>
        <v>94</v>
      </c>
      <c r="Q46" s="5" t="e">
        <f>SUM('F-32'!F46,'F-33'!F46,'F-34'!F46,'F-35'!F46,'F-36'!F46,'F-37'!F46,'F-39'!F46,'F-40'!F46,'F-41'!F46,'F-43'!F46,'F-44'!F46,'F-45'!F46,'F-42'!F46,'F-38'!F46,#REF!,'F-48'!F46)</f>
        <v>#REF!</v>
      </c>
      <c r="R46" s="111" t="e">
        <f t="shared" si="2"/>
        <v>#REF!</v>
      </c>
      <c r="S46" s="5">
        <f>SUM('F-3'!G46,'F-4'!G46,'F-5'!G46,'F-6'!G46,'F-8'!G46,'F-9'!G46,'F-10'!G46,'F-11'!G46,'F-12'!G46,'F-13'!G46,'F-15'!G46,'F-16'!G46,'F-17'!G46,'F-18'!G46,'F-19'!G46,'F-20'!G46,'F-22'!G46,'F-23'!G46,'F-24'!G46,'F-25'!G46,'F-26'!G46,'F-27'!G46,'F-28'!G46,'F-29'!G46,'F-30'!G46,'F-31'!G46)</f>
        <v>13</v>
      </c>
      <c r="T46" s="5" t="e">
        <f>SUM('F-32'!G46,'F-33'!G46,'F-34'!G46,'F-35'!G46,'F-36'!G46,'F-37'!G46,'F-39'!G46,'F-40'!G46,'F-41'!G46,'F-43'!G46,'F-44'!G46,'F-45'!G46,'F-42'!G46,'F-38'!G46,#REF!,'F-48'!G46)</f>
        <v>#REF!</v>
      </c>
      <c r="U46" s="111" t="e">
        <f t="shared" si="3"/>
        <v>#REF!</v>
      </c>
      <c r="V46" s="5">
        <f>SUM('F-3'!H46,'F-4'!H46,'F-5'!H46,'F-6'!H46,'F-8'!H46,'F-9'!H46,'F-10'!H46,'F-11'!H46,'F-12'!H46,'F-13'!H46,'F-15'!H46,'F-16'!H46,'F-17'!H46,'F-18'!H46,'F-19'!H46,'F-20'!H46,'F-22'!H46,'F-23'!H46,'F-24'!H46,'F-25'!H46,'F-26'!H46,'F-27'!H46,'F-28'!H46,'F-29'!H46,'F-30'!H46,'F-31'!H46)</f>
        <v>6</v>
      </c>
      <c r="W46" s="5" t="e">
        <f>SUM('F-32'!H46,'F-33'!H46,'F-34'!H46,'F-35'!H46,'F-36'!H46,'F-37'!H46,'F-39'!H46,'F-40'!H46,'F-41'!H46,'F-43'!H46,'F-44'!H46,'F-45'!H46,'F-42'!H46,'F-38'!H46,#REF!,'F-48'!H46)</f>
        <v>#REF!</v>
      </c>
      <c r="X46" s="111" t="e">
        <f t="shared" si="8"/>
        <v>#REF!</v>
      </c>
      <c r="Y46" s="5">
        <f>SUM('F-3'!I46,'F-4'!I46,'F-5'!I46,'F-6'!I46,'F-8'!I46,'F-9'!I46,'F-10'!I46,'F-11'!I46,'F-12'!I46,'F-13'!I46,'F-15'!I46,'F-16'!I46,'F-17'!I46,'F-18'!I46,'F-19'!I46,'F-20'!I46,'F-22'!I46,'F-23'!I46,'F-24'!I46,'F-25'!I46,'F-26'!I46,'F-27'!I46,'F-28'!I46,'F-29'!I46,'F-30'!I46,'F-31'!I46)</f>
        <v>0</v>
      </c>
      <c r="Z46" s="5" t="e">
        <f>SUM('F-32'!I46,'F-33'!I46,'F-34'!I46,'F-35'!I46,'F-36'!I46,'F-37'!I46,'F-39'!I46,'F-40'!I46,'F-41'!I46,'F-43'!I46,'F-44'!I46,'F-45'!I46,'F-42'!I46,'F-38'!I46,#REF!,'F-48'!I46)</f>
        <v>#REF!</v>
      </c>
      <c r="AA46" s="111" t="e">
        <f t="shared" si="5"/>
        <v>#REF!</v>
      </c>
    </row>
    <row r="47" spans="2:27" s="8" customFormat="1" ht="11.1" customHeight="1" x14ac:dyDescent="0.15">
      <c r="B47" s="29" t="s">
        <v>25</v>
      </c>
      <c r="C47" s="123">
        <v>329</v>
      </c>
      <c r="D47" s="124"/>
      <c r="E47" s="125">
        <v>183</v>
      </c>
      <c r="F47" s="123">
        <v>124</v>
      </c>
      <c r="G47" s="123">
        <v>17</v>
      </c>
      <c r="H47" s="123">
        <v>15</v>
      </c>
      <c r="I47" s="123">
        <v>5</v>
      </c>
      <c r="J47" s="5">
        <f>SUM('F-3'!C47,'F-4'!C47,'F-5'!C47,'F-6'!C47,'F-8'!C47,'F-9'!C47,'F-10'!C47,'F-11'!C47,'F-12'!C47,'F-13'!C47,'F-15'!C47,'F-16'!C47,'F-17'!C47,'F-18'!C47,'F-19'!C47,'F-20'!C47,'F-22'!C47,'F-23'!C47,'F-24'!C47,'F-25'!C47,'F-26'!C47,'F-27'!C47,'F-28'!C47,'F-29'!C47,'F-30'!C47,'F-31'!C47)</f>
        <v>90</v>
      </c>
      <c r="K47" s="5" t="e">
        <f>SUM('F-32'!C47,'F-33'!C47,'F-34'!C47,'F-35'!C47,'F-36'!C47,'F-37'!C47,'F-39'!C47,'F-40'!C47,'F-41'!C47,'F-43'!C47,'F-44'!C47,'F-45'!C47,'F-42'!C47,'F-38'!C47,#REF!,'F-48'!C47)</f>
        <v>#REF!</v>
      </c>
      <c r="L47" s="111" t="e">
        <f t="shared" si="6"/>
        <v>#REF!</v>
      </c>
      <c r="M47" s="5">
        <f>SUM('F-3'!E47,'F-4'!E47,'F-5'!E47,'F-6'!E47,'F-8'!E47,'F-9'!E47,'F-10'!E47,'F-11'!E47,'F-12'!E47,'F-13'!E47,'F-15'!E47,'F-16'!E47,'F-17'!E47,'F-18'!E47,'F-19'!E47,'F-20'!E47,'F-22'!E47,'F-23'!E47,'F-24'!E47,'F-25'!E47,'F-26'!E47,'F-27'!E47,'F-28'!E47,'F-29'!E47,'F-30'!E47,'F-31'!E47)</f>
        <v>80</v>
      </c>
      <c r="N47" s="5" t="e">
        <f>SUM('F-32'!E47,'F-33'!E47,'F-34'!E47,'F-35'!E47,'F-36'!E47,'F-37'!E47,'F-39'!E47,'F-40'!E47,'F-41'!E47,'F-43'!E47,'F-44'!E47,'F-45'!E47,'F-42'!E47,'F-38'!E47,#REF!,'F-48'!E47)</f>
        <v>#REF!</v>
      </c>
      <c r="O47" s="111" t="e">
        <f t="shared" si="7"/>
        <v>#REF!</v>
      </c>
      <c r="P47" s="5">
        <f>SUM('F-3'!F47,'F-4'!F47,'F-5'!F47,'F-6'!F47,'F-8'!F47,'F-9'!F47,'F-10'!F47,'F-11'!F47,'F-12'!F47,'F-13'!F47,'F-15'!F47,'F-16'!F47,'F-17'!F47,'F-18'!F47,'F-19'!F47,'F-20'!F47,'F-22'!F47,'F-23'!F47,'F-24'!F47,'F-25'!F47,'F-26'!F47,'F-27'!F47,'F-28'!F47,'F-29'!F47,'F-30'!F47,'F-31'!F47)</f>
        <v>61</v>
      </c>
      <c r="Q47" s="5" t="e">
        <f>SUM('F-32'!F47,'F-33'!F47,'F-34'!F47,'F-35'!F47,'F-36'!F47,'F-37'!F47,'F-39'!F47,'F-40'!F47,'F-41'!F47,'F-43'!F47,'F-44'!F47,'F-45'!F47,'F-42'!F47,'F-38'!F47,#REF!,'F-48'!F47)</f>
        <v>#REF!</v>
      </c>
      <c r="R47" s="111" t="e">
        <f t="shared" si="2"/>
        <v>#REF!</v>
      </c>
      <c r="S47" s="5">
        <f>SUM('F-3'!G47,'F-4'!G47,'F-5'!G47,'F-6'!G47,'F-8'!G47,'F-9'!G47,'F-10'!G47,'F-11'!G47,'F-12'!G47,'F-13'!G47,'F-15'!G47,'F-16'!G47,'F-17'!G47,'F-18'!G47,'F-19'!G47,'F-20'!G47,'F-22'!G47,'F-23'!G47,'F-24'!G47,'F-25'!G47,'F-26'!G47,'F-27'!G47,'F-28'!G47,'F-29'!G47,'F-30'!G47,'F-31'!G47)</f>
        <v>9</v>
      </c>
      <c r="T47" s="5" t="e">
        <f>SUM('F-32'!G47,'F-33'!G47,'F-34'!G47,'F-35'!G47,'F-36'!G47,'F-37'!G47,'F-39'!G47,'F-40'!G47,'F-41'!G47,'F-43'!G47,'F-44'!G47,'F-45'!G47,'F-42'!G47,'F-38'!G47,#REF!,'F-48'!G47)</f>
        <v>#REF!</v>
      </c>
      <c r="U47" s="111" t="e">
        <f t="shared" si="3"/>
        <v>#REF!</v>
      </c>
      <c r="V47" s="5">
        <f>SUM('F-3'!H47,'F-4'!H47,'F-5'!H47,'F-6'!H47,'F-8'!H47,'F-9'!H47,'F-10'!H47,'F-11'!H47,'F-12'!H47,'F-13'!H47,'F-15'!H47,'F-16'!H47,'F-17'!H47,'F-18'!H47,'F-19'!H47,'F-20'!H47,'F-22'!H47,'F-23'!H47,'F-24'!H47,'F-25'!H47,'F-26'!H47,'F-27'!H47,'F-28'!H47,'F-29'!H47,'F-30'!H47,'F-31'!H47)</f>
        <v>9</v>
      </c>
      <c r="W47" s="5" t="e">
        <f>SUM('F-32'!H47,'F-33'!H47,'F-34'!H47,'F-35'!H47,'F-36'!H47,'F-37'!H47,'F-39'!H47,'F-40'!H47,'F-41'!H47,'F-43'!H47,'F-44'!H47,'F-45'!H47,'F-42'!H47,'F-38'!H47,#REF!,'F-48'!H47)</f>
        <v>#REF!</v>
      </c>
      <c r="X47" s="111" t="e">
        <f t="shared" si="8"/>
        <v>#REF!</v>
      </c>
      <c r="Y47" s="5">
        <f>SUM('F-3'!I47,'F-4'!I47,'F-5'!I47,'F-6'!I47,'F-8'!I47,'F-9'!I47,'F-10'!I47,'F-11'!I47,'F-12'!I47,'F-13'!I47,'F-15'!I47,'F-16'!I47,'F-17'!I47,'F-18'!I47,'F-19'!I47,'F-20'!I47,'F-22'!I47,'F-23'!I47,'F-24'!I47,'F-25'!I47,'F-26'!I47,'F-27'!I47,'F-28'!I47,'F-29'!I47,'F-30'!I47,'F-31'!I47)</f>
        <v>5</v>
      </c>
      <c r="Z47" s="5" t="e">
        <f>SUM('F-32'!I47,'F-33'!I47,'F-34'!I47,'F-35'!I47,'F-36'!I47,'F-37'!I47,'F-39'!I47,'F-40'!I47,'F-41'!I47,'F-43'!I47,'F-44'!I47,'F-45'!I47,'F-42'!I47,'F-38'!I47,#REF!,'F-48'!I47)</f>
        <v>#REF!</v>
      </c>
      <c r="AA47" s="111" t="e">
        <f t="shared" si="5"/>
        <v>#REF!</v>
      </c>
    </row>
    <row r="48" spans="2:27" s="8" customFormat="1" ht="11.1" customHeight="1" x14ac:dyDescent="0.15">
      <c r="B48" s="29" t="s">
        <v>26</v>
      </c>
      <c r="C48" s="123">
        <v>349</v>
      </c>
      <c r="D48" s="124"/>
      <c r="E48" s="125">
        <v>142</v>
      </c>
      <c r="F48" s="123">
        <v>102</v>
      </c>
      <c r="G48" s="123">
        <v>14</v>
      </c>
      <c r="H48" s="123">
        <v>14</v>
      </c>
      <c r="I48" s="123">
        <v>5</v>
      </c>
      <c r="J48" s="5">
        <f>SUM('F-3'!C48,'F-4'!C48,'F-5'!C48,'F-6'!C48,'F-8'!C48,'F-9'!C48,'F-10'!C48,'F-11'!C48,'F-12'!C48,'F-13'!C48,'F-15'!C48,'F-16'!C48,'F-17'!C48,'F-18'!C48,'F-19'!C48,'F-20'!C48,'F-22'!C48,'F-23'!C48,'F-24'!C48,'F-25'!C48,'F-26'!C48,'F-27'!C48,'F-28'!C48,'F-29'!C48,'F-30'!C48,'F-31'!C48)</f>
        <v>81</v>
      </c>
      <c r="K48" s="5" t="e">
        <f>SUM('F-32'!C48,'F-33'!C48,'F-34'!C48,'F-35'!C48,'F-36'!C48,'F-37'!C48,'F-39'!C48,'F-40'!C48,'F-41'!C48,'F-43'!C48,'F-44'!C48,'F-45'!C48,'F-42'!C48,'F-38'!C48,#REF!,'F-48'!C48)</f>
        <v>#REF!</v>
      </c>
      <c r="L48" s="111" t="e">
        <f t="shared" si="6"/>
        <v>#REF!</v>
      </c>
      <c r="M48" s="5">
        <f>SUM('F-3'!E48,'F-4'!E48,'F-5'!E48,'F-6'!E48,'F-8'!E48,'F-9'!E48,'F-10'!E48,'F-11'!E48,'F-12'!E48,'F-13'!E48,'F-15'!E48,'F-16'!E48,'F-17'!E48,'F-18'!E48,'F-19'!E48,'F-20'!E48,'F-22'!E48,'F-23'!E48,'F-24'!E48,'F-25'!E48,'F-26'!E48,'F-27'!E48,'F-28'!E48,'F-29'!E48,'F-30'!E48,'F-31'!E48)</f>
        <v>59</v>
      </c>
      <c r="N48" s="5" t="e">
        <f>SUM('F-32'!E48,'F-33'!E48,'F-34'!E48,'F-35'!E48,'F-36'!E48,'F-37'!E48,'F-39'!E48,'F-40'!E48,'F-41'!E48,'F-43'!E48,'F-44'!E48,'F-45'!E48,'F-42'!E48,'F-38'!E48,#REF!,'F-48'!E48)</f>
        <v>#REF!</v>
      </c>
      <c r="O48" s="111" t="e">
        <f t="shared" si="7"/>
        <v>#REF!</v>
      </c>
      <c r="P48" s="5">
        <f>SUM('F-3'!F48,'F-4'!F48,'F-5'!F48,'F-6'!F48,'F-8'!F48,'F-9'!F48,'F-10'!F48,'F-11'!F48,'F-12'!F48,'F-13'!F48,'F-15'!F48,'F-16'!F48,'F-17'!F48,'F-18'!F48,'F-19'!F48,'F-20'!F48,'F-22'!F48,'F-23'!F48,'F-24'!F48,'F-25'!F48,'F-26'!F48,'F-27'!F48,'F-28'!F48,'F-29'!F48,'F-30'!F48,'F-31'!F48)</f>
        <v>45</v>
      </c>
      <c r="Q48" s="5" t="e">
        <f>SUM('F-32'!F48,'F-33'!F48,'F-34'!F48,'F-35'!F48,'F-36'!F48,'F-37'!F48,'F-39'!F48,'F-40'!F48,'F-41'!F48,'F-43'!F48,'F-44'!F48,'F-45'!F48,'F-42'!F48,'F-38'!F48,#REF!,'F-48'!F48)</f>
        <v>#REF!</v>
      </c>
      <c r="R48" s="111" t="e">
        <f t="shared" si="2"/>
        <v>#REF!</v>
      </c>
      <c r="S48" s="5">
        <f>SUM('F-3'!G48,'F-4'!G48,'F-5'!G48,'F-6'!G48,'F-8'!G48,'F-9'!G48,'F-10'!G48,'F-11'!G48,'F-12'!G48,'F-13'!G48,'F-15'!G48,'F-16'!G48,'F-17'!G48,'F-18'!G48,'F-19'!G48,'F-20'!G48,'F-22'!G48,'F-23'!G48,'F-24'!G48,'F-25'!G48,'F-26'!G48,'F-27'!G48,'F-28'!G48,'F-29'!G48,'F-30'!G48,'F-31'!G48)</f>
        <v>5</v>
      </c>
      <c r="T48" s="5" t="e">
        <f>SUM('F-32'!G48,'F-33'!G48,'F-34'!G48,'F-35'!G48,'F-36'!G48,'F-37'!G48,'F-39'!G48,'F-40'!G48,'F-41'!G48,'F-43'!G48,'F-44'!G48,'F-45'!G48,'F-42'!G48,'F-38'!G48,#REF!,'F-48'!G48)</f>
        <v>#REF!</v>
      </c>
      <c r="U48" s="111" t="e">
        <f t="shared" si="3"/>
        <v>#REF!</v>
      </c>
      <c r="V48" s="5">
        <f>SUM('F-3'!H48,'F-4'!H48,'F-5'!H48,'F-6'!H48,'F-8'!H48,'F-9'!H48,'F-10'!H48,'F-11'!H48,'F-12'!H48,'F-13'!H48,'F-15'!H48,'F-16'!H48,'F-17'!H48,'F-18'!H48,'F-19'!H48,'F-20'!H48,'F-22'!H48,'F-23'!H48,'F-24'!H48,'F-25'!H48,'F-26'!H48,'F-27'!H48,'F-28'!H48,'F-29'!H48,'F-30'!H48,'F-31'!H48)</f>
        <v>4</v>
      </c>
      <c r="W48" s="5" t="e">
        <f>SUM('F-32'!H48,'F-33'!H48,'F-34'!H48,'F-35'!H48,'F-36'!H48,'F-37'!H48,'F-39'!H48,'F-40'!H48,'F-41'!H48,'F-43'!H48,'F-44'!H48,'F-45'!H48,'F-42'!H48,'F-38'!H48,#REF!,'F-48'!H48)</f>
        <v>#REF!</v>
      </c>
      <c r="X48" s="111" t="e">
        <f t="shared" si="8"/>
        <v>#REF!</v>
      </c>
      <c r="Y48" s="5">
        <f>SUM('F-3'!I48,'F-4'!I48,'F-5'!I48,'F-6'!I48,'F-8'!I48,'F-9'!I48,'F-10'!I48,'F-11'!I48,'F-12'!I48,'F-13'!I48,'F-15'!I48,'F-16'!I48,'F-17'!I48,'F-18'!I48,'F-19'!I48,'F-20'!I48,'F-22'!I48,'F-23'!I48,'F-24'!I48,'F-25'!I48,'F-26'!I48,'F-27'!I48,'F-28'!I48,'F-29'!I48,'F-30'!I48,'F-31'!I48)</f>
        <v>1</v>
      </c>
      <c r="Z48" s="5" t="e">
        <f>SUM('F-32'!I48,'F-33'!I48,'F-34'!I48,'F-35'!I48,'F-36'!I48,'F-37'!I48,'F-39'!I48,'F-40'!I48,'F-41'!I48,'F-43'!I48,'F-44'!I48,'F-45'!I48,'F-42'!I48,'F-38'!I48,#REF!,'F-48'!I48)</f>
        <v>#REF!</v>
      </c>
      <c r="AA48" s="111" t="e">
        <f t="shared" si="5"/>
        <v>#REF!</v>
      </c>
    </row>
    <row r="49" spans="2:27" s="8" customFormat="1" ht="11.1" customHeight="1" x14ac:dyDescent="0.15">
      <c r="B49" s="29" t="s">
        <v>27</v>
      </c>
      <c r="C49" s="123">
        <v>1676</v>
      </c>
      <c r="D49" s="124"/>
      <c r="E49" s="125">
        <v>435</v>
      </c>
      <c r="F49" s="123">
        <v>233</v>
      </c>
      <c r="G49" s="123">
        <v>38</v>
      </c>
      <c r="H49" s="123">
        <v>41</v>
      </c>
      <c r="I49" s="123">
        <v>2</v>
      </c>
      <c r="J49" s="5">
        <f>SUM('F-3'!C49,'F-4'!C49,'F-5'!C49,'F-6'!C49,'F-8'!C49,'F-9'!C49,'F-10'!C49,'F-11'!C49,'F-12'!C49,'F-13'!C49,'F-15'!C49,'F-16'!C49,'F-17'!C49,'F-18'!C49,'F-19'!C49,'F-20'!C49,'F-22'!C49,'F-23'!C49,'F-24'!C49,'F-25'!C49,'F-26'!C49,'F-27'!C49,'F-28'!C49,'F-29'!C49,'F-30'!C49,'F-31'!C49)</f>
        <v>265</v>
      </c>
      <c r="K49" s="5" t="e">
        <f>SUM('F-32'!C49,'F-33'!C49,'F-34'!C49,'F-35'!C49,'F-36'!C49,'F-37'!C49,'F-39'!C49,'F-40'!C49,'F-41'!C49,'F-43'!C49,'F-44'!C49,'F-45'!C49,'F-42'!C49,'F-38'!C49,#REF!,'F-48'!C49)</f>
        <v>#REF!</v>
      </c>
      <c r="L49" s="111" t="e">
        <f t="shared" si="6"/>
        <v>#REF!</v>
      </c>
      <c r="M49" s="5">
        <f>SUM('F-3'!E49,'F-4'!E49,'F-5'!E49,'F-6'!E49,'F-8'!E49,'F-9'!E49,'F-10'!E49,'F-11'!E49,'F-12'!E49,'F-13'!E49,'F-15'!E49,'F-16'!E49,'F-17'!E49,'F-18'!E49,'F-19'!E49,'F-20'!E49,'F-22'!E49,'F-23'!E49,'F-24'!E49,'F-25'!E49,'F-26'!E49,'F-27'!E49,'F-28'!E49,'F-29'!E49,'F-30'!E49,'F-31'!E49)</f>
        <v>154</v>
      </c>
      <c r="N49" s="5" t="e">
        <f>SUM('F-32'!E49,'F-33'!E49,'F-34'!E49,'F-35'!E49,'F-36'!E49,'F-37'!E49,'F-39'!E49,'F-40'!E49,'F-41'!E49,'F-43'!E49,'F-44'!E49,'F-45'!E49,'F-42'!E49,'F-38'!E49,#REF!,'F-48'!E49)</f>
        <v>#REF!</v>
      </c>
      <c r="O49" s="111" t="e">
        <f t="shared" si="7"/>
        <v>#REF!</v>
      </c>
      <c r="P49" s="5">
        <f>SUM('F-3'!F49,'F-4'!F49,'F-5'!F49,'F-6'!F49,'F-8'!F49,'F-9'!F49,'F-10'!F49,'F-11'!F49,'F-12'!F49,'F-13'!F49,'F-15'!F49,'F-16'!F49,'F-17'!F49,'F-18'!F49,'F-19'!F49,'F-20'!F49,'F-22'!F49,'F-23'!F49,'F-24'!F49,'F-25'!F49,'F-26'!F49,'F-27'!F49,'F-28'!F49,'F-29'!F49,'F-30'!F49,'F-31'!F49)</f>
        <v>97</v>
      </c>
      <c r="Q49" s="5" t="e">
        <f>SUM('F-32'!F49,'F-33'!F49,'F-34'!F49,'F-35'!F49,'F-36'!F49,'F-37'!F49,'F-39'!F49,'F-40'!F49,'F-41'!F49,'F-43'!F49,'F-44'!F49,'F-45'!F49,'F-42'!F49,'F-38'!F49,#REF!,'F-48'!F49)</f>
        <v>#REF!</v>
      </c>
      <c r="R49" s="111" t="e">
        <f t="shared" si="2"/>
        <v>#REF!</v>
      </c>
      <c r="S49" s="5">
        <f>SUM('F-3'!G49,'F-4'!G49,'F-5'!G49,'F-6'!G49,'F-8'!G49,'F-9'!G49,'F-10'!G49,'F-11'!G49,'F-12'!G49,'F-13'!G49,'F-15'!G49,'F-16'!G49,'F-17'!G49,'F-18'!G49,'F-19'!G49,'F-20'!G49,'F-22'!G49,'F-23'!G49,'F-24'!G49,'F-25'!G49,'F-26'!G49,'F-27'!G49,'F-28'!G49,'F-29'!G49,'F-30'!G49,'F-31'!G49)</f>
        <v>12</v>
      </c>
      <c r="T49" s="5" t="e">
        <f>SUM('F-32'!G49,'F-33'!G49,'F-34'!G49,'F-35'!G49,'F-36'!G49,'F-37'!G49,'F-39'!G49,'F-40'!G49,'F-41'!G49,'F-43'!G49,'F-44'!G49,'F-45'!G49,'F-42'!G49,'F-38'!G49,#REF!,'F-48'!G49)</f>
        <v>#REF!</v>
      </c>
      <c r="U49" s="111" t="e">
        <f t="shared" si="3"/>
        <v>#REF!</v>
      </c>
      <c r="V49" s="5">
        <f>SUM('F-3'!H49,'F-4'!H49,'F-5'!H49,'F-6'!H49,'F-8'!H49,'F-9'!H49,'F-10'!H49,'F-11'!H49,'F-12'!H49,'F-13'!H49,'F-15'!H49,'F-16'!H49,'F-17'!H49,'F-18'!H49,'F-19'!H49,'F-20'!H49,'F-22'!H49,'F-23'!H49,'F-24'!H49,'F-25'!H49,'F-26'!H49,'F-27'!H49,'F-28'!H49,'F-29'!H49,'F-30'!H49,'F-31'!H49)</f>
        <v>13</v>
      </c>
      <c r="W49" s="5" t="e">
        <f>SUM('F-32'!H49,'F-33'!H49,'F-34'!H49,'F-35'!H49,'F-36'!H49,'F-37'!H49,'F-39'!H49,'F-40'!H49,'F-41'!H49,'F-43'!H49,'F-44'!H49,'F-45'!H49,'F-42'!H49,'F-38'!H49,#REF!,'F-48'!H49)</f>
        <v>#REF!</v>
      </c>
      <c r="X49" s="111" t="e">
        <f t="shared" si="8"/>
        <v>#REF!</v>
      </c>
      <c r="Y49" s="5">
        <f>SUM('F-3'!I49,'F-4'!I49,'F-5'!I49,'F-6'!I49,'F-8'!I49,'F-9'!I49,'F-10'!I49,'F-11'!I49,'F-12'!I49,'F-13'!I49,'F-15'!I49,'F-16'!I49,'F-17'!I49,'F-18'!I49,'F-19'!I49,'F-20'!I49,'F-22'!I49,'F-23'!I49,'F-24'!I49,'F-25'!I49,'F-26'!I49,'F-27'!I49,'F-28'!I49,'F-29'!I49,'F-30'!I49,'F-31'!I49)</f>
        <v>0</v>
      </c>
      <c r="Z49" s="5" t="e">
        <f>SUM('F-32'!I49,'F-33'!I49,'F-34'!I49,'F-35'!I49,'F-36'!I49,'F-37'!I49,'F-39'!I49,'F-40'!I49,'F-41'!I49,'F-43'!I49,'F-44'!I49,'F-45'!I49,'F-42'!I49,'F-38'!I49,#REF!,'F-48'!I49)</f>
        <v>#REF!</v>
      </c>
      <c r="AA49" s="111" t="e">
        <f t="shared" si="5"/>
        <v>#REF!</v>
      </c>
    </row>
    <row r="50" spans="2:27" s="8" customFormat="1" ht="11.1" customHeight="1" x14ac:dyDescent="0.15">
      <c r="B50" s="29" t="s">
        <v>28</v>
      </c>
      <c r="C50" s="123">
        <v>7100</v>
      </c>
      <c r="D50" s="124"/>
      <c r="E50" s="125">
        <v>2069</v>
      </c>
      <c r="F50" s="123">
        <v>1720</v>
      </c>
      <c r="G50" s="123">
        <v>211</v>
      </c>
      <c r="H50" s="123">
        <v>201</v>
      </c>
      <c r="I50" s="123">
        <v>17</v>
      </c>
      <c r="J50" s="5">
        <f>SUM('F-3'!C50,'F-4'!C50,'F-5'!C50,'F-6'!C50,'F-8'!C50,'F-9'!C50,'F-10'!C50,'F-11'!C50,'F-12'!C50,'F-13'!C50,'F-15'!C50,'F-16'!C50,'F-17'!C50,'F-18'!C50,'F-19'!C50,'F-20'!C50,'F-22'!C50,'F-23'!C50,'F-24'!C50,'F-25'!C50,'F-26'!C50,'F-27'!C50,'F-28'!C50,'F-29'!C50,'F-30'!C50,'F-31'!C50)</f>
        <v>1016</v>
      </c>
      <c r="K50" s="5" t="e">
        <f>SUM('F-32'!C50,'F-33'!C50,'F-34'!C50,'F-35'!C50,'F-36'!C50,'F-37'!C50,'F-39'!C50,'F-40'!C50,'F-41'!C50,'F-43'!C50,'F-44'!C50,'F-45'!C50,'F-42'!C50,'F-38'!C50,#REF!,'F-48'!C50)</f>
        <v>#REF!</v>
      </c>
      <c r="L50" s="111" t="e">
        <f t="shared" si="6"/>
        <v>#REF!</v>
      </c>
      <c r="M50" s="5">
        <f>SUM('F-3'!E50,'F-4'!E50,'F-5'!E50,'F-6'!E50,'F-8'!E50,'F-9'!E50,'F-10'!E50,'F-11'!E50,'F-12'!E50,'F-13'!E50,'F-15'!E50,'F-16'!E50,'F-17'!E50,'F-18'!E50,'F-19'!E50,'F-20'!E50,'F-22'!E50,'F-23'!E50,'F-24'!E50,'F-25'!E50,'F-26'!E50,'F-27'!E50,'F-28'!E50,'F-29'!E50,'F-30'!E50,'F-31'!E50)</f>
        <v>616</v>
      </c>
      <c r="N50" s="5" t="e">
        <f>SUM('F-32'!E50,'F-33'!E50,'F-34'!E50,'F-35'!E50,'F-36'!E50,'F-37'!E50,'F-39'!E50,'F-40'!E50,'F-41'!E50,'F-43'!E50,'F-44'!E50,'F-45'!E50,'F-42'!E50,'F-38'!E50,#REF!,'F-48'!E50)</f>
        <v>#REF!</v>
      </c>
      <c r="O50" s="111" t="e">
        <f t="shared" si="7"/>
        <v>#REF!</v>
      </c>
      <c r="P50" s="5">
        <f>SUM('F-3'!F50,'F-4'!F50,'F-5'!F50,'F-6'!F50,'F-8'!F50,'F-9'!F50,'F-10'!F50,'F-11'!F50,'F-12'!F50,'F-13'!F50,'F-15'!F50,'F-16'!F50,'F-17'!F50,'F-18'!F50,'F-19'!F50,'F-20'!F50,'F-22'!F50,'F-23'!F50,'F-24'!F50,'F-25'!F50,'F-26'!F50,'F-27'!F50,'F-28'!F50,'F-29'!F50,'F-30'!F50,'F-31'!F50)</f>
        <v>528</v>
      </c>
      <c r="Q50" s="5" t="e">
        <f>SUM('F-32'!F50,'F-33'!F50,'F-34'!F50,'F-35'!F50,'F-36'!F50,'F-37'!F50,'F-39'!F50,'F-40'!F50,'F-41'!F50,'F-43'!F50,'F-44'!F50,'F-45'!F50,'F-42'!F50,'F-38'!F50,#REF!,'F-48'!F50)</f>
        <v>#REF!</v>
      </c>
      <c r="R50" s="111" t="e">
        <f t="shared" si="2"/>
        <v>#REF!</v>
      </c>
      <c r="S50" s="5">
        <f>SUM('F-3'!G50,'F-4'!G50,'F-5'!G50,'F-6'!G50,'F-8'!G50,'F-9'!G50,'F-10'!G50,'F-11'!G50,'F-12'!G50,'F-13'!G50,'F-15'!G50,'F-16'!G50,'F-17'!G50,'F-18'!G50,'F-19'!G50,'F-20'!G50,'F-22'!G50,'F-23'!G50,'F-24'!G50,'F-25'!G50,'F-26'!G50,'F-27'!G50,'F-28'!G50,'F-29'!G50,'F-30'!G50,'F-31'!G50)</f>
        <v>78</v>
      </c>
      <c r="T50" s="5" t="e">
        <f>SUM('F-32'!G50,'F-33'!G50,'F-34'!G50,'F-35'!G50,'F-36'!G50,'F-37'!G50,'F-39'!G50,'F-40'!G50,'F-41'!G50,'F-43'!G50,'F-44'!G50,'F-45'!G50,'F-42'!G50,'F-38'!G50,#REF!,'F-48'!G50)</f>
        <v>#REF!</v>
      </c>
      <c r="U50" s="111" t="e">
        <f t="shared" si="3"/>
        <v>#REF!</v>
      </c>
      <c r="V50" s="5">
        <f>SUM('F-3'!H50,'F-4'!H50,'F-5'!H50,'F-6'!H50,'F-8'!H50,'F-9'!H50,'F-10'!H50,'F-11'!H50,'F-12'!H50,'F-13'!H50,'F-15'!H50,'F-16'!H50,'F-17'!H50,'F-18'!H50,'F-19'!H50,'F-20'!H50,'F-22'!H50,'F-23'!H50,'F-24'!H50,'F-25'!H50,'F-26'!H50,'F-27'!H50,'F-28'!H50,'F-29'!H50,'F-30'!H50,'F-31'!H50)</f>
        <v>58</v>
      </c>
      <c r="W50" s="5" t="e">
        <f>SUM('F-32'!H50,'F-33'!H50,'F-34'!H50,'F-35'!H50,'F-36'!H50,'F-37'!H50,'F-39'!H50,'F-40'!H50,'F-41'!H50,'F-43'!H50,'F-44'!H50,'F-45'!H50,'F-42'!H50,'F-38'!H50,#REF!,'F-48'!H50)</f>
        <v>#REF!</v>
      </c>
      <c r="X50" s="111" t="e">
        <f t="shared" si="8"/>
        <v>#REF!</v>
      </c>
      <c r="Y50" s="5">
        <f>SUM('F-3'!I50,'F-4'!I50,'F-5'!I50,'F-6'!I50,'F-8'!I50,'F-9'!I50,'F-10'!I50,'F-11'!I50,'F-12'!I50,'F-13'!I50,'F-15'!I50,'F-16'!I50,'F-17'!I50,'F-18'!I50,'F-19'!I50,'F-20'!I50,'F-22'!I50,'F-23'!I50,'F-24'!I50,'F-25'!I50,'F-26'!I50,'F-27'!I50,'F-28'!I50,'F-29'!I50,'F-30'!I50,'F-31'!I50)</f>
        <v>8</v>
      </c>
      <c r="Z50" s="5" t="e">
        <f>SUM('F-32'!I50,'F-33'!I50,'F-34'!I50,'F-35'!I50,'F-36'!I50,'F-37'!I50,'F-39'!I50,'F-40'!I50,'F-41'!I50,'F-43'!I50,'F-44'!I50,'F-45'!I50,'F-42'!I50,'F-38'!I50,#REF!,'F-48'!I50)</f>
        <v>#REF!</v>
      </c>
      <c r="AA50" s="111" t="e">
        <f t="shared" si="5"/>
        <v>#REF!</v>
      </c>
    </row>
    <row r="51" spans="2:27" s="8" customFormat="1" ht="11.1" customHeight="1" x14ac:dyDescent="0.15">
      <c r="B51" s="29" t="s">
        <v>29</v>
      </c>
      <c r="C51" s="123">
        <v>1302</v>
      </c>
      <c r="D51" s="124"/>
      <c r="E51" s="125">
        <v>364</v>
      </c>
      <c r="F51" s="123">
        <v>168</v>
      </c>
      <c r="G51" s="123">
        <v>17</v>
      </c>
      <c r="H51" s="123">
        <v>30</v>
      </c>
      <c r="I51" s="123">
        <v>1</v>
      </c>
      <c r="J51" s="5">
        <f>SUM('F-3'!C51,'F-4'!C51,'F-5'!C51,'F-6'!C51,'F-8'!C51,'F-9'!C51,'F-10'!C51,'F-11'!C51,'F-12'!C51,'F-13'!C51,'F-15'!C51,'F-16'!C51,'F-17'!C51,'F-18'!C51,'F-19'!C51,'F-20'!C51,'F-22'!C51,'F-23'!C51,'F-24'!C51,'F-25'!C51,'F-26'!C51,'F-27'!C51,'F-28'!C51,'F-29'!C51,'F-30'!C51,'F-31'!C51)</f>
        <v>263</v>
      </c>
      <c r="K51" s="5" t="e">
        <f>SUM('F-32'!C51,'F-33'!C51,'F-34'!C51,'F-35'!C51,'F-36'!C51,'F-37'!C51,'F-39'!C51,'F-40'!C51,'F-41'!C51,'F-43'!C51,'F-44'!C51,'F-45'!C51,'F-42'!C51,'F-38'!C51,#REF!,'F-48'!C51)</f>
        <v>#REF!</v>
      </c>
      <c r="L51" s="111" t="e">
        <f t="shared" si="6"/>
        <v>#REF!</v>
      </c>
      <c r="M51" s="5">
        <f>SUM('F-3'!E51,'F-4'!E51,'F-5'!E51,'F-6'!E51,'F-8'!E51,'F-9'!E51,'F-10'!E51,'F-11'!E51,'F-12'!E51,'F-13'!E51,'F-15'!E51,'F-16'!E51,'F-17'!E51,'F-18'!E51,'F-19'!E51,'F-20'!E51,'F-22'!E51,'F-23'!E51,'F-24'!E51,'F-25'!E51,'F-26'!E51,'F-27'!E51,'F-28'!E51,'F-29'!E51,'F-30'!E51,'F-31'!E51)</f>
        <v>159</v>
      </c>
      <c r="N51" s="5" t="e">
        <f>SUM('F-32'!E51,'F-33'!E51,'F-34'!E51,'F-35'!E51,'F-36'!E51,'F-37'!E51,'F-39'!E51,'F-40'!E51,'F-41'!E51,'F-43'!E51,'F-44'!E51,'F-45'!E51,'F-42'!E51,'F-38'!E51,#REF!,'F-48'!E51)</f>
        <v>#REF!</v>
      </c>
      <c r="O51" s="111" t="e">
        <f t="shared" si="7"/>
        <v>#REF!</v>
      </c>
      <c r="P51" s="5">
        <f>SUM('F-3'!F51,'F-4'!F51,'F-5'!F51,'F-6'!F51,'F-8'!F51,'F-9'!F51,'F-10'!F51,'F-11'!F51,'F-12'!F51,'F-13'!F51,'F-15'!F51,'F-16'!F51,'F-17'!F51,'F-18'!F51,'F-19'!F51,'F-20'!F51,'F-22'!F51,'F-23'!F51,'F-24'!F51,'F-25'!F51,'F-26'!F51,'F-27'!F51,'F-28'!F51,'F-29'!F51,'F-30'!F51,'F-31'!F51)</f>
        <v>64</v>
      </c>
      <c r="Q51" s="5" t="e">
        <f>SUM('F-32'!F51,'F-33'!F51,'F-34'!F51,'F-35'!F51,'F-36'!F51,'F-37'!F51,'F-39'!F51,'F-40'!F51,'F-41'!F51,'F-43'!F51,'F-44'!F51,'F-45'!F51,'F-42'!F51,'F-38'!F51,#REF!,'F-48'!F51)</f>
        <v>#REF!</v>
      </c>
      <c r="R51" s="111" t="e">
        <f t="shared" si="2"/>
        <v>#REF!</v>
      </c>
      <c r="S51" s="5">
        <f>SUM('F-3'!G51,'F-4'!G51,'F-5'!G51,'F-6'!G51,'F-8'!G51,'F-9'!G51,'F-10'!G51,'F-11'!G51,'F-12'!G51,'F-13'!G51,'F-15'!G51,'F-16'!G51,'F-17'!G51,'F-18'!G51,'F-19'!G51,'F-20'!G51,'F-22'!G51,'F-23'!G51,'F-24'!G51,'F-25'!G51,'F-26'!G51,'F-27'!G51,'F-28'!G51,'F-29'!G51,'F-30'!G51,'F-31'!G51)</f>
        <v>8</v>
      </c>
      <c r="T51" s="5" t="e">
        <f>SUM('F-32'!G51,'F-33'!G51,'F-34'!G51,'F-35'!G51,'F-36'!G51,'F-37'!G51,'F-39'!G51,'F-40'!G51,'F-41'!G51,'F-43'!G51,'F-44'!G51,'F-45'!G51,'F-42'!G51,'F-38'!G51,#REF!,'F-48'!G51)</f>
        <v>#REF!</v>
      </c>
      <c r="U51" s="111" t="e">
        <f t="shared" si="3"/>
        <v>#REF!</v>
      </c>
      <c r="V51" s="5">
        <f>SUM('F-3'!H51,'F-4'!H51,'F-5'!H51,'F-6'!H51,'F-8'!H51,'F-9'!H51,'F-10'!H51,'F-11'!H51,'F-12'!H51,'F-13'!H51,'F-15'!H51,'F-16'!H51,'F-17'!H51,'F-18'!H51,'F-19'!H51,'F-20'!H51,'F-22'!H51,'F-23'!H51,'F-24'!H51,'F-25'!H51,'F-26'!H51,'F-27'!H51,'F-28'!H51,'F-29'!H51,'F-30'!H51,'F-31'!H51)</f>
        <v>13</v>
      </c>
      <c r="W51" s="5" t="e">
        <f>SUM('F-32'!H51,'F-33'!H51,'F-34'!H51,'F-35'!H51,'F-36'!H51,'F-37'!H51,'F-39'!H51,'F-40'!H51,'F-41'!H51,'F-43'!H51,'F-44'!H51,'F-45'!H51,'F-42'!H51,'F-38'!H51,#REF!,'F-48'!H51)</f>
        <v>#REF!</v>
      </c>
      <c r="X51" s="111" t="e">
        <f t="shared" si="8"/>
        <v>#REF!</v>
      </c>
      <c r="Y51" s="5">
        <f>SUM('F-3'!I51,'F-4'!I51,'F-5'!I51,'F-6'!I51,'F-8'!I51,'F-9'!I51,'F-10'!I51,'F-11'!I51,'F-12'!I51,'F-13'!I51,'F-15'!I51,'F-16'!I51,'F-17'!I51,'F-18'!I51,'F-19'!I51,'F-20'!I51,'F-22'!I51,'F-23'!I51,'F-24'!I51,'F-25'!I51,'F-26'!I51,'F-27'!I51,'F-28'!I51,'F-29'!I51,'F-30'!I51,'F-31'!I51)</f>
        <v>0</v>
      </c>
      <c r="Z51" s="5" t="e">
        <f>SUM('F-32'!I51,'F-33'!I51,'F-34'!I51,'F-35'!I51,'F-36'!I51,'F-37'!I51,'F-39'!I51,'F-40'!I51,'F-41'!I51,'F-43'!I51,'F-44'!I51,'F-45'!I51,'F-42'!I51,'F-38'!I51,#REF!,'F-48'!I51)</f>
        <v>#REF!</v>
      </c>
      <c r="AA51" s="111" t="e">
        <f t="shared" si="5"/>
        <v>#REF!</v>
      </c>
    </row>
    <row r="52" spans="2:27" s="22" customFormat="1" ht="11.1" customHeight="1" x14ac:dyDescent="0.15">
      <c r="B52" s="32" t="s">
        <v>287</v>
      </c>
      <c r="C52" s="121">
        <v>18230</v>
      </c>
      <c r="D52" s="121"/>
      <c r="E52" s="127">
        <v>6402</v>
      </c>
      <c r="F52" s="121">
        <v>5030</v>
      </c>
      <c r="G52" s="121">
        <v>661</v>
      </c>
      <c r="H52" s="121">
        <v>707</v>
      </c>
      <c r="I52" s="121">
        <v>75</v>
      </c>
      <c r="J52" s="5">
        <f>SUM('F-3'!C52,'F-4'!C52,'F-5'!C52,'F-6'!C52,'F-8'!C52,'F-9'!C52,'F-10'!C52,'F-11'!C52,'F-12'!C52,'F-13'!C52,'F-15'!C52,'F-16'!C52,'F-17'!C52,'F-18'!C52,'F-19'!C52,'F-20'!C52,'F-22'!C52,'F-23'!C52,'F-24'!C52,'F-25'!C52,'F-26'!C52,'F-27'!C52,'F-28'!C52,'F-29'!C52,'F-30'!C52,'F-31'!C52)</f>
        <v>3003</v>
      </c>
      <c r="K52" s="5" t="e">
        <f>SUM('F-32'!C52,'F-33'!C52,'F-34'!C52,'F-35'!C52,'F-36'!C52,'F-37'!C52,'F-39'!C52,'F-40'!C52,'F-41'!C52,'F-43'!C52,'F-44'!C52,'F-45'!C52,'F-42'!C52,'F-38'!C52,#REF!,'F-48'!C52)</f>
        <v>#REF!</v>
      </c>
      <c r="L52" s="111" t="e">
        <f t="shared" si="6"/>
        <v>#REF!</v>
      </c>
      <c r="M52" s="5">
        <f>SUM('F-3'!E52,'F-4'!E52,'F-5'!E52,'F-6'!E52,'F-8'!E52,'F-9'!E52,'F-10'!E52,'F-11'!E52,'F-12'!E52,'F-13'!E52,'F-15'!E52,'F-16'!E52,'F-17'!E52,'F-18'!E52,'F-19'!E52,'F-20'!E52,'F-22'!E52,'F-23'!E52,'F-24'!E52,'F-25'!E52,'F-26'!E52,'F-27'!E52,'F-28'!E52,'F-29'!E52,'F-30'!E52,'F-31'!E52)</f>
        <v>2078</v>
      </c>
      <c r="N52" s="5" t="e">
        <f>SUM('F-32'!E52,'F-33'!E52,'F-34'!E52,'F-35'!E52,'F-36'!E52,'F-37'!E52,'F-39'!E52,'F-40'!E52,'F-41'!E52,'F-43'!E52,'F-44'!E52,'F-45'!E52,'F-42'!E52,'F-38'!E52,#REF!,'F-48'!E52)</f>
        <v>#REF!</v>
      </c>
      <c r="O52" s="111" t="e">
        <f t="shared" si="7"/>
        <v>#REF!</v>
      </c>
      <c r="P52" s="5">
        <f>SUM('F-3'!F52,'F-4'!F52,'F-5'!F52,'F-6'!F52,'F-8'!F52,'F-9'!F52,'F-10'!F52,'F-11'!F52,'F-12'!F52,'F-13'!F52,'F-15'!F52,'F-16'!F52,'F-17'!F52,'F-18'!F52,'F-19'!F52,'F-20'!F52,'F-22'!F52,'F-23'!F52,'F-24'!F52,'F-25'!F52,'F-26'!F52,'F-27'!F52,'F-28'!F52,'F-29'!F52,'F-30'!F52,'F-31'!F52)</f>
        <v>1745</v>
      </c>
      <c r="Q52" s="5" t="e">
        <f>SUM('F-32'!F52,'F-33'!F52,'F-34'!F52,'F-35'!F52,'F-36'!F52,'F-37'!F52,'F-39'!F52,'F-40'!F52,'F-41'!F52,'F-43'!F52,'F-44'!F52,'F-45'!F52,'F-42'!F52,'F-38'!F52,#REF!,'F-48'!F52)</f>
        <v>#REF!</v>
      </c>
      <c r="R52" s="111" t="e">
        <f t="shared" si="2"/>
        <v>#REF!</v>
      </c>
      <c r="S52" s="5">
        <f>SUM('F-3'!G52,'F-4'!G52,'F-5'!G52,'F-6'!G52,'F-8'!G52,'F-9'!G52,'F-10'!G52,'F-11'!G52,'F-12'!G52,'F-13'!G52,'F-15'!G52,'F-16'!G52,'F-17'!G52,'F-18'!G52,'F-19'!G52,'F-20'!G52,'F-22'!G52,'F-23'!G52,'F-24'!G52,'F-25'!G52,'F-26'!G52,'F-27'!G52,'F-28'!G52,'F-29'!G52,'F-30'!G52,'F-31'!G52)</f>
        <v>255</v>
      </c>
      <c r="T52" s="5" t="e">
        <f>SUM('F-32'!G52,'F-33'!G52,'F-34'!G52,'F-35'!G52,'F-36'!G52,'F-37'!G52,'F-39'!G52,'F-40'!G52,'F-41'!G52,'F-43'!G52,'F-44'!G52,'F-45'!G52,'F-42'!G52,'F-38'!G52,#REF!,'F-48'!G52)</f>
        <v>#REF!</v>
      </c>
      <c r="U52" s="111" t="e">
        <f t="shared" si="3"/>
        <v>#REF!</v>
      </c>
      <c r="V52" s="5">
        <f>SUM('F-3'!H52,'F-4'!H52,'F-5'!H52,'F-6'!H52,'F-8'!H52,'F-9'!H52,'F-10'!H52,'F-11'!H52,'F-12'!H52,'F-13'!H52,'F-15'!H52,'F-16'!H52,'F-17'!H52,'F-18'!H52,'F-19'!H52,'F-20'!H52,'F-22'!H52,'F-23'!H52,'F-24'!H52,'F-25'!H52,'F-26'!H52,'F-27'!H52,'F-28'!H52,'F-29'!H52,'F-30'!H52,'F-31'!H52)</f>
        <v>280</v>
      </c>
      <c r="W52" s="5" t="e">
        <f>SUM('F-32'!H52,'F-33'!H52,'F-34'!H52,'F-35'!H52,'F-36'!H52,'F-37'!H52,'F-39'!H52,'F-40'!H52,'F-41'!H52,'F-43'!H52,'F-44'!H52,'F-45'!H52,'F-42'!H52,'F-38'!H52,#REF!,'F-48'!H52)</f>
        <v>#REF!</v>
      </c>
      <c r="X52" s="111" t="e">
        <f t="shared" si="8"/>
        <v>#REF!</v>
      </c>
      <c r="Y52" s="5">
        <f>SUM('F-3'!I52,'F-4'!I52,'F-5'!I52,'F-6'!I52,'F-8'!I52,'F-9'!I52,'F-10'!I52,'F-11'!I52,'F-12'!I52,'F-13'!I52,'F-15'!I52,'F-16'!I52,'F-17'!I52,'F-18'!I52,'F-19'!I52,'F-20'!I52,'F-22'!I52,'F-23'!I52,'F-24'!I52,'F-25'!I52,'F-26'!I52,'F-27'!I52,'F-28'!I52,'F-29'!I52,'F-30'!I52,'F-31'!I52)</f>
        <v>22</v>
      </c>
      <c r="Z52" s="5" t="e">
        <f>SUM('F-32'!I52,'F-33'!I52,'F-34'!I52,'F-35'!I52,'F-36'!I52,'F-37'!I52,'F-39'!I52,'F-40'!I52,'F-41'!I52,'F-43'!I52,'F-44'!I52,'F-45'!I52,'F-42'!I52,'F-38'!I52,#REF!,'F-48'!I52)</f>
        <v>#REF!</v>
      </c>
      <c r="AA52" s="111" t="e">
        <f t="shared" si="5"/>
        <v>#REF!</v>
      </c>
    </row>
    <row r="53" spans="2:27" s="8" customFormat="1" ht="11.1" customHeight="1" x14ac:dyDescent="0.15">
      <c r="B53" s="29" t="s">
        <v>30</v>
      </c>
      <c r="C53" s="123">
        <v>1003</v>
      </c>
      <c r="D53" s="124"/>
      <c r="E53" s="125">
        <v>314</v>
      </c>
      <c r="F53" s="123">
        <v>224</v>
      </c>
      <c r="G53" s="123">
        <v>39</v>
      </c>
      <c r="H53" s="123">
        <v>42</v>
      </c>
      <c r="I53" s="123">
        <v>4</v>
      </c>
      <c r="J53" s="5">
        <f>SUM('F-3'!C53,'F-4'!C53,'F-5'!C53,'F-6'!C53,'F-8'!C53,'F-9'!C53,'F-10'!C53,'F-11'!C53,'F-12'!C53,'F-13'!C53,'F-15'!C53,'F-16'!C53,'F-17'!C53,'F-18'!C53,'F-19'!C53,'F-20'!C53,'F-22'!C53,'F-23'!C53,'F-24'!C53,'F-25'!C53,'F-26'!C53,'F-27'!C53,'F-28'!C53,'F-29'!C53,'F-30'!C53,'F-31'!C53)</f>
        <v>226</v>
      </c>
      <c r="K53" s="5" t="e">
        <f>SUM('F-32'!C53,'F-33'!C53,'F-34'!C53,'F-35'!C53,'F-36'!C53,'F-37'!C53,'F-39'!C53,'F-40'!C53,'F-41'!C53,'F-43'!C53,'F-44'!C53,'F-45'!C53,'F-42'!C53,'F-38'!C53,#REF!,'F-48'!C53)</f>
        <v>#REF!</v>
      </c>
      <c r="L53" s="111" t="e">
        <f t="shared" si="6"/>
        <v>#REF!</v>
      </c>
      <c r="M53" s="5">
        <f>SUM('F-3'!E53,'F-4'!E53,'F-5'!E53,'F-6'!E53,'F-8'!E53,'F-9'!E53,'F-10'!E53,'F-11'!E53,'F-12'!E53,'F-13'!E53,'F-15'!E53,'F-16'!E53,'F-17'!E53,'F-18'!E53,'F-19'!E53,'F-20'!E53,'F-22'!E53,'F-23'!E53,'F-24'!E53,'F-25'!E53,'F-26'!E53,'F-27'!E53,'F-28'!E53,'F-29'!E53,'F-30'!E53,'F-31'!E53)</f>
        <v>136</v>
      </c>
      <c r="N53" s="5" t="e">
        <f>SUM('F-32'!E53,'F-33'!E53,'F-34'!E53,'F-35'!E53,'F-36'!E53,'F-37'!E53,'F-39'!E53,'F-40'!E53,'F-41'!E53,'F-43'!E53,'F-44'!E53,'F-45'!E53,'F-42'!E53,'F-38'!E53,#REF!,'F-48'!E53)</f>
        <v>#REF!</v>
      </c>
      <c r="O53" s="111" t="e">
        <f t="shared" si="7"/>
        <v>#REF!</v>
      </c>
      <c r="P53" s="5">
        <f>SUM('F-3'!F53,'F-4'!F53,'F-5'!F53,'F-6'!F53,'F-8'!F53,'F-9'!F53,'F-10'!F53,'F-11'!F53,'F-12'!F53,'F-13'!F53,'F-15'!F53,'F-16'!F53,'F-17'!F53,'F-18'!F53,'F-19'!F53,'F-20'!F53,'F-22'!F53,'F-23'!F53,'F-24'!F53,'F-25'!F53,'F-26'!F53,'F-27'!F53,'F-28'!F53,'F-29'!F53,'F-30'!F53,'F-31'!F53)</f>
        <v>108</v>
      </c>
      <c r="Q53" s="5" t="e">
        <f>SUM('F-32'!F53,'F-33'!F53,'F-34'!F53,'F-35'!F53,'F-36'!F53,'F-37'!F53,'F-39'!F53,'F-40'!F53,'F-41'!F53,'F-43'!F53,'F-44'!F53,'F-45'!F53,'F-42'!F53,'F-38'!F53,#REF!,'F-48'!F53)</f>
        <v>#REF!</v>
      </c>
      <c r="R53" s="111" t="e">
        <f t="shared" si="2"/>
        <v>#REF!</v>
      </c>
      <c r="S53" s="5">
        <f>SUM('F-3'!G53,'F-4'!G53,'F-5'!G53,'F-6'!G53,'F-8'!G53,'F-9'!G53,'F-10'!G53,'F-11'!G53,'F-12'!G53,'F-13'!G53,'F-15'!G53,'F-16'!G53,'F-17'!G53,'F-18'!G53,'F-19'!G53,'F-20'!G53,'F-22'!G53,'F-23'!G53,'F-24'!G53,'F-25'!G53,'F-26'!G53,'F-27'!G53,'F-28'!G53,'F-29'!G53,'F-30'!G53,'F-31'!G53)</f>
        <v>16</v>
      </c>
      <c r="T53" s="5" t="e">
        <f>SUM('F-32'!G53,'F-33'!G53,'F-34'!G53,'F-35'!G53,'F-36'!G53,'F-37'!G53,'F-39'!G53,'F-40'!G53,'F-41'!G53,'F-43'!G53,'F-44'!G53,'F-45'!G53,'F-42'!G53,'F-38'!G53,#REF!,'F-48'!G53)</f>
        <v>#REF!</v>
      </c>
      <c r="U53" s="111" t="e">
        <f t="shared" si="3"/>
        <v>#REF!</v>
      </c>
      <c r="V53" s="5">
        <f>SUM('F-3'!H53,'F-4'!H53,'F-5'!H53,'F-6'!H53,'F-8'!H53,'F-9'!H53,'F-10'!H53,'F-11'!H53,'F-12'!H53,'F-13'!H53,'F-15'!H53,'F-16'!H53,'F-17'!H53,'F-18'!H53,'F-19'!H53,'F-20'!H53,'F-22'!H53,'F-23'!H53,'F-24'!H53,'F-25'!H53,'F-26'!H53,'F-27'!H53,'F-28'!H53,'F-29'!H53,'F-30'!H53,'F-31'!H53)</f>
        <v>22</v>
      </c>
      <c r="W53" s="5" t="e">
        <f>SUM('F-32'!H53,'F-33'!H53,'F-34'!H53,'F-35'!H53,'F-36'!H53,'F-37'!H53,'F-39'!H53,'F-40'!H53,'F-41'!H53,'F-43'!H53,'F-44'!H53,'F-45'!H53,'F-42'!H53,'F-38'!H53,#REF!,'F-48'!H53)</f>
        <v>#REF!</v>
      </c>
      <c r="X53" s="111" t="e">
        <f t="shared" si="8"/>
        <v>#REF!</v>
      </c>
      <c r="Y53" s="5">
        <f>SUM('F-3'!I53,'F-4'!I53,'F-5'!I53,'F-6'!I53,'F-8'!I53,'F-9'!I53,'F-10'!I53,'F-11'!I53,'F-12'!I53,'F-13'!I53,'F-15'!I53,'F-16'!I53,'F-17'!I53,'F-18'!I53,'F-19'!I53,'F-20'!I53,'F-22'!I53,'F-23'!I53,'F-24'!I53,'F-25'!I53,'F-26'!I53,'F-27'!I53,'F-28'!I53,'F-29'!I53,'F-30'!I53,'F-31'!I53)</f>
        <v>1</v>
      </c>
      <c r="Z53" s="5" t="e">
        <f>SUM('F-32'!I53,'F-33'!I53,'F-34'!I53,'F-35'!I53,'F-36'!I53,'F-37'!I53,'F-39'!I53,'F-40'!I53,'F-41'!I53,'F-43'!I53,'F-44'!I53,'F-45'!I53,'F-42'!I53,'F-38'!I53,#REF!,'F-48'!I53)</f>
        <v>#REF!</v>
      </c>
      <c r="AA53" s="111" t="e">
        <f t="shared" si="5"/>
        <v>#REF!</v>
      </c>
    </row>
    <row r="54" spans="2:27" s="8" customFormat="1" ht="11.1" customHeight="1" x14ac:dyDescent="0.15">
      <c r="B54" s="29" t="s">
        <v>31</v>
      </c>
      <c r="C54" s="123">
        <v>1757</v>
      </c>
      <c r="D54" s="124"/>
      <c r="E54" s="125">
        <v>720</v>
      </c>
      <c r="F54" s="123">
        <v>575</v>
      </c>
      <c r="G54" s="123">
        <v>71</v>
      </c>
      <c r="H54" s="123">
        <v>60</v>
      </c>
      <c r="I54" s="123">
        <v>7</v>
      </c>
      <c r="J54" s="5">
        <f>SUM('F-3'!C54,'F-4'!C54,'F-5'!C54,'F-6'!C54,'F-8'!C54,'F-9'!C54,'F-10'!C54,'F-11'!C54,'F-12'!C54,'F-13'!C54,'F-15'!C54,'F-16'!C54,'F-17'!C54,'F-18'!C54,'F-19'!C54,'F-20'!C54,'F-22'!C54,'F-23'!C54,'F-24'!C54,'F-25'!C54,'F-26'!C54,'F-27'!C54,'F-28'!C54,'F-29'!C54,'F-30'!C54,'F-31'!C54)</f>
        <v>253</v>
      </c>
      <c r="K54" s="5" t="e">
        <f>SUM('F-32'!C54,'F-33'!C54,'F-34'!C54,'F-35'!C54,'F-36'!C54,'F-37'!C54,'F-39'!C54,'F-40'!C54,'F-41'!C54,'F-43'!C54,'F-44'!C54,'F-45'!C54,'F-42'!C54,'F-38'!C54,#REF!,'F-48'!C54)</f>
        <v>#REF!</v>
      </c>
      <c r="L54" s="111" t="e">
        <f t="shared" si="6"/>
        <v>#REF!</v>
      </c>
      <c r="M54" s="5">
        <f>SUM('F-3'!E54,'F-4'!E54,'F-5'!E54,'F-6'!E54,'F-8'!E54,'F-9'!E54,'F-10'!E54,'F-11'!E54,'F-12'!E54,'F-13'!E54,'F-15'!E54,'F-16'!E54,'F-17'!E54,'F-18'!E54,'F-19'!E54,'F-20'!E54,'F-22'!E54,'F-23'!E54,'F-24'!E54,'F-25'!E54,'F-26'!E54,'F-27'!E54,'F-28'!E54,'F-29'!E54,'F-30'!E54,'F-31'!E54)</f>
        <v>221</v>
      </c>
      <c r="N54" s="5" t="e">
        <f>SUM('F-32'!E54,'F-33'!E54,'F-34'!E54,'F-35'!E54,'F-36'!E54,'F-37'!E54,'F-39'!E54,'F-40'!E54,'F-41'!E54,'F-43'!E54,'F-44'!E54,'F-45'!E54,'F-42'!E54,'F-38'!E54,#REF!,'F-48'!E54)</f>
        <v>#REF!</v>
      </c>
      <c r="O54" s="111" t="e">
        <f t="shared" si="7"/>
        <v>#REF!</v>
      </c>
      <c r="P54" s="5">
        <f>SUM('F-3'!F54,'F-4'!F54,'F-5'!F54,'F-6'!F54,'F-8'!F54,'F-9'!F54,'F-10'!F54,'F-11'!F54,'F-12'!F54,'F-13'!F54,'F-15'!F54,'F-16'!F54,'F-17'!F54,'F-18'!F54,'F-19'!F54,'F-20'!F54,'F-22'!F54,'F-23'!F54,'F-24'!F54,'F-25'!F54,'F-26'!F54,'F-27'!F54,'F-28'!F54,'F-29'!F54,'F-30'!F54,'F-31'!F54)</f>
        <v>193</v>
      </c>
      <c r="Q54" s="5" t="e">
        <f>SUM('F-32'!F54,'F-33'!F54,'F-34'!F54,'F-35'!F54,'F-36'!F54,'F-37'!F54,'F-39'!F54,'F-40'!F54,'F-41'!F54,'F-43'!F54,'F-44'!F54,'F-45'!F54,'F-42'!F54,'F-38'!F54,#REF!,'F-48'!F54)</f>
        <v>#REF!</v>
      </c>
      <c r="R54" s="111" t="e">
        <f t="shared" si="2"/>
        <v>#REF!</v>
      </c>
      <c r="S54" s="5">
        <f>SUM('F-3'!G54,'F-4'!G54,'F-5'!G54,'F-6'!G54,'F-8'!G54,'F-9'!G54,'F-10'!G54,'F-11'!G54,'F-12'!G54,'F-13'!G54,'F-15'!G54,'F-16'!G54,'F-17'!G54,'F-18'!G54,'F-19'!G54,'F-20'!G54,'F-22'!G54,'F-23'!G54,'F-24'!G54,'F-25'!G54,'F-26'!G54,'F-27'!G54,'F-28'!G54,'F-29'!G54,'F-30'!G54,'F-31'!G54)</f>
        <v>28</v>
      </c>
      <c r="T54" s="5" t="e">
        <f>SUM('F-32'!G54,'F-33'!G54,'F-34'!G54,'F-35'!G54,'F-36'!G54,'F-37'!G54,'F-39'!G54,'F-40'!G54,'F-41'!G54,'F-43'!G54,'F-44'!G54,'F-45'!G54,'F-42'!G54,'F-38'!G54,#REF!,'F-48'!G54)</f>
        <v>#REF!</v>
      </c>
      <c r="U54" s="111" t="e">
        <f t="shared" si="3"/>
        <v>#REF!</v>
      </c>
      <c r="V54" s="5">
        <f>SUM('F-3'!H54,'F-4'!H54,'F-5'!H54,'F-6'!H54,'F-8'!H54,'F-9'!H54,'F-10'!H54,'F-11'!H54,'F-12'!H54,'F-13'!H54,'F-15'!H54,'F-16'!H54,'F-17'!H54,'F-18'!H54,'F-19'!H54,'F-20'!H54,'F-22'!H54,'F-23'!H54,'F-24'!H54,'F-25'!H54,'F-26'!H54,'F-27'!H54,'F-28'!H54,'F-29'!H54,'F-30'!H54,'F-31'!H54)</f>
        <v>25</v>
      </c>
      <c r="W54" s="5" t="e">
        <f>SUM('F-32'!H54,'F-33'!H54,'F-34'!H54,'F-35'!H54,'F-36'!H54,'F-37'!H54,'F-39'!H54,'F-40'!H54,'F-41'!H54,'F-43'!H54,'F-44'!H54,'F-45'!H54,'F-42'!H54,'F-38'!H54,#REF!,'F-48'!H54)</f>
        <v>#REF!</v>
      </c>
      <c r="X54" s="111" t="e">
        <f t="shared" si="8"/>
        <v>#REF!</v>
      </c>
      <c r="Y54" s="5">
        <f>SUM('F-3'!I54,'F-4'!I54,'F-5'!I54,'F-6'!I54,'F-8'!I54,'F-9'!I54,'F-10'!I54,'F-11'!I54,'F-12'!I54,'F-13'!I54,'F-15'!I54,'F-16'!I54,'F-17'!I54,'F-18'!I54,'F-19'!I54,'F-20'!I54,'F-22'!I54,'F-23'!I54,'F-24'!I54,'F-25'!I54,'F-26'!I54,'F-27'!I54,'F-28'!I54,'F-29'!I54,'F-30'!I54,'F-31'!I54)</f>
        <v>3</v>
      </c>
      <c r="Z54" s="5" t="e">
        <f>SUM('F-32'!I54,'F-33'!I54,'F-34'!I54,'F-35'!I54,'F-36'!I54,'F-37'!I54,'F-39'!I54,'F-40'!I54,'F-41'!I54,'F-43'!I54,'F-44'!I54,'F-45'!I54,'F-42'!I54,'F-38'!I54,#REF!,'F-48'!I54)</f>
        <v>#REF!</v>
      </c>
      <c r="AA54" s="111" t="e">
        <f t="shared" si="5"/>
        <v>#REF!</v>
      </c>
    </row>
    <row r="55" spans="2:27" s="8" customFormat="1" ht="11.1" customHeight="1" x14ac:dyDescent="0.15">
      <c r="B55" s="29" t="s">
        <v>32</v>
      </c>
      <c r="C55" s="123">
        <v>8557</v>
      </c>
      <c r="D55" s="124"/>
      <c r="E55" s="125">
        <v>3040</v>
      </c>
      <c r="F55" s="123">
        <v>2492</v>
      </c>
      <c r="G55" s="123">
        <v>313</v>
      </c>
      <c r="H55" s="123">
        <v>371</v>
      </c>
      <c r="I55" s="123">
        <v>40</v>
      </c>
      <c r="J55" s="5">
        <f>SUM('F-3'!C55,'F-4'!C55,'F-5'!C55,'F-6'!C55,'F-8'!C55,'F-9'!C55,'F-10'!C55,'F-11'!C55,'F-12'!C55,'F-13'!C55,'F-15'!C55,'F-16'!C55,'F-17'!C55,'F-18'!C55,'F-19'!C55,'F-20'!C55,'F-22'!C55,'F-23'!C55,'F-24'!C55,'F-25'!C55,'F-26'!C55,'F-27'!C55,'F-28'!C55,'F-29'!C55,'F-30'!C55,'F-31'!C55)</f>
        <v>1333</v>
      </c>
      <c r="K55" s="5" t="e">
        <f>SUM('F-32'!C55,'F-33'!C55,'F-34'!C55,'F-35'!C55,'F-36'!C55,'F-37'!C55,'F-39'!C55,'F-40'!C55,'F-41'!C55,'F-43'!C55,'F-44'!C55,'F-45'!C55,'F-42'!C55,'F-38'!C55,#REF!,'F-48'!C55)</f>
        <v>#REF!</v>
      </c>
      <c r="L55" s="111" t="e">
        <f t="shared" si="6"/>
        <v>#REF!</v>
      </c>
      <c r="M55" s="5">
        <f>SUM('F-3'!E55,'F-4'!E55,'F-5'!E55,'F-6'!E55,'F-8'!E55,'F-9'!E55,'F-10'!E55,'F-11'!E55,'F-12'!E55,'F-13'!E55,'F-15'!E55,'F-16'!E55,'F-17'!E55,'F-18'!E55,'F-19'!E55,'F-20'!E55,'F-22'!E55,'F-23'!E55,'F-24'!E55,'F-25'!E55,'F-26'!E55,'F-27'!E55,'F-28'!E55,'F-29'!E55,'F-30'!E55,'F-31'!E55)</f>
        <v>812</v>
      </c>
      <c r="N55" s="5" t="e">
        <f>SUM('F-32'!E55,'F-33'!E55,'F-34'!E55,'F-35'!E55,'F-36'!E55,'F-37'!E55,'F-39'!E55,'F-40'!E55,'F-41'!E55,'F-43'!E55,'F-44'!E55,'F-45'!E55,'F-42'!E55,'F-38'!E55,#REF!,'F-48'!E55)</f>
        <v>#REF!</v>
      </c>
      <c r="O55" s="111" t="e">
        <f t="shared" si="7"/>
        <v>#REF!</v>
      </c>
      <c r="P55" s="5">
        <f>SUM('F-3'!F55,'F-4'!F55,'F-5'!F55,'F-6'!F55,'F-8'!F55,'F-9'!F55,'F-10'!F55,'F-11'!F55,'F-12'!F55,'F-13'!F55,'F-15'!F55,'F-16'!F55,'F-17'!F55,'F-18'!F55,'F-19'!F55,'F-20'!F55,'F-22'!F55,'F-23'!F55,'F-24'!F55,'F-25'!F55,'F-26'!F55,'F-27'!F55,'F-28'!F55,'F-29'!F55,'F-30'!F55,'F-31'!F55)</f>
        <v>656</v>
      </c>
      <c r="Q55" s="5" t="e">
        <f>SUM('F-32'!F55,'F-33'!F55,'F-34'!F55,'F-35'!F55,'F-36'!F55,'F-37'!F55,'F-39'!F55,'F-40'!F55,'F-41'!F55,'F-43'!F55,'F-44'!F55,'F-45'!F55,'F-42'!F55,'F-38'!F55,#REF!,'F-48'!F55)</f>
        <v>#REF!</v>
      </c>
      <c r="R55" s="111" t="e">
        <f t="shared" si="2"/>
        <v>#REF!</v>
      </c>
      <c r="S55" s="5">
        <f>SUM('F-3'!G55,'F-4'!G55,'F-5'!G55,'F-6'!G55,'F-8'!G55,'F-9'!G55,'F-10'!G55,'F-11'!G55,'F-12'!G55,'F-13'!G55,'F-15'!G55,'F-16'!G55,'F-17'!G55,'F-18'!G55,'F-19'!G55,'F-20'!G55,'F-22'!G55,'F-23'!G55,'F-24'!G55,'F-25'!G55,'F-26'!G55,'F-27'!G55,'F-28'!G55,'F-29'!G55,'F-30'!G55,'F-31'!G55)</f>
        <v>95</v>
      </c>
      <c r="T55" s="5" t="e">
        <f>SUM('F-32'!G55,'F-33'!G55,'F-34'!G55,'F-35'!G55,'F-36'!G55,'F-37'!G55,'F-39'!G55,'F-40'!G55,'F-41'!G55,'F-43'!G55,'F-44'!G55,'F-45'!G55,'F-42'!G55,'F-38'!G55,#REF!,'F-48'!G55)</f>
        <v>#REF!</v>
      </c>
      <c r="U55" s="111" t="e">
        <f t="shared" si="3"/>
        <v>#REF!</v>
      </c>
      <c r="V55" s="5">
        <f>SUM('F-3'!H55,'F-4'!H55,'F-5'!H55,'F-6'!H55,'F-8'!H55,'F-9'!H55,'F-10'!H55,'F-11'!H55,'F-12'!H55,'F-13'!H55,'F-15'!H55,'F-16'!H55,'F-17'!H55,'F-18'!H55,'F-19'!H55,'F-20'!H55,'F-22'!H55,'F-23'!H55,'F-24'!H55,'F-25'!H55,'F-26'!H55,'F-27'!H55,'F-28'!H55,'F-29'!H55,'F-30'!H55,'F-31'!H55)</f>
        <v>110</v>
      </c>
      <c r="W55" s="5" t="e">
        <f>SUM('F-32'!H55,'F-33'!H55,'F-34'!H55,'F-35'!H55,'F-36'!H55,'F-37'!H55,'F-39'!H55,'F-40'!H55,'F-41'!H55,'F-43'!H55,'F-44'!H55,'F-45'!H55,'F-42'!H55,'F-38'!H55,#REF!,'F-48'!H55)</f>
        <v>#REF!</v>
      </c>
      <c r="X55" s="111" t="e">
        <f t="shared" si="8"/>
        <v>#REF!</v>
      </c>
      <c r="Y55" s="5">
        <f>SUM('F-3'!I55,'F-4'!I55,'F-5'!I55,'F-6'!I55,'F-8'!I55,'F-9'!I55,'F-10'!I55,'F-11'!I55,'F-12'!I55,'F-13'!I55,'F-15'!I55,'F-16'!I55,'F-17'!I55,'F-18'!I55,'F-19'!I55,'F-20'!I55,'F-22'!I55,'F-23'!I55,'F-24'!I55,'F-25'!I55,'F-26'!I55,'F-27'!I55,'F-28'!I55,'F-29'!I55,'F-30'!I55,'F-31'!I55)</f>
        <v>9</v>
      </c>
      <c r="Z55" s="5" t="e">
        <f>SUM('F-32'!I55,'F-33'!I55,'F-34'!I55,'F-35'!I55,'F-36'!I55,'F-37'!I55,'F-39'!I55,'F-40'!I55,'F-41'!I55,'F-43'!I55,'F-44'!I55,'F-45'!I55,'F-42'!I55,'F-38'!I55,#REF!,'F-48'!I55)</f>
        <v>#REF!</v>
      </c>
      <c r="AA55" s="111" t="e">
        <f t="shared" si="5"/>
        <v>#REF!</v>
      </c>
    </row>
    <row r="56" spans="2:27" s="8" customFormat="1" ht="11.1" customHeight="1" x14ac:dyDescent="0.15">
      <c r="B56" s="29" t="s">
        <v>33</v>
      </c>
      <c r="C56" s="123">
        <v>5448</v>
      </c>
      <c r="D56" s="124"/>
      <c r="E56" s="125">
        <v>1795</v>
      </c>
      <c r="F56" s="123">
        <v>1374</v>
      </c>
      <c r="G56" s="123">
        <v>178</v>
      </c>
      <c r="H56" s="123">
        <v>175</v>
      </c>
      <c r="I56" s="123">
        <v>18</v>
      </c>
      <c r="J56" s="5">
        <f>SUM('F-3'!C56,'F-4'!C56,'F-5'!C56,'F-6'!C56,'F-8'!C56,'F-9'!C56,'F-10'!C56,'F-11'!C56,'F-12'!C56,'F-13'!C56,'F-15'!C56,'F-16'!C56,'F-17'!C56,'F-18'!C56,'F-19'!C56,'F-20'!C56,'F-22'!C56,'F-23'!C56,'F-24'!C56,'F-25'!C56,'F-26'!C56,'F-27'!C56,'F-28'!C56,'F-29'!C56,'F-30'!C56,'F-31'!C56)</f>
        <v>948</v>
      </c>
      <c r="K56" s="5" t="e">
        <f>SUM('F-32'!C56,'F-33'!C56,'F-34'!C56,'F-35'!C56,'F-36'!C56,'F-37'!C56,'F-39'!C56,'F-40'!C56,'F-41'!C56,'F-43'!C56,'F-44'!C56,'F-45'!C56,'F-42'!C56,'F-38'!C56,#REF!,'F-48'!C56)</f>
        <v>#REF!</v>
      </c>
      <c r="L56" s="111" t="e">
        <f t="shared" si="6"/>
        <v>#REF!</v>
      </c>
      <c r="M56" s="5">
        <f>SUM('F-3'!E56,'F-4'!E56,'F-5'!E56,'F-6'!E56,'F-8'!E56,'F-9'!E56,'F-10'!E56,'F-11'!E56,'F-12'!E56,'F-13'!E56,'F-15'!E56,'F-16'!E56,'F-17'!E56,'F-18'!E56,'F-19'!E56,'F-20'!E56,'F-22'!E56,'F-23'!E56,'F-24'!E56,'F-25'!E56,'F-26'!E56,'F-27'!E56,'F-28'!E56,'F-29'!E56,'F-30'!E56,'F-31'!E56)</f>
        <v>733</v>
      </c>
      <c r="N56" s="5" t="e">
        <f>SUM('F-32'!E56,'F-33'!E56,'F-34'!E56,'F-35'!E56,'F-36'!E56,'F-37'!E56,'F-39'!E56,'F-40'!E56,'F-41'!E56,'F-43'!E56,'F-44'!E56,'F-45'!E56,'F-42'!E56,'F-38'!E56,#REF!,'F-48'!E56)</f>
        <v>#REF!</v>
      </c>
      <c r="O56" s="111" t="e">
        <f t="shared" si="7"/>
        <v>#REF!</v>
      </c>
      <c r="P56" s="5">
        <f>SUM('F-3'!F56,'F-4'!F56,'F-5'!F56,'F-6'!F56,'F-8'!F56,'F-9'!F56,'F-10'!F56,'F-11'!F56,'F-12'!F56,'F-13'!F56,'F-15'!F56,'F-16'!F56,'F-17'!F56,'F-18'!F56,'F-19'!F56,'F-20'!F56,'F-22'!F56,'F-23'!F56,'F-24'!F56,'F-25'!F56,'F-26'!F56,'F-27'!F56,'F-28'!F56,'F-29'!F56,'F-30'!F56,'F-31'!F56)</f>
        <v>645</v>
      </c>
      <c r="Q56" s="5" t="e">
        <f>SUM('F-32'!F56,'F-33'!F56,'F-34'!F56,'F-35'!F56,'F-36'!F56,'F-37'!F56,'F-39'!F56,'F-40'!F56,'F-41'!F56,'F-43'!F56,'F-44'!F56,'F-45'!F56,'F-42'!F56,'F-38'!F56,#REF!,'F-48'!F56)</f>
        <v>#REF!</v>
      </c>
      <c r="R56" s="111" t="e">
        <f t="shared" si="2"/>
        <v>#REF!</v>
      </c>
      <c r="S56" s="5">
        <f>SUM('F-3'!G56,'F-4'!G56,'F-5'!G56,'F-6'!G56,'F-8'!G56,'F-9'!G56,'F-10'!G56,'F-11'!G56,'F-12'!G56,'F-13'!G56,'F-15'!G56,'F-16'!G56,'F-17'!G56,'F-18'!G56,'F-19'!G56,'F-20'!G56,'F-22'!G56,'F-23'!G56,'F-24'!G56,'F-25'!G56,'F-26'!G56,'F-27'!G56,'F-28'!G56,'F-29'!G56,'F-30'!G56,'F-31'!G56)</f>
        <v>97</v>
      </c>
      <c r="T56" s="5" t="e">
        <f>SUM('F-32'!G56,'F-33'!G56,'F-34'!G56,'F-35'!G56,'F-36'!G56,'F-37'!G56,'F-39'!G56,'F-40'!G56,'F-41'!G56,'F-43'!G56,'F-44'!G56,'F-45'!G56,'F-42'!G56,'F-38'!G56,#REF!,'F-48'!G56)</f>
        <v>#REF!</v>
      </c>
      <c r="U56" s="111" t="e">
        <f t="shared" si="3"/>
        <v>#REF!</v>
      </c>
      <c r="V56" s="5">
        <f>SUM('F-3'!H56,'F-4'!H56,'F-5'!H56,'F-6'!H56,'F-8'!H56,'F-9'!H56,'F-10'!H56,'F-11'!H56,'F-12'!H56,'F-13'!H56,'F-15'!H56,'F-16'!H56,'F-17'!H56,'F-18'!H56,'F-19'!H56,'F-20'!H56,'F-22'!H56,'F-23'!H56,'F-24'!H56,'F-25'!H56,'F-26'!H56,'F-27'!H56,'F-28'!H56,'F-29'!H56,'F-30'!H56,'F-31'!H56)</f>
        <v>93</v>
      </c>
      <c r="W56" s="5" t="e">
        <f>SUM('F-32'!H56,'F-33'!H56,'F-34'!H56,'F-35'!H56,'F-36'!H56,'F-37'!H56,'F-39'!H56,'F-40'!H56,'F-41'!H56,'F-43'!H56,'F-44'!H56,'F-45'!H56,'F-42'!H56,'F-38'!H56,#REF!,'F-48'!H56)</f>
        <v>#REF!</v>
      </c>
      <c r="X56" s="111" t="e">
        <f t="shared" si="8"/>
        <v>#REF!</v>
      </c>
      <c r="Y56" s="5">
        <f>SUM('F-3'!I56,'F-4'!I56,'F-5'!I56,'F-6'!I56,'F-8'!I56,'F-9'!I56,'F-10'!I56,'F-11'!I56,'F-12'!I56,'F-13'!I56,'F-15'!I56,'F-16'!I56,'F-17'!I56,'F-18'!I56,'F-19'!I56,'F-20'!I56,'F-22'!I56,'F-23'!I56,'F-24'!I56,'F-25'!I56,'F-26'!I56,'F-27'!I56,'F-28'!I56,'F-29'!I56,'F-30'!I56,'F-31'!I56)</f>
        <v>8</v>
      </c>
      <c r="Z56" s="5" t="e">
        <f>SUM('F-32'!I56,'F-33'!I56,'F-34'!I56,'F-35'!I56,'F-36'!I56,'F-37'!I56,'F-39'!I56,'F-40'!I56,'F-41'!I56,'F-43'!I56,'F-44'!I56,'F-45'!I56,'F-42'!I56,'F-38'!I56,#REF!,'F-48'!I56)</f>
        <v>#REF!</v>
      </c>
      <c r="AA56" s="111" t="e">
        <f t="shared" si="5"/>
        <v>#REF!</v>
      </c>
    </row>
    <row r="57" spans="2:27" s="8" customFormat="1" ht="11.1" customHeight="1" x14ac:dyDescent="0.15">
      <c r="B57" s="29" t="s">
        <v>34</v>
      </c>
      <c r="C57" s="123">
        <v>862</v>
      </c>
      <c r="D57" s="124"/>
      <c r="E57" s="125">
        <v>268</v>
      </c>
      <c r="F57" s="123">
        <v>180</v>
      </c>
      <c r="G57" s="123">
        <v>27</v>
      </c>
      <c r="H57" s="123">
        <v>31</v>
      </c>
      <c r="I57" s="123">
        <v>4</v>
      </c>
      <c r="J57" s="5">
        <f>SUM('F-3'!C57,'F-4'!C57,'F-5'!C57,'F-6'!C57,'F-8'!C57,'F-9'!C57,'F-10'!C57,'F-11'!C57,'F-12'!C57,'F-13'!C57,'F-15'!C57,'F-16'!C57,'F-17'!C57,'F-18'!C57,'F-19'!C57,'F-20'!C57,'F-22'!C57,'F-23'!C57,'F-24'!C57,'F-25'!C57,'F-26'!C57,'F-27'!C57,'F-28'!C57,'F-29'!C57,'F-30'!C57,'F-31'!C57)</f>
        <v>148</v>
      </c>
      <c r="K57" s="5" t="e">
        <f>SUM('F-32'!C57,'F-33'!C57,'F-34'!C57,'F-35'!C57,'F-36'!C57,'F-37'!C57,'F-39'!C57,'F-40'!C57,'F-41'!C57,'F-43'!C57,'F-44'!C57,'F-45'!C57,'F-42'!C57,'F-38'!C57,#REF!,'F-48'!C57)</f>
        <v>#REF!</v>
      </c>
      <c r="L57" s="111" t="e">
        <f t="shared" si="6"/>
        <v>#REF!</v>
      </c>
      <c r="M57" s="5">
        <f>SUM('F-3'!E57,'F-4'!E57,'F-5'!E57,'F-6'!E57,'F-8'!E57,'F-9'!E57,'F-10'!E57,'F-11'!E57,'F-12'!E57,'F-13'!E57,'F-15'!E57,'F-16'!E57,'F-17'!E57,'F-18'!E57,'F-19'!E57,'F-20'!E57,'F-22'!E57,'F-23'!E57,'F-24'!E57,'F-25'!E57,'F-26'!E57,'F-27'!E57,'F-28'!E57,'F-29'!E57,'F-30'!E57,'F-31'!E57)</f>
        <v>109</v>
      </c>
      <c r="N57" s="5" t="e">
        <f>SUM('F-32'!E57,'F-33'!E57,'F-34'!E57,'F-35'!E57,'F-36'!E57,'F-37'!E57,'F-39'!E57,'F-40'!E57,'F-41'!E57,'F-43'!E57,'F-44'!E57,'F-45'!E57,'F-42'!E57,'F-38'!E57,#REF!,'F-48'!E57)</f>
        <v>#REF!</v>
      </c>
      <c r="O57" s="111" t="e">
        <f t="shared" si="7"/>
        <v>#REF!</v>
      </c>
      <c r="P57" s="5">
        <f>SUM('F-3'!F57,'F-4'!F57,'F-5'!F57,'F-6'!F57,'F-8'!F57,'F-9'!F57,'F-10'!F57,'F-11'!F57,'F-12'!F57,'F-13'!F57,'F-15'!F57,'F-16'!F57,'F-17'!F57,'F-18'!F57,'F-19'!F57,'F-20'!F57,'F-22'!F57,'F-23'!F57,'F-24'!F57,'F-25'!F57,'F-26'!F57,'F-27'!F57,'F-28'!F57,'F-29'!F57,'F-30'!F57,'F-31'!F57)</f>
        <v>90</v>
      </c>
      <c r="Q57" s="5" t="e">
        <f>SUM('F-32'!F57,'F-33'!F57,'F-34'!F57,'F-35'!F57,'F-36'!F57,'F-37'!F57,'F-39'!F57,'F-40'!F57,'F-41'!F57,'F-43'!F57,'F-44'!F57,'F-45'!F57,'F-42'!F57,'F-38'!F57,#REF!,'F-48'!F57)</f>
        <v>#REF!</v>
      </c>
      <c r="R57" s="111" t="e">
        <f t="shared" si="2"/>
        <v>#REF!</v>
      </c>
      <c r="S57" s="5">
        <f>SUM('F-3'!G57,'F-4'!G57,'F-5'!G57,'F-6'!G57,'F-8'!G57,'F-9'!G57,'F-10'!G57,'F-11'!G57,'F-12'!G57,'F-13'!G57,'F-15'!G57,'F-16'!G57,'F-17'!G57,'F-18'!G57,'F-19'!G57,'F-20'!G57,'F-22'!G57,'F-23'!G57,'F-24'!G57,'F-25'!G57,'F-26'!G57,'F-27'!G57,'F-28'!G57,'F-29'!G57,'F-30'!G57,'F-31'!G57)</f>
        <v>11</v>
      </c>
      <c r="T57" s="5" t="e">
        <f>SUM('F-32'!G57,'F-33'!G57,'F-34'!G57,'F-35'!G57,'F-36'!G57,'F-37'!G57,'F-39'!G57,'F-40'!G57,'F-41'!G57,'F-43'!G57,'F-44'!G57,'F-45'!G57,'F-42'!G57,'F-38'!G57,#REF!,'F-48'!G57)</f>
        <v>#REF!</v>
      </c>
      <c r="U57" s="111" t="e">
        <f t="shared" si="3"/>
        <v>#REF!</v>
      </c>
      <c r="V57" s="5">
        <f>SUM('F-3'!H57,'F-4'!H57,'F-5'!H57,'F-6'!H57,'F-8'!H57,'F-9'!H57,'F-10'!H57,'F-11'!H57,'F-12'!H57,'F-13'!H57,'F-15'!H57,'F-16'!H57,'F-17'!H57,'F-18'!H57,'F-19'!H57,'F-20'!H57,'F-22'!H57,'F-23'!H57,'F-24'!H57,'F-25'!H57,'F-26'!H57,'F-27'!H57,'F-28'!H57,'F-29'!H57,'F-30'!H57,'F-31'!H57)</f>
        <v>18</v>
      </c>
      <c r="W57" s="5" t="e">
        <f>SUM('F-32'!H57,'F-33'!H57,'F-34'!H57,'F-35'!H57,'F-36'!H57,'F-37'!H57,'F-39'!H57,'F-40'!H57,'F-41'!H57,'F-43'!H57,'F-44'!H57,'F-45'!H57,'F-42'!H57,'F-38'!H57,#REF!,'F-48'!H57)</f>
        <v>#REF!</v>
      </c>
      <c r="X57" s="111" t="e">
        <f t="shared" si="8"/>
        <v>#REF!</v>
      </c>
      <c r="Y57" s="5">
        <f>SUM('F-3'!I57,'F-4'!I57,'F-5'!I57,'F-6'!I57,'F-8'!I57,'F-9'!I57,'F-10'!I57,'F-11'!I57,'F-12'!I57,'F-13'!I57,'F-15'!I57,'F-16'!I57,'F-17'!I57,'F-18'!I57,'F-19'!I57,'F-20'!I57,'F-22'!I57,'F-23'!I57,'F-24'!I57,'F-25'!I57,'F-26'!I57,'F-27'!I57,'F-28'!I57,'F-29'!I57,'F-30'!I57,'F-31'!I57)</f>
        <v>1</v>
      </c>
      <c r="Z57" s="5" t="e">
        <f>SUM('F-32'!I57,'F-33'!I57,'F-34'!I57,'F-35'!I57,'F-36'!I57,'F-37'!I57,'F-39'!I57,'F-40'!I57,'F-41'!I57,'F-43'!I57,'F-44'!I57,'F-45'!I57,'F-42'!I57,'F-38'!I57,#REF!,'F-48'!I57)</f>
        <v>#REF!</v>
      </c>
      <c r="AA57" s="111" t="e">
        <f t="shared" si="5"/>
        <v>#REF!</v>
      </c>
    </row>
    <row r="58" spans="2:27" s="8" customFormat="1" ht="11.1" customHeight="1" x14ac:dyDescent="0.15">
      <c r="B58" s="29" t="s">
        <v>35</v>
      </c>
      <c r="C58" s="123">
        <v>603</v>
      </c>
      <c r="D58" s="124"/>
      <c r="E58" s="125">
        <v>265</v>
      </c>
      <c r="F58" s="123">
        <v>185</v>
      </c>
      <c r="G58" s="123">
        <v>33</v>
      </c>
      <c r="H58" s="123">
        <v>28</v>
      </c>
      <c r="I58" s="123">
        <v>2</v>
      </c>
      <c r="J58" s="5">
        <f>SUM('F-3'!C58,'F-4'!C58,'F-5'!C58,'F-6'!C58,'F-8'!C58,'F-9'!C58,'F-10'!C58,'F-11'!C58,'F-12'!C58,'F-13'!C58,'F-15'!C58,'F-16'!C58,'F-17'!C58,'F-18'!C58,'F-19'!C58,'F-20'!C58,'F-22'!C58,'F-23'!C58,'F-24'!C58,'F-25'!C58,'F-26'!C58,'F-27'!C58,'F-28'!C58,'F-29'!C58,'F-30'!C58,'F-31'!C58)</f>
        <v>95</v>
      </c>
      <c r="K58" s="5" t="e">
        <f>SUM('F-32'!C58,'F-33'!C58,'F-34'!C58,'F-35'!C58,'F-36'!C58,'F-37'!C58,'F-39'!C58,'F-40'!C58,'F-41'!C58,'F-43'!C58,'F-44'!C58,'F-45'!C58,'F-42'!C58,'F-38'!C58,#REF!,'F-48'!C58)</f>
        <v>#REF!</v>
      </c>
      <c r="L58" s="111" t="e">
        <f t="shared" si="6"/>
        <v>#REF!</v>
      </c>
      <c r="M58" s="5">
        <f>SUM('F-3'!E58,'F-4'!E58,'F-5'!E58,'F-6'!E58,'F-8'!E58,'F-9'!E58,'F-10'!E58,'F-11'!E58,'F-12'!E58,'F-13'!E58,'F-15'!E58,'F-16'!E58,'F-17'!E58,'F-18'!E58,'F-19'!E58,'F-20'!E58,'F-22'!E58,'F-23'!E58,'F-24'!E58,'F-25'!E58,'F-26'!E58,'F-27'!E58,'F-28'!E58,'F-29'!E58,'F-30'!E58,'F-31'!E58)</f>
        <v>67</v>
      </c>
      <c r="N58" s="5" t="e">
        <f>SUM('F-32'!E58,'F-33'!E58,'F-34'!E58,'F-35'!E58,'F-36'!E58,'F-37'!E58,'F-39'!E58,'F-40'!E58,'F-41'!E58,'F-43'!E58,'F-44'!E58,'F-45'!E58,'F-42'!E58,'F-38'!E58,#REF!,'F-48'!E58)</f>
        <v>#REF!</v>
      </c>
      <c r="O58" s="111" t="e">
        <f t="shared" si="7"/>
        <v>#REF!</v>
      </c>
      <c r="P58" s="5">
        <f>SUM('F-3'!F58,'F-4'!F58,'F-5'!F58,'F-6'!F58,'F-8'!F58,'F-9'!F58,'F-10'!F58,'F-11'!F58,'F-12'!F58,'F-13'!F58,'F-15'!F58,'F-16'!F58,'F-17'!F58,'F-18'!F58,'F-19'!F58,'F-20'!F58,'F-22'!F58,'F-23'!F58,'F-24'!F58,'F-25'!F58,'F-26'!F58,'F-27'!F58,'F-28'!F58,'F-29'!F58,'F-30'!F58,'F-31'!F58)</f>
        <v>53</v>
      </c>
      <c r="Q58" s="5" t="e">
        <f>SUM('F-32'!F58,'F-33'!F58,'F-34'!F58,'F-35'!F58,'F-36'!F58,'F-37'!F58,'F-39'!F58,'F-40'!F58,'F-41'!F58,'F-43'!F58,'F-44'!F58,'F-45'!F58,'F-42'!F58,'F-38'!F58,#REF!,'F-48'!F58)</f>
        <v>#REF!</v>
      </c>
      <c r="R58" s="111" t="e">
        <f t="shared" si="2"/>
        <v>#REF!</v>
      </c>
      <c r="S58" s="5">
        <f>SUM('F-3'!G58,'F-4'!G58,'F-5'!G58,'F-6'!G58,'F-8'!G58,'F-9'!G58,'F-10'!G58,'F-11'!G58,'F-12'!G58,'F-13'!G58,'F-15'!G58,'F-16'!G58,'F-17'!G58,'F-18'!G58,'F-19'!G58,'F-20'!G58,'F-22'!G58,'F-23'!G58,'F-24'!G58,'F-25'!G58,'F-26'!G58,'F-27'!G58,'F-28'!G58,'F-29'!G58,'F-30'!G58,'F-31'!G58)</f>
        <v>8</v>
      </c>
      <c r="T58" s="5" t="e">
        <f>SUM('F-32'!G58,'F-33'!G58,'F-34'!G58,'F-35'!G58,'F-36'!G58,'F-37'!G58,'F-39'!G58,'F-40'!G58,'F-41'!G58,'F-43'!G58,'F-44'!G58,'F-45'!G58,'F-42'!G58,'F-38'!G58,#REF!,'F-48'!G58)</f>
        <v>#REF!</v>
      </c>
      <c r="U58" s="111" t="e">
        <f t="shared" si="3"/>
        <v>#REF!</v>
      </c>
      <c r="V58" s="5">
        <f>SUM('F-3'!H58,'F-4'!H58,'F-5'!H58,'F-6'!H58,'F-8'!H58,'F-9'!H58,'F-10'!H58,'F-11'!H58,'F-12'!H58,'F-13'!H58,'F-15'!H58,'F-16'!H58,'F-17'!H58,'F-18'!H58,'F-19'!H58,'F-20'!H58,'F-22'!H58,'F-23'!H58,'F-24'!H58,'F-25'!H58,'F-26'!H58,'F-27'!H58,'F-28'!H58,'F-29'!H58,'F-30'!H58,'F-31'!H58)</f>
        <v>12</v>
      </c>
      <c r="W58" s="5" t="e">
        <f>SUM('F-32'!H58,'F-33'!H58,'F-34'!H58,'F-35'!H58,'F-36'!H58,'F-37'!H58,'F-39'!H58,'F-40'!H58,'F-41'!H58,'F-43'!H58,'F-44'!H58,'F-45'!H58,'F-42'!H58,'F-38'!H58,#REF!,'F-48'!H58)</f>
        <v>#REF!</v>
      </c>
      <c r="X58" s="111" t="e">
        <f t="shared" si="8"/>
        <v>#REF!</v>
      </c>
      <c r="Y58" s="5">
        <f>SUM('F-3'!I58,'F-4'!I58,'F-5'!I58,'F-6'!I58,'F-8'!I58,'F-9'!I58,'F-10'!I58,'F-11'!I58,'F-12'!I58,'F-13'!I58,'F-15'!I58,'F-16'!I58,'F-17'!I58,'F-18'!I58,'F-19'!I58,'F-20'!I58,'F-22'!I58,'F-23'!I58,'F-24'!I58,'F-25'!I58,'F-26'!I58,'F-27'!I58,'F-28'!I58,'F-29'!I58,'F-30'!I58,'F-31'!I58)</f>
        <v>0</v>
      </c>
      <c r="Z58" s="5" t="e">
        <f>SUM('F-32'!I58,'F-33'!I58,'F-34'!I58,'F-35'!I58,'F-36'!I58,'F-37'!I58,'F-39'!I58,'F-40'!I58,'F-41'!I58,'F-43'!I58,'F-44'!I58,'F-45'!I58,'F-42'!I58,'F-38'!I58,#REF!,'F-48'!I58)</f>
        <v>#REF!</v>
      </c>
      <c r="AA58" s="111" t="e">
        <f t="shared" si="5"/>
        <v>#REF!</v>
      </c>
    </row>
    <row r="59" spans="2:27" s="22" customFormat="1" ht="11.1" customHeight="1" x14ac:dyDescent="0.15">
      <c r="B59" s="32" t="s">
        <v>288</v>
      </c>
      <c r="C59" s="121">
        <v>4345</v>
      </c>
      <c r="D59" s="121"/>
      <c r="E59" s="127">
        <v>1723</v>
      </c>
      <c r="F59" s="121">
        <v>1347</v>
      </c>
      <c r="G59" s="121">
        <v>195</v>
      </c>
      <c r="H59" s="121">
        <v>179</v>
      </c>
      <c r="I59" s="121">
        <v>21</v>
      </c>
      <c r="J59" s="5">
        <f>SUM('F-3'!C59,'F-4'!C59,'F-5'!C59,'F-6'!C59,'F-8'!C59,'F-9'!C59,'F-10'!C59,'F-11'!C59,'F-12'!C59,'F-13'!C59,'F-15'!C59,'F-16'!C59,'F-17'!C59,'F-18'!C59,'F-19'!C59,'F-20'!C59,'F-22'!C59,'F-23'!C59,'F-24'!C59,'F-25'!C59,'F-26'!C59,'F-27'!C59,'F-28'!C59,'F-29'!C59,'F-30'!C59,'F-31'!C59)</f>
        <v>944</v>
      </c>
      <c r="K59" s="5" t="e">
        <f>SUM('F-32'!C59,'F-33'!C59,'F-34'!C59,'F-35'!C59,'F-36'!C59,'F-37'!C59,'F-39'!C59,'F-40'!C59,'F-41'!C59,'F-43'!C59,'F-44'!C59,'F-45'!C59,'F-42'!C59,'F-38'!C59,#REF!,'F-48'!C59)</f>
        <v>#REF!</v>
      </c>
      <c r="L59" s="111" t="e">
        <f t="shared" si="6"/>
        <v>#REF!</v>
      </c>
      <c r="M59" s="5">
        <f>SUM('F-3'!E59,'F-4'!E59,'F-5'!E59,'F-6'!E59,'F-8'!E59,'F-9'!E59,'F-10'!E59,'F-11'!E59,'F-12'!E59,'F-13'!E59,'F-15'!E59,'F-16'!E59,'F-17'!E59,'F-18'!E59,'F-19'!E59,'F-20'!E59,'F-22'!E59,'F-23'!E59,'F-24'!E59,'F-25'!E59,'F-26'!E59,'F-27'!E59,'F-28'!E59,'F-29'!E59,'F-30'!E59,'F-31'!E59)</f>
        <v>703</v>
      </c>
      <c r="N59" s="5" t="e">
        <f>SUM('F-32'!E59,'F-33'!E59,'F-34'!E59,'F-35'!E59,'F-36'!E59,'F-37'!E59,'F-39'!E59,'F-40'!E59,'F-41'!E59,'F-43'!E59,'F-44'!E59,'F-45'!E59,'F-42'!E59,'F-38'!E59,#REF!,'F-48'!E59)</f>
        <v>#REF!</v>
      </c>
      <c r="O59" s="111" t="e">
        <f t="shared" si="7"/>
        <v>#REF!</v>
      </c>
      <c r="P59" s="5">
        <f>SUM('F-3'!F59,'F-4'!F59,'F-5'!F59,'F-6'!F59,'F-8'!F59,'F-9'!F59,'F-10'!F59,'F-11'!F59,'F-12'!F59,'F-13'!F59,'F-15'!F59,'F-16'!F59,'F-17'!F59,'F-18'!F59,'F-19'!F59,'F-20'!F59,'F-22'!F59,'F-23'!F59,'F-24'!F59,'F-25'!F59,'F-26'!F59,'F-27'!F59,'F-28'!F59,'F-29'!F59,'F-30'!F59,'F-31'!F59)</f>
        <v>570</v>
      </c>
      <c r="Q59" s="5" t="e">
        <f>SUM('F-32'!F59,'F-33'!F59,'F-34'!F59,'F-35'!F59,'F-36'!F59,'F-37'!F59,'F-39'!F59,'F-40'!F59,'F-41'!F59,'F-43'!F59,'F-44'!F59,'F-45'!F59,'F-42'!F59,'F-38'!F59,#REF!,'F-48'!F59)</f>
        <v>#REF!</v>
      </c>
      <c r="R59" s="111" t="e">
        <f t="shared" si="2"/>
        <v>#REF!</v>
      </c>
      <c r="S59" s="5">
        <f>SUM('F-3'!G59,'F-4'!G59,'F-5'!G59,'F-6'!G59,'F-8'!G59,'F-9'!G59,'F-10'!G59,'F-11'!G59,'F-12'!G59,'F-13'!G59,'F-15'!G59,'F-16'!G59,'F-17'!G59,'F-18'!G59,'F-19'!G59,'F-20'!G59,'F-22'!G59,'F-23'!G59,'F-24'!G59,'F-25'!G59,'F-26'!G59,'F-27'!G59,'F-28'!G59,'F-29'!G59,'F-30'!G59,'F-31'!G59)</f>
        <v>73</v>
      </c>
      <c r="T59" s="5" t="e">
        <f>SUM('F-32'!G59,'F-33'!G59,'F-34'!G59,'F-35'!G59,'F-36'!G59,'F-37'!G59,'F-39'!G59,'F-40'!G59,'F-41'!G59,'F-43'!G59,'F-44'!G59,'F-45'!G59,'F-42'!G59,'F-38'!G59,#REF!,'F-48'!G59)</f>
        <v>#REF!</v>
      </c>
      <c r="U59" s="111" t="e">
        <f t="shared" si="3"/>
        <v>#REF!</v>
      </c>
      <c r="V59" s="5">
        <f>SUM('F-3'!H59,'F-4'!H59,'F-5'!H59,'F-6'!H59,'F-8'!H59,'F-9'!H59,'F-10'!H59,'F-11'!H59,'F-12'!H59,'F-13'!H59,'F-15'!H59,'F-16'!H59,'F-17'!H59,'F-18'!H59,'F-19'!H59,'F-20'!H59,'F-22'!H59,'F-23'!H59,'F-24'!H59,'F-25'!H59,'F-26'!H59,'F-27'!H59,'F-28'!H59,'F-29'!H59,'F-30'!H59,'F-31'!H59)</f>
        <v>90</v>
      </c>
      <c r="W59" s="5" t="e">
        <f>SUM('F-32'!H59,'F-33'!H59,'F-34'!H59,'F-35'!H59,'F-36'!H59,'F-37'!H59,'F-39'!H59,'F-40'!H59,'F-41'!H59,'F-43'!H59,'F-44'!H59,'F-45'!H59,'F-42'!H59,'F-38'!H59,#REF!,'F-48'!H59)</f>
        <v>#REF!</v>
      </c>
      <c r="X59" s="111" t="e">
        <f t="shared" si="8"/>
        <v>#REF!</v>
      </c>
      <c r="Y59" s="5">
        <f>SUM('F-3'!I59,'F-4'!I59,'F-5'!I59,'F-6'!I59,'F-8'!I59,'F-9'!I59,'F-10'!I59,'F-11'!I59,'F-12'!I59,'F-13'!I59,'F-15'!I59,'F-16'!I59,'F-17'!I59,'F-18'!I59,'F-19'!I59,'F-20'!I59,'F-22'!I59,'F-23'!I59,'F-24'!I59,'F-25'!I59,'F-26'!I59,'F-27'!I59,'F-28'!I59,'F-29'!I59,'F-30'!I59,'F-31'!I59)</f>
        <v>9</v>
      </c>
      <c r="Z59" s="5" t="e">
        <f>SUM('F-32'!I59,'F-33'!I59,'F-34'!I59,'F-35'!I59,'F-36'!I59,'F-37'!I59,'F-39'!I59,'F-40'!I59,'F-41'!I59,'F-43'!I59,'F-44'!I59,'F-45'!I59,'F-42'!I59,'F-38'!I59,#REF!,'F-48'!I59)</f>
        <v>#REF!</v>
      </c>
      <c r="AA59" s="111" t="e">
        <f t="shared" si="5"/>
        <v>#REF!</v>
      </c>
    </row>
    <row r="60" spans="2:27" s="8" customFormat="1" ht="11.1" customHeight="1" x14ac:dyDescent="0.15">
      <c r="B60" s="29" t="s">
        <v>36</v>
      </c>
      <c r="C60" s="123">
        <v>223</v>
      </c>
      <c r="D60" s="124"/>
      <c r="E60" s="125">
        <v>116</v>
      </c>
      <c r="F60" s="123">
        <v>106</v>
      </c>
      <c r="G60" s="123">
        <v>11</v>
      </c>
      <c r="H60" s="123">
        <v>19</v>
      </c>
      <c r="I60" s="123">
        <v>2</v>
      </c>
      <c r="J60" s="5">
        <f>SUM('F-3'!C60,'F-4'!C60,'F-5'!C60,'F-6'!C60,'F-8'!C60,'F-9'!C60,'F-10'!C60,'F-11'!C60,'F-12'!C60,'F-13'!C60,'F-15'!C60,'F-16'!C60,'F-17'!C60,'F-18'!C60,'F-19'!C60,'F-20'!C60,'F-22'!C60,'F-23'!C60,'F-24'!C60,'F-25'!C60,'F-26'!C60,'F-27'!C60,'F-28'!C60,'F-29'!C60,'F-30'!C60,'F-31'!C60)</f>
        <v>65</v>
      </c>
      <c r="K60" s="5" t="e">
        <f>SUM('F-32'!C60,'F-33'!C60,'F-34'!C60,'F-35'!C60,'F-36'!C60,'F-37'!C60,'F-39'!C60,'F-40'!C60,'F-41'!C60,'F-43'!C60,'F-44'!C60,'F-45'!C60,'F-42'!C60,'F-38'!C60,#REF!,'F-48'!C60)</f>
        <v>#REF!</v>
      </c>
      <c r="L60" s="111" t="e">
        <f t="shared" si="6"/>
        <v>#REF!</v>
      </c>
      <c r="M60" s="5">
        <f>SUM('F-3'!E60,'F-4'!E60,'F-5'!E60,'F-6'!E60,'F-8'!E60,'F-9'!E60,'F-10'!E60,'F-11'!E60,'F-12'!E60,'F-13'!E60,'F-15'!E60,'F-16'!E60,'F-17'!E60,'F-18'!E60,'F-19'!E60,'F-20'!E60,'F-22'!E60,'F-23'!E60,'F-24'!E60,'F-25'!E60,'F-26'!E60,'F-27'!E60,'F-28'!E60,'F-29'!E60,'F-30'!E60,'F-31'!E60)</f>
        <v>54</v>
      </c>
      <c r="N60" s="5" t="e">
        <f>SUM('F-32'!E60,'F-33'!E60,'F-34'!E60,'F-35'!E60,'F-36'!E60,'F-37'!E60,'F-39'!E60,'F-40'!E60,'F-41'!E60,'F-43'!E60,'F-44'!E60,'F-45'!E60,'F-42'!E60,'F-38'!E60,#REF!,'F-48'!E60)</f>
        <v>#REF!</v>
      </c>
      <c r="O60" s="111" t="e">
        <f t="shared" si="7"/>
        <v>#REF!</v>
      </c>
      <c r="P60" s="5">
        <f>SUM('F-3'!F60,'F-4'!F60,'F-5'!F60,'F-6'!F60,'F-8'!F60,'F-9'!F60,'F-10'!F60,'F-11'!F60,'F-12'!F60,'F-13'!F60,'F-15'!F60,'F-16'!F60,'F-17'!F60,'F-18'!F60,'F-19'!F60,'F-20'!F60,'F-22'!F60,'F-23'!F60,'F-24'!F60,'F-25'!F60,'F-26'!F60,'F-27'!F60,'F-28'!F60,'F-29'!F60,'F-30'!F60,'F-31'!F60)</f>
        <v>51</v>
      </c>
      <c r="Q60" s="5" t="e">
        <f>SUM('F-32'!F60,'F-33'!F60,'F-34'!F60,'F-35'!F60,'F-36'!F60,'F-37'!F60,'F-39'!F60,'F-40'!F60,'F-41'!F60,'F-43'!F60,'F-44'!F60,'F-45'!F60,'F-42'!F60,'F-38'!F60,#REF!,'F-48'!F60)</f>
        <v>#REF!</v>
      </c>
      <c r="R60" s="111" t="e">
        <f t="shared" si="2"/>
        <v>#REF!</v>
      </c>
      <c r="S60" s="5">
        <f>SUM('F-3'!G60,'F-4'!G60,'F-5'!G60,'F-6'!G60,'F-8'!G60,'F-9'!G60,'F-10'!G60,'F-11'!G60,'F-12'!G60,'F-13'!G60,'F-15'!G60,'F-16'!G60,'F-17'!G60,'F-18'!G60,'F-19'!G60,'F-20'!G60,'F-22'!G60,'F-23'!G60,'F-24'!G60,'F-25'!G60,'F-26'!G60,'F-27'!G60,'F-28'!G60,'F-29'!G60,'F-30'!G60,'F-31'!G60)</f>
        <v>3</v>
      </c>
      <c r="T60" s="5" t="e">
        <f>SUM('F-32'!G60,'F-33'!G60,'F-34'!G60,'F-35'!G60,'F-36'!G60,'F-37'!G60,'F-39'!G60,'F-40'!G60,'F-41'!G60,'F-43'!G60,'F-44'!G60,'F-45'!G60,'F-42'!G60,'F-38'!G60,#REF!,'F-48'!G60)</f>
        <v>#REF!</v>
      </c>
      <c r="U60" s="111" t="e">
        <f t="shared" si="3"/>
        <v>#REF!</v>
      </c>
      <c r="V60" s="5">
        <f>SUM('F-3'!H60,'F-4'!H60,'F-5'!H60,'F-6'!H60,'F-8'!H60,'F-9'!H60,'F-10'!H60,'F-11'!H60,'F-12'!H60,'F-13'!H60,'F-15'!H60,'F-16'!H60,'F-17'!H60,'F-18'!H60,'F-19'!H60,'F-20'!H60,'F-22'!H60,'F-23'!H60,'F-24'!H60,'F-25'!H60,'F-26'!H60,'F-27'!H60,'F-28'!H60,'F-29'!H60,'F-30'!H60,'F-31'!H60)</f>
        <v>4</v>
      </c>
      <c r="W60" s="5" t="e">
        <f>SUM('F-32'!H60,'F-33'!H60,'F-34'!H60,'F-35'!H60,'F-36'!H60,'F-37'!H60,'F-39'!H60,'F-40'!H60,'F-41'!H60,'F-43'!H60,'F-44'!H60,'F-45'!H60,'F-42'!H60,'F-38'!H60,#REF!,'F-48'!H60)</f>
        <v>#REF!</v>
      </c>
      <c r="X60" s="111" t="e">
        <f t="shared" si="8"/>
        <v>#REF!</v>
      </c>
      <c r="Y60" s="5">
        <f>SUM('F-3'!I60,'F-4'!I60,'F-5'!I60,'F-6'!I60,'F-8'!I60,'F-9'!I60,'F-10'!I60,'F-11'!I60,'F-12'!I60,'F-13'!I60,'F-15'!I60,'F-16'!I60,'F-17'!I60,'F-18'!I60,'F-19'!I60,'F-20'!I60,'F-22'!I60,'F-23'!I60,'F-24'!I60,'F-25'!I60,'F-26'!I60,'F-27'!I60,'F-28'!I60,'F-29'!I60,'F-30'!I60,'F-31'!I60)</f>
        <v>0</v>
      </c>
      <c r="Z60" s="5" t="e">
        <f>SUM('F-32'!I60,'F-33'!I60,'F-34'!I60,'F-35'!I60,'F-36'!I60,'F-37'!I60,'F-39'!I60,'F-40'!I60,'F-41'!I60,'F-43'!I60,'F-44'!I60,'F-45'!I60,'F-42'!I60,'F-38'!I60,#REF!,'F-48'!I60)</f>
        <v>#REF!</v>
      </c>
      <c r="AA60" s="111" t="e">
        <f t="shared" si="5"/>
        <v>#REF!</v>
      </c>
    </row>
    <row r="61" spans="2:27" s="8" customFormat="1" ht="11.1" customHeight="1" x14ac:dyDescent="0.15">
      <c r="B61" s="29" t="s">
        <v>37</v>
      </c>
      <c r="C61" s="123">
        <v>262</v>
      </c>
      <c r="D61" s="124"/>
      <c r="E61" s="125">
        <v>148</v>
      </c>
      <c r="F61" s="123">
        <v>103</v>
      </c>
      <c r="G61" s="123">
        <v>17</v>
      </c>
      <c r="H61" s="123">
        <v>11</v>
      </c>
      <c r="I61" s="123">
        <v>0</v>
      </c>
      <c r="J61" s="5">
        <f>SUM('F-3'!C61,'F-4'!C61,'F-5'!C61,'F-6'!C61,'F-8'!C61,'F-9'!C61,'F-10'!C61,'F-11'!C61,'F-12'!C61,'F-13'!C61,'F-15'!C61,'F-16'!C61,'F-17'!C61,'F-18'!C61,'F-19'!C61,'F-20'!C61,'F-22'!C61,'F-23'!C61,'F-24'!C61,'F-25'!C61,'F-26'!C61,'F-27'!C61,'F-28'!C61,'F-29'!C61,'F-30'!C61,'F-31'!C61)</f>
        <v>62</v>
      </c>
      <c r="K61" s="5" t="e">
        <f>SUM('F-32'!C61,'F-33'!C61,'F-34'!C61,'F-35'!C61,'F-36'!C61,'F-37'!C61,'F-39'!C61,'F-40'!C61,'F-41'!C61,'F-43'!C61,'F-44'!C61,'F-45'!C61,'F-42'!C61,'F-38'!C61,#REF!,'F-48'!C61)</f>
        <v>#REF!</v>
      </c>
      <c r="L61" s="111" t="e">
        <f t="shared" si="6"/>
        <v>#REF!</v>
      </c>
      <c r="M61" s="5">
        <f>SUM('F-3'!E61,'F-4'!E61,'F-5'!E61,'F-6'!E61,'F-8'!E61,'F-9'!E61,'F-10'!E61,'F-11'!E61,'F-12'!E61,'F-13'!E61,'F-15'!E61,'F-16'!E61,'F-17'!E61,'F-18'!E61,'F-19'!E61,'F-20'!E61,'F-22'!E61,'F-23'!E61,'F-24'!E61,'F-25'!E61,'F-26'!E61,'F-27'!E61,'F-28'!E61,'F-29'!E61,'F-30'!E61,'F-31'!E61)</f>
        <v>50</v>
      </c>
      <c r="N61" s="5" t="e">
        <f>SUM('F-32'!E61,'F-33'!E61,'F-34'!E61,'F-35'!E61,'F-36'!E61,'F-37'!E61,'F-39'!E61,'F-40'!E61,'F-41'!E61,'F-43'!E61,'F-44'!E61,'F-45'!E61,'F-42'!E61,'F-38'!E61,#REF!,'F-48'!E61)</f>
        <v>#REF!</v>
      </c>
      <c r="O61" s="111" t="e">
        <f t="shared" si="7"/>
        <v>#REF!</v>
      </c>
      <c r="P61" s="5">
        <f>SUM('F-3'!F61,'F-4'!F61,'F-5'!F61,'F-6'!F61,'F-8'!F61,'F-9'!F61,'F-10'!F61,'F-11'!F61,'F-12'!F61,'F-13'!F61,'F-15'!F61,'F-16'!F61,'F-17'!F61,'F-18'!F61,'F-19'!F61,'F-20'!F61,'F-22'!F61,'F-23'!F61,'F-24'!F61,'F-25'!F61,'F-26'!F61,'F-27'!F61,'F-28'!F61,'F-29'!F61,'F-30'!F61,'F-31'!F61)</f>
        <v>41</v>
      </c>
      <c r="Q61" s="5" t="e">
        <f>SUM('F-32'!F61,'F-33'!F61,'F-34'!F61,'F-35'!F61,'F-36'!F61,'F-37'!F61,'F-39'!F61,'F-40'!F61,'F-41'!F61,'F-43'!F61,'F-44'!F61,'F-45'!F61,'F-42'!F61,'F-38'!F61,#REF!,'F-48'!F61)</f>
        <v>#REF!</v>
      </c>
      <c r="R61" s="111" t="e">
        <f t="shared" si="2"/>
        <v>#REF!</v>
      </c>
      <c r="S61" s="5">
        <f>SUM('F-3'!G61,'F-4'!G61,'F-5'!G61,'F-6'!G61,'F-8'!G61,'F-9'!G61,'F-10'!G61,'F-11'!G61,'F-12'!G61,'F-13'!G61,'F-15'!G61,'F-16'!G61,'F-17'!G61,'F-18'!G61,'F-19'!G61,'F-20'!G61,'F-22'!G61,'F-23'!G61,'F-24'!G61,'F-25'!G61,'F-26'!G61,'F-27'!G61,'F-28'!G61,'F-29'!G61,'F-30'!G61,'F-31'!G61)</f>
        <v>7</v>
      </c>
      <c r="T61" s="5" t="e">
        <f>SUM('F-32'!G61,'F-33'!G61,'F-34'!G61,'F-35'!G61,'F-36'!G61,'F-37'!G61,'F-39'!G61,'F-40'!G61,'F-41'!G61,'F-43'!G61,'F-44'!G61,'F-45'!G61,'F-42'!G61,'F-38'!G61,#REF!,'F-48'!G61)</f>
        <v>#REF!</v>
      </c>
      <c r="U61" s="111" t="e">
        <f t="shared" si="3"/>
        <v>#REF!</v>
      </c>
      <c r="V61" s="5">
        <f>SUM('F-3'!H61,'F-4'!H61,'F-5'!H61,'F-6'!H61,'F-8'!H61,'F-9'!H61,'F-10'!H61,'F-11'!H61,'F-12'!H61,'F-13'!H61,'F-15'!H61,'F-16'!H61,'F-17'!H61,'F-18'!H61,'F-19'!H61,'F-20'!H61,'F-22'!H61,'F-23'!H61,'F-24'!H61,'F-25'!H61,'F-26'!H61,'F-27'!H61,'F-28'!H61,'F-29'!H61,'F-30'!H61,'F-31'!H61)</f>
        <v>8</v>
      </c>
      <c r="W61" s="5" t="e">
        <f>SUM('F-32'!H61,'F-33'!H61,'F-34'!H61,'F-35'!H61,'F-36'!H61,'F-37'!H61,'F-39'!H61,'F-40'!H61,'F-41'!H61,'F-43'!H61,'F-44'!H61,'F-45'!H61,'F-42'!H61,'F-38'!H61,#REF!,'F-48'!H61)</f>
        <v>#REF!</v>
      </c>
      <c r="X61" s="111" t="e">
        <f t="shared" si="8"/>
        <v>#REF!</v>
      </c>
      <c r="Y61" s="5">
        <f>SUM('F-3'!I61,'F-4'!I61,'F-5'!I61,'F-6'!I61,'F-8'!I61,'F-9'!I61,'F-10'!I61,'F-11'!I61,'F-12'!I61,'F-13'!I61,'F-15'!I61,'F-16'!I61,'F-17'!I61,'F-18'!I61,'F-19'!I61,'F-20'!I61,'F-22'!I61,'F-23'!I61,'F-24'!I61,'F-25'!I61,'F-26'!I61,'F-27'!I61,'F-28'!I61,'F-29'!I61,'F-30'!I61,'F-31'!I61)</f>
        <v>0</v>
      </c>
      <c r="Z61" s="5" t="e">
        <f>SUM('F-32'!I61,'F-33'!I61,'F-34'!I61,'F-35'!I61,'F-36'!I61,'F-37'!I61,'F-39'!I61,'F-40'!I61,'F-41'!I61,'F-43'!I61,'F-44'!I61,'F-45'!I61,'F-42'!I61,'F-38'!I61,#REF!,'F-48'!I61)</f>
        <v>#REF!</v>
      </c>
      <c r="AA61" s="111" t="e">
        <f t="shared" si="5"/>
        <v>#REF!</v>
      </c>
    </row>
    <row r="62" spans="2:27" s="8" customFormat="1" ht="11.1" customHeight="1" x14ac:dyDescent="0.15">
      <c r="B62" s="29" t="s">
        <v>38</v>
      </c>
      <c r="C62" s="123">
        <v>1111</v>
      </c>
      <c r="D62" s="124"/>
      <c r="E62" s="125">
        <v>468</v>
      </c>
      <c r="F62" s="123">
        <v>375</v>
      </c>
      <c r="G62" s="123">
        <v>63</v>
      </c>
      <c r="H62" s="123">
        <v>66</v>
      </c>
      <c r="I62" s="123">
        <v>8</v>
      </c>
      <c r="J62" s="5">
        <f>SUM('F-3'!C62,'F-4'!C62,'F-5'!C62,'F-6'!C62,'F-8'!C62,'F-9'!C62,'F-10'!C62,'F-11'!C62,'F-12'!C62,'F-13'!C62,'F-15'!C62,'F-16'!C62,'F-17'!C62,'F-18'!C62,'F-19'!C62,'F-20'!C62,'F-22'!C62,'F-23'!C62,'F-24'!C62,'F-25'!C62,'F-26'!C62,'F-27'!C62,'F-28'!C62,'F-29'!C62,'F-30'!C62,'F-31'!C62)</f>
        <v>255</v>
      </c>
      <c r="K62" s="5" t="e">
        <f>SUM('F-32'!C62,'F-33'!C62,'F-34'!C62,'F-35'!C62,'F-36'!C62,'F-37'!C62,'F-39'!C62,'F-40'!C62,'F-41'!C62,'F-43'!C62,'F-44'!C62,'F-45'!C62,'F-42'!C62,'F-38'!C62,#REF!,'F-48'!C62)</f>
        <v>#REF!</v>
      </c>
      <c r="L62" s="111" t="e">
        <f t="shared" si="6"/>
        <v>#REF!</v>
      </c>
      <c r="M62" s="5">
        <f>SUM('F-3'!E62,'F-4'!E62,'F-5'!E62,'F-6'!E62,'F-8'!E62,'F-9'!E62,'F-10'!E62,'F-11'!E62,'F-12'!E62,'F-13'!E62,'F-15'!E62,'F-16'!E62,'F-17'!E62,'F-18'!E62,'F-19'!E62,'F-20'!E62,'F-22'!E62,'F-23'!E62,'F-24'!E62,'F-25'!E62,'F-26'!E62,'F-27'!E62,'F-28'!E62,'F-29'!E62,'F-30'!E62,'F-31'!E62)</f>
        <v>173</v>
      </c>
      <c r="N62" s="5" t="e">
        <f>SUM('F-32'!E62,'F-33'!E62,'F-34'!E62,'F-35'!E62,'F-36'!E62,'F-37'!E62,'F-39'!E62,'F-40'!E62,'F-41'!E62,'F-43'!E62,'F-44'!E62,'F-45'!E62,'F-42'!E62,'F-38'!E62,#REF!,'F-48'!E62)</f>
        <v>#REF!</v>
      </c>
      <c r="O62" s="111" t="e">
        <f t="shared" si="7"/>
        <v>#REF!</v>
      </c>
      <c r="P62" s="5">
        <f>SUM('F-3'!F62,'F-4'!F62,'F-5'!F62,'F-6'!F62,'F-8'!F62,'F-9'!F62,'F-10'!F62,'F-11'!F62,'F-12'!F62,'F-13'!F62,'F-15'!F62,'F-16'!F62,'F-17'!F62,'F-18'!F62,'F-19'!F62,'F-20'!F62,'F-22'!F62,'F-23'!F62,'F-24'!F62,'F-25'!F62,'F-26'!F62,'F-27'!F62,'F-28'!F62,'F-29'!F62,'F-30'!F62,'F-31'!F62)</f>
        <v>148</v>
      </c>
      <c r="Q62" s="5" t="e">
        <f>SUM('F-32'!F62,'F-33'!F62,'F-34'!F62,'F-35'!F62,'F-36'!F62,'F-37'!F62,'F-39'!F62,'F-40'!F62,'F-41'!F62,'F-43'!F62,'F-44'!F62,'F-45'!F62,'F-42'!F62,'F-38'!F62,#REF!,'F-48'!F62)</f>
        <v>#REF!</v>
      </c>
      <c r="R62" s="111" t="e">
        <f t="shared" si="2"/>
        <v>#REF!</v>
      </c>
      <c r="S62" s="5">
        <f>SUM('F-3'!G62,'F-4'!G62,'F-5'!G62,'F-6'!G62,'F-8'!G62,'F-9'!G62,'F-10'!G62,'F-11'!G62,'F-12'!G62,'F-13'!G62,'F-15'!G62,'F-16'!G62,'F-17'!G62,'F-18'!G62,'F-19'!G62,'F-20'!G62,'F-22'!G62,'F-23'!G62,'F-24'!G62,'F-25'!G62,'F-26'!G62,'F-27'!G62,'F-28'!G62,'F-29'!G62,'F-30'!G62,'F-31'!G62)</f>
        <v>18</v>
      </c>
      <c r="T62" s="5" t="e">
        <f>SUM('F-32'!G62,'F-33'!G62,'F-34'!G62,'F-35'!G62,'F-36'!G62,'F-37'!G62,'F-39'!G62,'F-40'!G62,'F-41'!G62,'F-43'!G62,'F-44'!G62,'F-45'!G62,'F-42'!G62,'F-38'!G62,#REF!,'F-48'!G62)</f>
        <v>#REF!</v>
      </c>
      <c r="U62" s="111" t="e">
        <f t="shared" si="3"/>
        <v>#REF!</v>
      </c>
      <c r="V62" s="5">
        <f>SUM('F-3'!H62,'F-4'!H62,'F-5'!H62,'F-6'!H62,'F-8'!H62,'F-9'!H62,'F-10'!H62,'F-11'!H62,'F-12'!H62,'F-13'!H62,'F-15'!H62,'F-16'!H62,'F-17'!H62,'F-18'!H62,'F-19'!H62,'F-20'!H62,'F-22'!H62,'F-23'!H62,'F-24'!H62,'F-25'!H62,'F-26'!H62,'F-27'!H62,'F-28'!H62,'F-29'!H62,'F-30'!H62,'F-31'!H62)</f>
        <v>34</v>
      </c>
      <c r="W62" s="5" t="e">
        <f>SUM('F-32'!H62,'F-33'!H62,'F-34'!H62,'F-35'!H62,'F-36'!H62,'F-37'!H62,'F-39'!H62,'F-40'!H62,'F-41'!H62,'F-43'!H62,'F-44'!H62,'F-45'!H62,'F-42'!H62,'F-38'!H62,#REF!,'F-48'!H62)</f>
        <v>#REF!</v>
      </c>
      <c r="X62" s="111" t="e">
        <f t="shared" si="8"/>
        <v>#REF!</v>
      </c>
      <c r="Y62" s="5">
        <f>SUM('F-3'!I62,'F-4'!I62,'F-5'!I62,'F-6'!I62,'F-8'!I62,'F-9'!I62,'F-10'!I62,'F-11'!I62,'F-12'!I62,'F-13'!I62,'F-15'!I62,'F-16'!I62,'F-17'!I62,'F-18'!I62,'F-19'!I62,'F-20'!I62,'F-22'!I62,'F-23'!I62,'F-24'!I62,'F-25'!I62,'F-26'!I62,'F-27'!I62,'F-28'!I62,'F-29'!I62,'F-30'!I62,'F-31'!I62)</f>
        <v>3</v>
      </c>
      <c r="Z62" s="5" t="e">
        <f>SUM('F-32'!I62,'F-33'!I62,'F-34'!I62,'F-35'!I62,'F-36'!I62,'F-37'!I62,'F-39'!I62,'F-40'!I62,'F-41'!I62,'F-43'!I62,'F-44'!I62,'F-45'!I62,'F-42'!I62,'F-38'!I62,#REF!,'F-48'!I62)</f>
        <v>#REF!</v>
      </c>
      <c r="AA62" s="111" t="e">
        <f t="shared" si="5"/>
        <v>#REF!</v>
      </c>
    </row>
    <row r="63" spans="2:27" s="8" customFormat="1" ht="11.1" customHeight="1" x14ac:dyDescent="0.15">
      <c r="B63" s="29" t="s">
        <v>39</v>
      </c>
      <c r="C63" s="123">
        <v>2022</v>
      </c>
      <c r="D63" s="124"/>
      <c r="E63" s="125">
        <v>720</v>
      </c>
      <c r="F63" s="123">
        <v>572</v>
      </c>
      <c r="G63" s="123">
        <v>75</v>
      </c>
      <c r="H63" s="123">
        <v>59</v>
      </c>
      <c r="I63" s="123">
        <v>6</v>
      </c>
      <c r="J63" s="5">
        <f>SUM('F-3'!C63,'F-4'!C63,'F-5'!C63,'F-6'!C63,'F-8'!C63,'F-9'!C63,'F-10'!C63,'F-11'!C63,'F-12'!C63,'F-13'!C63,'F-15'!C63,'F-16'!C63,'F-17'!C63,'F-18'!C63,'F-19'!C63,'F-20'!C63,'F-22'!C63,'F-23'!C63,'F-24'!C63,'F-25'!C63,'F-26'!C63,'F-27'!C63,'F-28'!C63,'F-29'!C63,'F-30'!C63,'F-31'!C63)</f>
        <v>397</v>
      </c>
      <c r="K63" s="5" t="e">
        <f>SUM('F-32'!C63,'F-33'!C63,'F-34'!C63,'F-35'!C63,'F-36'!C63,'F-37'!C63,'F-39'!C63,'F-40'!C63,'F-41'!C63,'F-43'!C63,'F-44'!C63,'F-45'!C63,'F-42'!C63,'F-38'!C63,#REF!,'F-48'!C63)</f>
        <v>#REF!</v>
      </c>
      <c r="L63" s="111" t="e">
        <f t="shared" si="6"/>
        <v>#REF!</v>
      </c>
      <c r="M63" s="5">
        <f>SUM('F-3'!E63,'F-4'!E63,'F-5'!E63,'F-6'!E63,'F-8'!E63,'F-9'!E63,'F-10'!E63,'F-11'!E63,'F-12'!E63,'F-13'!E63,'F-15'!E63,'F-16'!E63,'F-17'!E63,'F-18'!E63,'F-19'!E63,'F-20'!E63,'F-22'!E63,'F-23'!E63,'F-24'!E63,'F-25'!E63,'F-26'!E63,'F-27'!E63,'F-28'!E63,'F-29'!E63,'F-30'!E63,'F-31'!E63)</f>
        <v>317</v>
      </c>
      <c r="N63" s="5" t="e">
        <f>SUM('F-32'!E63,'F-33'!E63,'F-34'!E63,'F-35'!E63,'F-36'!E63,'F-37'!E63,'F-39'!E63,'F-40'!E63,'F-41'!E63,'F-43'!E63,'F-44'!E63,'F-45'!E63,'F-42'!E63,'F-38'!E63,#REF!,'F-48'!E63)</f>
        <v>#REF!</v>
      </c>
      <c r="O63" s="111" t="e">
        <f t="shared" si="7"/>
        <v>#REF!</v>
      </c>
      <c r="P63" s="5">
        <f>SUM('F-3'!F63,'F-4'!F63,'F-5'!F63,'F-6'!F63,'F-8'!F63,'F-9'!F63,'F-10'!F63,'F-11'!F63,'F-12'!F63,'F-13'!F63,'F-15'!F63,'F-16'!F63,'F-17'!F63,'F-18'!F63,'F-19'!F63,'F-20'!F63,'F-22'!F63,'F-23'!F63,'F-24'!F63,'F-25'!F63,'F-26'!F63,'F-27'!F63,'F-28'!F63,'F-29'!F63,'F-30'!F63,'F-31'!F63)</f>
        <v>257</v>
      </c>
      <c r="Q63" s="5" t="e">
        <f>SUM('F-32'!F63,'F-33'!F63,'F-34'!F63,'F-35'!F63,'F-36'!F63,'F-37'!F63,'F-39'!F63,'F-40'!F63,'F-41'!F63,'F-43'!F63,'F-44'!F63,'F-45'!F63,'F-42'!F63,'F-38'!F63,#REF!,'F-48'!F63)</f>
        <v>#REF!</v>
      </c>
      <c r="R63" s="111" t="e">
        <f t="shared" si="2"/>
        <v>#REF!</v>
      </c>
      <c r="S63" s="5">
        <f>SUM('F-3'!G63,'F-4'!G63,'F-5'!G63,'F-6'!G63,'F-8'!G63,'F-9'!G63,'F-10'!G63,'F-11'!G63,'F-12'!G63,'F-13'!G63,'F-15'!G63,'F-16'!G63,'F-17'!G63,'F-18'!G63,'F-19'!G63,'F-20'!G63,'F-22'!G63,'F-23'!G63,'F-24'!G63,'F-25'!G63,'F-26'!G63,'F-27'!G63,'F-28'!G63,'F-29'!G63,'F-30'!G63,'F-31'!G63)</f>
        <v>38</v>
      </c>
      <c r="T63" s="5" t="e">
        <f>SUM('F-32'!G63,'F-33'!G63,'F-34'!G63,'F-35'!G63,'F-36'!G63,'F-37'!G63,'F-39'!G63,'F-40'!G63,'F-41'!G63,'F-43'!G63,'F-44'!G63,'F-45'!G63,'F-42'!G63,'F-38'!G63,#REF!,'F-48'!G63)</f>
        <v>#REF!</v>
      </c>
      <c r="U63" s="111" t="e">
        <f t="shared" si="3"/>
        <v>#REF!</v>
      </c>
      <c r="V63" s="5">
        <f>SUM('F-3'!H63,'F-4'!H63,'F-5'!H63,'F-6'!H63,'F-8'!H63,'F-9'!H63,'F-10'!H63,'F-11'!H63,'F-12'!H63,'F-13'!H63,'F-15'!H63,'F-16'!H63,'F-17'!H63,'F-18'!H63,'F-19'!H63,'F-20'!H63,'F-22'!H63,'F-23'!H63,'F-24'!H63,'F-25'!H63,'F-26'!H63,'F-27'!H63,'F-28'!H63,'F-29'!H63,'F-30'!H63,'F-31'!H63)</f>
        <v>31</v>
      </c>
      <c r="W63" s="5" t="e">
        <f>SUM('F-32'!H63,'F-33'!H63,'F-34'!H63,'F-35'!H63,'F-36'!H63,'F-37'!H63,'F-39'!H63,'F-40'!H63,'F-41'!H63,'F-43'!H63,'F-44'!H63,'F-45'!H63,'F-42'!H63,'F-38'!H63,#REF!,'F-48'!H63)</f>
        <v>#REF!</v>
      </c>
      <c r="X63" s="111" t="e">
        <f t="shared" si="8"/>
        <v>#REF!</v>
      </c>
      <c r="Y63" s="5">
        <f>SUM('F-3'!I63,'F-4'!I63,'F-5'!I63,'F-6'!I63,'F-8'!I63,'F-9'!I63,'F-10'!I63,'F-11'!I63,'F-12'!I63,'F-13'!I63,'F-15'!I63,'F-16'!I63,'F-17'!I63,'F-18'!I63,'F-19'!I63,'F-20'!I63,'F-22'!I63,'F-23'!I63,'F-24'!I63,'F-25'!I63,'F-26'!I63,'F-27'!I63,'F-28'!I63,'F-29'!I63,'F-30'!I63,'F-31'!I63)</f>
        <v>5</v>
      </c>
      <c r="Z63" s="5" t="e">
        <f>SUM('F-32'!I63,'F-33'!I63,'F-34'!I63,'F-35'!I63,'F-36'!I63,'F-37'!I63,'F-39'!I63,'F-40'!I63,'F-41'!I63,'F-43'!I63,'F-44'!I63,'F-45'!I63,'F-42'!I63,'F-38'!I63,#REF!,'F-48'!I63)</f>
        <v>#REF!</v>
      </c>
      <c r="AA63" s="111" t="e">
        <f t="shared" si="5"/>
        <v>#REF!</v>
      </c>
    </row>
    <row r="64" spans="2:27" s="8" customFormat="1" ht="11.1" customHeight="1" x14ac:dyDescent="0.15">
      <c r="B64" s="29" t="s">
        <v>40</v>
      </c>
      <c r="C64" s="123">
        <v>727</v>
      </c>
      <c r="D64" s="124"/>
      <c r="E64" s="125">
        <v>271</v>
      </c>
      <c r="F64" s="123">
        <v>191</v>
      </c>
      <c r="G64" s="123">
        <v>29</v>
      </c>
      <c r="H64" s="123">
        <v>24</v>
      </c>
      <c r="I64" s="123">
        <v>5</v>
      </c>
      <c r="J64" s="5">
        <f>SUM('F-3'!C64,'F-4'!C64,'F-5'!C64,'F-6'!C64,'F-8'!C64,'F-9'!C64,'F-10'!C64,'F-11'!C64,'F-12'!C64,'F-13'!C64,'F-15'!C64,'F-16'!C64,'F-17'!C64,'F-18'!C64,'F-19'!C64,'F-20'!C64,'F-22'!C64,'F-23'!C64,'F-24'!C64,'F-25'!C64,'F-26'!C64,'F-27'!C64,'F-28'!C64,'F-29'!C64,'F-30'!C64,'F-31'!C64)</f>
        <v>165</v>
      </c>
      <c r="K64" s="5" t="e">
        <f>SUM('F-32'!C64,'F-33'!C64,'F-34'!C64,'F-35'!C64,'F-36'!C64,'F-37'!C64,'F-39'!C64,'F-40'!C64,'F-41'!C64,'F-43'!C64,'F-44'!C64,'F-45'!C64,'F-42'!C64,'F-38'!C64,#REF!,'F-48'!C64)</f>
        <v>#REF!</v>
      </c>
      <c r="L64" s="111" t="e">
        <f t="shared" si="6"/>
        <v>#REF!</v>
      </c>
      <c r="M64" s="5">
        <f>SUM('F-3'!E64,'F-4'!E64,'F-5'!E64,'F-6'!E64,'F-8'!E64,'F-9'!E64,'F-10'!E64,'F-11'!E64,'F-12'!E64,'F-13'!E64,'F-15'!E64,'F-16'!E64,'F-17'!E64,'F-18'!E64,'F-19'!E64,'F-20'!E64,'F-22'!E64,'F-23'!E64,'F-24'!E64,'F-25'!E64,'F-26'!E64,'F-27'!E64,'F-28'!E64,'F-29'!E64,'F-30'!E64,'F-31'!E64)</f>
        <v>109</v>
      </c>
      <c r="N64" s="5" t="e">
        <f>SUM('F-32'!E64,'F-33'!E64,'F-34'!E64,'F-35'!E64,'F-36'!E64,'F-37'!E64,'F-39'!E64,'F-40'!E64,'F-41'!E64,'F-43'!E64,'F-44'!E64,'F-45'!E64,'F-42'!E64,'F-38'!E64,#REF!,'F-48'!E64)</f>
        <v>#REF!</v>
      </c>
      <c r="O64" s="111" t="e">
        <f t="shared" si="7"/>
        <v>#REF!</v>
      </c>
      <c r="P64" s="5">
        <f>SUM('F-3'!F64,'F-4'!F64,'F-5'!F64,'F-6'!F64,'F-8'!F64,'F-9'!F64,'F-10'!F64,'F-11'!F64,'F-12'!F64,'F-13'!F64,'F-15'!F64,'F-16'!F64,'F-17'!F64,'F-18'!F64,'F-19'!F64,'F-20'!F64,'F-22'!F64,'F-23'!F64,'F-24'!F64,'F-25'!F64,'F-26'!F64,'F-27'!F64,'F-28'!F64,'F-29'!F64,'F-30'!F64,'F-31'!F64)</f>
        <v>73</v>
      </c>
      <c r="Q64" s="5" t="e">
        <f>SUM('F-32'!F64,'F-33'!F64,'F-34'!F64,'F-35'!F64,'F-36'!F64,'F-37'!F64,'F-39'!F64,'F-40'!F64,'F-41'!F64,'F-43'!F64,'F-44'!F64,'F-45'!F64,'F-42'!F64,'F-38'!F64,#REF!,'F-48'!F64)</f>
        <v>#REF!</v>
      </c>
      <c r="R64" s="111" t="e">
        <f t="shared" si="2"/>
        <v>#REF!</v>
      </c>
      <c r="S64" s="5">
        <f>SUM('F-3'!G64,'F-4'!G64,'F-5'!G64,'F-6'!G64,'F-8'!G64,'F-9'!G64,'F-10'!G64,'F-11'!G64,'F-12'!G64,'F-13'!G64,'F-15'!G64,'F-16'!G64,'F-17'!G64,'F-18'!G64,'F-19'!G64,'F-20'!G64,'F-22'!G64,'F-23'!G64,'F-24'!G64,'F-25'!G64,'F-26'!G64,'F-27'!G64,'F-28'!G64,'F-29'!G64,'F-30'!G64,'F-31'!G64)</f>
        <v>7</v>
      </c>
      <c r="T64" s="5" t="e">
        <f>SUM('F-32'!G64,'F-33'!G64,'F-34'!G64,'F-35'!G64,'F-36'!G64,'F-37'!G64,'F-39'!G64,'F-40'!G64,'F-41'!G64,'F-43'!G64,'F-44'!G64,'F-45'!G64,'F-42'!G64,'F-38'!G64,#REF!,'F-48'!G64)</f>
        <v>#REF!</v>
      </c>
      <c r="U64" s="111" t="e">
        <f t="shared" si="3"/>
        <v>#REF!</v>
      </c>
      <c r="V64" s="5">
        <f>SUM('F-3'!H64,'F-4'!H64,'F-5'!H64,'F-6'!H64,'F-8'!H64,'F-9'!H64,'F-10'!H64,'F-11'!H64,'F-12'!H64,'F-13'!H64,'F-15'!H64,'F-16'!H64,'F-17'!H64,'F-18'!H64,'F-19'!H64,'F-20'!H64,'F-22'!H64,'F-23'!H64,'F-24'!H64,'F-25'!H64,'F-26'!H64,'F-27'!H64,'F-28'!H64,'F-29'!H64,'F-30'!H64,'F-31'!H64)</f>
        <v>13</v>
      </c>
      <c r="W64" s="5" t="e">
        <f>SUM('F-32'!H64,'F-33'!H64,'F-34'!H64,'F-35'!H64,'F-36'!H64,'F-37'!H64,'F-39'!H64,'F-40'!H64,'F-41'!H64,'F-43'!H64,'F-44'!H64,'F-45'!H64,'F-42'!H64,'F-38'!H64,#REF!,'F-48'!H64)</f>
        <v>#REF!</v>
      </c>
      <c r="X64" s="111" t="e">
        <f t="shared" si="8"/>
        <v>#REF!</v>
      </c>
      <c r="Y64" s="5">
        <f>SUM('F-3'!I64,'F-4'!I64,'F-5'!I64,'F-6'!I64,'F-8'!I64,'F-9'!I64,'F-10'!I64,'F-11'!I64,'F-12'!I64,'F-13'!I64,'F-15'!I64,'F-16'!I64,'F-17'!I64,'F-18'!I64,'F-19'!I64,'F-20'!I64,'F-22'!I64,'F-23'!I64,'F-24'!I64,'F-25'!I64,'F-26'!I64,'F-27'!I64,'F-28'!I64,'F-29'!I64,'F-30'!I64,'F-31'!I64)</f>
        <v>1</v>
      </c>
      <c r="Z64" s="5" t="e">
        <f>SUM('F-32'!I64,'F-33'!I64,'F-34'!I64,'F-35'!I64,'F-36'!I64,'F-37'!I64,'F-39'!I64,'F-40'!I64,'F-41'!I64,'F-43'!I64,'F-44'!I64,'F-45'!I64,'F-42'!I64,'F-38'!I64,#REF!,'F-48'!I64)</f>
        <v>#REF!</v>
      </c>
      <c r="AA64" s="111" t="e">
        <f t="shared" si="5"/>
        <v>#REF!</v>
      </c>
    </row>
    <row r="65" spans="2:27" s="22" customFormat="1" ht="11.1" customHeight="1" x14ac:dyDescent="0.15">
      <c r="B65" s="32" t="s">
        <v>289</v>
      </c>
      <c r="C65" s="121">
        <v>2726</v>
      </c>
      <c r="D65" s="121"/>
      <c r="E65" s="127">
        <v>860</v>
      </c>
      <c r="F65" s="121">
        <v>608</v>
      </c>
      <c r="G65" s="121">
        <v>102</v>
      </c>
      <c r="H65" s="121">
        <v>69</v>
      </c>
      <c r="I65" s="121">
        <v>8</v>
      </c>
      <c r="J65" s="5">
        <f>SUM('F-3'!C65,'F-4'!C65,'F-5'!C65,'F-6'!C65,'F-8'!C65,'F-9'!C65,'F-10'!C65,'F-11'!C65,'F-12'!C65,'F-13'!C65,'F-15'!C65,'F-16'!C65,'F-17'!C65,'F-18'!C65,'F-19'!C65,'F-20'!C65,'F-22'!C65,'F-23'!C65,'F-24'!C65,'F-25'!C65,'F-26'!C65,'F-27'!C65,'F-28'!C65,'F-29'!C65,'F-30'!C65,'F-31'!C65)</f>
        <v>439</v>
      </c>
      <c r="K65" s="5" t="e">
        <f>SUM('F-32'!C65,'F-33'!C65,'F-34'!C65,'F-35'!C65,'F-36'!C65,'F-37'!C65,'F-39'!C65,'F-40'!C65,'F-41'!C65,'F-43'!C65,'F-44'!C65,'F-45'!C65,'F-42'!C65,'F-38'!C65,#REF!,'F-48'!C65)</f>
        <v>#REF!</v>
      </c>
      <c r="L65" s="111" t="e">
        <f t="shared" si="6"/>
        <v>#REF!</v>
      </c>
      <c r="M65" s="5">
        <f>SUM('F-3'!E65,'F-4'!E65,'F-5'!E65,'F-6'!E65,'F-8'!E65,'F-9'!E65,'F-10'!E65,'F-11'!E65,'F-12'!E65,'F-13'!E65,'F-15'!E65,'F-16'!E65,'F-17'!E65,'F-18'!E65,'F-19'!E65,'F-20'!E65,'F-22'!E65,'F-23'!E65,'F-24'!E65,'F-25'!E65,'F-26'!E65,'F-27'!E65,'F-28'!E65,'F-29'!E65,'F-30'!E65,'F-31'!E65)</f>
        <v>290</v>
      </c>
      <c r="N65" s="5" t="e">
        <f>SUM('F-32'!E65,'F-33'!E65,'F-34'!E65,'F-35'!E65,'F-36'!E65,'F-37'!E65,'F-39'!E65,'F-40'!E65,'F-41'!E65,'F-43'!E65,'F-44'!E65,'F-45'!E65,'F-42'!E65,'F-38'!E65,#REF!,'F-48'!E65)</f>
        <v>#REF!</v>
      </c>
      <c r="O65" s="111" t="e">
        <f t="shared" si="7"/>
        <v>#REF!</v>
      </c>
      <c r="P65" s="5">
        <f>SUM('F-3'!F65,'F-4'!F65,'F-5'!F65,'F-6'!F65,'F-8'!F65,'F-9'!F65,'F-10'!F65,'F-11'!F65,'F-12'!F65,'F-13'!F65,'F-15'!F65,'F-16'!F65,'F-17'!F65,'F-18'!F65,'F-19'!F65,'F-20'!F65,'F-22'!F65,'F-23'!F65,'F-24'!F65,'F-25'!F65,'F-26'!F65,'F-27'!F65,'F-28'!F65,'F-29'!F65,'F-30'!F65,'F-31'!F65)</f>
        <v>204</v>
      </c>
      <c r="Q65" s="5" t="e">
        <f>SUM('F-32'!F65,'F-33'!F65,'F-34'!F65,'F-35'!F65,'F-36'!F65,'F-37'!F65,'F-39'!F65,'F-40'!F65,'F-41'!F65,'F-43'!F65,'F-44'!F65,'F-45'!F65,'F-42'!F65,'F-38'!F65,#REF!,'F-48'!F65)</f>
        <v>#REF!</v>
      </c>
      <c r="R65" s="111" t="e">
        <f t="shared" si="2"/>
        <v>#REF!</v>
      </c>
      <c r="S65" s="5">
        <f>SUM('F-3'!G65,'F-4'!G65,'F-5'!G65,'F-6'!G65,'F-8'!G65,'F-9'!G65,'F-10'!G65,'F-11'!G65,'F-12'!G65,'F-13'!G65,'F-15'!G65,'F-16'!G65,'F-17'!G65,'F-18'!G65,'F-19'!G65,'F-20'!G65,'F-22'!G65,'F-23'!G65,'F-24'!G65,'F-25'!G65,'F-26'!G65,'F-27'!G65,'F-28'!G65,'F-29'!G65,'F-30'!G65,'F-31'!G65)</f>
        <v>36</v>
      </c>
      <c r="T65" s="5" t="e">
        <f>SUM('F-32'!G65,'F-33'!G65,'F-34'!G65,'F-35'!G65,'F-36'!G65,'F-37'!G65,'F-39'!G65,'F-40'!G65,'F-41'!G65,'F-43'!G65,'F-44'!G65,'F-45'!G65,'F-42'!G65,'F-38'!G65,#REF!,'F-48'!G65)</f>
        <v>#REF!</v>
      </c>
      <c r="U65" s="111" t="e">
        <f t="shared" si="3"/>
        <v>#REF!</v>
      </c>
      <c r="V65" s="5">
        <f>SUM('F-3'!H65,'F-4'!H65,'F-5'!H65,'F-6'!H65,'F-8'!H65,'F-9'!H65,'F-10'!H65,'F-11'!H65,'F-12'!H65,'F-13'!H65,'F-15'!H65,'F-16'!H65,'F-17'!H65,'F-18'!H65,'F-19'!H65,'F-20'!H65,'F-22'!H65,'F-23'!H65,'F-24'!H65,'F-25'!H65,'F-26'!H65,'F-27'!H65,'F-28'!H65,'F-29'!H65,'F-30'!H65,'F-31'!H65)</f>
        <v>32</v>
      </c>
      <c r="W65" s="5" t="e">
        <f>SUM('F-32'!H65,'F-33'!H65,'F-34'!H65,'F-35'!H65,'F-36'!H65,'F-37'!H65,'F-39'!H65,'F-40'!H65,'F-41'!H65,'F-43'!H65,'F-44'!H65,'F-45'!H65,'F-42'!H65,'F-38'!H65,#REF!,'F-48'!H65)</f>
        <v>#REF!</v>
      </c>
      <c r="X65" s="111" t="e">
        <f t="shared" si="8"/>
        <v>#REF!</v>
      </c>
      <c r="Y65" s="5">
        <f>SUM('F-3'!I65,'F-4'!I65,'F-5'!I65,'F-6'!I65,'F-8'!I65,'F-9'!I65,'F-10'!I65,'F-11'!I65,'F-12'!I65,'F-13'!I65,'F-15'!I65,'F-16'!I65,'F-17'!I65,'F-18'!I65,'F-19'!I65,'F-20'!I65,'F-22'!I65,'F-23'!I65,'F-24'!I65,'F-25'!I65,'F-26'!I65,'F-27'!I65,'F-28'!I65,'F-29'!I65,'F-30'!I65,'F-31'!I65)</f>
        <v>5</v>
      </c>
      <c r="Z65" s="5" t="e">
        <f>SUM('F-32'!I65,'F-33'!I65,'F-34'!I65,'F-35'!I65,'F-36'!I65,'F-37'!I65,'F-39'!I65,'F-40'!I65,'F-41'!I65,'F-43'!I65,'F-44'!I65,'F-45'!I65,'F-42'!I65,'F-38'!I65,#REF!,'F-48'!I65)</f>
        <v>#REF!</v>
      </c>
      <c r="AA65" s="111" t="e">
        <f t="shared" si="5"/>
        <v>#REF!</v>
      </c>
    </row>
    <row r="66" spans="2:27" s="8" customFormat="1" ht="11.1" customHeight="1" x14ac:dyDescent="0.15">
      <c r="B66" s="29" t="s">
        <v>41</v>
      </c>
      <c r="C66" s="123">
        <v>429</v>
      </c>
      <c r="D66" s="124"/>
      <c r="E66" s="125">
        <v>107</v>
      </c>
      <c r="F66" s="123">
        <v>69</v>
      </c>
      <c r="G66" s="123">
        <v>12</v>
      </c>
      <c r="H66" s="123">
        <v>8</v>
      </c>
      <c r="I66" s="123">
        <v>1</v>
      </c>
      <c r="J66" s="5">
        <f>SUM('F-3'!C66,'F-4'!C66,'F-5'!C66,'F-6'!C66,'F-8'!C66,'F-9'!C66,'F-10'!C66,'F-11'!C66,'F-12'!C66,'F-13'!C66,'F-15'!C66,'F-16'!C66,'F-17'!C66,'F-18'!C66,'F-19'!C66,'F-20'!C66,'F-22'!C66,'F-23'!C66,'F-24'!C66,'F-25'!C66,'F-26'!C66,'F-27'!C66,'F-28'!C66,'F-29'!C66,'F-30'!C66,'F-31'!C66)</f>
        <v>61</v>
      </c>
      <c r="K66" s="5" t="e">
        <f>SUM('F-32'!C66,'F-33'!C66,'F-34'!C66,'F-35'!C66,'F-36'!C66,'F-37'!C66,'F-39'!C66,'F-40'!C66,'F-41'!C66,'F-43'!C66,'F-44'!C66,'F-45'!C66,'F-42'!C66,'F-38'!C66,#REF!,'F-48'!C66)</f>
        <v>#REF!</v>
      </c>
      <c r="L66" s="111" t="e">
        <f t="shared" si="6"/>
        <v>#REF!</v>
      </c>
      <c r="M66" s="5">
        <f>SUM('F-3'!E66,'F-4'!E66,'F-5'!E66,'F-6'!E66,'F-8'!E66,'F-9'!E66,'F-10'!E66,'F-11'!E66,'F-12'!E66,'F-13'!E66,'F-15'!E66,'F-16'!E66,'F-17'!E66,'F-18'!E66,'F-19'!E66,'F-20'!E66,'F-22'!E66,'F-23'!E66,'F-24'!E66,'F-25'!E66,'F-26'!E66,'F-27'!E66,'F-28'!E66,'F-29'!E66,'F-30'!E66,'F-31'!E66)</f>
        <v>38</v>
      </c>
      <c r="N66" s="5" t="e">
        <f>SUM('F-32'!E66,'F-33'!E66,'F-34'!E66,'F-35'!E66,'F-36'!E66,'F-37'!E66,'F-39'!E66,'F-40'!E66,'F-41'!E66,'F-43'!E66,'F-44'!E66,'F-45'!E66,'F-42'!E66,'F-38'!E66,#REF!,'F-48'!E66)</f>
        <v>#REF!</v>
      </c>
      <c r="O66" s="111" t="e">
        <f t="shared" si="7"/>
        <v>#REF!</v>
      </c>
      <c r="P66" s="5">
        <f>SUM('F-3'!F66,'F-4'!F66,'F-5'!F66,'F-6'!F66,'F-8'!F66,'F-9'!F66,'F-10'!F66,'F-11'!F66,'F-12'!F66,'F-13'!F66,'F-15'!F66,'F-16'!F66,'F-17'!F66,'F-18'!F66,'F-19'!F66,'F-20'!F66,'F-22'!F66,'F-23'!F66,'F-24'!F66,'F-25'!F66,'F-26'!F66,'F-27'!F66,'F-28'!F66,'F-29'!F66,'F-30'!F66,'F-31'!F66)</f>
        <v>18</v>
      </c>
      <c r="Q66" s="5" t="e">
        <f>SUM('F-32'!F66,'F-33'!F66,'F-34'!F66,'F-35'!F66,'F-36'!F66,'F-37'!F66,'F-39'!F66,'F-40'!F66,'F-41'!F66,'F-43'!F66,'F-44'!F66,'F-45'!F66,'F-42'!F66,'F-38'!F66,#REF!,'F-48'!F66)</f>
        <v>#REF!</v>
      </c>
      <c r="R66" s="111" t="e">
        <f t="shared" si="2"/>
        <v>#REF!</v>
      </c>
      <c r="S66" s="5">
        <f>SUM('F-3'!G66,'F-4'!G66,'F-5'!G66,'F-6'!G66,'F-8'!G66,'F-9'!G66,'F-10'!G66,'F-11'!G66,'F-12'!G66,'F-13'!G66,'F-15'!G66,'F-16'!G66,'F-17'!G66,'F-18'!G66,'F-19'!G66,'F-20'!G66,'F-22'!G66,'F-23'!G66,'F-24'!G66,'F-25'!G66,'F-26'!G66,'F-27'!G66,'F-28'!G66,'F-29'!G66,'F-30'!G66,'F-31'!G66)</f>
        <v>4</v>
      </c>
      <c r="T66" s="5" t="e">
        <f>SUM('F-32'!G66,'F-33'!G66,'F-34'!G66,'F-35'!G66,'F-36'!G66,'F-37'!G66,'F-39'!G66,'F-40'!G66,'F-41'!G66,'F-43'!G66,'F-44'!G66,'F-45'!G66,'F-42'!G66,'F-38'!G66,#REF!,'F-48'!G66)</f>
        <v>#REF!</v>
      </c>
      <c r="U66" s="111" t="e">
        <f t="shared" si="3"/>
        <v>#REF!</v>
      </c>
      <c r="V66" s="5">
        <f>SUM('F-3'!H66,'F-4'!H66,'F-5'!H66,'F-6'!H66,'F-8'!H66,'F-9'!H66,'F-10'!H66,'F-11'!H66,'F-12'!H66,'F-13'!H66,'F-15'!H66,'F-16'!H66,'F-17'!H66,'F-18'!H66,'F-19'!H66,'F-20'!H66,'F-22'!H66,'F-23'!H66,'F-24'!H66,'F-25'!H66,'F-26'!H66,'F-27'!H66,'F-28'!H66,'F-29'!H66,'F-30'!H66,'F-31'!H66)</f>
        <v>2</v>
      </c>
      <c r="W66" s="5" t="e">
        <f>SUM('F-32'!H66,'F-33'!H66,'F-34'!H66,'F-35'!H66,'F-36'!H66,'F-37'!H66,'F-39'!H66,'F-40'!H66,'F-41'!H66,'F-43'!H66,'F-44'!H66,'F-45'!H66,'F-42'!H66,'F-38'!H66,#REF!,'F-48'!H66)</f>
        <v>#REF!</v>
      </c>
      <c r="X66" s="111" t="e">
        <f t="shared" si="8"/>
        <v>#REF!</v>
      </c>
      <c r="Y66" s="5">
        <f>SUM('F-3'!I66,'F-4'!I66,'F-5'!I66,'F-6'!I66,'F-8'!I66,'F-9'!I66,'F-10'!I66,'F-11'!I66,'F-12'!I66,'F-13'!I66,'F-15'!I66,'F-16'!I66,'F-17'!I66,'F-18'!I66,'F-19'!I66,'F-20'!I66,'F-22'!I66,'F-23'!I66,'F-24'!I66,'F-25'!I66,'F-26'!I66,'F-27'!I66,'F-28'!I66,'F-29'!I66,'F-30'!I66,'F-31'!I66)</f>
        <v>0</v>
      </c>
      <c r="Z66" s="5" t="e">
        <f>SUM('F-32'!I66,'F-33'!I66,'F-34'!I66,'F-35'!I66,'F-36'!I66,'F-37'!I66,'F-39'!I66,'F-40'!I66,'F-41'!I66,'F-43'!I66,'F-44'!I66,'F-45'!I66,'F-42'!I66,'F-38'!I66,#REF!,'F-48'!I66)</f>
        <v>#REF!</v>
      </c>
      <c r="AA66" s="111" t="e">
        <f t="shared" si="5"/>
        <v>#REF!</v>
      </c>
    </row>
    <row r="67" spans="2:27" s="8" customFormat="1" ht="11.1" customHeight="1" x14ac:dyDescent="0.15">
      <c r="B67" s="29" t="s">
        <v>42</v>
      </c>
      <c r="C67" s="123">
        <v>761</v>
      </c>
      <c r="D67" s="124"/>
      <c r="E67" s="125">
        <v>356</v>
      </c>
      <c r="F67" s="123">
        <v>265</v>
      </c>
      <c r="G67" s="123">
        <v>49</v>
      </c>
      <c r="H67" s="123">
        <v>12</v>
      </c>
      <c r="I67" s="123">
        <v>0</v>
      </c>
      <c r="J67" s="5">
        <f>SUM('F-3'!C67,'F-4'!C67,'F-5'!C67,'F-6'!C67,'F-8'!C67,'F-9'!C67,'F-10'!C67,'F-11'!C67,'F-12'!C67,'F-13'!C67,'F-15'!C67,'F-16'!C67,'F-17'!C67,'F-18'!C67,'F-19'!C67,'F-20'!C67,'F-22'!C67,'F-23'!C67,'F-24'!C67,'F-25'!C67,'F-26'!C67,'F-27'!C67,'F-28'!C67,'F-29'!C67,'F-30'!C67,'F-31'!C67)</f>
        <v>155</v>
      </c>
      <c r="K67" s="5" t="e">
        <f>SUM('F-32'!C67,'F-33'!C67,'F-34'!C67,'F-35'!C67,'F-36'!C67,'F-37'!C67,'F-39'!C67,'F-40'!C67,'F-41'!C67,'F-43'!C67,'F-44'!C67,'F-45'!C67,'F-42'!C67,'F-38'!C67,#REF!,'F-48'!C67)</f>
        <v>#REF!</v>
      </c>
      <c r="L67" s="111" t="e">
        <f t="shared" si="6"/>
        <v>#REF!</v>
      </c>
      <c r="M67" s="5">
        <f>SUM('F-3'!E67,'F-4'!E67,'F-5'!E67,'F-6'!E67,'F-8'!E67,'F-9'!E67,'F-10'!E67,'F-11'!E67,'F-12'!E67,'F-13'!E67,'F-15'!E67,'F-16'!E67,'F-17'!E67,'F-18'!E67,'F-19'!E67,'F-20'!E67,'F-22'!E67,'F-23'!E67,'F-24'!E67,'F-25'!E67,'F-26'!E67,'F-27'!E67,'F-28'!E67,'F-29'!E67,'F-30'!E67,'F-31'!E67)</f>
        <v>114</v>
      </c>
      <c r="N67" s="5" t="e">
        <f>SUM('F-32'!E67,'F-33'!E67,'F-34'!E67,'F-35'!E67,'F-36'!E67,'F-37'!E67,'F-39'!E67,'F-40'!E67,'F-41'!E67,'F-43'!E67,'F-44'!E67,'F-45'!E67,'F-42'!E67,'F-38'!E67,#REF!,'F-48'!E67)</f>
        <v>#REF!</v>
      </c>
      <c r="O67" s="111" t="e">
        <f t="shared" si="7"/>
        <v>#REF!</v>
      </c>
      <c r="P67" s="5">
        <f>SUM('F-3'!F67,'F-4'!F67,'F-5'!F67,'F-6'!F67,'F-8'!F67,'F-9'!F67,'F-10'!F67,'F-11'!F67,'F-12'!F67,'F-13'!F67,'F-15'!F67,'F-16'!F67,'F-17'!F67,'F-18'!F67,'F-19'!F67,'F-20'!F67,'F-22'!F67,'F-23'!F67,'F-24'!F67,'F-25'!F67,'F-26'!F67,'F-27'!F67,'F-28'!F67,'F-29'!F67,'F-30'!F67,'F-31'!F67)</f>
        <v>84</v>
      </c>
      <c r="Q67" s="5" t="e">
        <f>SUM('F-32'!F67,'F-33'!F67,'F-34'!F67,'F-35'!F67,'F-36'!F67,'F-37'!F67,'F-39'!F67,'F-40'!F67,'F-41'!F67,'F-43'!F67,'F-44'!F67,'F-45'!F67,'F-42'!F67,'F-38'!F67,#REF!,'F-48'!F67)</f>
        <v>#REF!</v>
      </c>
      <c r="R67" s="111" t="e">
        <f t="shared" si="2"/>
        <v>#REF!</v>
      </c>
      <c r="S67" s="5">
        <f>SUM('F-3'!G67,'F-4'!G67,'F-5'!G67,'F-6'!G67,'F-8'!G67,'F-9'!G67,'F-10'!G67,'F-11'!G67,'F-12'!G67,'F-13'!G67,'F-15'!G67,'F-16'!G67,'F-17'!G67,'F-18'!G67,'F-19'!G67,'F-20'!G67,'F-22'!G67,'F-23'!G67,'F-24'!G67,'F-25'!G67,'F-26'!G67,'F-27'!G67,'F-28'!G67,'F-29'!G67,'F-30'!G67,'F-31'!G67)</f>
        <v>15</v>
      </c>
      <c r="T67" s="5" t="e">
        <f>SUM('F-32'!G67,'F-33'!G67,'F-34'!G67,'F-35'!G67,'F-36'!G67,'F-37'!G67,'F-39'!G67,'F-40'!G67,'F-41'!G67,'F-43'!G67,'F-44'!G67,'F-45'!G67,'F-42'!G67,'F-38'!G67,#REF!,'F-48'!G67)</f>
        <v>#REF!</v>
      </c>
      <c r="U67" s="111" t="e">
        <f t="shared" si="3"/>
        <v>#REF!</v>
      </c>
      <c r="V67" s="5">
        <f>SUM('F-3'!H67,'F-4'!H67,'F-5'!H67,'F-6'!H67,'F-8'!H67,'F-9'!H67,'F-10'!H67,'F-11'!H67,'F-12'!H67,'F-13'!H67,'F-15'!H67,'F-16'!H67,'F-17'!H67,'F-18'!H67,'F-19'!H67,'F-20'!H67,'F-22'!H67,'F-23'!H67,'F-24'!H67,'F-25'!H67,'F-26'!H67,'F-27'!H67,'F-28'!H67,'F-29'!H67,'F-30'!H67,'F-31'!H67)</f>
        <v>6</v>
      </c>
      <c r="W67" s="5" t="e">
        <f>SUM('F-32'!H67,'F-33'!H67,'F-34'!H67,'F-35'!H67,'F-36'!H67,'F-37'!H67,'F-39'!H67,'F-40'!H67,'F-41'!H67,'F-43'!H67,'F-44'!H67,'F-45'!H67,'F-42'!H67,'F-38'!H67,#REF!,'F-48'!H67)</f>
        <v>#REF!</v>
      </c>
      <c r="X67" s="111" t="e">
        <f t="shared" si="8"/>
        <v>#REF!</v>
      </c>
      <c r="Y67" s="5">
        <f>SUM('F-3'!I67,'F-4'!I67,'F-5'!I67,'F-6'!I67,'F-8'!I67,'F-9'!I67,'F-10'!I67,'F-11'!I67,'F-12'!I67,'F-13'!I67,'F-15'!I67,'F-16'!I67,'F-17'!I67,'F-18'!I67,'F-19'!I67,'F-20'!I67,'F-22'!I67,'F-23'!I67,'F-24'!I67,'F-25'!I67,'F-26'!I67,'F-27'!I67,'F-28'!I67,'F-29'!I67,'F-30'!I67,'F-31'!I67)</f>
        <v>0</v>
      </c>
      <c r="Z67" s="5" t="e">
        <f>SUM('F-32'!I67,'F-33'!I67,'F-34'!I67,'F-35'!I67,'F-36'!I67,'F-37'!I67,'F-39'!I67,'F-40'!I67,'F-41'!I67,'F-43'!I67,'F-44'!I67,'F-45'!I67,'F-42'!I67,'F-38'!I67,#REF!,'F-48'!I67)</f>
        <v>#REF!</v>
      </c>
      <c r="AA67" s="111" t="e">
        <f t="shared" si="5"/>
        <v>#REF!</v>
      </c>
    </row>
    <row r="68" spans="2:27" s="8" customFormat="1" ht="11.1" customHeight="1" x14ac:dyDescent="0.15">
      <c r="B68" s="29" t="s">
        <v>43</v>
      </c>
      <c r="C68" s="123">
        <v>1076</v>
      </c>
      <c r="D68" s="124"/>
      <c r="E68" s="125">
        <v>250</v>
      </c>
      <c r="F68" s="123">
        <v>178</v>
      </c>
      <c r="G68" s="123">
        <v>27</v>
      </c>
      <c r="H68" s="123">
        <v>18</v>
      </c>
      <c r="I68" s="123">
        <v>2</v>
      </c>
      <c r="J68" s="5">
        <f>SUM('F-3'!C68,'F-4'!C68,'F-5'!C68,'F-6'!C68,'F-8'!C68,'F-9'!C68,'F-10'!C68,'F-11'!C68,'F-12'!C68,'F-13'!C68,'F-15'!C68,'F-16'!C68,'F-17'!C68,'F-18'!C68,'F-19'!C68,'F-20'!C68,'F-22'!C68,'F-23'!C68,'F-24'!C68,'F-25'!C68,'F-26'!C68,'F-27'!C68,'F-28'!C68,'F-29'!C68,'F-30'!C68,'F-31'!C68)</f>
        <v>111</v>
      </c>
      <c r="K68" s="5" t="e">
        <f>SUM('F-32'!C68,'F-33'!C68,'F-34'!C68,'F-35'!C68,'F-36'!C68,'F-37'!C68,'F-39'!C68,'F-40'!C68,'F-41'!C68,'F-43'!C68,'F-44'!C68,'F-45'!C68,'F-42'!C68,'F-38'!C68,#REF!,'F-48'!C68)</f>
        <v>#REF!</v>
      </c>
      <c r="L68" s="111" t="e">
        <f t="shared" si="6"/>
        <v>#REF!</v>
      </c>
      <c r="M68" s="5">
        <f>SUM('F-3'!E68,'F-4'!E68,'F-5'!E68,'F-6'!E68,'F-8'!E68,'F-9'!E68,'F-10'!E68,'F-11'!E68,'F-12'!E68,'F-13'!E68,'F-15'!E68,'F-16'!E68,'F-17'!E68,'F-18'!E68,'F-19'!E68,'F-20'!E68,'F-22'!E68,'F-23'!E68,'F-24'!E68,'F-25'!E68,'F-26'!E68,'F-27'!E68,'F-28'!E68,'F-29'!E68,'F-30'!E68,'F-31'!E68)</f>
        <v>70</v>
      </c>
      <c r="N68" s="5" t="e">
        <f>SUM('F-32'!E68,'F-33'!E68,'F-34'!E68,'F-35'!E68,'F-36'!E68,'F-37'!E68,'F-39'!E68,'F-40'!E68,'F-41'!E68,'F-43'!E68,'F-44'!E68,'F-45'!E68,'F-42'!E68,'F-38'!E68,#REF!,'F-48'!E68)</f>
        <v>#REF!</v>
      </c>
      <c r="O68" s="111" t="e">
        <f t="shared" si="7"/>
        <v>#REF!</v>
      </c>
      <c r="P68" s="5">
        <f>SUM('F-3'!F68,'F-4'!F68,'F-5'!F68,'F-6'!F68,'F-8'!F68,'F-9'!F68,'F-10'!F68,'F-11'!F68,'F-12'!F68,'F-13'!F68,'F-15'!F68,'F-16'!F68,'F-17'!F68,'F-18'!F68,'F-19'!F68,'F-20'!F68,'F-22'!F68,'F-23'!F68,'F-24'!F68,'F-25'!F68,'F-26'!F68,'F-27'!F68,'F-28'!F68,'F-29'!F68,'F-30'!F68,'F-31'!F68)</f>
        <v>46</v>
      </c>
      <c r="Q68" s="5" t="e">
        <f>SUM('F-32'!F68,'F-33'!F68,'F-34'!F68,'F-35'!F68,'F-36'!F68,'F-37'!F68,'F-39'!F68,'F-40'!F68,'F-41'!F68,'F-43'!F68,'F-44'!F68,'F-45'!F68,'F-42'!F68,'F-38'!F68,#REF!,'F-48'!F68)</f>
        <v>#REF!</v>
      </c>
      <c r="R68" s="111" t="e">
        <f t="shared" si="2"/>
        <v>#REF!</v>
      </c>
      <c r="S68" s="5">
        <f>SUM('F-3'!G68,'F-4'!G68,'F-5'!G68,'F-6'!G68,'F-8'!G68,'F-9'!G68,'F-10'!G68,'F-11'!G68,'F-12'!G68,'F-13'!G68,'F-15'!G68,'F-16'!G68,'F-17'!G68,'F-18'!G68,'F-19'!G68,'F-20'!G68,'F-22'!G68,'F-23'!G68,'F-24'!G68,'F-25'!G68,'F-26'!G68,'F-27'!G68,'F-28'!G68,'F-29'!G68,'F-30'!G68,'F-31'!G68)</f>
        <v>7</v>
      </c>
      <c r="T68" s="5" t="e">
        <f>SUM('F-32'!G68,'F-33'!G68,'F-34'!G68,'F-35'!G68,'F-36'!G68,'F-37'!G68,'F-39'!G68,'F-40'!G68,'F-41'!G68,'F-43'!G68,'F-44'!G68,'F-45'!G68,'F-42'!G68,'F-38'!G68,#REF!,'F-48'!G68)</f>
        <v>#REF!</v>
      </c>
      <c r="U68" s="111" t="e">
        <f t="shared" si="3"/>
        <v>#REF!</v>
      </c>
      <c r="V68" s="5">
        <f>SUM('F-3'!H68,'F-4'!H68,'F-5'!H68,'F-6'!H68,'F-8'!H68,'F-9'!H68,'F-10'!H68,'F-11'!H68,'F-12'!H68,'F-13'!H68,'F-15'!H68,'F-16'!H68,'F-17'!H68,'F-18'!H68,'F-19'!H68,'F-20'!H68,'F-22'!H68,'F-23'!H68,'F-24'!H68,'F-25'!H68,'F-26'!H68,'F-27'!H68,'F-28'!H68,'F-29'!H68,'F-30'!H68,'F-31'!H68)</f>
        <v>4</v>
      </c>
      <c r="W68" s="5" t="e">
        <f>SUM('F-32'!H68,'F-33'!H68,'F-34'!H68,'F-35'!H68,'F-36'!H68,'F-37'!H68,'F-39'!H68,'F-40'!H68,'F-41'!H68,'F-43'!H68,'F-44'!H68,'F-45'!H68,'F-42'!H68,'F-38'!H68,#REF!,'F-48'!H68)</f>
        <v>#REF!</v>
      </c>
      <c r="X68" s="111" t="e">
        <f t="shared" si="8"/>
        <v>#REF!</v>
      </c>
      <c r="Y68" s="5">
        <f>SUM('F-3'!I68,'F-4'!I68,'F-5'!I68,'F-6'!I68,'F-8'!I68,'F-9'!I68,'F-10'!I68,'F-11'!I68,'F-12'!I68,'F-13'!I68,'F-15'!I68,'F-16'!I68,'F-17'!I68,'F-18'!I68,'F-19'!I68,'F-20'!I68,'F-22'!I68,'F-23'!I68,'F-24'!I68,'F-25'!I68,'F-26'!I68,'F-27'!I68,'F-28'!I68,'F-29'!I68,'F-30'!I68,'F-31'!I68)</f>
        <v>0</v>
      </c>
      <c r="Z68" s="5" t="e">
        <f>SUM('F-32'!I68,'F-33'!I68,'F-34'!I68,'F-35'!I68,'F-36'!I68,'F-37'!I68,'F-39'!I68,'F-40'!I68,'F-41'!I68,'F-43'!I68,'F-44'!I68,'F-45'!I68,'F-42'!I68,'F-38'!I68,#REF!,'F-48'!I68)</f>
        <v>#REF!</v>
      </c>
      <c r="AA68" s="111" t="e">
        <f t="shared" si="5"/>
        <v>#REF!</v>
      </c>
    </row>
    <row r="69" spans="2:27" s="8" customFormat="1" ht="11.1" customHeight="1" x14ac:dyDescent="0.15">
      <c r="B69" s="29" t="s">
        <v>44</v>
      </c>
      <c r="C69" s="123">
        <v>460</v>
      </c>
      <c r="D69" s="124"/>
      <c r="E69" s="125">
        <v>147</v>
      </c>
      <c r="F69" s="123">
        <v>96</v>
      </c>
      <c r="G69" s="123">
        <v>14</v>
      </c>
      <c r="H69" s="123">
        <v>31</v>
      </c>
      <c r="I69" s="123">
        <v>5</v>
      </c>
      <c r="J69" s="5">
        <f>SUM('F-3'!C69,'F-4'!C69,'F-5'!C69,'F-6'!C69,'F-8'!C69,'F-9'!C69,'F-10'!C69,'F-11'!C69,'F-12'!C69,'F-13'!C69,'F-15'!C69,'F-16'!C69,'F-17'!C69,'F-18'!C69,'F-19'!C69,'F-20'!C69,'F-22'!C69,'F-23'!C69,'F-24'!C69,'F-25'!C69,'F-26'!C69,'F-27'!C69,'F-28'!C69,'F-29'!C69,'F-30'!C69,'F-31'!C69)</f>
        <v>112</v>
      </c>
      <c r="K69" s="5" t="e">
        <f>SUM('F-32'!C69,'F-33'!C69,'F-34'!C69,'F-35'!C69,'F-36'!C69,'F-37'!C69,'F-39'!C69,'F-40'!C69,'F-41'!C69,'F-43'!C69,'F-44'!C69,'F-45'!C69,'F-42'!C69,'F-38'!C69,#REF!,'F-48'!C69)</f>
        <v>#REF!</v>
      </c>
      <c r="L69" s="111" t="e">
        <f t="shared" si="6"/>
        <v>#REF!</v>
      </c>
      <c r="M69" s="5">
        <f>SUM('F-3'!E69,'F-4'!E69,'F-5'!E69,'F-6'!E69,'F-8'!E69,'F-9'!E69,'F-10'!E69,'F-11'!E69,'F-12'!E69,'F-13'!E69,'F-15'!E69,'F-16'!E69,'F-17'!E69,'F-18'!E69,'F-19'!E69,'F-20'!E69,'F-22'!E69,'F-23'!E69,'F-24'!E69,'F-25'!E69,'F-26'!E69,'F-27'!E69,'F-28'!E69,'F-29'!E69,'F-30'!E69,'F-31'!E69)</f>
        <v>68</v>
      </c>
      <c r="N69" s="5" t="e">
        <f>SUM('F-32'!E69,'F-33'!E69,'F-34'!E69,'F-35'!E69,'F-36'!E69,'F-37'!E69,'F-39'!E69,'F-40'!E69,'F-41'!E69,'F-43'!E69,'F-44'!E69,'F-45'!E69,'F-42'!E69,'F-38'!E69,#REF!,'F-48'!E69)</f>
        <v>#REF!</v>
      </c>
      <c r="O69" s="111" t="e">
        <f t="shared" si="7"/>
        <v>#REF!</v>
      </c>
      <c r="P69" s="5">
        <f>SUM('F-3'!F69,'F-4'!F69,'F-5'!F69,'F-6'!F69,'F-8'!F69,'F-9'!F69,'F-10'!F69,'F-11'!F69,'F-12'!F69,'F-13'!F69,'F-15'!F69,'F-16'!F69,'F-17'!F69,'F-18'!F69,'F-19'!F69,'F-20'!F69,'F-22'!F69,'F-23'!F69,'F-24'!F69,'F-25'!F69,'F-26'!F69,'F-27'!F69,'F-28'!F69,'F-29'!F69,'F-30'!F69,'F-31'!F69)</f>
        <v>56</v>
      </c>
      <c r="Q69" s="5" t="e">
        <f>SUM('F-32'!F69,'F-33'!F69,'F-34'!F69,'F-35'!F69,'F-36'!F69,'F-37'!F69,'F-39'!F69,'F-40'!F69,'F-41'!F69,'F-43'!F69,'F-44'!F69,'F-45'!F69,'F-42'!F69,'F-38'!F69,#REF!,'F-48'!F69)</f>
        <v>#REF!</v>
      </c>
      <c r="R69" s="111" t="e">
        <f t="shared" si="2"/>
        <v>#REF!</v>
      </c>
      <c r="S69" s="5">
        <f>SUM('F-3'!G69,'F-4'!G69,'F-5'!G69,'F-6'!G69,'F-8'!G69,'F-9'!G69,'F-10'!G69,'F-11'!G69,'F-12'!G69,'F-13'!G69,'F-15'!G69,'F-16'!G69,'F-17'!G69,'F-18'!G69,'F-19'!G69,'F-20'!G69,'F-22'!G69,'F-23'!G69,'F-24'!G69,'F-25'!G69,'F-26'!G69,'F-27'!G69,'F-28'!G69,'F-29'!G69,'F-30'!G69,'F-31'!G69)</f>
        <v>10</v>
      </c>
      <c r="T69" s="5" t="e">
        <f>SUM('F-32'!G69,'F-33'!G69,'F-34'!G69,'F-35'!G69,'F-36'!G69,'F-37'!G69,'F-39'!G69,'F-40'!G69,'F-41'!G69,'F-43'!G69,'F-44'!G69,'F-45'!G69,'F-42'!G69,'F-38'!G69,#REF!,'F-48'!G69)</f>
        <v>#REF!</v>
      </c>
      <c r="U69" s="111" t="e">
        <f t="shared" si="3"/>
        <v>#REF!</v>
      </c>
      <c r="V69" s="5">
        <f>SUM('F-3'!H69,'F-4'!H69,'F-5'!H69,'F-6'!H69,'F-8'!H69,'F-9'!H69,'F-10'!H69,'F-11'!H69,'F-12'!H69,'F-13'!H69,'F-15'!H69,'F-16'!H69,'F-17'!H69,'F-18'!H69,'F-19'!H69,'F-20'!H69,'F-22'!H69,'F-23'!H69,'F-24'!H69,'F-25'!H69,'F-26'!H69,'F-27'!H69,'F-28'!H69,'F-29'!H69,'F-30'!H69,'F-31'!H69)</f>
        <v>20</v>
      </c>
      <c r="W69" s="5" t="e">
        <f>SUM('F-32'!H69,'F-33'!H69,'F-34'!H69,'F-35'!H69,'F-36'!H69,'F-37'!H69,'F-39'!H69,'F-40'!H69,'F-41'!H69,'F-43'!H69,'F-44'!H69,'F-45'!H69,'F-42'!H69,'F-38'!H69,#REF!,'F-48'!H69)</f>
        <v>#REF!</v>
      </c>
      <c r="X69" s="111" t="e">
        <f t="shared" si="8"/>
        <v>#REF!</v>
      </c>
      <c r="Y69" s="5">
        <f>SUM('F-3'!I69,'F-4'!I69,'F-5'!I69,'F-6'!I69,'F-8'!I69,'F-9'!I69,'F-10'!I69,'F-11'!I69,'F-12'!I69,'F-13'!I69,'F-15'!I69,'F-16'!I69,'F-17'!I69,'F-18'!I69,'F-19'!I69,'F-20'!I69,'F-22'!I69,'F-23'!I69,'F-24'!I69,'F-25'!I69,'F-26'!I69,'F-27'!I69,'F-28'!I69,'F-29'!I69,'F-30'!I69,'F-31'!I69)</f>
        <v>5</v>
      </c>
      <c r="Z69" s="5" t="e">
        <f>SUM('F-32'!I69,'F-33'!I69,'F-34'!I69,'F-35'!I69,'F-36'!I69,'F-37'!I69,'F-39'!I69,'F-40'!I69,'F-41'!I69,'F-43'!I69,'F-44'!I69,'F-45'!I69,'F-42'!I69,'F-38'!I69,#REF!,'F-48'!I69)</f>
        <v>#REF!</v>
      </c>
      <c r="AA69" s="111" t="e">
        <f t="shared" si="5"/>
        <v>#REF!</v>
      </c>
    </row>
    <row r="70" spans="2:27" s="22" customFormat="1" ht="11.1" customHeight="1" x14ac:dyDescent="0.15">
      <c r="B70" s="32" t="s">
        <v>290</v>
      </c>
      <c r="C70" s="121">
        <v>8543</v>
      </c>
      <c r="D70" s="121"/>
      <c r="E70" s="127">
        <v>3035</v>
      </c>
      <c r="F70" s="121">
        <v>2315</v>
      </c>
      <c r="G70" s="121">
        <v>293</v>
      </c>
      <c r="H70" s="121">
        <v>352</v>
      </c>
      <c r="I70" s="121">
        <v>32</v>
      </c>
      <c r="J70" s="5">
        <f>SUM('F-3'!C70,'F-4'!C70,'F-5'!C70,'F-6'!C70,'F-8'!C70,'F-9'!C70,'F-10'!C70,'F-11'!C70,'F-12'!C70,'F-13'!C70,'F-15'!C70,'F-16'!C70,'F-17'!C70,'F-18'!C70,'F-19'!C70,'F-20'!C70,'F-22'!C70,'F-23'!C70,'F-24'!C70,'F-25'!C70,'F-26'!C70,'F-27'!C70,'F-28'!C70,'F-29'!C70,'F-30'!C70,'F-31'!C70)</f>
        <v>1760</v>
      </c>
      <c r="K70" s="5" t="e">
        <f>SUM('F-32'!C70,'F-33'!C70,'F-34'!C70,'F-35'!C70,'F-36'!C70,'F-37'!C70,'F-39'!C70,'F-40'!C70,'F-41'!C70,'F-43'!C70,'F-44'!C70,'F-45'!C70,'F-42'!C70,'F-38'!C70,#REF!,'F-48'!C70)</f>
        <v>#REF!</v>
      </c>
      <c r="L70" s="111" t="e">
        <f t="shared" si="6"/>
        <v>#REF!</v>
      </c>
      <c r="M70" s="5">
        <f>SUM('F-3'!E70,'F-4'!E70,'F-5'!E70,'F-6'!E70,'F-8'!E70,'F-9'!E70,'F-10'!E70,'F-11'!E70,'F-12'!E70,'F-13'!E70,'F-15'!E70,'F-16'!E70,'F-17'!E70,'F-18'!E70,'F-19'!E70,'F-20'!E70,'F-22'!E70,'F-23'!E70,'F-24'!E70,'F-25'!E70,'F-26'!E70,'F-27'!E70,'F-28'!E70,'F-29'!E70,'F-30'!E70,'F-31'!E70)</f>
        <v>1186</v>
      </c>
      <c r="N70" s="5" t="e">
        <f>SUM('F-32'!E70,'F-33'!E70,'F-34'!E70,'F-35'!E70,'F-36'!E70,'F-37'!E70,'F-39'!E70,'F-40'!E70,'F-41'!E70,'F-43'!E70,'F-44'!E70,'F-45'!E70,'F-42'!E70,'F-38'!E70,#REF!,'F-48'!E70)</f>
        <v>#REF!</v>
      </c>
      <c r="O70" s="111" t="e">
        <f t="shared" si="7"/>
        <v>#REF!</v>
      </c>
      <c r="P70" s="5">
        <f>SUM('F-3'!F70,'F-4'!F70,'F-5'!F70,'F-6'!F70,'F-8'!F70,'F-9'!F70,'F-10'!F70,'F-11'!F70,'F-12'!F70,'F-13'!F70,'F-15'!F70,'F-16'!F70,'F-17'!F70,'F-18'!F70,'F-19'!F70,'F-20'!F70,'F-22'!F70,'F-23'!F70,'F-24'!F70,'F-25'!F70,'F-26'!F70,'F-27'!F70,'F-28'!F70,'F-29'!F70,'F-30'!F70,'F-31'!F70)</f>
        <v>956</v>
      </c>
      <c r="Q70" s="5" t="e">
        <f>SUM('F-32'!F70,'F-33'!F70,'F-34'!F70,'F-35'!F70,'F-36'!F70,'F-37'!F70,'F-39'!F70,'F-40'!F70,'F-41'!F70,'F-43'!F70,'F-44'!F70,'F-45'!F70,'F-42'!F70,'F-38'!F70,#REF!,'F-48'!F70)</f>
        <v>#REF!</v>
      </c>
      <c r="R70" s="111" t="e">
        <f t="shared" si="2"/>
        <v>#REF!</v>
      </c>
      <c r="S70" s="5">
        <f>SUM('F-3'!G70,'F-4'!G70,'F-5'!G70,'F-6'!G70,'F-8'!G70,'F-9'!G70,'F-10'!G70,'F-11'!G70,'F-12'!G70,'F-13'!G70,'F-15'!G70,'F-16'!G70,'F-17'!G70,'F-18'!G70,'F-19'!G70,'F-20'!G70,'F-22'!G70,'F-23'!G70,'F-24'!G70,'F-25'!G70,'F-26'!G70,'F-27'!G70,'F-28'!G70,'F-29'!G70,'F-30'!G70,'F-31'!G70)</f>
        <v>112</v>
      </c>
      <c r="T70" s="5" t="e">
        <f>SUM('F-32'!G70,'F-33'!G70,'F-34'!G70,'F-35'!G70,'F-36'!G70,'F-37'!G70,'F-39'!G70,'F-40'!G70,'F-41'!G70,'F-43'!G70,'F-44'!G70,'F-45'!G70,'F-42'!G70,'F-38'!G70,#REF!,'F-48'!G70)</f>
        <v>#REF!</v>
      </c>
      <c r="U70" s="111" t="e">
        <f t="shared" si="3"/>
        <v>#REF!</v>
      </c>
      <c r="V70" s="5">
        <f>SUM('F-3'!H70,'F-4'!H70,'F-5'!H70,'F-6'!H70,'F-8'!H70,'F-9'!H70,'F-10'!H70,'F-11'!H70,'F-12'!H70,'F-13'!H70,'F-15'!H70,'F-16'!H70,'F-17'!H70,'F-18'!H70,'F-19'!H70,'F-20'!H70,'F-22'!H70,'F-23'!H70,'F-24'!H70,'F-25'!H70,'F-26'!H70,'F-27'!H70,'F-28'!H70,'F-29'!H70,'F-30'!H70,'F-31'!H70)</f>
        <v>178</v>
      </c>
      <c r="W70" s="5" t="e">
        <f>SUM('F-32'!H70,'F-33'!H70,'F-34'!H70,'F-35'!H70,'F-36'!H70,'F-37'!H70,'F-39'!H70,'F-40'!H70,'F-41'!H70,'F-43'!H70,'F-44'!H70,'F-45'!H70,'F-42'!H70,'F-38'!H70,#REF!,'F-48'!H70)</f>
        <v>#REF!</v>
      </c>
      <c r="X70" s="111" t="e">
        <f t="shared" si="8"/>
        <v>#REF!</v>
      </c>
      <c r="Y70" s="5">
        <f>SUM('F-3'!I70,'F-4'!I70,'F-5'!I70,'F-6'!I70,'F-8'!I70,'F-9'!I70,'F-10'!I70,'F-11'!I70,'F-12'!I70,'F-13'!I70,'F-15'!I70,'F-16'!I70,'F-17'!I70,'F-18'!I70,'F-19'!I70,'F-20'!I70,'F-22'!I70,'F-23'!I70,'F-24'!I70,'F-25'!I70,'F-26'!I70,'F-27'!I70,'F-28'!I70,'F-29'!I70,'F-30'!I70,'F-31'!I70)</f>
        <v>20</v>
      </c>
      <c r="Z70" s="5" t="e">
        <f>SUM('F-32'!I70,'F-33'!I70,'F-34'!I70,'F-35'!I70,'F-36'!I70,'F-37'!I70,'F-39'!I70,'F-40'!I70,'F-41'!I70,'F-43'!I70,'F-44'!I70,'F-45'!I70,'F-42'!I70,'F-38'!I70,#REF!,'F-48'!I70)</f>
        <v>#REF!</v>
      </c>
      <c r="AA70" s="111" t="e">
        <f t="shared" si="5"/>
        <v>#REF!</v>
      </c>
    </row>
    <row r="71" spans="2:27" s="8" customFormat="1" ht="11.1" customHeight="1" x14ac:dyDescent="0.15">
      <c r="B71" s="29" t="s">
        <v>45</v>
      </c>
      <c r="C71" s="123">
        <v>4025</v>
      </c>
      <c r="D71" s="124"/>
      <c r="E71" s="125">
        <v>1299</v>
      </c>
      <c r="F71" s="123">
        <v>1055</v>
      </c>
      <c r="G71" s="123">
        <v>126</v>
      </c>
      <c r="H71" s="123">
        <v>198</v>
      </c>
      <c r="I71" s="123">
        <v>21</v>
      </c>
      <c r="J71" s="5">
        <f>SUM('F-3'!C71,'F-4'!C71,'F-5'!C71,'F-6'!C71,'F-8'!C71,'F-9'!C71,'F-10'!C71,'F-11'!C71,'F-12'!C71,'F-13'!C71,'F-15'!C71,'F-16'!C71,'F-17'!C71,'F-18'!C71,'F-19'!C71,'F-20'!C71,'F-22'!C71,'F-23'!C71,'F-24'!C71,'F-25'!C71,'F-26'!C71,'F-27'!C71,'F-28'!C71,'F-29'!C71,'F-30'!C71,'F-31'!C71)</f>
        <v>719</v>
      </c>
      <c r="K71" s="5" t="e">
        <f>SUM('F-32'!C71,'F-33'!C71,'F-34'!C71,'F-35'!C71,'F-36'!C71,'F-37'!C71,'F-39'!C71,'F-40'!C71,'F-41'!C71,'F-43'!C71,'F-44'!C71,'F-45'!C71,'F-42'!C71,'F-38'!C71,#REF!,'F-48'!C71)</f>
        <v>#REF!</v>
      </c>
      <c r="L71" s="111" t="e">
        <f t="shared" si="6"/>
        <v>#REF!</v>
      </c>
      <c r="M71" s="5">
        <f>SUM('F-3'!E71,'F-4'!E71,'F-5'!E71,'F-6'!E71,'F-8'!E71,'F-9'!E71,'F-10'!E71,'F-11'!E71,'F-12'!E71,'F-13'!E71,'F-15'!E71,'F-16'!E71,'F-17'!E71,'F-18'!E71,'F-19'!E71,'F-20'!E71,'F-22'!E71,'F-23'!E71,'F-24'!E71,'F-25'!E71,'F-26'!E71,'F-27'!E71,'F-28'!E71,'F-29'!E71,'F-30'!E71,'F-31'!E71)</f>
        <v>438</v>
      </c>
      <c r="N71" s="5" t="e">
        <f>SUM('F-32'!E71,'F-33'!E71,'F-34'!E71,'F-35'!E71,'F-36'!E71,'F-37'!E71,'F-39'!E71,'F-40'!E71,'F-41'!E71,'F-43'!E71,'F-44'!E71,'F-45'!E71,'F-42'!E71,'F-38'!E71,#REF!,'F-48'!E71)</f>
        <v>#REF!</v>
      </c>
      <c r="O71" s="111" t="e">
        <f t="shared" si="7"/>
        <v>#REF!</v>
      </c>
      <c r="P71" s="5">
        <f>SUM('F-3'!F71,'F-4'!F71,'F-5'!F71,'F-6'!F71,'F-8'!F71,'F-9'!F71,'F-10'!F71,'F-11'!F71,'F-12'!F71,'F-13'!F71,'F-15'!F71,'F-16'!F71,'F-17'!F71,'F-18'!F71,'F-19'!F71,'F-20'!F71,'F-22'!F71,'F-23'!F71,'F-24'!F71,'F-25'!F71,'F-26'!F71,'F-27'!F71,'F-28'!F71,'F-29'!F71,'F-30'!F71,'F-31'!F71)</f>
        <v>380</v>
      </c>
      <c r="Q71" s="5" t="e">
        <f>SUM('F-32'!F71,'F-33'!F71,'F-34'!F71,'F-35'!F71,'F-36'!F71,'F-37'!F71,'F-39'!F71,'F-40'!F71,'F-41'!F71,'F-43'!F71,'F-44'!F71,'F-45'!F71,'F-42'!F71,'F-38'!F71,#REF!,'F-48'!F71)</f>
        <v>#REF!</v>
      </c>
      <c r="R71" s="111" t="e">
        <f t="shared" si="2"/>
        <v>#REF!</v>
      </c>
      <c r="S71" s="5">
        <f>SUM('F-3'!G71,'F-4'!G71,'F-5'!G71,'F-6'!G71,'F-8'!G71,'F-9'!G71,'F-10'!G71,'F-11'!G71,'F-12'!G71,'F-13'!G71,'F-15'!G71,'F-16'!G71,'F-17'!G71,'F-18'!G71,'F-19'!G71,'F-20'!G71,'F-22'!G71,'F-23'!G71,'F-24'!G71,'F-25'!G71,'F-26'!G71,'F-27'!G71,'F-28'!G71,'F-29'!G71,'F-30'!G71,'F-31'!G71)</f>
        <v>53</v>
      </c>
      <c r="T71" s="5" t="e">
        <f>SUM('F-32'!G71,'F-33'!G71,'F-34'!G71,'F-35'!G71,'F-36'!G71,'F-37'!G71,'F-39'!G71,'F-40'!G71,'F-41'!G71,'F-43'!G71,'F-44'!G71,'F-45'!G71,'F-42'!G71,'F-38'!G71,#REF!,'F-48'!G71)</f>
        <v>#REF!</v>
      </c>
      <c r="U71" s="111" t="e">
        <f t="shared" si="3"/>
        <v>#REF!</v>
      </c>
      <c r="V71" s="5">
        <f>SUM('F-3'!H71,'F-4'!H71,'F-5'!H71,'F-6'!H71,'F-8'!H71,'F-9'!H71,'F-10'!H71,'F-11'!H71,'F-12'!H71,'F-13'!H71,'F-15'!H71,'F-16'!H71,'F-17'!H71,'F-18'!H71,'F-19'!H71,'F-20'!H71,'F-22'!H71,'F-23'!H71,'F-24'!H71,'F-25'!H71,'F-26'!H71,'F-27'!H71,'F-28'!H71,'F-29'!H71,'F-30'!H71,'F-31'!H71)</f>
        <v>89</v>
      </c>
      <c r="W71" s="5" t="e">
        <f>SUM('F-32'!H71,'F-33'!H71,'F-34'!H71,'F-35'!H71,'F-36'!H71,'F-37'!H71,'F-39'!H71,'F-40'!H71,'F-41'!H71,'F-43'!H71,'F-44'!H71,'F-45'!H71,'F-42'!H71,'F-38'!H71,#REF!,'F-48'!H71)</f>
        <v>#REF!</v>
      </c>
      <c r="X71" s="111" t="e">
        <f t="shared" si="8"/>
        <v>#REF!</v>
      </c>
      <c r="Y71" s="5">
        <f>SUM('F-3'!I71,'F-4'!I71,'F-5'!I71,'F-6'!I71,'F-8'!I71,'F-9'!I71,'F-10'!I71,'F-11'!I71,'F-12'!I71,'F-13'!I71,'F-15'!I71,'F-16'!I71,'F-17'!I71,'F-18'!I71,'F-19'!I71,'F-20'!I71,'F-22'!I71,'F-23'!I71,'F-24'!I71,'F-25'!I71,'F-26'!I71,'F-27'!I71,'F-28'!I71,'F-29'!I71,'F-30'!I71,'F-31'!I71)</f>
        <v>12</v>
      </c>
      <c r="Z71" s="5" t="e">
        <f>SUM('F-32'!I71,'F-33'!I71,'F-34'!I71,'F-35'!I71,'F-36'!I71,'F-37'!I71,'F-39'!I71,'F-40'!I71,'F-41'!I71,'F-43'!I71,'F-44'!I71,'F-45'!I71,'F-42'!I71,'F-38'!I71,#REF!,'F-48'!I71)</f>
        <v>#REF!</v>
      </c>
      <c r="AA71" s="111" t="e">
        <f t="shared" si="5"/>
        <v>#REF!</v>
      </c>
    </row>
    <row r="72" spans="2:27" s="8" customFormat="1" ht="11.1" customHeight="1" x14ac:dyDescent="0.15">
      <c r="B72" s="29" t="s">
        <v>46</v>
      </c>
      <c r="C72" s="123">
        <v>357</v>
      </c>
      <c r="D72" s="124"/>
      <c r="E72" s="125">
        <v>160</v>
      </c>
      <c r="F72" s="123">
        <v>126</v>
      </c>
      <c r="G72" s="123">
        <v>16</v>
      </c>
      <c r="H72" s="123">
        <v>8</v>
      </c>
      <c r="I72" s="123">
        <v>1</v>
      </c>
      <c r="J72" s="5">
        <f>SUM('F-3'!C72,'F-4'!C72,'F-5'!C72,'F-6'!C72,'F-8'!C72,'F-9'!C72,'F-10'!C72,'F-11'!C72,'F-12'!C72,'F-13'!C72,'F-15'!C72,'F-16'!C72,'F-17'!C72,'F-18'!C72,'F-19'!C72,'F-20'!C72,'F-22'!C72,'F-23'!C72,'F-24'!C72,'F-25'!C72,'F-26'!C72,'F-27'!C72,'F-28'!C72,'F-29'!C72,'F-30'!C72,'F-31'!C72)</f>
        <v>94</v>
      </c>
      <c r="K72" s="5" t="e">
        <f>SUM('F-32'!C72,'F-33'!C72,'F-34'!C72,'F-35'!C72,'F-36'!C72,'F-37'!C72,'F-39'!C72,'F-40'!C72,'F-41'!C72,'F-43'!C72,'F-44'!C72,'F-45'!C72,'F-42'!C72,'F-38'!C72,#REF!,'F-48'!C72)</f>
        <v>#REF!</v>
      </c>
      <c r="L72" s="111" t="e">
        <f t="shared" si="6"/>
        <v>#REF!</v>
      </c>
      <c r="M72" s="5">
        <f>SUM('F-3'!E72,'F-4'!E72,'F-5'!E72,'F-6'!E72,'F-8'!E72,'F-9'!E72,'F-10'!E72,'F-11'!E72,'F-12'!E72,'F-13'!E72,'F-15'!E72,'F-16'!E72,'F-17'!E72,'F-18'!E72,'F-19'!E72,'F-20'!E72,'F-22'!E72,'F-23'!E72,'F-24'!E72,'F-25'!E72,'F-26'!E72,'F-27'!E72,'F-28'!E72,'F-29'!E72,'F-30'!E72,'F-31'!E72)</f>
        <v>73</v>
      </c>
      <c r="N72" s="5" t="e">
        <f>SUM('F-32'!E72,'F-33'!E72,'F-34'!E72,'F-35'!E72,'F-36'!E72,'F-37'!E72,'F-39'!E72,'F-40'!E72,'F-41'!E72,'F-43'!E72,'F-44'!E72,'F-45'!E72,'F-42'!E72,'F-38'!E72,#REF!,'F-48'!E72)</f>
        <v>#REF!</v>
      </c>
      <c r="O72" s="111" t="e">
        <f t="shared" si="7"/>
        <v>#REF!</v>
      </c>
      <c r="P72" s="5">
        <f>SUM('F-3'!F72,'F-4'!F72,'F-5'!F72,'F-6'!F72,'F-8'!F72,'F-9'!F72,'F-10'!F72,'F-11'!F72,'F-12'!F72,'F-13'!F72,'F-15'!F72,'F-16'!F72,'F-17'!F72,'F-18'!F72,'F-19'!F72,'F-20'!F72,'F-22'!F72,'F-23'!F72,'F-24'!F72,'F-25'!F72,'F-26'!F72,'F-27'!F72,'F-28'!F72,'F-29'!F72,'F-30'!F72,'F-31'!F72)</f>
        <v>67</v>
      </c>
      <c r="Q72" s="5" t="e">
        <f>SUM('F-32'!F72,'F-33'!F72,'F-34'!F72,'F-35'!F72,'F-36'!F72,'F-37'!F72,'F-39'!F72,'F-40'!F72,'F-41'!F72,'F-43'!F72,'F-44'!F72,'F-45'!F72,'F-42'!F72,'F-38'!F72,#REF!,'F-48'!F72)</f>
        <v>#REF!</v>
      </c>
      <c r="R72" s="111" t="e">
        <f t="shared" si="2"/>
        <v>#REF!</v>
      </c>
      <c r="S72" s="5">
        <f>SUM('F-3'!G72,'F-4'!G72,'F-5'!G72,'F-6'!G72,'F-8'!G72,'F-9'!G72,'F-10'!G72,'F-11'!G72,'F-12'!G72,'F-13'!G72,'F-15'!G72,'F-16'!G72,'F-17'!G72,'F-18'!G72,'F-19'!G72,'F-20'!G72,'F-22'!G72,'F-23'!G72,'F-24'!G72,'F-25'!G72,'F-26'!G72,'F-27'!G72,'F-28'!G72,'F-29'!G72,'F-30'!G72,'F-31'!G72)</f>
        <v>8</v>
      </c>
      <c r="T72" s="5" t="e">
        <f>SUM('F-32'!G72,'F-33'!G72,'F-34'!G72,'F-35'!G72,'F-36'!G72,'F-37'!G72,'F-39'!G72,'F-40'!G72,'F-41'!G72,'F-43'!G72,'F-44'!G72,'F-45'!G72,'F-42'!G72,'F-38'!G72,#REF!,'F-48'!G72)</f>
        <v>#REF!</v>
      </c>
      <c r="U72" s="111" t="e">
        <f t="shared" si="3"/>
        <v>#REF!</v>
      </c>
      <c r="V72" s="5">
        <f>SUM('F-3'!H72,'F-4'!H72,'F-5'!H72,'F-6'!H72,'F-8'!H72,'F-9'!H72,'F-10'!H72,'F-11'!H72,'F-12'!H72,'F-13'!H72,'F-15'!H72,'F-16'!H72,'F-17'!H72,'F-18'!H72,'F-19'!H72,'F-20'!H72,'F-22'!H72,'F-23'!H72,'F-24'!H72,'F-25'!H72,'F-26'!H72,'F-27'!H72,'F-28'!H72,'F-29'!H72,'F-30'!H72,'F-31'!H72)</f>
        <v>1</v>
      </c>
      <c r="W72" s="5" t="e">
        <f>SUM('F-32'!H72,'F-33'!H72,'F-34'!H72,'F-35'!H72,'F-36'!H72,'F-37'!H72,'F-39'!H72,'F-40'!H72,'F-41'!H72,'F-43'!H72,'F-44'!H72,'F-45'!H72,'F-42'!H72,'F-38'!H72,#REF!,'F-48'!H72)</f>
        <v>#REF!</v>
      </c>
      <c r="X72" s="111" t="e">
        <f t="shared" si="8"/>
        <v>#REF!</v>
      </c>
      <c r="Y72" s="5">
        <f>SUM('F-3'!I72,'F-4'!I72,'F-5'!I72,'F-6'!I72,'F-8'!I72,'F-9'!I72,'F-10'!I72,'F-11'!I72,'F-12'!I72,'F-13'!I72,'F-15'!I72,'F-16'!I72,'F-17'!I72,'F-18'!I72,'F-19'!I72,'F-20'!I72,'F-22'!I72,'F-23'!I72,'F-24'!I72,'F-25'!I72,'F-26'!I72,'F-27'!I72,'F-28'!I72,'F-29'!I72,'F-30'!I72,'F-31'!I72)</f>
        <v>0</v>
      </c>
      <c r="Z72" s="5" t="e">
        <f>SUM('F-32'!I72,'F-33'!I72,'F-34'!I72,'F-35'!I72,'F-36'!I72,'F-37'!I72,'F-39'!I72,'F-40'!I72,'F-41'!I72,'F-43'!I72,'F-44'!I72,'F-45'!I72,'F-42'!I72,'F-38'!I72,#REF!,'F-48'!I72)</f>
        <v>#REF!</v>
      </c>
      <c r="AA72" s="111" t="e">
        <f t="shared" si="5"/>
        <v>#REF!</v>
      </c>
    </row>
    <row r="73" spans="2:27" s="8" customFormat="1" ht="11.1" customHeight="1" x14ac:dyDescent="0.15">
      <c r="B73" s="29" t="s">
        <v>47</v>
      </c>
      <c r="C73" s="123">
        <v>555</v>
      </c>
      <c r="D73" s="124"/>
      <c r="E73" s="125">
        <v>234</v>
      </c>
      <c r="F73" s="123">
        <v>183</v>
      </c>
      <c r="G73" s="123">
        <v>28</v>
      </c>
      <c r="H73" s="123">
        <v>19</v>
      </c>
      <c r="I73" s="123">
        <v>1</v>
      </c>
      <c r="J73" s="5">
        <f>SUM('F-3'!C73,'F-4'!C73,'F-5'!C73,'F-6'!C73,'F-8'!C73,'F-9'!C73,'F-10'!C73,'F-11'!C73,'F-12'!C73,'F-13'!C73,'F-15'!C73,'F-16'!C73,'F-17'!C73,'F-18'!C73,'F-19'!C73,'F-20'!C73,'F-22'!C73,'F-23'!C73,'F-24'!C73,'F-25'!C73,'F-26'!C73,'F-27'!C73,'F-28'!C73,'F-29'!C73,'F-30'!C73,'F-31'!C73)</f>
        <v>143</v>
      </c>
      <c r="K73" s="5" t="e">
        <f>SUM('F-32'!C73,'F-33'!C73,'F-34'!C73,'F-35'!C73,'F-36'!C73,'F-37'!C73,'F-39'!C73,'F-40'!C73,'F-41'!C73,'F-43'!C73,'F-44'!C73,'F-45'!C73,'F-42'!C73,'F-38'!C73,#REF!,'F-48'!C73)</f>
        <v>#REF!</v>
      </c>
      <c r="L73" s="111" t="e">
        <f t="shared" si="6"/>
        <v>#REF!</v>
      </c>
      <c r="M73" s="5">
        <f>SUM('F-3'!E73,'F-4'!E73,'F-5'!E73,'F-6'!E73,'F-8'!E73,'F-9'!E73,'F-10'!E73,'F-11'!E73,'F-12'!E73,'F-13'!E73,'F-15'!E73,'F-16'!E73,'F-17'!E73,'F-18'!E73,'F-19'!E73,'F-20'!E73,'F-22'!E73,'F-23'!E73,'F-24'!E73,'F-25'!E73,'F-26'!E73,'F-27'!E73,'F-28'!E73,'F-29'!E73,'F-30'!E73,'F-31'!E73)</f>
        <v>101</v>
      </c>
      <c r="N73" s="5" t="e">
        <f>SUM('F-32'!E73,'F-33'!E73,'F-34'!E73,'F-35'!E73,'F-36'!E73,'F-37'!E73,'F-39'!E73,'F-40'!E73,'F-41'!E73,'F-43'!E73,'F-44'!E73,'F-45'!E73,'F-42'!E73,'F-38'!E73,#REF!,'F-48'!E73)</f>
        <v>#REF!</v>
      </c>
      <c r="O73" s="111" t="e">
        <f t="shared" si="7"/>
        <v>#REF!</v>
      </c>
      <c r="P73" s="5">
        <f>SUM('F-3'!F73,'F-4'!F73,'F-5'!F73,'F-6'!F73,'F-8'!F73,'F-9'!F73,'F-10'!F73,'F-11'!F73,'F-12'!F73,'F-13'!F73,'F-15'!F73,'F-16'!F73,'F-17'!F73,'F-18'!F73,'F-19'!F73,'F-20'!F73,'F-22'!F73,'F-23'!F73,'F-24'!F73,'F-25'!F73,'F-26'!F73,'F-27'!F73,'F-28'!F73,'F-29'!F73,'F-30'!F73,'F-31'!F73)</f>
        <v>75</v>
      </c>
      <c r="Q73" s="5" t="e">
        <f>SUM('F-32'!F73,'F-33'!F73,'F-34'!F73,'F-35'!F73,'F-36'!F73,'F-37'!F73,'F-39'!F73,'F-40'!F73,'F-41'!F73,'F-43'!F73,'F-44'!F73,'F-45'!F73,'F-42'!F73,'F-38'!F73,#REF!,'F-48'!F73)</f>
        <v>#REF!</v>
      </c>
      <c r="R73" s="111" t="e">
        <f t="shared" si="2"/>
        <v>#REF!</v>
      </c>
      <c r="S73" s="5">
        <f>SUM('F-3'!G73,'F-4'!G73,'F-5'!G73,'F-6'!G73,'F-8'!G73,'F-9'!G73,'F-10'!G73,'F-11'!G73,'F-12'!G73,'F-13'!G73,'F-15'!G73,'F-16'!G73,'F-17'!G73,'F-18'!G73,'F-19'!G73,'F-20'!G73,'F-22'!G73,'F-23'!G73,'F-24'!G73,'F-25'!G73,'F-26'!G73,'F-27'!G73,'F-28'!G73,'F-29'!G73,'F-30'!G73,'F-31'!G73)</f>
        <v>4</v>
      </c>
      <c r="T73" s="5" t="e">
        <f>SUM('F-32'!G73,'F-33'!G73,'F-34'!G73,'F-35'!G73,'F-36'!G73,'F-37'!G73,'F-39'!G73,'F-40'!G73,'F-41'!G73,'F-43'!G73,'F-44'!G73,'F-45'!G73,'F-42'!G73,'F-38'!G73,#REF!,'F-48'!G73)</f>
        <v>#REF!</v>
      </c>
      <c r="U73" s="111" t="e">
        <f t="shared" si="3"/>
        <v>#REF!</v>
      </c>
      <c r="V73" s="5">
        <f>SUM('F-3'!H73,'F-4'!H73,'F-5'!H73,'F-6'!H73,'F-8'!H73,'F-9'!H73,'F-10'!H73,'F-11'!H73,'F-12'!H73,'F-13'!H73,'F-15'!H73,'F-16'!H73,'F-17'!H73,'F-18'!H73,'F-19'!H73,'F-20'!H73,'F-22'!H73,'F-23'!H73,'F-24'!H73,'F-25'!H73,'F-26'!H73,'F-27'!H73,'F-28'!H73,'F-29'!H73,'F-30'!H73,'F-31'!H73)</f>
        <v>11</v>
      </c>
      <c r="W73" s="5" t="e">
        <f>SUM('F-32'!H73,'F-33'!H73,'F-34'!H73,'F-35'!H73,'F-36'!H73,'F-37'!H73,'F-39'!H73,'F-40'!H73,'F-41'!H73,'F-43'!H73,'F-44'!H73,'F-45'!H73,'F-42'!H73,'F-38'!H73,#REF!,'F-48'!H73)</f>
        <v>#REF!</v>
      </c>
      <c r="X73" s="111" t="e">
        <f t="shared" si="8"/>
        <v>#REF!</v>
      </c>
      <c r="Y73" s="5">
        <f>SUM('F-3'!I73,'F-4'!I73,'F-5'!I73,'F-6'!I73,'F-8'!I73,'F-9'!I73,'F-10'!I73,'F-11'!I73,'F-12'!I73,'F-13'!I73,'F-15'!I73,'F-16'!I73,'F-17'!I73,'F-18'!I73,'F-19'!I73,'F-20'!I73,'F-22'!I73,'F-23'!I73,'F-24'!I73,'F-25'!I73,'F-26'!I73,'F-27'!I73,'F-28'!I73,'F-29'!I73,'F-30'!I73,'F-31'!I73)</f>
        <v>1</v>
      </c>
      <c r="Z73" s="5" t="e">
        <f>SUM('F-32'!I73,'F-33'!I73,'F-34'!I73,'F-35'!I73,'F-36'!I73,'F-37'!I73,'F-39'!I73,'F-40'!I73,'F-41'!I73,'F-43'!I73,'F-44'!I73,'F-45'!I73,'F-42'!I73,'F-38'!I73,#REF!,'F-48'!I73)</f>
        <v>#REF!</v>
      </c>
      <c r="AA73" s="111" t="e">
        <f t="shared" si="5"/>
        <v>#REF!</v>
      </c>
    </row>
    <row r="74" spans="2:27" s="8" customFormat="1" ht="11.1" customHeight="1" x14ac:dyDescent="0.15">
      <c r="B74" s="29" t="s">
        <v>48</v>
      </c>
      <c r="C74" s="123">
        <v>713</v>
      </c>
      <c r="D74" s="124"/>
      <c r="E74" s="125">
        <v>318</v>
      </c>
      <c r="F74" s="123">
        <v>201</v>
      </c>
      <c r="G74" s="123">
        <v>35</v>
      </c>
      <c r="H74" s="123">
        <v>30</v>
      </c>
      <c r="I74" s="123">
        <v>5</v>
      </c>
      <c r="J74" s="5">
        <f>SUM('F-3'!C74,'F-4'!C74,'F-5'!C74,'F-6'!C74,'F-8'!C74,'F-9'!C74,'F-10'!C74,'F-11'!C74,'F-12'!C74,'F-13'!C74,'F-15'!C74,'F-16'!C74,'F-17'!C74,'F-18'!C74,'F-19'!C74,'F-20'!C74,'F-22'!C74,'F-23'!C74,'F-24'!C74,'F-25'!C74,'F-26'!C74,'F-27'!C74,'F-28'!C74,'F-29'!C74,'F-30'!C74,'F-31'!C74)</f>
        <v>155</v>
      </c>
      <c r="K74" s="5" t="e">
        <f>SUM('F-32'!C74,'F-33'!C74,'F-34'!C74,'F-35'!C74,'F-36'!C74,'F-37'!C74,'F-39'!C74,'F-40'!C74,'F-41'!C74,'F-43'!C74,'F-44'!C74,'F-45'!C74,'F-42'!C74,'F-38'!C74,#REF!,'F-48'!C74)</f>
        <v>#REF!</v>
      </c>
      <c r="L74" s="111" t="e">
        <f>SUM(J74:K74)-C74</f>
        <v>#REF!</v>
      </c>
      <c r="M74" s="5">
        <f>SUM('F-3'!E74,'F-4'!E74,'F-5'!E74,'F-6'!E74,'F-8'!E74,'F-9'!E74,'F-10'!E74,'F-11'!E74,'F-12'!E74,'F-13'!E74,'F-15'!E74,'F-16'!E74,'F-17'!E74,'F-18'!E74,'F-19'!E74,'F-20'!E74,'F-22'!E74,'F-23'!E74,'F-24'!E74,'F-25'!E74,'F-26'!E74,'F-27'!E74,'F-28'!E74,'F-29'!E74,'F-30'!E74,'F-31'!E74)</f>
        <v>125</v>
      </c>
      <c r="N74" s="5" t="e">
        <f>SUM('F-32'!E74,'F-33'!E74,'F-34'!E74,'F-35'!E74,'F-36'!E74,'F-37'!E74,'F-39'!E74,'F-40'!E74,'F-41'!E74,'F-43'!E74,'F-44'!E74,'F-45'!E74,'F-42'!E74,'F-38'!E74,#REF!,'F-48'!E74)</f>
        <v>#REF!</v>
      </c>
      <c r="O74" s="111" t="e">
        <f t="shared" si="7"/>
        <v>#REF!</v>
      </c>
      <c r="P74" s="5">
        <f>SUM('F-3'!F74,'F-4'!F74,'F-5'!F74,'F-6'!F74,'F-8'!F74,'F-9'!F74,'F-10'!F74,'F-11'!F74,'F-12'!F74,'F-13'!F74,'F-15'!F74,'F-16'!F74,'F-17'!F74,'F-18'!F74,'F-19'!F74,'F-20'!F74,'F-22'!F74,'F-23'!F74,'F-24'!F74,'F-25'!F74,'F-26'!F74,'F-27'!F74,'F-28'!F74,'F-29'!F74,'F-30'!F74,'F-31'!F74)</f>
        <v>94</v>
      </c>
      <c r="Q74" s="5" t="e">
        <f>SUM('F-32'!F74,'F-33'!F74,'F-34'!F74,'F-35'!F74,'F-36'!F74,'F-37'!F74,'F-39'!F74,'F-40'!F74,'F-41'!F74,'F-43'!F74,'F-44'!F74,'F-45'!F74,'F-42'!F74,'F-38'!F74,#REF!,'F-48'!F74)</f>
        <v>#REF!</v>
      </c>
      <c r="R74" s="111" t="e">
        <f>SUM(P74:Q74)-F74</f>
        <v>#REF!</v>
      </c>
      <c r="S74" s="5">
        <f>SUM('F-3'!G74,'F-4'!G74,'F-5'!G74,'F-6'!G74,'F-8'!G74,'F-9'!G74,'F-10'!G74,'F-11'!G74,'F-12'!G74,'F-13'!G74,'F-15'!G74,'F-16'!G74,'F-17'!G74,'F-18'!G74,'F-19'!G74,'F-20'!G74,'F-22'!G74,'F-23'!G74,'F-24'!G74,'F-25'!G74,'F-26'!G74,'F-27'!G74,'F-28'!G74,'F-29'!G74,'F-30'!G74,'F-31'!G74)</f>
        <v>16</v>
      </c>
      <c r="T74" s="5" t="e">
        <f>SUM('F-32'!G74,'F-33'!G74,'F-34'!G74,'F-35'!G74,'F-36'!G74,'F-37'!G74,'F-39'!G74,'F-40'!G74,'F-41'!G74,'F-43'!G74,'F-44'!G74,'F-45'!G74,'F-42'!G74,'F-38'!G74,#REF!,'F-48'!G74)</f>
        <v>#REF!</v>
      </c>
      <c r="U74" s="111" t="e">
        <f>SUM(S74:T74)-G74</f>
        <v>#REF!</v>
      </c>
      <c r="V74" s="5">
        <f>SUM('F-3'!H74,'F-4'!H74,'F-5'!H74,'F-6'!H74,'F-8'!H74,'F-9'!H74,'F-10'!H74,'F-11'!H74,'F-12'!H74,'F-13'!H74,'F-15'!H74,'F-16'!H74,'F-17'!H74,'F-18'!H74,'F-19'!H74,'F-20'!H74,'F-22'!H74,'F-23'!H74,'F-24'!H74,'F-25'!H74,'F-26'!H74,'F-27'!H74,'F-28'!H74,'F-29'!H74,'F-30'!H74,'F-31'!H74)</f>
        <v>21</v>
      </c>
      <c r="W74" s="5" t="e">
        <f>SUM('F-32'!H74,'F-33'!H74,'F-34'!H74,'F-35'!H74,'F-36'!H74,'F-37'!H74,'F-39'!H74,'F-40'!H74,'F-41'!H74,'F-43'!H74,'F-44'!H74,'F-45'!H74,'F-42'!H74,'F-38'!H74,#REF!,'F-48'!H74)</f>
        <v>#REF!</v>
      </c>
      <c r="X74" s="111" t="e">
        <f t="shared" si="8"/>
        <v>#REF!</v>
      </c>
      <c r="Y74" s="5">
        <f>SUM('F-3'!I74,'F-4'!I74,'F-5'!I74,'F-6'!I74,'F-8'!I74,'F-9'!I74,'F-10'!I74,'F-11'!I74,'F-12'!I74,'F-13'!I74,'F-15'!I74,'F-16'!I74,'F-17'!I74,'F-18'!I74,'F-19'!I74,'F-20'!I74,'F-22'!I74,'F-23'!I74,'F-24'!I74,'F-25'!I74,'F-26'!I74,'F-27'!I74,'F-28'!I74,'F-29'!I74,'F-30'!I74,'F-31'!I74)</f>
        <v>4</v>
      </c>
      <c r="Z74" s="5" t="e">
        <f>SUM('F-32'!I74,'F-33'!I74,'F-34'!I74,'F-35'!I74,'F-36'!I74,'F-37'!I74,'F-39'!I74,'F-40'!I74,'F-41'!I74,'F-43'!I74,'F-44'!I74,'F-45'!I74,'F-42'!I74,'F-38'!I74,#REF!,'F-48'!I74)</f>
        <v>#REF!</v>
      </c>
      <c r="AA74" s="111" t="e">
        <f>SUM(Y74:Z74)-I74</f>
        <v>#REF!</v>
      </c>
    </row>
    <row r="75" spans="2:27" s="8" customFormat="1" ht="11.1" customHeight="1" x14ac:dyDescent="0.15">
      <c r="B75" s="29" t="s">
        <v>49</v>
      </c>
      <c r="C75" s="123">
        <v>592</v>
      </c>
      <c r="D75" s="124"/>
      <c r="E75" s="125">
        <v>222</v>
      </c>
      <c r="F75" s="123">
        <v>156</v>
      </c>
      <c r="G75" s="123">
        <v>24</v>
      </c>
      <c r="H75" s="123">
        <v>12</v>
      </c>
      <c r="I75" s="123">
        <v>3</v>
      </c>
      <c r="J75" s="5">
        <f>SUM('F-3'!C75,'F-4'!C75,'F-5'!C75,'F-6'!C75,'F-8'!C75,'F-9'!C75,'F-10'!C75,'F-11'!C75,'F-12'!C75,'F-13'!C75,'F-15'!C75,'F-16'!C75,'F-17'!C75,'F-18'!C75,'F-19'!C75,'F-20'!C75,'F-22'!C75,'F-23'!C75,'F-24'!C75,'F-25'!C75,'F-26'!C75,'F-27'!C75,'F-28'!C75,'F-29'!C75,'F-30'!C75,'F-31'!C75)</f>
        <v>114</v>
      </c>
      <c r="K75" s="5" t="e">
        <f>SUM('F-32'!C75,'F-33'!C75,'F-34'!C75,'F-35'!C75,'F-36'!C75,'F-37'!C75,'F-39'!C75,'F-40'!C75,'F-41'!C75,'F-43'!C75,'F-44'!C75,'F-45'!C75,'F-42'!C75,'F-38'!C75,#REF!,'F-48'!C75)</f>
        <v>#REF!</v>
      </c>
      <c r="L75" s="111" t="e">
        <f>SUM(J75:K75)-C75</f>
        <v>#REF!</v>
      </c>
      <c r="M75" s="5">
        <f>SUM('F-3'!E75,'F-4'!E75,'F-5'!E75,'F-6'!E75,'F-8'!E75,'F-9'!E75,'F-10'!E75,'F-11'!E75,'F-12'!E75,'F-13'!E75,'F-15'!E75,'F-16'!E75,'F-17'!E75,'F-18'!E75,'F-19'!E75,'F-20'!E75,'F-22'!E75,'F-23'!E75,'F-24'!E75,'F-25'!E75,'F-26'!E75,'F-27'!E75,'F-28'!E75,'F-29'!E75,'F-30'!E75,'F-31'!E75)</f>
        <v>76</v>
      </c>
      <c r="N75" s="5" t="e">
        <f>SUM('F-32'!E75,'F-33'!E75,'F-34'!E75,'F-35'!E75,'F-36'!E75,'F-37'!E75,'F-39'!E75,'F-40'!E75,'F-41'!E75,'F-43'!E75,'F-44'!E75,'F-45'!E75,'F-42'!E75,'F-38'!E75,#REF!,'F-48'!E75)</f>
        <v>#REF!</v>
      </c>
      <c r="O75" s="111" t="e">
        <f t="shared" si="7"/>
        <v>#REF!</v>
      </c>
      <c r="P75" s="5">
        <f>SUM('F-3'!F75,'F-4'!F75,'F-5'!F75,'F-6'!F75,'F-8'!F75,'F-9'!F75,'F-10'!F75,'F-11'!F75,'F-12'!F75,'F-13'!F75,'F-15'!F75,'F-16'!F75,'F-17'!F75,'F-18'!F75,'F-19'!F75,'F-20'!F75,'F-22'!F75,'F-23'!F75,'F-24'!F75,'F-25'!F75,'F-26'!F75,'F-27'!F75,'F-28'!F75,'F-29'!F75,'F-30'!F75,'F-31'!F75)</f>
        <v>52</v>
      </c>
      <c r="Q75" s="5" t="e">
        <f>SUM('F-32'!F75,'F-33'!F75,'F-34'!F75,'F-35'!F75,'F-36'!F75,'F-37'!F75,'F-39'!F75,'F-40'!F75,'F-41'!F75,'F-43'!F75,'F-44'!F75,'F-45'!F75,'F-42'!F75,'F-38'!F75,#REF!,'F-48'!F75)</f>
        <v>#REF!</v>
      </c>
      <c r="R75" s="111" t="e">
        <f>SUM(P75:Q75)-F75</f>
        <v>#REF!</v>
      </c>
      <c r="S75" s="5">
        <f>SUM('F-3'!G75,'F-4'!G75,'F-5'!G75,'F-6'!G75,'F-8'!G75,'F-9'!G75,'F-10'!G75,'F-11'!G75,'F-12'!G75,'F-13'!G75,'F-15'!G75,'F-16'!G75,'F-17'!G75,'F-18'!G75,'F-19'!G75,'F-20'!G75,'F-22'!G75,'F-23'!G75,'F-24'!G75,'F-25'!G75,'F-26'!G75,'F-27'!G75,'F-28'!G75,'F-29'!G75,'F-30'!G75,'F-31'!G75)</f>
        <v>6</v>
      </c>
      <c r="T75" s="5" t="e">
        <f>SUM('F-32'!G75,'F-33'!G75,'F-34'!G75,'F-35'!G75,'F-36'!G75,'F-37'!G75,'F-39'!G75,'F-40'!G75,'F-41'!G75,'F-43'!G75,'F-44'!G75,'F-45'!G75,'F-42'!G75,'F-38'!G75,#REF!,'F-48'!G75)</f>
        <v>#REF!</v>
      </c>
      <c r="U75" s="111" t="e">
        <f>SUM(S75:T75)-G75</f>
        <v>#REF!</v>
      </c>
      <c r="V75" s="5">
        <f>SUM('F-3'!H75,'F-4'!H75,'F-5'!H75,'F-6'!H75,'F-8'!H75,'F-9'!H75,'F-10'!H75,'F-11'!H75,'F-12'!H75,'F-13'!H75,'F-15'!H75,'F-16'!H75,'F-17'!H75,'F-18'!H75,'F-19'!H75,'F-20'!H75,'F-22'!H75,'F-23'!H75,'F-24'!H75,'F-25'!H75,'F-26'!H75,'F-27'!H75,'F-28'!H75,'F-29'!H75,'F-30'!H75,'F-31'!H75)</f>
        <v>10</v>
      </c>
      <c r="W75" s="5" t="e">
        <f>SUM('F-32'!H75,'F-33'!H75,'F-34'!H75,'F-35'!H75,'F-36'!H75,'F-37'!H75,'F-39'!H75,'F-40'!H75,'F-41'!H75,'F-43'!H75,'F-44'!H75,'F-45'!H75,'F-42'!H75,'F-38'!H75,#REF!,'F-48'!H75)</f>
        <v>#REF!</v>
      </c>
      <c r="X75" s="111" t="e">
        <f t="shared" si="8"/>
        <v>#REF!</v>
      </c>
      <c r="Y75" s="5">
        <f>SUM('F-3'!I75,'F-4'!I75,'F-5'!I75,'F-6'!I75,'F-8'!I75,'F-9'!I75,'F-10'!I75,'F-11'!I75,'F-12'!I75,'F-13'!I75,'F-15'!I75,'F-16'!I75,'F-17'!I75,'F-18'!I75,'F-19'!I75,'F-20'!I75,'F-22'!I75,'F-23'!I75,'F-24'!I75,'F-25'!I75,'F-26'!I75,'F-27'!I75,'F-28'!I75,'F-29'!I75,'F-30'!I75,'F-31'!I75)</f>
        <v>3</v>
      </c>
      <c r="Z75" s="5" t="e">
        <f>SUM('F-32'!I75,'F-33'!I75,'F-34'!I75,'F-35'!I75,'F-36'!I75,'F-37'!I75,'F-39'!I75,'F-40'!I75,'F-41'!I75,'F-43'!I75,'F-44'!I75,'F-45'!I75,'F-42'!I75,'F-38'!I75,#REF!,'F-48'!I75)</f>
        <v>#REF!</v>
      </c>
      <c r="AA75" s="111" t="e">
        <f>SUM(Y75:Z75)-I75</f>
        <v>#REF!</v>
      </c>
    </row>
    <row r="76" spans="2:27" s="8" customFormat="1" ht="11.1" customHeight="1" x14ac:dyDescent="0.15">
      <c r="B76" s="29" t="s">
        <v>50</v>
      </c>
      <c r="C76" s="123">
        <v>486</v>
      </c>
      <c r="D76" s="124"/>
      <c r="E76" s="125">
        <v>170</v>
      </c>
      <c r="F76" s="123">
        <v>118</v>
      </c>
      <c r="G76" s="123">
        <v>13</v>
      </c>
      <c r="H76" s="123">
        <v>13</v>
      </c>
      <c r="I76" s="123">
        <v>1</v>
      </c>
      <c r="J76" s="5">
        <f>SUM('F-3'!C76,'F-4'!C76,'F-5'!C76,'F-6'!C76,'F-8'!C76,'F-9'!C76,'F-10'!C76,'F-11'!C76,'F-12'!C76,'F-13'!C76,'F-15'!C76,'F-16'!C76,'F-17'!C76,'F-18'!C76,'F-19'!C76,'F-20'!C76,'F-22'!C76,'F-23'!C76,'F-24'!C76,'F-25'!C76,'F-26'!C76,'F-27'!C76,'F-28'!C76,'F-29'!C76,'F-30'!C76,'F-31'!C76)</f>
        <v>155</v>
      </c>
      <c r="K76" s="5" t="e">
        <f>SUM('F-32'!C76,'F-33'!C76,'F-34'!C76,'F-35'!C76,'F-36'!C76,'F-37'!C76,'F-39'!C76,'F-40'!C76,'F-41'!C76,'F-43'!C76,'F-44'!C76,'F-45'!C76,'F-42'!C76,'F-38'!C76,#REF!,'F-48'!C76)</f>
        <v>#REF!</v>
      </c>
      <c r="L76" s="111" t="e">
        <f>SUM(J76:K76)-C76</f>
        <v>#REF!</v>
      </c>
      <c r="M76" s="5">
        <f>SUM('F-3'!E76,'F-4'!E76,'F-5'!E76,'F-6'!E76,'F-8'!E76,'F-9'!E76,'F-10'!E76,'F-11'!E76,'F-12'!E76,'F-13'!E76,'F-15'!E76,'F-16'!E76,'F-17'!E76,'F-18'!E76,'F-19'!E76,'F-20'!E76,'F-22'!E76,'F-23'!E76,'F-24'!E76,'F-25'!E76,'F-26'!E76,'F-27'!E76,'F-28'!E76,'F-29'!E76,'F-30'!E76,'F-31'!E76)</f>
        <v>95</v>
      </c>
      <c r="N76" s="5" t="e">
        <f>SUM('F-32'!E76,'F-33'!E76,'F-34'!E76,'F-35'!E76,'F-36'!E76,'F-37'!E76,'F-39'!E76,'F-40'!E76,'F-41'!E76,'F-43'!E76,'F-44'!E76,'F-45'!E76,'F-42'!E76,'F-38'!E76,#REF!,'F-48'!E76)</f>
        <v>#REF!</v>
      </c>
      <c r="O76" s="111" t="e">
        <f t="shared" si="7"/>
        <v>#REF!</v>
      </c>
      <c r="P76" s="5">
        <f>SUM('F-3'!F76,'F-4'!F76,'F-5'!F76,'F-6'!F76,'F-8'!F76,'F-9'!F76,'F-10'!F76,'F-11'!F76,'F-12'!F76,'F-13'!F76,'F-15'!F76,'F-16'!F76,'F-17'!F76,'F-18'!F76,'F-19'!F76,'F-20'!F76,'F-22'!F76,'F-23'!F76,'F-24'!F76,'F-25'!F76,'F-26'!F76,'F-27'!F76,'F-28'!F76,'F-29'!F76,'F-30'!F76,'F-31'!F76)</f>
        <v>70</v>
      </c>
      <c r="Q76" s="5" t="e">
        <f>SUM('F-32'!F76,'F-33'!F76,'F-34'!F76,'F-35'!F76,'F-36'!F76,'F-37'!F76,'F-39'!F76,'F-40'!F76,'F-41'!F76,'F-43'!F76,'F-44'!F76,'F-45'!F76,'F-42'!F76,'F-38'!F76,#REF!,'F-48'!F76)</f>
        <v>#REF!</v>
      </c>
      <c r="R76" s="111" t="e">
        <f>SUM(P76:Q76)-F76</f>
        <v>#REF!</v>
      </c>
      <c r="S76" s="5">
        <f>SUM('F-3'!G76,'F-4'!G76,'F-5'!G76,'F-6'!G76,'F-8'!G76,'F-9'!G76,'F-10'!G76,'F-11'!G76,'F-12'!G76,'F-13'!G76,'F-15'!G76,'F-16'!G76,'F-17'!G76,'F-18'!G76,'F-19'!G76,'F-20'!G76,'F-22'!G76,'F-23'!G76,'F-24'!G76,'F-25'!G76,'F-26'!G76,'F-27'!G76,'F-28'!G76,'F-29'!G76,'F-30'!G76,'F-31'!G76)</f>
        <v>6</v>
      </c>
      <c r="T76" s="5" t="e">
        <f>SUM('F-32'!G76,'F-33'!G76,'F-34'!G76,'F-35'!G76,'F-36'!G76,'F-37'!G76,'F-39'!G76,'F-40'!G76,'F-41'!G76,'F-43'!G76,'F-44'!G76,'F-45'!G76,'F-42'!G76,'F-38'!G76,#REF!,'F-48'!G76)</f>
        <v>#REF!</v>
      </c>
      <c r="U76" s="111" t="e">
        <f>SUM(S76:T76)-G76</f>
        <v>#REF!</v>
      </c>
      <c r="V76" s="5">
        <f>SUM('F-3'!H76,'F-4'!H76,'F-5'!H76,'F-6'!H76,'F-8'!H76,'F-9'!H76,'F-10'!H76,'F-11'!H76,'F-12'!H76,'F-13'!H76,'F-15'!H76,'F-16'!H76,'F-17'!H76,'F-18'!H76,'F-19'!H76,'F-20'!H76,'F-22'!H76,'F-23'!H76,'F-24'!H76,'F-25'!H76,'F-26'!H76,'F-27'!H76,'F-28'!H76,'F-29'!H76,'F-30'!H76,'F-31'!H76)</f>
        <v>6</v>
      </c>
      <c r="W76" s="5" t="e">
        <f>SUM('F-32'!H76,'F-33'!H76,'F-34'!H76,'F-35'!H76,'F-36'!H76,'F-37'!H76,'F-39'!H76,'F-40'!H76,'F-41'!H76,'F-43'!H76,'F-44'!H76,'F-45'!H76,'F-42'!H76,'F-38'!H76,#REF!,'F-48'!H76)</f>
        <v>#REF!</v>
      </c>
      <c r="X76" s="111" t="e">
        <f t="shared" si="8"/>
        <v>#REF!</v>
      </c>
      <c r="Y76" s="5">
        <f>SUM('F-3'!I76,'F-4'!I76,'F-5'!I76,'F-6'!I76,'F-8'!I76,'F-9'!I76,'F-10'!I76,'F-11'!I76,'F-12'!I76,'F-13'!I76,'F-15'!I76,'F-16'!I76,'F-17'!I76,'F-18'!I76,'F-19'!I76,'F-20'!I76,'F-22'!I76,'F-23'!I76,'F-24'!I76,'F-25'!I76,'F-26'!I76,'F-27'!I76,'F-28'!I76,'F-29'!I76,'F-30'!I76,'F-31'!I76)</f>
        <v>0</v>
      </c>
      <c r="Z76" s="5" t="e">
        <f>SUM('F-32'!I76,'F-33'!I76,'F-34'!I76,'F-35'!I76,'F-36'!I76,'F-37'!I76,'F-39'!I76,'F-40'!I76,'F-41'!I76,'F-43'!I76,'F-44'!I76,'F-45'!I76,'F-42'!I76,'F-38'!I76,#REF!,'F-48'!I76)</f>
        <v>#REF!</v>
      </c>
      <c r="AA76" s="111" t="e">
        <f>SUM(Y76:Z76)-I76</f>
        <v>#REF!</v>
      </c>
    </row>
    <row r="77" spans="2:27" s="8" customFormat="1" ht="11.1" customHeight="1" x14ac:dyDescent="0.15">
      <c r="B77" s="29" t="s">
        <v>51</v>
      </c>
      <c r="C77" s="123">
        <v>839</v>
      </c>
      <c r="D77" s="124"/>
      <c r="E77" s="125">
        <v>242</v>
      </c>
      <c r="F77" s="123">
        <v>164</v>
      </c>
      <c r="G77" s="123">
        <v>24</v>
      </c>
      <c r="H77" s="123">
        <v>20</v>
      </c>
      <c r="I77" s="123">
        <v>0</v>
      </c>
      <c r="J77" s="5">
        <f>SUM('F-3'!C77,'F-4'!C77,'F-5'!C77,'F-6'!C77,'F-8'!C77,'F-9'!C77,'F-10'!C77,'F-11'!C77,'F-12'!C77,'F-13'!C77,'F-15'!C77,'F-16'!C77,'F-17'!C77,'F-18'!C77,'F-19'!C77,'F-20'!C77,'F-22'!C77,'F-23'!C77,'F-24'!C77,'F-25'!C77,'F-26'!C77,'F-27'!C77,'F-28'!C77,'F-29'!C77,'F-30'!C77,'F-31'!C77)</f>
        <v>136</v>
      </c>
      <c r="K77" s="5" t="e">
        <f>SUM('F-32'!C77,'F-33'!C77,'F-34'!C77,'F-35'!C77,'F-36'!C77,'F-37'!C77,'F-39'!C77,'F-40'!C77,'F-41'!C77,'F-43'!C77,'F-44'!C77,'F-45'!C77,'F-42'!C77,'F-38'!C77,#REF!,'F-48'!C77)</f>
        <v>#REF!</v>
      </c>
      <c r="L77" s="111" t="e">
        <f>SUM(J77:K77)-C77</f>
        <v>#REF!</v>
      </c>
      <c r="M77" s="5">
        <f>SUM('F-3'!E77,'F-4'!E77,'F-5'!E77,'F-6'!E77,'F-8'!E77,'F-9'!E77,'F-10'!E77,'F-11'!E77,'F-12'!E77,'F-13'!E77,'F-15'!E77,'F-16'!E77,'F-17'!E77,'F-18'!E77,'F-19'!E77,'F-20'!E77,'F-22'!E77,'F-23'!E77,'F-24'!E77,'F-25'!E77,'F-26'!E77,'F-27'!E77,'F-28'!E77,'F-29'!E77,'F-30'!E77,'F-31'!E77)</f>
        <v>91</v>
      </c>
      <c r="N77" s="5" t="e">
        <f>SUM('F-32'!E77,'F-33'!E77,'F-34'!E77,'F-35'!E77,'F-36'!E77,'F-37'!E77,'F-39'!E77,'F-40'!E77,'F-41'!E77,'F-43'!E77,'F-44'!E77,'F-45'!E77,'F-42'!E77,'F-38'!E77,#REF!,'F-48'!E77)</f>
        <v>#REF!</v>
      </c>
      <c r="O77" s="111" t="e">
        <f t="shared" si="7"/>
        <v>#REF!</v>
      </c>
      <c r="P77" s="5">
        <f>SUM('F-3'!F77,'F-4'!F77,'F-5'!F77,'F-6'!F77,'F-8'!F77,'F-9'!F77,'F-10'!F77,'F-11'!F77,'F-12'!F77,'F-13'!F77,'F-15'!F77,'F-16'!F77,'F-17'!F77,'F-18'!F77,'F-19'!F77,'F-20'!F77,'F-22'!F77,'F-23'!F77,'F-24'!F77,'F-25'!F77,'F-26'!F77,'F-27'!F77,'F-28'!F77,'F-29'!F77,'F-30'!F77,'F-31'!F77)</f>
        <v>61</v>
      </c>
      <c r="Q77" s="5" t="e">
        <f>SUM('F-32'!F77,'F-33'!F77,'F-34'!F77,'F-35'!F77,'F-36'!F77,'F-37'!F77,'F-39'!F77,'F-40'!F77,'F-41'!F77,'F-43'!F77,'F-44'!F77,'F-45'!F77,'F-42'!F77,'F-38'!F77,#REF!,'F-48'!F77)</f>
        <v>#REF!</v>
      </c>
      <c r="R77" s="111" t="e">
        <f>SUM(P77:Q77)-F77</f>
        <v>#REF!</v>
      </c>
      <c r="S77" s="5">
        <f>SUM('F-3'!G77,'F-4'!G77,'F-5'!G77,'F-6'!G77,'F-8'!G77,'F-9'!G77,'F-10'!G77,'F-11'!G77,'F-12'!G77,'F-13'!G77,'F-15'!G77,'F-16'!G77,'F-17'!G77,'F-18'!G77,'F-19'!G77,'F-20'!G77,'F-22'!G77,'F-23'!G77,'F-24'!G77,'F-25'!G77,'F-26'!G77,'F-27'!G77,'F-28'!G77,'F-29'!G77,'F-30'!G77,'F-31'!G77)</f>
        <v>9</v>
      </c>
      <c r="T77" s="5" t="e">
        <f>SUM('F-32'!G77,'F-33'!G77,'F-34'!G77,'F-35'!G77,'F-36'!G77,'F-37'!G77,'F-39'!G77,'F-40'!G77,'F-41'!G77,'F-43'!G77,'F-44'!G77,'F-45'!G77,'F-42'!G77,'F-38'!G77,#REF!,'F-48'!G77)</f>
        <v>#REF!</v>
      </c>
      <c r="U77" s="111" t="e">
        <f>SUM(S77:T77)-G77</f>
        <v>#REF!</v>
      </c>
      <c r="V77" s="5">
        <f>SUM('F-3'!H77,'F-4'!H77,'F-5'!H77,'F-6'!H77,'F-8'!H77,'F-9'!H77,'F-10'!H77,'F-11'!H77,'F-12'!H77,'F-13'!H77,'F-15'!H77,'F-16'!H77,'F-17'!H77,'F-18'!H77,'F-19'!H77,'F-20'!H77,'F-22'!H77,'F-23'!H77,'F-24'!H77,'F-25'!H77,'F-26'!H77,'F-27'!H77,'F-28'!H77,'F-29'!H77,'F-30'!H77,'F-31'!H77)</f>
        <v>4</v>
      </c>
      <c r="W77" s="5" t="e">
        <f>SUM('F-32'!H77,'F-33'!H77,'F-34'!H77,'F-35'!H77,'F-36'!H77,'F-37'!H77,'F-39'!H77,'F-40'!H77,'F-41'!H77,'F-43'!H77,'F-44'!H77,'F-45'!H77,'F-42'!H77,'F-38'!H77,#REF!,'F-48'!H77)</f>
        <v>#REF!</v>
      </c>
      <c r="X77" s="111" t="e">
        <f t="shared" si="8"/>
        <v>#REF!</v>
      </c>
      <c r="Y77" s="5">
        <f>SUM('F-3'!I77,'F-4'!I77,'F-5'!I77,'F-6'!I77,'F-8'!I77,'F-9'!I77,'F-10'!I77,'F-11'!I77,'F-12'!I77,'F-13'!I77,'F-15'!I77,'F-16'!I77,'F-17'!I77,'F-18'!I77,'F-19'!I77,'F-20'!I77,'F-22'!I77,'F-23'!I77,'F-24'!I77,'F-25'!I77,'F-26'!I77,'F-27'!I77,'F-28'!I77,'F-29'!I77,'F-30'!I77,'F-31'!I77)</f>
        <v>0</v>
      </c>
      <c r="Z77" s="5" t="e">
        <f>SUM('F-32'!I77,'F-33'!I77,'F-34'!I77,'F-35'!I77,'F-36'!I77,'F-37'!I77,'F-39'!I77,'F-40'!I77,'F-41'!I77,'F-43'!I77,'F-44'!I77,'F-45'!I77,'F-42'!I77,'F-38'!I77,#REF!,'F-48'!I77)</f>
        <v>#REF!</v>
      </c>
      <c r="AA77" s="111" t="e">
        <f>SUM(Y77:Z77)-I77</f>
        <v>#REF!</v>
      </c>
    </row>
    <row r="78" spans="2:27" s="8" customFormat="1" ht="11.1" customHeight="1" thickBot="1" x14ac:dyDescent="0.2">
      <c r="B78" s="33" t="s">
        <v>52</v>
      </c>
      <c r="C78" s="132">
        <v>976</v>
      </c>
      <c r="D78" s="133"/>
      <c r="E78" s="134">
        <v>390</v>
      </c>
      <c r="F78" s="132">
        <v>312</v>
      </c>
      <c r="G78" s="132">
        <v>27</v>
      </c>
      <c r="H78" s="132">
        <v>52</v>
      </c>
      <c r="I78" s="132">
        <v>0</v>
      </c>
      <c r="J78" s="5">
        <f>SUM('F-3'!C78,'F-4'!C78,'F-5'!C78,'F-6'!C78,'F-8'!C78,'F-9'!C78,'F-10'!C78,'F-11'!C78,'F-12'!C78,'F-13'!C78,'F-15'!C78,'F-16'!C78,'F-17'!C78,'F-18'!C78,'F-19'!C78,'F-20'!C78,'F-22'!C78,'F-23'!C78,'F-24'!C78,'F-25'!C78,'F-26'!C78,'F-27'!C78,'F-28'!C78,'F-29'!C78,'F-30'!C78,'F-31'!C78)</f>
        <v>244</v>
      </c>
      <c r="K78" s="5" t="e">
        <f>SUM('F-32'!C78,'F-33'!C78,'F-34'!C78,'F-35'!C78,'F-36'!C78,'F-37'!C78,'F-39'!C78,'F-40'!C78,'F-41'!C78,'F-43'!C78,'F-44'!C78,'F-45'!C78,'F-42'!C78,'F-38'!C78,#REF!,'F-48'!C78)</f>
        <v>#REF!</v>
      </c>
      <c r="L78" s="111" t="e">
        <f>SUM(J78:K78)-C78</f>
        <v>#REF!</v>
      </c>
      <c r="M78" s="5">
        <f>SUM('F-3'!E78,'F-4'!E78,'F-5'!E78,'F-6'!E78,'F-8'!E78,'F-9'!E78,'F-10'!E78,'F-11'!E78,'F-12'!E78,'F-13'!E78,'F-15'!E78,'F-16'!E78,'F-17'!E78,'F-18'!E78,'F-19'!E78,'F-20'!E78,'F-22'!E78,'F-23'!E78,'F-24'!E78,'F-25'!E78,'F-26'!E78,'F-27'!E78,'F-28'!E78,'F-29'!E78,'F-30'!E78,'F-31'!E78)</f>
        <v>187</v>
      </c>
      <c r="N78" s="5" t="e">
        <f>SUM('F-32'!E78,'F-33'!E78,'F-34'!E78,'F-35'!E78,'F-36'!E78,'F-37'!E78,'F-39'!E78,'F-40'!E78,'F-41'!E78,'F-43'!E78,'F-44'!E78,'F-45'!E78,'F-42'!E78,'F-38'!E78,#REF!,'F-48'!E78)</f>
        <v>#REF!</v>
      </c>
      <c r="O78" s="111" t="e">
        <f t="shared" si="7"/>
        <v>#REF!</v>
      </c>
      <c r="P78" s="5">
        <f>SUM('F-3'!F78,'F-4'!F78,'F-5'!F78,'F-6'!F78,'F-8'!F78,'F-9'!F78,'F-10'!F78,'F-11'!F78,'F-12'!F78,'F-13'!F78,'F-15'!F78,'F-16'!F78,'F-17'!F78,'F-18'!F78,'F-19'!F78,'F-20'!F78,'F-22'!F78,'F-23'!F78,'F-24'!F78,'F-25'!F78,'F-26'!F78,'F-27'!F78,'F-28'!F78,'F-29'!F78,'F-30'!F78,'F-31'!F78)</f>
        <v>157</v>
      </c>
      <c r="Q78" s="5" t="e">
        <f>SUM('F-32'!F78,'F-33'!F78,'F-34'!F78,'F-35'!F78,'F-36'!F78,'F-37'!F78,'F-39'!F78,'F-40'!F78,'F-41'!F78,'F-43'!F78,'F-44'!F78,'F-45'!F78,'F-42'!F78,'F-38'!F78,#REF!,'F-48'!F78)</f>
        <v>#REF!</v>
      </c>
      <c r="R78" s="111" t="e">
        <f>SUM(P78:Q78)-F78</f>
        <v>#REF!</v>
      </c>
      <c r="S78" s="5">
        <f>SUM('F-3'!G78,'F-4'!G78,'F-5'!G78,'F-6'!G78,'F-8'!G78,'F-9'!G78,'F-10'!G78,'F-11'!G78,'F-12'!G78,'F-13'!G78,'F-15'!G78,'F-16'!G78,'F-17'!G78,'F-18'!G78,'F-19'!G78,'F-20'!G78,'F-22'!G78,'F-23'!G78,'F-24'!G78,'F-25'!G78,'F-26'!G78,'F-27'!G78,'F-28'!G78,'F-29'!G78,'F-30'!G78,'F-31'!G78)</f>
        <v>10</v>
      </c>
      <c r="T78" s="5" t="e">
        <f>SUM('F-32'!G78,'F-33'!G78,'F-34'!G78,'F-35'!G78,'F-36'!G78,'F-37'!G78,'F-39'!G78,'F-40'!G78,'F-41'!G78,'F-43'!G78,'F-44'!G78,'F-45'!G78,'F-42'!G78,'F-38'!G78,#REF!,'F-48'!G78)</f>
        <v>#REF!</v>
      </c>
      <c r="U78" s="111" t="e">
        <f>SUM(S78:T78)-G78</f>
        <v>#REF!</v>
      </c>
      <c r="V78" s="5">
        <f>SUM('F-3'!H78,'F-4'!H78,'F-5'!H78,'F-6'!H78,'F-8'!H78,'F-9'!H78,'F-10'!H78,'F-11'!H78,'F-12'!H78,'F-13'!H78,'F-15'!H78,'F-16'!H78,'F-17'!H78,'F-18'!H78,'F-19'!H78,'F-20'!H78,'F-22'!H78,'F-23'!H78,'F-24'!H78,'F-25'!H78,'F-26'!H78,'F-27'!H78,'F-28'!H78,'F-29'!H78,'F-30'!H78,'F-31'!H78)</f>
        <v>36</v>
      </c>
      <c r="W78" s="5" t="e">
        <f>SUM('F-32'!H78,'F-33'!H78,'F-34'!H78,'F-35'!H78,'F-36'!H78,'F-37'!H78,'F-39'!H78,'F-40'!H78,'F-41'!H78,'F-43'!H78,'F-44'!H78,'F-45'!H78,'F-42'!H78,'F-38'!H78,#REF!,'F-48'!H78)</f>
        <v>#REF!</v>
      </c>
      <c r="X78" s="111" t="e">
        <f t="shared" si="8"/>
        <v>#REF!</v>
      </c>
      <c r="Y78" s="5">
        <f>SUM('F-3'!I78,'F-4'!I78,'F-5'!I78,'F-6'!I78,'F-8'!I78,'F-9'!I78,'F-10'!I78,'F-11'!I78,'F-12'!I78,'F-13'!I78,'F-15'!I78,'F-16'!I78,'F-17'!I78,'F-18'!I78,'F-19'!I78,'F-20'!I78,'F-22'!I78,'F-23'!I78,'F-24'!I78,'F-25'!I78,'F-26'!I78,'F-27'!I78,'F-28'!I78,'F-29'!I78,'F-30'!I78,'F-31'!I78)</f>
        <v>0</v>
      </c>
      <c r="Z78" s="5" t="e">
        <f>SUM('F-32'!I78,'F-33'!I78,'F-34'!I78,'F-35'!I78,'F-36'!I78,'F-37'!I78,'F-39'!I78,'F-40'!I78,'F-41'!I78,'F-43'!I78,'F-44'!I78,'F-45'!I78,'F-42'!I78,'F-38'!I78,#REF!,'F-48'!I78)</f>
        <v>#REF!</v>
      </c>
      <c r="AA78" s="111" t="e">
        <f>SUM(Y78:Z78)-I78</f>
        <v>#REF!</v>
      </c>
    </row>
    <row r="79" spans="2:27" s="8" customFormat="1" x14ac:dyDescent="0.15">
      <c r="B79" s="8" t="s">
        <v>232</v>
      </c>
    </row>
    <row r="80" spans="2:27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transitionEvaluation="1" codeName="Sheet120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D18" sqref="D1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189</v>
      </c>
      <c r="D1" s="102"/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265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124">
        <v>0</v>
      </c>
      <c r="D9" s="166">
        <v>0</v>
      </c>
      <c r="E9" s="14">
        <v>0</v>
      </c>
      <c r="F9" s="124">
        <v>0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124">
        <v>0</v>
      </c>
      <c r="D10" s="166">
        <v>0</v>
      </c>
      <c r="E10" s="1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2014     26</v>
      </c>
      <c r="C11" s="124">
        <v>1</v>
      </c>
      <c r="D11" s="166">
        <v>0</v>
      </c>
      <c r="E11" s="1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2015     27</v>
      </c>
      <c r="C12" s="124">
        <v>0</v>
      </c>
      <c r="D12" s="166">
        <v>0</v>
      </c>
      <c r="E12" s="1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8" t="str">
        <f>重要犯罪!B13</f>
        <v>2016     28</v>
      </c>
      <c r="C13" s="142">
        <v>0</v>
      </c>
      <c r="D13" s="167">
        <v>0</v>
      </c>
      <c r="E13" s="18">
        <v>0</v>
      </c>
      <c r="F13" s="142">
        <v>0</v>
      </c>
      <c r="G13" s="142">
        <v>0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2017     29</v>
      </c>
      <c r="C14" s="165">
        <v>0</v>
      </c>
      <c r="D14" s="167">
        <v>0</v>
      </c>
      <c r="E14" s="77">
        <v>0</v>
      </c>
      <c r="F14" s="142">
        <v>0</v>
      </c>
      <c r="G14" s="142">
        <v>0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165">
        <v>0</v>
      </c>
      <c r="D15" s="167">
        <v>0</v>
      </c>
      <c r="E15" s="77">
        <v>0</v>
      </c>
      <c r="F15" s="142">
        <v>0</v>
      </c>
      <c r="G15" s="142">
        <v>0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142">
        <v>0</v>
      </c>
      <c r="D16" s="167">
        <v>0</v>
      </c>
      <c r="E16" s="148">
        <v>0</v>
      </c>
      <c r="F16" s="142">
        <v>0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146">
        <v>0</v>
      </c>
      <c r="D17" s="182">
        <v>0</v>
      </c>
      <c r="E17" s="164">
        <v>1</v>
      </c>
      <c r="F17" s="171">
        <v>5</v>
      </c>
      <c r="G17" s="146">
        <v>0</v>
      </c>
      <c r="H17" s="146">
        <v>0</v>
      </c>
      <c r="I17" s="146">
        <v>0</v>
      </c>
    </row>
    <row r="18" spans="2:9" s="22" customFormat="1" x14ac:dyDescent="0.15">
      <c r="B18" s="23" t="str">
        <f>重要犯罪!B18</f>
        <v>2021 　　３</v>
      </c>
      <c r="C18" s="121">
        <f>SUM(C20,C26,C33,C34,C45,C52,C59,C65,C70)</f>
        <v>0</v>
      </c>
      <c r="D18" s="168">
        <v>0</v>
      </c>
      <c r="E18" s="127">
        <f>SUM(E20,E26,E33,E34,E45,E52,E59,E65,E70)</f>
        <v>0</v>
      </c>
      <c r="F18" s="131">
        <f>SUM(F20,F26,F33,F34,F45,F52,F59,F65,F70)</f>
        <v>0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107"/>
      <c r="F19" s="106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127">
        <v>0</v>
      </c>
      <c r="F20" s="23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0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30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0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transitionEvaluation="1" codeName="Sheet82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190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102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3123</v>
      </c>
      <c r="D9" s="44">
        <v>93.884085814921548</v>
      </c>
      <c r="E9" s="45">
        <v>2932</v>
      </c>
      <c r="F9" s="43">
        <v>2501</v>
      </c>
      <c r="G9" s="43">
        <v>103</v>
      </c>
      <c r="H9" s="43">
        <v>250</v>
      </c>
      <c r="I9" s="43">
        <v>9</v>
      </c>
    </row>
    <row r="10" spans="2:9" s="8" customFormat="1" x14ac:dyDescent="0.15">
      <c r="B10" s="14" t="str">
        <f>重要犯罪!B10</f>
        <v>2013     25</v>
      </c>
      <c r="C10" s="43">
        <v>2968</v>
      </c>
      <c r="D10" s="44">
        <v>96.698113207547166</v>
      </c>
      <c r="E10" s="45">
        <v>2870</v>
      </c>
      <c r="F10" s="43">
        <v>2540</v>
      </c>
      <c r="G10" s="43">
        <v>122</v>
      </c>
      <c r="H10" s="43">
        <v>261</v>
      </c>
      <c r="I10" s="43">
        <v>16</v>
      </c>
    </row>
    <row r="11" spans="2:9" s="8" customFormat="1" x14ac:dyDescent="0.15">
      <c r="B11" s="14" t="str">
        <f>重要犯罪!B11</f>
        <v>2014     26</v>
      </c>
      <c r="C11" s="43">
        <v>2834</v>
      </c>
      <c r="D11" s="44">
        <v>97.494707127734642</v>
      </c>
      <c r="E11" s="45">
        <v>2763</v>
      </c>
      <c r="F11" s="43">
        <v>2367</v>
      </c>
      <c r="G11" s="43">
        <v>129</v>
      </c>
      <c r="H11" s="43">
        <v>177</v>
      </c>
      <c r="I11" s="43">
        <v>6</v>
      </c>
    </row>
    <row r="12" spans="2:9" s="8" customFormat="1" x14ac:dyDescent="0.15">
      <c r="B12" s="14" t="str">
        <f>重要犯罪!B12</f>
        <v>2015     27</v>
      </c>
      <c r="C12" s="79">
        <v>2691</v>
      </c>
      <c r="D12" s="115">
        <v>95.094760312151621</v>
      </c>
      <c r="E12" s="45">
        <v>2559</v>
      </c>
      <c r="F12" s="43">
        <v>2152</v>
      </c>
      <c r="G12" s="43">
        <v>128</v>
      </c>
      <c r="H12" s="43">
        <v>201</v>
      </c>
      <c r="I12" s="43">
        <v>7</v>
      </c>
    </row>
    <row r="13" spans="2:9" s="8" customFormat="1" x14ac:dyDescent="0.15">
      <c r="B13" s="18" t="str">
        <f>重要犯罪!B13</f>
        <v>2016     28</v>
      </c>
      <c r="C13" s="79">
        <v>2472</v>
      </c>
      <c r="D13" s="115">
        <v>97.411003236245946</v>
      </c>
      <c r="E13" s="72">
        <v>2408</v>
      </c>
      <c r="F13" s="50">
        <v>1991</v>
      </c>
      <c r="G13" s="50">
        <v>132</v>
      </c>
      <c r="H13" s="50">
        <v>167</v>
      </c>
      <c r="I13" s="50">
        <v>9</v>
      </c>
    </row>
    <row r="14" spans="2:9" s="8" customFormat="1" x14ac:dyDescent="0.15">
      <c r="B14" s="18" t="str">
        <f>重要犯罪!B14</f>
        <v>2017     29</v>
      </c>
      <c r="C14" s="113">
        <v>2416</v>
      </c>
      <c r="D14" s="115">
        <v>96.812913907284766</v>
      </c>
      <c r="E14" s="49">
        <v>2339</v>
      </c>
      <c r="F14" s="50">
        <v>1922</v>
      </c>
      <c r="G14" s="50">
        <v>116</v>
      </c>
      <c r="H14" s="50">
        <v>115</v>
      </c>
      <c r="I14" s="50">
        <v>6</v>
      </c>
    </row>
    <row r="15" spans="2:9" s="8" customFormat="1" x14ac:dyDescent="0.15">
      <c r="B15" s="18" t="str">
        <f>重要犯罪!B15</f>
        <v>2018     30</v>
      </c>
      <c r="C15" s="113">
        <v>2375</v>
      </c>
      <c r="D15" s="115">
        <v>97.05263157894737</v>
      </c>
      <c r="E15" s="49">
        <v>2305</v>
      </c>
      <c r="F15" s="50">
        <v>1913</v>
      </c>
      <c r="G15" s="50">
        <v>148</v>
      </c>
      <c r="H15" s="50">
        <v>152</v>
      </c>
      <c r="I15" s="50">
        <v>9</v>
      </c>
    </row>
    <row r="16" spans="2:9" s="8" customFormat="1" x14ac:dyDescent="0.15">
      <c r="B16" s="18" t="str">
        <f>重要犯罪!B16</f>
        <v>2019 令和元年</v>
      </c>
      <c r="C16" s="79">
        <v>2303</v>
      </c>
      <c r="D16" s="115">
        <v>98.176291793313069</v>
      </c>
      <c r="E16" s="51">
        <v>2261</v>
      </c>
      <c r="F16" s="50">
        <v>1866</v>
      </c>
      <c r="G16" s="50">
        <v>146</v>
      </c>
      <c r="H16" s="50">
        <v>89</v>
      </c>
      <c r="I16" s="50">
        <v>6</v>
      </c>
    </row>
    <row r="17" spans="2:9" s="22" customFormat="1" x14ac:dyDescent="0.15">
      <c r="B17" s="18" t="str">
        <f>重要犯罪!B17</f>
        <v>2020 　　２</v>
      </c>
      <c r="C17" s="79">
        <v>2118</v>
      </c>
      <c r="D17" s="115">
        <v>97.828139754485363</v>
      </c>
      <c r="E17" s="112">
        <v>2072</v>
      </c>
      <c r="F17" s="79">
        <v>1666</v>
      </c>
      <c r="G17" s="79">
        <v>143</v>
      </c>
      <c r="H17" s="79">
        <v>92</v>
      </c>
      <c r="I17" s="79">
        <v>7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2094</v>
      </c>
      <c r="D18" s="54">
        <f>E18/C18*100</f>
        <v>97.230181470869155</v>
      </c>
      <c r="E18" s="55">
        <f>SUM(E20,E26,E33,E34,E45,E52,E59,E65,E70)</f>
        <v>2036</v>
      </c>
      <c r="F18" s="53">
        <f>SUM(F20,F26,F33,F34,F45,F52,F59,F65,F70)</f>
        <v>1597</v>
      </c>
      <c r="G18" s="53">
        <f>SUM(G20,G26,G33,G34,G45,G52,G59,G65,G70)</f>
        <v>120</v>
      </c>
      <c r="H18" s="53">
        <f>SUM(H20,H26,H33,H34,H45,H52,H59,H65,H70)</f>
        <v>108</v>
      </c>
      <c r="I18" s="53">
        <f>SUM(I20,I26,I33,I34,I45,I52,I59,I65,I70)</f>
        <v>7</v>
      </c>
    </row>
    <row r="19" spans="2:9" s="8" customFormat="1" x14ac:dyDescent="0.15">
      <c r="B19" s="2"/>
      <c r="C19" s="113"/>
      <c r="D19" s="79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83</v>
      </c>
      <c r="D20" s="53"/>
      <c r="E20" s="23">
        <v>77</v>
      </c>
      <c r="F20" s="122">
        <v>66</v>
      </c>
      <c r="G20" s="122">
        <v>6</v>
      </c>
      <c r="H20" s="122">
        <v>2</v>
      </c>
      <c r="I20" s="121">
        <v>0</v>
      </c>
    </row>
    <row r="21" spans="2:9" s="8" customFormat="1" ht="11.1" customHeight="1" x14ac:dyDescent="0.15">
      <c r="B21" s="29" t="s">
        <v>2</v>
      </c>
      <c r="C21" s="123">
        <v>55</v>
      </c>
      <c r="D21" s="43"/>
      <c r="E21" s="125">
        <v>47</v>
      </c>
      <c r="F21" s="123">
        <v>42</v>
      </c>
      <c r="G21" s="123">
        <v>3</v>
      </c>
      <c r="H21" s="126">
        <v>2</v>
      </c>
      <c r="I21" s="123">
        <v>0</v>
      </c>
    </row>
    <row r="22" spans="2:9" s="8" customFormat="1" ht="11.1" customHeight="1" x14ac:dyDescent="0.15">
      <c r="B22" s="29" t="s">
        <v>3</v>
      </c>
      <c r="C22" s="123">
        <v>8</v>
      </c>
      <c r="D22" s="43"/>
      <c r="E22" s="125">
        <v>8</v>
      </c>
      <c r="F22" s="123">
        <v>7</v>
      </c>
      <c r="G22" s="123">
        <v>3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10</v>
      </c>
      <c r="D23" s="43"/>
      <c r="E23" s="125">
        <v>10</v>
      </c>
      <c r="F23" s="123">
        <v>7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9</v>
      </c>
      <c r="D24" s="43"/>
      <c r="E24" s="125">
        <v>11</v>
      </c>
      <c r="F24" s="123">
        <v>10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1</v>
      </c>
      <c r="D25" s="43"/>
      <c r="E25" s="125">
        <v>1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89</v>
      </c>
      <c r="D26" s="53"/>
      <c r="E26" s="127">
        <v>90</v>
      </c>
      <c r="F26" s="121">
        <v>69</v>
      </c>
      <c r="G26" s="121">
        <v>6</v>
      </c>
      <c r="H26" s="121">
        <v>1</v>
      </c>
      <c r="I26" s="121">
        <v>0</v>
      </c>
    </row>
    <row r="27" spans="2:9" s="8" customFormat="1" ht="11.1" customHeight="1" x14ac:dyDescent="0.15">
      <c r="B27" s="29" t="s">
        <v>7</v>
      </c>
      <c r="C27" s="123">
        <v>13</v>
      </c>
      <c r="D27" s="43"/>
      <c r="E27" s="125">
        <v>13</v>
      </c>
      <c r="F27" s="123">
        <v>10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11</v>
      </c>
      <c r="D28" s="43"/>
      <c r="E28" s="125">
        <v>12</v>
      </c>
      <c r="F28" s="123">
        <v>10</v>
      </c>
      <c r="G28" s="123">
        <v>1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30</v>
      </c>
      <c r="D29" s="43"/>
      <c r="E29" s="125">
        <v>30</v>
      </c>
      <c r="F29" s="123">
        <v>24</v>
      </c>
      <c r="G29" s="123">
        <v>2</v>
      </c>
      <c r="H29" s="123">
        <v>1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14</v>
      </c>
      <c r="D30" s="43"/>
      <c r="E30" s="125">
        <v>13</v>
      </c>
      <c r="F30" s="123">
        <v>7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5</v>
      </c>
      <c r="D31" s="43"/>
      <c r="E31" s="125">
        <v>5</v>
      </c>
      <c r="F31" s="123">
        <v>4</v>
      </c>
      <c r="G31" s="123">
        <v>2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16</v>
      </c>
      <c r="D32" s="43"/>
      <c r="E32" s="125">
        <v>17</v>
      </c>
      <c r="F32" s="123">
        <v>14</v>
      </c>
      <c r="G32" s="123">
        <v>1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369</v>
      </c>
      <c r="D33" s="53"/>
      <c r="E33" s="129">
        <v>364</v>
      </c>
      <c r="F33" s="128">
        <v>298</v>
      </c>
      <c r="G33" s="128">
        <v>21</v>
      </c>
      <c r="H33" s="128">
        <v>12</v>
      </c>
      <c r="I33" s="128">
        <v>2</v>
      </c>
    </row>
    <row r="34" spans="2:9" s="22" customFormat="1" ht="11.1" customHeight="1" x14ac:dyDescent="0.15">
      <c r="B34" s="32" t="s">
        <v>285</v>
      </c>
      <c r="C34" s="121">
        <v>567</v>
      </c>
      <c r="D34" s="53"/>
      <c r="E34" s="127">
        <v>551</v>
      </c>
      <c r="F34" s="121">
        <v>393</v>
      </c>
      <c r="G34" s="121">
        <v>31</v>
      </c>
      <c r="H34" s="121">
        <v>17</v>
      </c>
      <c r="I34" s="121">
        <v>1</v>
      </c>
    </row>
    <row r="35" spans="2:9" s="8" customFormat="1" ht="11.1" customHeight="1" x14ac:dyDescent="0.15">
      <c r="B35" s="29" t="s">
        <v>14</v>
      </c>
      <c r="C35" s="123">
        <v>27</v>
      </c>
      <c r="D35" s="43"/>
      <c r="E35" s="125">
        <v>28</v>
      </c>
      <c r="F35" s="123">
        <v>22</v>
      </c>
      <c r="G35" s="123">
        <v>0</v>
      </c>
      <c r="H35" s="123">
        <v>1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29</v>
      </c>
      <c r="D36" s="43"/>
      <c r="E36" s="125">
        <v>24</v>
      </c>
      <c r="F36" s="123">
        <v>17</v>
      </c>
      <c r="G36" s="123">
        <v>5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18</v>
      </c>
      <c r="D37" s="43"/>
      <c r="E37" s="125">
        <v>19</v>
      </c>
      <c r="F37" s="123">
        <v>11</v>
      </c>
      <c r="G37" s="123">
        <v>1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162</v>
      </c>
      <c r="D38" s="43"/>
      <c r="E38" s="125">
        <v>159</v>
      </c>
      <c r="F38" s="123">
        <v>122</v>
      </c>
      <c r="G38" s="123">
        <v>10</v>
      </c>
      <c r="H38" s="123">
        <v>3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103</v>
      </c>
      <c r="D39" s="43"/>
      <c r="E39" s="125">
        <v>104</v>
      </c>
      <c r="F39" s="123">
        <v>82</v>
      </c>
      <c r="G39" s="123">
        <v>6</v>
      </c>
      <c r="H39" s="123">
        <v>3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121</v>
      </c>
      <c r="D40" s="43"/>
      <c r="E40" s="125">
        <v>112</v>
      </c>
      <c r="F40" s="123">
        <v>71</v>
      </c>
      <c r="G40" s="123">
        <v>3</v>
      </c>
      <c r="H40" s="123">
        <v>9</v>
      </c>
      <c r="I40" s="123">
        <v>1</v>
      </c>
    </row>
    <row r="41" spans="2:9" s="8" customFormat="1" ht="11.1" customHeight="1" x14ac:dyDescent="0.15">
      <c r="B41" s="29" t="s">
        <v>20</v>
      </c>
      <c r="C41" s="123">
        <v>27</v>
      </c>
      <c r="D41" s="43"/>
      <c r="E41" s="125">
        <v>28</v>
      </c>
      <c r="F41" s="123">
        <v>18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15</v>
      </c>
      <c r="D42" s="43"/>
      <c r="E42" s="125">
        <v>15</v>
      </c>
      <c r="F42" s="123">
        <v>7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14</v>
      </c>
      <c r="D43" s="43"/>
      <c r="E43" s="125">
        <v>12</v>
      </c>
      <c r="F43" s="123">
        <v>7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51</v>
      </c>
      <c r="D44" s="43"/>
      <c r="E44" s="125">
        <v>50</v>
      </c>
      <c r="F44" s="123">
        <v>36</v>
      </c>
      <c r="G44" s="123">
        <v>6</v>
      </c>
      <c r="H44" s="123">
        <v>1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210</v>
      </c>
      <c r="D45" s="53"/>
      <c r="E45" s="131">
        <v>213</v>
      </c>
      <c r="F45" s="121">
        <v>181</v>
      </c>
      <c r="G45" s="121">
        <v>9</v>
      </c>
      <c r="H45" s="121">
        <v>17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23</v>
      </c>
      <c r="D46" s="43"/>
      <c r="E46" s="125">
        <v>25</v>
      </c>
      <c r="F46" s="123">
        <v>30</v>
      </c>
      <c r="G46" s="123">
        <v>1</v>
      </c>
      <c r="H46" s="123">
        <v>1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11</v>
      </c>
      <c r="D47" s="43"/>
      <c r="E47" s="125">
        <v>11</v>
      </c>
      <c r="F47" s="123">
        <v>11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12</v>
      </c>
      <c r="D48" s="43"/>
      <c r="E48" s="125">
        <v>10</v>
      </c>
      <c r="F48" s="123">
        <v>9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12</v>
      </c>
      <c r="D49" s="43"/>
      <c r="E49" s="125">
        <v>15</v>
      </c>
      <c r="F49" s="123">
        <v>10</v>
      </c>
      <c r="G49" s="123">
        <v>0</v>
      </c>
      <c r="H49" s="123">
        <v>1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138</v>
      </c>
      <c r="D50" s="43"/>
      <c r="E50" s="125">
        <v>140</v>
      </c>
      <c r="F50" s="123">
        <v>111</v>
      </c>
      <c r="G50" s="123">
        <v>8</v>
      </c>
      <c r="H50" s="123">
        <v>11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14</v>
      </c>
      <c r="D51" s="43"/>
      <c r="E51" s="125">
        <v>12</v>
      </c>
      <c r="F51" s="123">
        <v>10</v>
      </c>
      <c r="G51" s="123">
        <v>0</v>
      </c>
      <c r="H51" s="123">
        <v>4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435</v>
      </c>
      <c r="D52" s="53"/>
      <c r="E52" s="127">
        <v>415</v>
      </c>
      <c r="F52" s="121">
        <v>327</v>
      </c>
      <c r="G52" s="121">
        <v>31</v>
      </c>
      <c r="H52" s="121">
        <v>33</v>
      </c>
      <c r="I52" s="121">
        <v>2</v>
      </c>
    </row>
    <row r="53" spans="2:9" s="8" customFormat="1" ht="11.1" customHeight="1" x14ac:dyDescent="0.15">
      <c r="B53" s="29" t="s">
        <v>30</v>
      </c>
      <c r="C53" s="123">
        <v>22</v>
      </c>
      <c r="D53" s="43"/>
      <c r="E53" s="125">
        <v>22</v>
      </c>
      <c r="F53" s="123">
        <v>19</v>
      </c>
      <c r="G53" s="123">
        <v>4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45</v>
      </c>
      <c r="D54" s="43"/>
      <c r="E54" s="125">
        <v>43</v>
      </c>
      <c r="F54" s="123">
        <v>33</v>
      </c>
      <c r="G54" s="123">
        <v>4</v>
      </c>
      <c r="H54" s="123">
        <v>3</v>
      </c>
      <c r="I54" s="123">
        <v>1</v>
      </c>
    </row>
    <row r="55" spans="2:9" s="8" customFormat="1" ht="11.1" customHeight="1" x14ac:dyDescent="0.15">
      <c r="B55" s="29" t="s">
        <v>32</v>
      </c>
      <c r="C55" s="123">
        <v>174</v>
      </c>
      <c r="D55" s="43"/>
      <c r="E55" s="125">
        <v>165</v>
      </c>
      <c r="F55" s="123">
        <v>129</v>
      </c>
      <c r="G55" s="123">
        <v>12</v>
      </c>
      <c r="H55" s="123">
        <v>19</v>
      </c>
      <c r="I55" s="123">
        <v>1</v>
      </c>
    </row>
    <row r="56" spans="2:9" s="8" customFormat="1" ht="11.1" customHeight="1" x14ac:dyDescent="0.15">
      <c r="B56" s="29" t="s">
        <v>33</v>
      </c>
      <c r="C56" s="123">
        <v>160</v>
      </c>
      <c r="D56" s="43"/>
      <c r="E56" s="125">
        <v>154</v>
      </c>
      <c r="F56" s="123">
        <v>122</v>
      </c>
      <c r="G56" s="123">
        <v>9</v>
      </c>
      <c r="H56" s="123">
        <v>5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22</v>
      </c>
      <c r="D57" s="43"/>
      <c r="E57" s="125">
        <v>20</v>
      </c>
      <c r="F57" s="123">
        <v>14</v>
      </c>
      <c r="G57" s="123">
        <v>1</v>
      </c>
      <c r="H57" s="123">
        <v>5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12</v>
      </c>
      <c r="D58" s="43"/>
      <c r="E58" s="125">
        <v>11</v>
      </c>
      <c r="F58" s="123">
        <v>10</v>
      </c>
      <c r="G58" s="123">
        <v>1</v>
      </c>
      <c r="H58" s="123">
        <v>1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113</v>
      </c>
      <c r="D59" s="53"/>
      <c r="E59" s="127">
        <v>116</v>
      </c>
      <c r="F59" s="121">
        <v>84</v>
      </c>
      <c r="G59" s="121">
        <v>8</v>
      </c>
      <c r="H59" s="121">
        <v>6</v>
      </c>
      <c r="I59" s="121">
        <v>1</v>
      </c>
    </row>
    <row r="60" spans="2:9" s="8" customFormat="1" ht="11.1" customHeight="1" x14ac:dyDescent="0.15">
      <c r="B60" s="29" t="s">
        <v>36</v>
      </c>
      <c r="C60" s="123">
        <v>6</v>
      </c>
      <c r="D60" s="43"/>
      <c r="E60" s="125">
        <v>5</v>
      </c>
      <c r="F60" s="123">
        <v>3</v>
      </c>
      <c r="G60" s="123">
        <v>0</v>
      </c>
      <c r="H60" s="123">
        <v>1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6</v>
      </c>
      <c r="D61" s="43"/>
      <c r="E61" s="125">
        <v>7</v>
      </c>
      <c r="F61" s="123">
        <v>4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32</v>
      </c>
      <c r="D62" s="43"/>
      <c r="E62" s="125">
        <v>35</v>
      </c>
      <c r="F62" s="123">
        <v>29</v>
      </c>
      <c r="G62" s="123">
        <v>6</v>
      </c>
      <c r="H62" s="123">
        <v>2</v>
      </c>
      <c r="I62" s="123">
        <v>1</v>
      </c>
    </row>
    <row r="63" spans="2:9" s="8" customFormat="1" ht="11.1" customHeight="1" x14ac:dyDescent="0.15">
      <c r="B63" s="29" t="s">
        <v>39</v>
      </c>
      <c r="C63" s="123">
        <v>54</v>
      </c>
      <c r="D63" s="43"/>
      <c r="E63" s="125">
        <v>53</v>
      </c>
      <c r="F63" s="123">
        <v>38</v>
      </c>
      <c r="G63" s="123">
        <v>2</v>
      </c>
      <c r="H63" s="123">
        <v>3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15</v>
      </c>
      <c r="D64" s="43"/>
      <c r="E64" s="125">
        <v>16</v>
      </c>
      <c r="F64" s="123">
        <v>10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51</v>
      </c>
      <c r="D65" s="53"/>
      <c r="E65" s="127">
        <v>52</v>
      </c>
      <c r="F65" s="121">
        <v>41</v>
      </c>
      <c r="G65" s="121">
        <v>2</v>
      </c>
      <c r="H65" s="121">
        <v>6</v>
      </c>
      <c r="I65" s="121">
        <v>1</v>
      </c>
    </row>
    <row r="66" spans="2:9" s="8" customFormat="1" ht="11.1" customHeight="1" x14ac:dyDescent="0.15">
      <c r="B66" s="29" t="s">
        <v>41</v>
      </c>
      <c r="C66" s="123">
        <v>3</v>
      </c>
      <c r="D66" s="43"/>
      <c r="E66" s="125">
        <v>4</v>
      </c>
      <c r="F66" s="123">
        <v>3</v>
      </c>
      <c r="G66" s="123">
        <v>0</v>
      </c>
      <c r="H66" s="123">
        <v>1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19</v>
      </c>
      <c r="D67" s="43"/>
      <c r="E67" s="125">
        <v>19</v>
      </c>
      <c r="F67" s="123">
        <v>13</v>
      </c>
      <c r="G67" s="123">
        <v>0</v>
      </c>
      <c r="H67" s="123">
        <v>1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15</v>
      </c>
      <c r="D68" s="43"/>
      <c r="E68" s="125">
        <v>16</v>
      </c>
      <c r="F68" s="123">
        <v>14</v>
      </c>
      <c r="G68" s="123">
        <v>1</v>
      </c>
      <c r="H68" s="123">
        <v>1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14</v>
      </c>
      <c r="D69" s="43"/>
      <c r="E69" s="125">
        <v>13</v>
      </c>
      <c r="F69" s="123">
        <v>11</v>
      </c>
      <c r="G69" s="123">
        <v>1</v>
      </c>
      <c r="H69" s="123">
        <v>3</v>
      </c>
      <c r="I69" s="123">
        <v>1</v>
      </c>
    </row>
    <row r="70" spans="2:9" s="22" customFormat="1" ht="11.1" customHeight="1" x14ac:dyDescent="0.15">
      <c r="B70" s="32" t="s">
        <v>290</v>
      </c>
      <c r="C70" s="121">
        <v>177</v>
      </c>
      <c r="D70" s="53"/>
      <c r="E70" s="127">
        <v>158</v>
      </c>
      <c r="F70" s="121">
        <v>138</v>
      </c>
      <c r="G70" s="121">
        <v>6</v>
      </c>
      <c r="H70" s="121">
        <v>14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72</v>
      </c>
      <c r="D71" s="43"/>
      <c r="E71" s="125">
        <v>60</v>
      </c>
      <c r="F71" s="123">
        <v>48</v>
      </c>
      <c r="G71" s="123">
        <v>4</v>
      </c>
      <c r="H71" s="123">
        <v>6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10</v>
      </c>
      <c r="D72" s="43"/>
      <c r="E72" s="125">
        <v>11</v>
      </c>
      <c r="F72" s="123">
        <v>11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12</v>
      </c>
      <c r="D73" s="43"/>
      <c r="E73" s="125">
        <v>10</v>
      </c>
      <c r="F73" s="123">
        <v>7</v>
      </c>
      <c r="G73" s="123">
        <v>0</v>
      </c>
      <c r="H73" s="123">
        <v>1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16</v>
      </c>
      <c r="D74" s="43"/>
      <c r="E74" s="125">
        <v>15</v>
      </c>
      <c r="F74" s="123">
        <v>11</v>
      </c>
      <c r="G74" s="123">
        <v>0</v>
      </c>
      <c r="H74" s="123">
        <v>1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9</v>
      </c>
      <c r="D75" s="43"/>
      <c r="E75" s="125">
        <v>8</v>
      </c>
      <c r="F75" s="123">
        <v>6</v>
      </c>
      <c r="G75" s="123">
        <v>0</v>
      </c>
      <c r="H75" s="123">
        <v>1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14</v>
      </c>
      <c r="D76" s="43"/>
      <c r="E76" s="125">
        <v>13</v>
      </c>
      <c r="F76" s="123">
        <v>21</v>
      </c>
      <c r="G76" s="123">
        <v>1</v>
      </c>
      <c r="H76" s="123">
        <v>1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10</v>
      </c>
      <c r="D77" s="43"/>
      <c r="E77" s="125">
        <v>9</v>
      </c>
      <c r="F77" s="123">
        <v>9</v>
      </c>
      <c r="G77" s="123">
        <v>0</v>
      </c>
      <c r="H77" s="123">
        <v>2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34</v>
      </c>
      <c r="D78" s="67"/>
      <c r="E78" s="134">
        <v>32</v>
      </c>
      <c r="F78" s="132">
        <v>25</v>
      </c>
      <c r="G78" s="132">
        <v>1</v>
      </c>
      <c r="H78" s="132">
        <v>2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transitionEvaluation="1" codeName="Sheet83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191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103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5</v>
      </c>
      <c r="D9" s="44">
        <v>60</v>
      </c>
      <c r="E9" s="14">
        <v>3</v>
      </c>
      <c r="F9" s="124">
        <v>2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43">
        <v>3</v>
      </c>
      <c r="D10" s="44">
        <v>66.666666666666657</v>
      </c>
      <c r="E10" s="14">
        <v>2</v>
      </c>
      <c r="F10" s="124">
        <v>2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2014     26</v>
      </c>
      <c r="C11" s="43">
        <v>5</v>
      </c>
      <c r="D11" s="44">
        <v>120</v>
      </c>
      <c r="E11" s="14">
        <v>6</v>
      </c>
      <c r="F11" s="124">
        <v>1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2015     27</v>
      </c>
      <c r="C12" s="43">
        <v>1</v>
      </c>
      <c r="D12" s="115">
        <v>100</v>
      </c>
      <c r="E12" s="14">
        <v>1</v>
      </c>
      <c r="F12" s="124">
        <v>0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8" t="str">
        <f>重要犯罪!B13</f>
        <v>2016     28</v>
      </c>
      <c r="C13" s="50">
        <v>5</v>
      </c>
      <c r="D13" s="115">
        <v>100</v>
      </c>
      <c r="E13" s="18">
        <v>5</v>
      </c>
      <c r="F13" s="142">
        <v>5</v>
      </c>
      <c r="G13" s="142">
        <v>0</v>
      </c>
      <c r="H13" s="142">
        <v>2</v>
      </c>
      <c r="I13" s="142">
        <v>0</v>
      </c>
    </row>
    <row r="14" spans="2:9" s="8" customFormat="1" x14ac:dyDescent="0.15">
      <c r="B14" s="18" t="str">
        <f>重要犯罪!B14</f>
        <v>2017     29</v>
      </c>
      <c r="C14" s="47">
        <v>2</v>
      </c>
      <c r="D14" s="115">
        <v>100</v>
      </c>
      <c r="E14" s="77">
        <v>2</v>
      </c>
      <c r="F14" s="142">
        <v>0</v>
      </c>
      <c r="G14" s="142">
        <v>0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47">
        <v>5</v>
      </c>
      <c r="D15" s="115">
        <v>100</v>
      </c>
      <c r="E15" s="77">
        <v>5</v>
      </c>
      <c r="F15" s="142">
        <v>2</v>
      </c>
      <c r="G15" s="142">
        <v>0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50">
        <v>3</v>
      </c>
      <c r="D16" s="115">
        <v>66.666666666666657</v>
      </c>
      <c r="E16" s="148">
        <v>2</v>
      </c>
      <c r="F16" s="142">
        <v>2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2</v>
      </c>
      <c r="D17" s="48">
        <v>50</v>
      </c>
      <c r="E17" s="149">
        <v>1</v>
      </c>
      <c r="F17" s="149">
        <v>0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2</v>
      </c>
      <c r="D18" s="54">
        <f>E18/C18*100</f>
        <v>150</v>
      </c>
      <c r="E18" s="127">
        <f>SUM(E20,E26,E33,E34,E45,E52,E59,E65,E70)</f>
        <v>3</v>
      </c>
      <c r="F18" s="131">
        <f>SUM(F20,F26,F33,F34,F45,F52,F59,F65,F70)</f>
        <v>1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107"/>
      <c r="F19" s="106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127">
        <v>0</v>
      </c>
      <c r="F20" s="23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0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30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1</v>
      </c>
      <c r="D45" s="53"/>
      <c r="E45" s="131">
        <v>1</v>
      </c>
      <c r="F45" s="121">
        <v>1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</v>
      </c>
      <c r="D50" s="43"/>
      <c r="E50" s="125">
        <v>1</v>
      </c>
      <c r="F50" s="123">
        <v>1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0</v>
      </c>
      <c r="D52" s="53"/>
      <c r="E52" s="127">
        <v>1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1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1</v>
      </c>
      <c r="D59" s="53"/>
      <c r="E59" s="127">
        <v>1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1</v>
      </c>
      <c r="D60" s="43"/>
      <c r="E60" s="125">
        <v>1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transitionEvaluation="1" codeName="Sheet84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192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104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222</v>
      </c>
      <c r="D9" s="44">
        <v>91.441441441441441</v>
      </c>
      <c r="E9" s="45">
        <v>203</v>
      </c>
      <c r="F9" s="43">
        <v>243</v>
      </c>
      <c r="G9" s="43">
        <v>57</v>
      </c>
      <c r="H9" s="43">
        <v>56</v>
      </c>
      <c r="I9" s="43">
        <v>12</v>
      </c>
    </row>
    <row r="10" spans="2:9" s="8" customFormat="1" x14ac:dyDescent="0.15">
      <c r="B10" s="14" t="str">
        <f>重要犯罪!B10</f>
        <v>2013     25</v>
      </c>
      <c r="C10" s="43">
        <v>236</v>
      </c>
      <c r="D10" s="44">
        <v>95.762711864406782</v>
      </c>
      <c r="E10" s="45">
        <v>226</v>
      </c>
      <c r="F10" s="43">
        <v>285</v>
      </c>
      <c r="G10" s="43">
        <v>75</v>
      </c>
      <c r="H10" s="43">
        <v>44</v>
      </c>
      <c r="I10" s="43">
        <v>9</v>
      </c>
    </row>
    <row r="11" spans="2:9" s="8" customFormat="1" x14ac:dyDescent="0.15">
      <c r="B11" s="14" t="str">
        <f>重要犯罪!B11</f>
        <v>2014     26</v>
      </c>
      <c r="C11" s="43">
        <v>265</v>
      </c>
      <c r="D11" s="44">
        <v>90.188679245283026</v>
      </c>
      <c r="E11" s="45">
        <v>239</v>
      </c>
      <c r="F11" s="43">
        <v>301</v>
      </c>
      <c r="G11" s="43">
        <v>73</v>
      </c>
      <c r="H11" s="43">
        <v>77</v>
      </c>
      <c r="I11" s="43">
        <v>9</v>
      </c>
    </row>
    <row r="12" spans="2:9" s="8" customFormat="1" x14ac:dyDescent="0.15">
      <c r="B12" s="14" t="str">
        <f>重要犯罪!B12</f>
        <v>2015     27</v>
      </c>
      <c r="C12" s="79">
        <v>253</v>
      </c>
      <c r="D12" s="115">
        <v>90.118577075098813</v>
      </c>
      <c r="E12" s="45">
        <v>228</v>
      </c>
      <c r="F12" s="43">
        <v>265</v>
      </c>
      <c r="G12" s="43">
        <v>76</v>
      </c>
      <c r="H12" s="43">
        <v>35</v>
      </c>
      <c r="I12" s="43">
        <v>9</v>
      </c>
    </row>
    <row r="13" spans="2:9" s="8" customFormat="1" x14ac:dyDescent="0.15">
      <c r="B13" s="18" t="str">
        <f>重要犯罪!B13</f>
        <v>2016     28</v>
      </c>
      <c r="C13" s="79">
        <v>247</v>
      </c>
      <c r="D13" s="115">
        <v>90.688259109311744</v>
      </c>
      <c r="E13" s="72">
        <v>224</v>
      </c>
      <c r="F13" s="50">
        <v>306</v>
      </c>
      <c r="G13" s="50">
        <v>63</v>
      </c>
      <c r="H13" s="50">
        <v>61</v>
      </c>
      <c r="I13" s="50">
        <v>7</v>
      </c>
    </row>
    <row r="14" spans="2:9" s="8" customFormat="1" x14ac:dyDescent="0.15">
      <c r="B14" s="18" t="str">
        <f>重要犯罪!B14</f>
        <v>2017     29</v>
      </c>
      <c r="C14" s="113">
        <v>253</v>
      </c>
      <c r="D14" s="115">
        <v>98.418972332015812</v>
      </c>
      <c r="E14" s="49">
        <v>249</v>
      </c>
      <c r="F14" s="50">
        <v>363</v>
      </c>
      <c r="G14" s="50">
        <v>82</v>
      </c>
      <c r="H14" s="50">
        <v>45</v>
      </c>
      <c r="I14" s="50">
        <v>12</v>
      </c>
    </row>
    <row r="15" spans="2:9" s="8" customFormat="1" x14ac:dyDescent="0.15">
      <c r="B15" s="18" t="str">
        <f>重要犯罪!B15</f>
        <v>2018     30</v>
      </c>
      <c r="C15" s="113">
        <v>266</v>
      </c>
      <c r="D15" s="115">
        <v>91.729323308270665</v>
      </c>
      <c r="E15" s="49">
        <v>244</v>
      </c>
      <c r="F15" s="50">
        <v>296</v>
      </c>
      <c r="G15" s="50">
        <v>78</v>
      </c>
      <c r="H15" s="50">
        <v>26</v>
      </c>
      <c r="I15" s="50">
        <v>5</v>
      </c>
    </row>
    <row r="16" spans="2:9" s="8" customFormat="1" x14ac:dyDescent="0.15">
      <c r="B16" s="18" t="str">
        <f>重要犯罪!B16</f>
        <v>2019 令和元年</v>
      </c>
      <c r="C16" s="79">
        <v>257</v>
      </c>
      <c r="D16" s="115">
        <v>91.828793774319067</v>
      </c>
      <c r="E16" s="51">
        <v>236</v>
      </c>
      <c r="F16" s="50">
        <v>281</v>
      </c>
      <c r="G16" s="50">
        <v>85</v>
      </c>
      <c r="H16" s="50">
        <v>30</v>
      </c>
      <c r="I16" s="50">
        <v>5</v>
      </c>
    </row>
    <row r="17" spans="2:9" s="22" customFormat="1" x14ac:dyDescent="0.15">
      <c r="B17" s="18" t="str">
        <f>重要犯罪!B17</f>
        <v>2020 　　２</v>
      </c>
      <c r="C17" s="50">
        <v>286</v>
      </c>
      <c r="D17" s="48">
        <v>87.062937062937067</v>
      </c>
      <c r="E17" s="52">
        <v>249</v>
      </c>
      <c r="F17" s="52">
        <v>309</v>
      </c>
      <c r="G17" s="52">
        <v>77</v>
      </c>
      <c r="H17" s="52">
        <v>39</v>
      </c>
      <c r="I17" s="51">
        <v>9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283</v>
      </c>
      <c r="D18" s="54">
        <f>E18/C18*100</f>
        <v>82.332155477031804</v>
      </c>
      <c r="E18" s="55">
        <f>SUM(E20,E26,E33,E34,E45,E52,E59,E65,E70)</f>
        <v>233</v>
      </c>
      <c r="F18" s="53">
        <f>SUM(F20,F26,F33,F34,F45,F52,F59,F65,F70)</f>
        <v>291</v>
      </c>
      <c r="G18" s="53">
        <f>SUM(G20,G26,G33,G34,G45,G52,G59,G65,G70)</f>
        <v>85</v>
      </c>
      <c r="H18" s="53">
        <f>SUM(H20,H26,H33,H34,H45,H52,H59,H65,H70)</f>
        <v>36</v>
      </c>
      <c r="I18" s="53">
        <f>SUM(I20,I26,I33,I34,I45,I52,I59,I65,I70)</f>
        <v>8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24</v>
      </c>
      <c r="D20" s="53"/>
      <c r="E20" s="23">
        <v>17</v>
      </c>
      <c r="F20" s="122">
        <v>21</v>
      </c>
      <c r="G20" s="122">
        <v>9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14</v>
      </c>
      <c r="D21" s="43"/>
      <c r="E21" s="125">
        <v>11</v>
      </c>
      <c r="F21" s="123">
        <v>11</v>
      </c>
      <c r="G21" s="123">
        <v>5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3</v>
      </c>
      <c r="D22" s="43"/>
      <c r="E22" s="125">
        <v>2</v>
      </c>
      <c r="F22" s="123">
        <v>3</v>
      </c>
      <c r="G22" s="123">
        <v>1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1</v>
      </c>
      <c r="D23" s="43"/>
      <c r="E23" s="125">
        <v>0</v>
      </c>
      <c r="F23" s="123">
        <v>2</v>
      </c>
      <c r="G23" s="123">
        <v>1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6</v>
      </c>
      <c r="D24" s="43"/>
      <c r="E24" s="125">
        <v>4</v>
      </c>
      <c r="F24" s="123">
        <v>5</v>
      </c>
      <c r="G24" s="123">
        <v>2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12</v>
      </c>
      <c r="D26" s="53"/>
      <c r="E26" s="127">
        <v>13</v>
      </c>
      <c r="F26" s="121">
        <v>13</v>
      </c>
      <c r="G26" s="121">
        <v>4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1</v>
      </c>
      <c r="D27" s="43"/>
      <c r="E27" s="125">
        <v>1</v>
      </c>
      <c r="F27" s="123">
        <v>1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</v>
      </c>
      <c r="D28" s="43"/>
      <c r="E28" s="125">
        <v>1</v>
      </c>
      <c r="F28" s="123">
        <v>3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7</v>
      </c>
      <c r="D29" s="43"/>
      <c r="E29" s="125">
        <v>8</v>
      </c>
      <c r="F29" s="123">
        <v>5</v>
      </c>
      <c r="G29" s="123">
        <v>2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2</v>
      </c>
      <c r="D31" s="43"/>
      <c r="E31" s="125">
        <v>2</v>
      </c>
      <c r="F31" s="123">
        <v>2</v>
      </c>
      <c r="G31" s="123">
        <v>1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1</v>
      </c>
      <c r="D32" s="43"/>
      <c r="E32" s="125">
        <v>1</v>
      </c>
      <c r="F32" s="123">
        <v>2</v>
      </c>
      <c r="G32" s="123">
        <v>1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24</v>
      </c>
      <c r="D33" s="53"/>
      <c r="E33" s="129">
        <v>24</v>
      </c>
      <c r="F33" s="128">
        <v>24</v>
      </c>
      <c r="G33" s="128">
        <v>7</v>
      </c>
      <c r="H33" s="128">
        <v>3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61</v>
      </c>
      <c r="D34" s="53"/>
      <c r="E34" s="127">
        <v>47</v>
      </c>
      <c r="F34" s="121">
        <v>64</v>
      </c>
      <c r="G34" s="121">
        <v>15</v>
      </c>
      <c r="H34" s="121">
        <v>6</v>
      </c>
      <c r="I34" s="121">
        <v>1</v>
      </c>
    </row>
    <row r="35" spans="2:9" s="8" customFormat="1" ht="11.1" customHeight="1" x14ac:dyDescent="0.15">
      <c r="B35" s="29" t="s">
        <v>14</v>
      </c>
      <c r="C35" s="123">
        <v>3</v>
      </c>
      <c r="D35" s="43"/>
      <c r="E35" s="125">
        <v>3</v>
      </c>
      <c r="F35" s="123">
        <v>3</v>
      </c>
      <c r="G35" s="123">
        <v>1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6</v>
      </c>
      <c r="D36" s="43"/>
      <c r="E36" s="125">
        <v>6</v>
      </c>
      <c r="F36" s="123">
        <v>10</v>
      </c>
      <c r="G36" s="123">
        <v>3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6</v>
      </c>
      <c r="D37" s="43"/>
      <c r="E37" s="125">
        <v>4</v>
      </c>
      <c r="F37" s="123">
        <v>5</v>
      </c>
      <c r="G37" s="123">
        <v>1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10</v>
      </c>
      <c r="D38" s="43"/>
      <c r="E38" s="125">
        <v>7</v>
      </c>
      <c r="F38" s="123">
        <v>10</v>
      </c>
      <c r="G38" s="123">
        <v>1</v>
      </c>
      <c r="H38" s="123">
        <v>2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9</v>
      </c>
      <c r="D39" s="43"/>
      <c r="E39" s="125">
        <v>7</v>
      </c>
      <c r="F39" s="123">
        <v>11</v>
      </c>
      <c r="G39" s="123">
        <v>1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4</v>
      </c>
      <c r="D40" s="43"/>
      <c r="E40" s="125">
        <v>2</v>
      </c>
      <c r="F40" s="123">
        <v>4</v>
      </c>
      <c r="G40" s="123">
        <v>2</v>
      </c>
      <c r="H40" s="123">
        <v>2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5</v>
      </c>
      <c r="D41" s="43"/>
      <c r="E41" s="125">
        <v>5</v>
      </c>
      <c r="F41" s="123">
        <v>5</v>
      </c>
      <c r="G41" s="123">
        <v>2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1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2</v>
      </c>
      <c r="D43" s="43"/>
      <c r="E43" s="125">
        <v>1</v>
      </c>
      <c r="F43" s="123">
        <v>2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15</v>
      </c>
      <c r="D44" s="43"/>
      <c r="E44" s="125">
        <v>12</v>
      </c>
      <c r="F44" s="123">
        <v>14</v>
      </c>
      <c r="G44" s="123">
        <v>4</v>
      </c>
      <c r="H44" s="123">
        <v>2</v>
      </c>
      <c r="I44" s="123">
        <v>1</v>
      </c>
    </row>
    <row r="45" spans="2:9" s="22" customFormat="1" ht="11.1" customHeight="1" x14ac:dyDescent="0.15">
      <c r="B45" s="32" t="s">
        <v>286</v>
      </c>
      <c r="C45" s="121">
        <v>32</v>
      </c>
      <c r="D45" s="53"/>
      <c r="E45" s="131">
        <v>29</v>
      </c>
      <c r="F45" s="121">
        <v>35</v>
      </c>
      <c r="G45" s="121">
        <v>12</v>
      </c>
      <c r="H45" s="121">
        <v>9</v>
      </c>
      <c r="I45" s="121">
        <v>3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2</v>
      </c>
      <c r="F46" s="123">
        <v>2</v>
      </c>
      <c r="G46" s="123">
        <v>1</v>
      </c>
      <c r="H46" s="123">
        <v>1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2</v>
      </c>
      <c r="D48" s="43"/>
      <c r="E48" s="125">
        <v>2</v>
      </c>
      <c r="F48" s="123">
        <v>3</v>
      </c>
      <c r="G48" s="123">
        <v>2</v>
      </c>
      <c r="H48" s="123">
        <v>2</v>
      </c>
      <c r="I48" s="123">
        <v>1</v>
      </c>
    </row>
    <row r="49" spans="2:9" s="8" customFormat="1" ht="11.1" customHeight="1" x14ac:dyDescent="0.15">
      <c r="B49" s="29" t="s">
        <v>27</v>
      </c>
      <c r="C49" s="123">
        <v>8</v>
      </c>
      <c r="D49" s="43"/>
      <c r="E49" s="125">
        <v>8</v>
      </c>
      <c r="F49" s="123">
        <v>11</v>
      </c>
      <c r="G49" s="123">
        <v>3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16</v>
      </c>
      <c r="D50" s="43"/>
      <c r="E50" s="125">
        <v>13</v>
      </c>
      <c r="F50" s="123">
        <v>17</v>
      </c>
      <c r="G50" s="123">
        <v>6</v>
      </c>
      <c r="H50" s="123">
        <v>6</v>
      </c>
      <c r="I50" s="123">
        <v>2</v>
      </c>
    </row>
    <row r="51" spans="2:9" s="8" customFormat="1" ht="11.1" customHeight="1" x14ac:dyDescent="0.15">
      <c r="B51" s="29" t="s">
        <v>29</v>
      </c>
      <c r="C51" s="123">
        <v>5</v>
      </c>
      <c r="D51" s="43"/>
      <c r="E51" s="125">
        <v>4</v>
      </c>
      <c r="F51" s="123">
        <v>2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76</v>
      </c>
      <c r="D52" s="53"/>
      <c r="E52" s="127">
        <v>59</v>
      </c>
      <c r="F52" s="121">
        <v>68</v>
      </c>
      <c r="G52" s="121">
        <v>18</v>
      </c>
      <c r="H52" s="121">
        <v>4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5</v>
      </c>
      <c r="D53" s="43"/>
      <c r="E53" s="125">
        <v>3</v>
      </c>
      <c r="F53" s="123">
        <v>3</v>
      </c>
      <c r="G53" s="123">
        <v>2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10</v>
      </c>
      <c r="D54" s="43"/>
      <c r="E54" s="125">
        <v>7</v>
      </c>
      <c r="F54" s="123">
        <v>7</v>
      </c>
      <c r="G54" s="123">
        <v>3</v>
      </c>
      <c r="H54" s="123">
        <v>2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28</v>
      </c>
      <c r="D55" s="43"/>
      <c r="E55" s="125">
        <v>21</v>
      </c>
      <c r="F55" s="123">
        <v>16</v>
      </c>
      <c r="G55" s="123">
        <v>4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25</v>
      </c>
      <c r="D56" s="43"/>
      <c r="E56" s="125">
        <v>21</v>
      </c>
      <c r="F56" s="123">
        <v>35</v>
      </c>
      <c r="G56" s="123">
        <v>5</v>
      </c>
      <c r="H56" s="123">
        <v>1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3</v>
      </c>
      <c r="D57" s="43"/>
      <c r="E57" s="125">
        <v>2</v>
      </c>
      <c r="F57" s="123">
        <v>2</v>
      </c>
      <c r="G57" s="123">
        <v>1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5</v>
      </c>
      <c r="D58" s="43"/>
      <c r="E58" s="125">
        <v>5</v>
      </c>
      <c r="F58" s="123">
        <v>5</v>
      </c>
      <c r="G58" s="123">
        <v>3</v>
      </c>
      <c r="H58" s="123">
        <v>1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29</v>
      </c>
      <c r="D59" s="53"/>
      <c r="E59" s="127">
        <v>24</v>
      </c>
      <c r="F59" s="121">
        <v>36</v>
      </c>
      <c r="G59" s="121">
        <v>11</v>
      </c>
      <c r="H59" s="121">
        <v>11</v>
      </c>
      <c r="I59" s="121">
        <v>2</v>
      </c>
    </row>
    <row r="60" spans="2:9" s="8" customFormat="1" ht="11.1" customHeight="1" x14ac:dyDescent="0.15">
      <c r="B60" s="29" t="s">
        <v>36</v>
      </c>
      <c r="C60" s="123">
        <v>4</v>
      </c>
      <c r="D60" s="43"/>
      <c r="E60" s="125">
        <v>4</v>
      </c>
      <c r="F60" s="123">
        <v>9</v>
      </c>
      <c r="G60" s="123">
        <v>2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4</v>
      </c>
      <c r="D61" s="43"/>
      <c r="E61" s="125">
        <v>4</v>
      </c>
      <c r="F61" s="123">
        <v>7</v>
      </c>
      <c r="G61" s="123">
        <v>2</v>
      </c>
      <c r="H61" s="123">
        <v>4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1</v>
      </c>
      <c r="D62" s="43"/>
      <c r="E62" s="125">
        <v>1</v>
      </c>
      <c r="F62" s="123">
        <v>1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12</v>
      </c>
      <c r="D63" s="43"/>
      <c r="E63" s="125">
        <v>12</v>
      </c>
      <c r="F63" s="123">
        <v>17</v>
      </c>
      <c r="G63" s="123">
        <v>5</v>
      </c>
      <c r="H63" s="123">
        <v>7</v>
      </c>
      <c r="I63" s="123">
        <v>2</v>
      </c>
    </row>
    <row r="64" spans="2:9" s="8" customFormat="1" ht="11.1" customHeight="1" x14ac:dyDescent="0.15">
      <c r="B64" s="29" t="s">
        <v>40</v>
      </c>
      <c r="C64" s="123">
        <v>8</v>
      </c>
      <c r="D64" s="43"/>
      <c r="E64" s="125">
        <v>3</v>
      </c>
      <c r="F64" s="123">
        <v>2</v>
      </c>
      <c r="G64" s="123">
        <v>2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8</v>
      </c>
      <c r="D65" s="53"/>
      <c r="E65" s="127">
        <v>6</v>
      </c>
      <c r="F65" s="121">
        <v>10</v>
      </c>
      <c r="G65" s="121">
        <v>4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3</v>
      </c>
      <c r="D66" s="43"/>
      <c r="E66" s="125">
        <v>1</v>
      </c>
      <c r="F66" s="123">
        <v>1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3</v>
      </c>
      <c r="D67" s="43"/>
      <c r="E67" s="125">
        <v>3</v>
      </c>
      <c r="F67" s="123">
        <v>5</v>
      </c>
      <c r="G67" s="123">
        <v>3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2</v>
      </c>
      <c r="D69" s="43"/>
      <c r="E69" s="125">
        <v>2</v>
      </c>
      <c r="F69" s="123">
        <v>4</v>
      </c>
      <c r="G69" s="123">
        <v>1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17</v>
      </c>
      <c r="D70" s="53"/>
      <c r="E70" s="127">
        <v>14</v>
      </c>
      <c r="F70" s="121">
        <v>20</v>
      </c>
      <c r="G70" s="121">
        <v>5</v>
      </c>
      <c r="H70" s="121">
        <v>3</v>
      </c>
      <c r="I70" s="121">
        <v>2</v>
      </c>
    </row>
    <row r="71" spans="2:9" s="8" customFormat="1" ht="11.1" customHeight="1" x14ac:dyDescent="0.15">
      <c r="B71" s="29" t="s">
        <v>45</v>
      </c>
      <c r="C71" s="123">
        <v>7</v>
      </c>
      <c r="D71" s="43"/>
      <c r="E71" s="125">
        <v>5</v>
      </c>
      <c r="F71" s="123">
        <v>9</v>
      </c>
      <c r="G71" s="123">
        <v>2</v>
      </c>
      <c r="H71" s="123">
        <v>1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2</v>
      </c>
      <c r="D72" s="43"/>
      <c r="E72" s="125">
        <v>1</v>
      </c>
      <c r="F72" s="123">
        <v>1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1</v>
      </c>
      <c r="D73" s="43"/>
      <c r="E73" s="125">
        <v>1</v>
      </c>
      <c r="F73" s="123">
        <v>2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2</v>
      </c>
      <c r="D74" s="43"/>
      <c r="E74" s="125">
        <v>1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1</v>
      </c>
      <c r="F75" s="123">
        <v>2</v>
      </c>
      <c r="G75" s="123">
        <v>2</v>
      </c>
      <c r="H75" s="123">
        <v>2</v>
      </c>
      <c r="I75" s="123">
        <v>2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2</v>
      </c>
      <c r="D77" s="43"/>
      <c r="E77" s="125">
        <v>2</v>
      </c>
      <c r="F77" s="123">
        <v>2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3</v>
      </c>
      <c r="D78" s="67"/>
      <c r="E78" s="134">
        <v>3</v>
      </c>
      <c r="F78" s="132">
        <v>4</v>
      </c>
      <c r="G78" s="132">
        <v>1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10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10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transitionEvaluation="1" codeName="Sheet85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193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105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264</v>
      </c>
      <c r="D9" s="44">
        <v>35.984848484848484</v>
      </c>
      <c r="E9" s="14">
        <v>95</v>
      </c>
      <c r="F9" s="124">
        <v>82</v>
      </c>
      <c r="G9" s="124">
        <v>15</v>
      </c>
      <c r="H9" s="124">
        <v>18</v>
      </c>
      <c r="I9" s="124">
        <v>2</v>
      </c>
    </row>
    <row r="10" spans="2:9" s="8" customFormat="1" x14ac:dyDescent="0.15">
      <c r="B10" s="14" t="str">
        <f>重要犯罪!B10</f>
        <v>2013     25</v>
      </c>
      <c r="C10" s="43">
        <v>221</v>
      </c>
      <c r="D10" s="44">
        <v>44.796380090497742</v>
      </c>
      <c r="E10" s="14">
        <v>99</v>
      </c>
      <c r="F10" s="124">
        <v>59</v>
      </c>
      <c r="G10" s="124">
        <v>11</v>
      </c>
      <c r="H10" s="124">
        <v>9</v>
      </c>
      <c r="I10" s="124">
        <v>1</v>
      </c>
    </row>
    <row r="11" spans="2:9" s="8" customFormat="1" x14ac:dyDescent="0.15">
      <c r="B11" s="14" t="str">
        <f>重要犯罪!B11</f>
        <v>2014     26</v>
      </c>
      <c r="C11" s="43">
        <v>219</v>
      </c>
      <c r="D11" s="44">
        <v>48.401826484018265</v>
      </c>
      <c r="E11" s="14">
        <v>106</v>
      </c>
      <c r="F11" s="124">
        <v>64</v>
      </c>
      <c r="G11" s="124">
        <v>12</v>
      </c>
      <c r="H11" s="124">
        <v>5</v>
      </c>
      <c r="I11" s="124">
        <v>1</v>
      </c>
    </row>
    <row r="12" spans="2:9" s="8" customFormat="1" x14ac:dyDescent="0.15">
      <c r="B12" s="14" t="str">
        <f>重要犯罪!B12</f>
        <v>2015     27</v>
      </c>
      <c r="C12" s="79">
        <v>232</v>
      </c>
      <c r="D12" s="115">
        <v>43.96551724137931</v>
      </c>
      <c r="E12" s="14">
        <v>102</v>
      </c>
      <c r="F12" s="124">
        <v>79</v>
      </c>
      <c r="G12" s="124">
        <v>17</v>
      </c>
      <c r="H12" s="124">
        <v>6</v>
      </c>
      <c r="I12" s="124">
        <v>0</v>
      </c>
    </row>
    <row r="13" spans="2:9" s="8" customFormat="1" x14ac:dyDescent="0.15">
      <c r="B13" s="14" t="str">
        <f>重要犯罪!B13</f>
        <v>2016     28</v>
      </c>
      <c r="C13" s="79">
        <v>201</v>
      </c>
      <c r="D13" s="115">
        <v>47.263681592039802</v>
      </c>
      <c r="E13" s="14">
        <v>95</v>
      </c>
      <c r="F13" s="124">
        <v>81</v>
      </c>
      <c r="G13" s="124">
        <v>15</v>
      </c>
      <c r="H13" s="124">
        <v>7</v>
      </c>
      <c r="I13" s="124">
        <v>1</v>
      </c>
    </row>
    <row r="14" spans="2:9" s="8" customFormat="1" x14ac:dyDescent="0.15">
      <c r="B14" s="18" t="str">
        <f>重要犯罪!B14</f>
        <v>2017     29</v>
      </c>
      <c r="C14" s="113">
        <v>181</v>
      </c>
      <c r="D14" s="115">
        <v>61.878453038674031</v>
      </c>
      <c r="E14" s="77">
        <v>112</v>
      </c>
      <c r="F14" s="142">
        <v>83</v>
      </c>
      <c r="G14" s="142">
        <v>10</v>
      </c>
      <c r="H14" s="142">
        <v>4</v>
      </c>
      <c r="I14" s="142">
        <v>1</v>
      </c>
    </row>
    <row r="15" spans="2:9" s="8" customFormat="1" x14ac:dyDescent="0.15">
      <c r="B15" s="18" t="str">
        <f>重要犯罪!B15</f>
        <v>2018     30</v>
      </c>
      <c r="C15" s="113">
        <v>247</v>
      </c>
      <c r="D15" s="115">
        <v>42.105263157894733</v>
      </c>
      <c r="E15" s="77">
        <v>104</v>
      </c>
      <c r="F15" s="142">
        <v>86</v>
      </c>
      <c r="G15" s="142">
        <v>16</v>
      </c>
      <c r="H15" s="142">
        <v>1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79">
        <v>255</v>
      </c>
      <c r="D16" s="115">
        <v>45.490196078431374</v>
      </c>
      <c r="E16" s="148">
        <v>116</v>
      </c>
      <c r="F16" s="142">
        <v>95</v>
      </c>
      <c r="G16" s="142">
        <v>24</v>
      </c>
      <c r="H16" s="142">
        <v>3</v>
      </c>
      <c r="I16" s="142">
        <v>1</v>
      </c>
    </row>
    <row r="17" spans="2:9" s="22" customFormat="1" x14ac:dyDescent="0.15">
      <c r="B17" s="18" t="str">
        <f>重要犯罪!B17</f>
        <v>2020 　　２</v>
      </c>
      <c r="C17" s="50">
        <v>227</v>
      </c>
      <c r="D17" s="48">
        <v>55.506607929515418</v>
      </c>
      <c r="E17" s="149">
        <v>126</v>
      </c>
      <c r="F17" s="149">
        <v>99</v>
      </c>
      <c r="G17" s="149">
        <v>24</v>
      </c>
      <c r="H17" s="149">
        <v>7</v>
      </c>
      <c r="I17" s="148">
        <v>3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244</v>
      </c>
      <c r="D18" s="54">
        <f>E18/C18*100</f>
        <v>52.868852459016388</v>
      </c>
      <c r="E18" s="131">
        <f>SUM(E20,E26,E33,E34,E45,E52,E59,E65,E70)</f>
        <v>129</v>
      </c>
      <c r="F18" s="121">
        <f>SUM(F20,F26,F33,F34,F45,F52,F59,F65,F70)</f>
        <v>116</v>
      </c>
      <c r="G18" s="121">
        <f>SUM(G20,G26,G33,G34,G45,G52,G59,G65,G70)</f>
        <v>18</v>
      </c>
      <c r="H18" s="121">
        <f>SUM(H20,H26,H33,H34,H45,H52,H59,H65,H70)</f>
        <v>4</v>
      </c>
      <c r="I18" s="121">
        <f>SUM(I20,I26,I33,I34,I45,I52,I59,I65,I70)</f>
        <v>1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43</v>
      </c>
      <c r="D20" s="53"/>
      <c r="E20" s="23">
        <v>13</v>
      </c>
      <c r="F20" s="122">
        <v>6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21</v>
      </c>
      <c r="D21" s="43"/>
      <c r="E21" s="125">
        <v>7</v>
      </c>
      <c r="F21" s="123">
        <v>3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7</v>
      </c>
      <c r="D22" s="43"/>
      <c r="E22" s="125">
        <v>1</v>
      </c>
      <c r="F22" s="123">
        <v>1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1</v>
      </c>
      <c r="D23" s="43"/>
      <c r="E23" s="125">
        <v>1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8</v>
      </c>
      <c r="D24" s="43"/>
      <c r="E24" s="125">
        <v>1</v>
      </c>
      <c r="F24" s="123">
        <v>1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6</v>
      </c>
      <c r="D25" s="43"/>
      <c r="E25" s="125">
        <v>3</v>
      </c>
      <c r="F25" s="123">
        <v>1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6</v>
      </c>
      <c r="D26" s="53"/>
      <c r="E26" s="127">
        <v>5</v>
      </c>
      <c r="F26" s="121">
        <v>6</v>
      </c>
      <c r="G26" s="121">
        <v>1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1</v>
      </c>
      <c r="F27" s="123">
        <v>1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2</v>
      </c>
      <c r="D30" s="43"/>
      <c r="E30" s="125">
        <v>1</v>
      </c>
      <c r="F30" s="123">
        <v>1</v>
      </c>
      <c r="G30" s="123">
        <v>1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3</v>
      </c>
      <c r="D31" s="43"/>
      <c r="E31" s="125">
        <v>3</v>
      </c>
      <c r="F31" s="123">
        <v>4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1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3</v>
      </c>
      <c r="D33" s="53"/>
      <c r="E33" s="129">
        <v>3</v>
      </c>
      <c r="F33" s="128">
        <v>4</v>
      </c>
      <c r="G33" s="128">
        <v>1</v>
      </c>
      <c r="H33" s="128">
        <v>2</v>
      </c>
      <c r="I33" s="128">
        <v>1</v>
      </c>
    </row>
    <row r="34" spans="2:9" s="22" customFormat="1" ht="11.1" customHeight="1" x14ac:dyDescent="0.15">
      <c r="B34" s="32" t="s">
        <v>285</v>
      </c>
      <c r="C34" s="121">
        <v>42</v>
      </c>
      <c r="D34" s="53"/>
      <c r="E34" s="127">
        <v>23</v>
      </c>
      <c r="F34" s="121">
        <v>22</v>
      </c>
      <c r="G34" s="121">
        <v>4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5</v>
      </c>
      <c r="D35" s="43"/>
      <c r="E35" s="125">
        <v>1</v>
      </c>
      <c r="F35" s="123">
        <v>1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1</v>
      </c>
      <c r="D36" s="43"/>
      <c r="E36" s="125">
        <v>3</v>
      </c>
      <c r="F36" s="123">
        <v>5</v>
      </c>
      <c r="G36" s="123">
        <v>1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5</v>
      </c>
      <c r="D37" s="43"/>
      <c r="E37" s="125">
        <v>5</v>
      </c>
      <c r="F37" s="123">
        <v>5</v>
      </c>
      <c r="G37" s="123">
        <v>2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2</v>
      </c>
      <c r="D38" s="43"/>
      <c r="E38" s="125">
        <v>2</v>
      </c>
      <c r="F38" s="123">
        <v>2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16</v>
      </c>
      <c r="D39" s="43"/>
      <c r="E39" s="125">
        <v>3</v>
      </c>
      <c r="F39" s="123">
        <v>3</v>
      </c>
      <c r="G39" s="123">
        <v>1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1</v>
      </c>
      <c r="D40" s="43"/>
      <c r="E40" s="125">
        <v>1</v>
      </c>
      <c r="F40" s="123">
        <v>1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2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3</v>
      </c>
      <c r="D42" s="43"/>
      <c r="E42" s="125">
        <v>3</v>
      </c>
      <c r="F42" s="123">
        <v>1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3</v>
      </c>
      <c r="D43" s="43"/>
      <c r="E43" s="125">
        <v>2</v>
      </c>
      <c r="F43" s="123">
        <v>2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4</v>
      </c>
      <c r="D44" s="43"/>
      <c r="E44" s="125">
        <v>3</v>
      </c>
      <c r="F44" s="123">
        <v>2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6</v>
      </c>
      <c r="D45" s="53"/>
      <c r="E45" s="131">
        <v>6</v>
      </c>
      <c r="F45" s="121">
        <v>5</v>
      </c>
      <c r="G45" s="121">
        <v>1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1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</v>
      </c>
      <c r="D47" s="43"/>
      <c r="E47" s="125">
        <v>1</v>
      </c>
      <c r="F47" s="123">
        <v>1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1</v>
      </c>
      <c r="D48" s="43"/>
      <c r="E48" s="125">
        <v>1</v>
      </c>
      <c r="F48" s="123">
        <v>1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4</v>
      </c>
      <c r="D50" s="43"/>
      <c r="E50" s="125">
        <v>3</v>
      </c>
      <c r="F50" s="123">
        <v>3</v>
      </c>
      <c r="G50" s="123">
        <v>1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64</v>
      </c>
      <c r="D52" s="53"/>
      <c r="E52" s="127">
        <v>39</v>
      </c>
      <c r="F52" s="121">
        <v>43</v>
      </c>
      <c r="G52" s="121">
        <v>6</v>
      </c>
      <c r="H52" s="121">
        <v>1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5</v>
      </c>
      <c r="D54" s="43"/>
      <c r="E54" s="125">
        <v>4</v>
      </c>
      <c r="F54" s="123">
        <v>5</v>
      </c>
      <c r="G54" s="123">
        <v>1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29</v>
      </c>
      <c r="D55" s="43"/>
      <c r="E55" s="125">
        <v>16</v>
      </c>
      <c r="F55" s="123">
        <v>18</v>
      </c>
      <c r="G55" s="123">
        <v>2</v>
      </c>
      <c r="H55" s="123">
        <v>1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27</v>
      </c>
      <c r="D56" s="43"/>
      <c r="E56" s="125">
        <v>17</v>
      </c>
      <c r="F56" s="123">
        <v>18</v>
      </c>
      <c r="G56" s="123">
        <v>3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2</v>
      </c>
      <c r="D57" s="43"/>
      <c r="E57" s="125">
        <v>1</v>
      </c>
      <c r="F57" s="123">
        <v>1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1</v>
      </c>
      <c r="D58" s="43"/>
      <c r="E58" s="125">
        <v>1</v>
      </c>
      <c r="F58" s="123">
        <v>1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30</v>
      </c>
      <c r="D59" s="53"/>
      <c r="E59" s="127">
        <v>21</v>
      </c>
      <c r="F59" s="121">
        <v>14</v>
      </c>
      <c r="G59" s="121">
        <v>4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1</v>
      </c>
      <c r="D60" s="43"/>
      <c r="E60" s="125">
        <v>2</v>
      </c>
      <c r="F60" s="123">
        <v>1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14</v>
      </c>
      <c r="D62" s="43"/>
      <c r="E62" s="125">
        <v>9</v>
      </c>
      <c r="F62" s="123">
        <v>6</v>
      </c>
      <c r="G62" s="123">
        <v>1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9</v>
      </c>
      <c r="D63" s="43"/>
      <c r="E63" s="125">
        <v>8</v>
      </c>
      <c r="F63" s="123">
        <v>6</v>
      </c>
      <c r="G63" s="123">
        <v>3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6</v>
      </c>
      <c r="D64" s="43"/>
      <c r="E64" s="125">
        <v>2</v>
      </c>
      <c r="F64" s="123">
        <v>1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7</v>
      </c>
      <c r="D65" s="53"/>
      <c r="E65" s="127">
        <v>5</v>
      </c>
      <c r="F65" s="121">
        <v>3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1</v>
      </c>
      <c r="D67" s="43"/>
      <c r="E67" s="125">
        <v>1</v>
      </c>
      <c r="F67" s="123">
        <v>1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3</v>
      </c>
      <c r="D68" s="43"/>
      <c r="E68" s="125">
        <v>2</v>
      </c>
      <c r="F68" s="123">
        <v>1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3</v>
      </c>
      <c r="D69" s="43"/>
      <c r="E69" s="125">
        <v>2</v>
      </c>
      <c r="F69" s="123">
        <v>1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43</v>
      </c>
      <c r="D70" s="53"/>
      <c r="E70" s="127">
        <v>14</v>
      </c>
      <c r="F70" s="121">
        <v>13</v>
      </c>
      <c r="G70" s="121">
        <v>1</v>
      </c>
      <c r="H70" s="121">
        <v>1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9</v>
      </c>
      <c r="D71" s="43"/>
      <c r="E71" s="125">
        <v>4</v>
      </c>
      <c r="F71" s="123">
        <v>4</v>
      </c>
      <c r="G71" s="123">
        <v>1</v>
      </c>
      <c r="H71" s="123">
        <v>1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2</v>
      </c>
      <c r="F72" s="123">
        <v>2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3</v>
      </c>
      <c r="D73" s="43"/>
      <c r="E73" s="125">
        <v>4</v>
      </c>
      <c r="F73" s="123">
        <v>4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1</v>
      </c>
      <c r="D74" s="43"/>
      <c r="E74" s="125">
        <v>1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28</v>
      </c>
      <c r="D75" s="43"/>
      <c r="E75" s="125">
        <v>1</v>
      </c>
      <c r="F75" s="123">
        <v>1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1</v>
      </c>
      <c r="D76" s="43"/>
      <c r="E76" s="125">
        <v>1</v>
      </c>
      <c r="F76" s="123">
        <v>1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1</v>
      </c>
      <c r="D77" s="43"/>
      <c r="E77" s="125">
        <v>1</v>
      </c>
      <c r="F77" s="123">
        <v>1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transitionEvaluation="1" codeName="Sheet86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194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58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9</v>
      </c>
      <c r="D9" s="44">
        <v>55.555555555555557</v>
      </c>
      <c r="E9" s="14">
        <v>5</v>
      </c>
      <c r="F9" s="124">
        <v>8</v>
      </c>
      <c r="G9" s="124">
        <v>4</v>
      </c>
      <c r="H9" s="124">
        <v>5</v>
      </c>
      <c r="I9" s="124">
        <v>4</v>
      </c>
    </row>
    <row r="10" spans="2:9" s="8" customFormat="1" x14ac:dyDescent="0.15">
      <c r="B10" s="14" t="str">
        <f>重要犯罪!B10</f>
        <v>2013     25</v>
      </c>
      <c r="C10" s="43">
        <v>13</v>
      </c>
      <c r="D10" s="44">
        <v>53.846153846153847</v>
      </c>
      <c r="E10" s="14">
        <v>7</v>
      </c>
      <c r="F10" s="124">
        <v>5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2014     26</v>
      </c>
      <c r="C11" s="43">
        <v>10</v>
      </c>
      <c r="D11" s="44">
        <v>100</v>
      </c>
      <c r="E11" s="14">
        <v>10</v>
      </c>
      <c r="F11" s="124">
        <v>3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2015     27</v>
      </c>
      <c r="C12" s="43">
        <v>6</v>
      </c>
      <c r="D12" s="115">
        <v>83.333333333333343</v>
      </c>
      <c r="E12" s="14">
        <v>5</v>
      </c>
      <c r="F12" s="124">
        <v>6</v>
      </c>
      <c r="G12" s="124">
        <v>2</v>
      </c>
      <c r="H12" s="124">
        <v>1</v>
      </c>
      <c r="I12" s="124">
        <v>0</v>
      </c>
    </row>
    <row r="13" spans="2:9" s="8" customFormat="1" x14ac:dyDescent="0.15">
      <c r="B13" s="14" t="str">
        <f>重要犯罪!B13</f>
        <v>2016     28</v>
      </c>
      <c r="C13" s="43">
        <v>3</v>
      </c>
      <c r="D13" s="115">
        <v>33.333333333333329</v>
      </c>
      <c r="E13" s="14">
        <v>1</v>
      </c>
      <c r="F13" s="124">
        <v>1</v>
      </c>
      <c r="G13" s="124">
        <v>0</v>
      </c>
      <c r="H13" s="124">
        <v>0</v>
      </c>
      <c r="I13" s="124">
        <v>0</v>
      </c>
    </row>
    <row r="14" spans="2:9" s="8" customFormat="1" x14ac:dyDescent="0.15">
      <c r="B14" s="14" t="str">
        <f>重要犯罪!B14</f>
        <v>2017     29</v>
      </c>
      <c r="C14" s="24">
        <v>7</v>
      </c>
      <c r="D14" s="115">
        <v>57.142857142857139</v>
      </c>
      <c r="E14" s="2">
        <v>4</v>
      </c>
      <c r="F14" s="124">
        <v>4</v>
      </c>
      <c r="G14" s="124">
        <v>1</v>
      </c>
      <c r="H14" s="124">
        <v>0</v>
      </c>
      <c r="I14" s="124">
        <v>0</v>
      </c>
    </row>
    <row r="15" spans="2:9" s="8" customFormat="1" x14ac:dyDescent="0.15">
      <c r="B15" s="18" t="str">
        <f>重要犯罪!B15</f>
        <v>2018     30</v>
      </c>
      <c r="C15" s="47">
        <v>14</v>
      </c>
      <c r="D15" s="115">
        <v>64.285714285714292</v>
      </c>
      <c r="E15" s="77">
        <v>9</v>
      </c>
      <c r="F15" s="142">
        <v>7</v>
      </c>
      <c r="G15" s="142">
        <v>1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50">
        <v>6</v>
      </c>
      <c r="D16" s="115">
        <v>50</v>
      </c>
      <c r="E16" s="148">
        <v>3</v>
      </c>
      <c r="F16" s="142">
        <v>3</v>
      </c>
      <c r="G16" s="142">
        <v>0</v>
      </c>
      <c r="H16" s="142">
        <v>1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2</v>
      </c>
      <c r="D17" s="48">
        <v>50</v>
      </c>
      <c r="E17" s="149">
        <v>1</v>
      </c>
      <c r="F17" s="149">
        <v>2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6</v>
      </c>
      <c r="D18" s="54">
        <f>E18/C18*100</f>
        <v>83.333333333333343</v>
      </c>
      <c r="E18" s="131">
        <f>SUM(E20,E26,E33,E34,E45,E52,E59,E65,E70)</f>
        <v>5</v>
      </c>
      <c r="F18" s="121">
        <f>SUM(F20,F26,F33,F34,F45,F52,F59,F65,F70)</f>
        <v>4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4</v>
      </c>
      <c r="D34" s="53"/>
      <c r="E34" s="127">
        <v>3</v>
      </c>
      <c r="F34" s="121">
        <v>1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2</v>
      </c>
      <c r="D38" s="43"/>
      <c r="E38" s="125">
        <v>1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2</v>
      </c>
      <c r="D44" s="43"/>
      <c r="E44" s="125">
        <v>2</v>
      </c>
      <c r="F44" s="123">
        <v>1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1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1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1</v>
      </c>
      <c r="D59" s="53"/>
      <c r="E59" s="127">
        <v>2</v>
      </c>
      <c r="F59" s="121">
        <v>3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1</v>
      </c>
      <c r="D62" s="43"/>
      <c r="E62" s="125">
        <v>1</v>
      </c>
      <c r="F62" s="123">
        <v>2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1</v>
      </c>
      <c r="F63" s="123">
        <v>1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transitionEvaluation="1" codeName="Sheet87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195</v>
      </c>
      <c r="D1" s="102"/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106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3</v>
      </c>
      <c r="D9" s="169">
        <v>33.333333333333329</v>
      </c>
      <c r="E9" s="14">
        <v>1</v>
      </c>
      <c r="F9" s="124">
        <v>1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43">
        <v>4</v>
      </c>
      <c r="D10" s="44">
        <v>25</v>
      </c>
      <c r="E10" s="14">
        <v>1</v>
      </c>
      <c r="F10" s="124">
        <v>1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2014     26</v>
      </c>
      <c r="C11" s="43">
        <v>1</v>
      </c>
      <c r="D11" s="170">
        <v>0</v>
      </c>
      <c r="E11" s="1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2015     27</v>
      </c>
      <c r="C12" s="43">
        <v>1</v>
      </c>
      <c r="D12" s="170">
        <v>0</v>
      </c>
      <c r="E12" s="1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8" t="str">
        <f>重要犯罪!B13</f>
        <v>2016     28</v>
      </c>
      <c r="C13" s="50">
        <v>1</v>
      </c>
      <c r="D13" s="170">
        <v>100</v>
      </c>
      <c r="E13" s="18">
        <v>1</v>
      </c>
      <c r="F13" s="142">
        <v>1</v>
      </c>
      <c r="G13" s="142">
        <v>0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2017     29</v>
      </c>
      <c r="C14" s="47">
        <v>3</v>
      </c>
      <c r="D14" s="115">
        <v>100</v>
      </c>
      <c r="E14" s="77">
        <v>3</v>
      </c>
      <c r="F14" s="142">
        <v>3</v>
      </c>
      <c r="G14" s="142">
        <v>0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47">
        <v>4</v>
      </c>
      <c r="D15" s="115">
        <v>25</v>
      </c>
      <c r="E15" s="77">
        <v>1</v>
      </c>
      <c r="F15" s="142">
        <v>2</v>
      </c>
      <c r="G15" s="142">
        <v>1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50">
        <v>1</v>
      </c>
      <c r="D16" s="115">
        <v>100</v>
      </c>
      <c r="E16" s="148">
        <v>1</v>
      </c>
      <c r="F16" s="142">
        <v>1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1</v>
      </c>
      <c r="D17" s="48">
        <v>100</v>
      </c>
      <c r="E17" s="149">
        <v>1</v>
      </c>
      <c r="F17" s="149">
        <v>0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1</v>
      </c>
      <c r="D18" s="54">
        <f>E18/C18*100</f>
        <v>100</v>
      </c>
      <c r="E18" s="131">
        <f>SUM(E20,E26,E33,E34,E45,E52,E59,E65,E70)</f>
        <v>1</v>
      </c>
      <c r="F18" s="121">
        <f>SUM(F20,F26,F33,F34,F45,F52,F59,F65,F70)</f>
        <v>2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0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0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1</v>
      </c>
      <c r="D65" s="53"/>
      <c r="E65" s="127">
        <v>1</v>
      </c>
      <c r="F65" s="121">
        <v>2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1</v>
      </c>
      <c r="D67" s="43"/>
      <c r="E67" s="125">
        <v>1</v>
      </c>
      <c r="F67" s="123">
        <v>2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transitionEvaluation="1" codeName="Sheet88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196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107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146</v>
      </c>
      <c r="D9" s="44">
        <v>43.835616438356162</v>
      </c>
      <c r="E9" s="14">
        <v>64</v>
      </c>
      <c r="F9" s="124">
        <v>68</v>
      </c>
      <c r="G9" s="124">
        <v>3</v>
      </c>
      <c r="H9" s="124">
        <v>25</v>
      </c>
      <c r="I9" s="124">
        <v>0</v>
      </c>
    </row>
    <row r="10" spans="2:9" s="8" customFormat="1" x14ac:dyDescent="0.15">
      <c r="B10" s="14" t="str">
        <f>重要犯罪!B10</f>
        <v>2013     25</v>
      </c>
      <c r="C10" s="43">
        <v>150</v>
      </c>
      <c r="D10" s="44">
        <v>29.333333333333332</v>
      </c>
      <c r="E10" s="14">
        <v>44</v>
      </c>
      <c r="F10" s="124">
        <v>36</v>
      </c>
      <c r="G10" s="124">
        <v>1</v>
      </c>
      <c r="H10" s="124">
        <v>16</v>
      </c>
      <c r="I10" s="124">
        <v>0</v>
      </c>
    </row>
    <row r="11" spans="2:9" s="8" customFormat="1" x14ac:dyDescent="0.15">
      <c r="B11" s="14" t="str">
        <f>重要犯罪!B11</f>
        <v>2014     26</v>
      </c>
      <c r="C11" s="43">
        <v>118</v>
      </c>
      <c r="D11" s="44">
        <v>40.677966101694921</v>
      </c>
      <c r="E11" s="14">
        <v>48</v>
      </c>
      <c r="F11" s="124">
        <v>40</v>
      </c>
      <c r="G11" s="124">
        <v>6</v>
      </c>
      <c r="H11" s="124">
        <v>8</v>
      </c>
      <c r="I11" s="124">
        <v>1</v>
      </c>
    </row>
    <row r="12" spans="2:9" s="8" customFormat="1" x14ac:dyDescent="0.15">
      <c r="B12" s="14" t="str">
        <f>重要犯罪!B12</f>
        <v>2015     27</v>
      </c>
      <c r="C12" s="43">
        <v>113</v>
      </c>
      <c r="D12" s="115">
        <v>49.557522123893804</v>
      </c>
      <c r="E12" s="14">
        <v>56</v>
      </c>
      <c r="F12" s="124">
        <v>38</v>
      </c>
      <c r="G12" s="124">
        <v>4</v>
      </c>
      <c r="H12" s="124">
        <v>5</v>
      </c>
      <c r="I12" s="124">
        <v>0</v>
      </c>
    </row>
    <row r="13" spans="2:9" s="8" customFormat="1" x14ac:dyDescent="0.15">
      <c r="B13" s="14" t="str">
        <f>重要犯罪!B13</f>
        <v>2016     28</v>
      </c>
      <c r="C13" s="43">
        <v>104</v>
      </c>
      <c r="D13" s="115">
        <v>49.038461538461533</v>
      </c>
      <c r="E13" s="14">
        <v>51</v>
      </c>
      <c r="F13" s="124">
        <v>49</v>
      </c>
      <c r="G13" s="124">
        <v>10</v>
      </c>
      <c r="H13" s="124">
        <v>10</v>
      </c>
      <c r="I13" s="124">
        <v>0</v>
      </c>
    </row>
    <row r="14" spans="2:9" s="8" customFormat="1" x14ac:dyDescent="0.15">
      <c r="B14" s="18" t="str">
        <f>重要犯罪!B14</f>
        <v>2017     29</v>
      </c>
      <c r="C14" s="47">
        <v>92</v>
      </c>
      <c r="D14" s="115">
        <v>58.695652173913047</v>
      </c>
      <c r="E14" s="77">
        <v>54</v>
      </c>
      <c r="F14" s="142">
        <v>36</v>
      </c>
      <c r="G14" s="142">
        <v>6</v>
      </c>
      <c r="H14" s="142">
        <v>5</v>
      </c>
      <c r="I14" s="142">
        <v>0</v>
      </c>
    </row>
    <row r="15" spans="2:9" s="8" customFormat="1" x14ac:dyDescent="0.15">
      <c r="B15" s="18" t="str">
        <f>重要犯罪!B15</f>
        <v>2018     30</v>
      </c>
      <c r="C15" s="47">
        <v>102</v>
      </c>
      <c r="D15" s="115">
        <v>50</v>
      </c>
      <c r="E15" s="77">
        <v>51</v>
      </c>
      <c r="F15" s="142">
        <v>40</v>
      </c>
      <c r="G15" s="142">
        <v>4</v>
      </c>
      <c r="H15" s="142">
        <v>7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50">
        <v>108</v>
      </c>
      <c r="D16" s="115">
        <v>57.407407407407405</v>
      </c>
      <c r="E16" s="148">
        <v>62</v>
      </c>
      <c r="F16" s="142">
        <v>41</v>
      </c>
      <c r="G16" s="142">
        <v>7</v>
      </c>
      <c r="H16" s="142">
        <v>5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70</v>
      </c>
      <c r="D17" s="48">
        <v>72.857142857142847</v>
      </c>
      <c r="E17" s="149">
        <v>51</v>
      </c>
      <c r="F17" s="149">
        <v>39</v>
      </c>
      <c r="G17" s="149">
        <v>7</v>
      </c>
      <c r="H17" s="149">
        <v>3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76</v>
      </c>
      <c r="D18" s="54">
        <f>E18/C18*100</f>
        <v>61.842105263157897</v>
      </c>
      <c r="E18" s="131">
        <f>SUM(E20,E26,E33,E34,E45,E52,E59,E65,E70)</f>
        <v>47</v>
      </c>
      <c r="F18" s="121">
        <f>SUM(F20,F26,F33,F34,F45,F52,F59,F65,F70)</f>
        <v>41</v>
      </c>
      <c r="G18" s="121">
        <f>SUM(G20,G26,G33,G34,G45,G52,G59,G65,G70)</f>
        <v>9</v>
      </c>
      <c r="H18" s="121">
        <f>SUM(H20,H26,H33,H34,H45,H52,H59,H65,H70)</f>
        <v>4</v>
      </c>
      <c r="I18" s="121">
        <f>SUM(I20,I26,I33,I34,I45,I52,I59,I65,I70)</f>
        <v>2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1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10</v>
      </c>
      <c r="D26" s="53"/>
      <c r="E26" s="127">
        <v>6</v>
      </c>
      <c r="F26" s="121">
        <v>6</v>
      </c>
      <c r="G26" s="121">
        <v>1</v>
      </c>
      <c r="H26" s="121">
        <v>1</v>
      </c>
      <c r="I26" s="121">
        <v>0</v>
      </c>
    </row>
    <row r="27" spans="2:9" s="8" customFormat="1" ht="11.1" customHeight="1" x14ac:dyDescent="0.15">
      <c r="B27" s="29" t="s">
        <v>7</v>
      </c>
      <c r="C27" s="123">
        <v>2</v>
      </c>
      <c r="D27" s="43"/>
      <c r="E27" s="125">
        <v>1</v>
      </c>
      <c r="F27" s="123">
        <v>1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</v>
      </c>
      <c r="D29" s="43"/>
      <c r="E29" s="125">
        <v>1</v>
      </c>
      <c r="F29" s="123">
        <v>1</v>
      </c>
      <c r="G29" s="123">
        <v>0</v>
      </c>
      <c r="H29" s="123">
        <v>1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4</v>
      </c>
      <c r="D30" s="43"/>
      <c r="E30" s="125">
        <v>1</v>
      </c>
      <c r="F30" s="123">
        <v>1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3</v>
      </c>
      <c r="D31" s="43"/>
      <c r="E31" s="125">
        <v>3</v>
      </c>
      <c r="F31" s="123">
        <v>3</v>
      </c>
      <c r="G31" s="123">
        <v>1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3</v>
      </c>
      <c r="D33" s="53"/>
      <c r="E33" s="129">
        <v>1</v>
      </c>
      <c r="F33" s="128">
        <v>1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21</v>
      </c>
      <c r="D34" s="53"/>
      <c r="E34" s="127">
        <v>11</v>
      </c>
      <c r="F34" s="121">
        <v>9</v>
      </c>
      <c r="G34" s="121">
        <v>2</v>
      </c>
      <c r="H34" s="121">
        <v>1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2</v>
      </c>
      <c r="D35" s="43"/>
      <c r="E35" s="125">
        <v>2</v>
      </c>
      <c r="F35" s="123">
        <v>2</v>
      </c>
      <c r="G35" s="123">
        <v>1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5</v>
      </c>
      <c r="D38" s="43"/>
      <c r="E38" s="125">
        <v>1</v>
      </c>
      <c r="F38" s="123">
        <v>1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6</v>
      </c>
      <c r="D39" s="43"/>
      <c r="E39" s="125">
        <v>4</v>
      </c>
      <c r="F39" s="123">
        <v>3</v>
      </c>
      <c r="G39" s="123">
        <v>1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4</v>
      </c>
      <c r="D40" s="43"/>
      <c r="E40" s="125">
        <v>2</v>
      </c>
      <c r="F40" s="123">
        <v>2</v>
      </c>
      <c r="G40" s="123">
        <v>0</v>
      </c>
      <c r="H40" s="123">
        <v>1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1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1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2</v>
      </c>
      <c r="D44" s="43"/>
      <c r="E44" s="125">
        <v>2</v>
      </c>
      <c r="F44" s="123">
        <v>1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15</v>
      </c>
      <c r="D45" s="53"/>
      <c r="E45" s="131">
        <v>6</v>
      </c>
      <c r="F45" s="121">
        <v>4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6</v>
      </c>
      <c r="D49" s="43"/>
      <c r="E49" s="125">
        <v>3</v>
      </c>
      <c r="F49" s="123">
        <v>2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8</v>
      </c>
      <c r="D50" s="43"/>
      <c r="E50" s="125">
        <v>3</v>
      </c>
      <c r="F50" s="123">
        <v>2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1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15</v>
      </c>
      <c r="D52" s="53"/>
      <c r="E52" s="127">
        <v>10</v>
      </c>
      <c r="F52" s="121">
        <v>9</v>
      </c>
      <c r="G52" s="121">
        <v>3</v>
      </c>
      <c r="H52" s="121">
        <v>2</v>
      </c>
      <c r="I52" s="121">
        <v>2</v>
      </c>
    </row>
    <row r="53" spans="2:9" s="8" customFormat="1" ht="11.1" customHeight="1" x14ac:dyDescent="0.15">
      <c r="B53" s="29" t="s">
        <v>30</v>
      </c>
      <c r="C53" s="123">
        <v>1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5</v>
      </c>
      <c r="D55" s="43"/>
      <c r="E55" s="125">
        <v>3</v>
      </c>
      <c r="F55" s="123">
        <v>2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8</v>
      </c>
      <c r="D56" s="43"/>
      <c r="E56" s="125">
        <v>7</v>
      </c>
      <c r="F56" s="123">
        <v>7</v>
      </c>
      <c r="G56" s="123">
        <v>3</v>
      </c>
      <c r="H56" s="123">
        <v>2</v>
      </c>
      <c r="I56" s="123">
        <v>2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7</v>
      </c>
      <c r="D59" s="53"/>
      <c r="E59" s="127">
        <v>7</v>
      </c>
      <c r="F59" s="121">
        <v>6</v>
      </c>
      <c r="G59" s="121">
        <v>1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1</v>
      </c>
      <c r="D60" s="43"/>
      <c r="E60" s="125">
        <v>1</v>
      </c>
      <c r="F60" s="123">
        <v>1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1</v>
      </c>
      <c r="D61" s="43"/>
      <c r="E61" s="125">
        <v>1</v>
      </c>
      <c r="F61" s="123">
        <v>1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5</v>
      </c>
      <c r="D63" s="43"/>
      <c r="E63" s="125">
        <v>5</v>
      </c>
      <c r="F63" s="123">
        <v>4</v>
      </c>
      <c r="G63" s="123">
        <v>1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1</v>
      </c>
      <c r="D65" s="53"/>
      <c r="E65" s="127">
        <v>2</v>
      </c>
      <c r="F65" s="121">
        <v>2</v>
      </c>
      <c r="G65" s="121">
        <v>2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1</v>
      </c>
      <c r="D66" s="43"/>
      <c r="E66" s="125">
        <v>2</v>
      </c>
      <c r="F66" s="123">
        <v>2</v>
      </c>
      <c r="G66" s="123">
        <v>2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3</v>
      </c>
      <c r="D70" s="53"/>
      <c r="E70" s="127">
        <v>4</v>
      </c>
      <c r="F70" s="121">
        <v>4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</v>
      </c>
      <c r="D71" s="43"/>
      <c r="E71" s="125">
        <v>1</v>
      </c>
      <c r="F71" s="123">
        <v>1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1</v>
      </c>
      <c r="D73" s="43"/>
      <c r="E73" s="125">
        <v>1</v>
      </c>
      <c r="F73" s="123">
        <v>2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1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1</v>
      </c>
      <c r="D77" s="43"/>
      <c r="E77" s="125">
        <v>1</v>
      </c>
      <c r="F77" s="123">
        <v>1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38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143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5" t="s">
        <v>56</v>
      </c>
      <c r="D4" s="215"/>
      <c r="E4" s="215"/>
      <c r="F4" s="215"/>
      <c r="G4" s="215"/>
      <c r="H4" s="215"/>
      <c r="I4" s="215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969</v>
      </c>
      <c r="D9" s="44">
        <v>93.498452012383908</v>
      </c>
      <c r="E9" s="45">
        <v>906</v>
      </c>
      <c r="F9" s="43">
        <v>846</v>
      </c>
      <c r="G9" s="43">
        <v>208</v>
      </c>
      <c r="H9" s="43">
        <v>42</v>
      </c>
      <c r="I9" s="43">
        <v>8</v>
      </c>
    </row>
    <row r="10" spans="2:9" s="8" customFormat="1" x14ac:dyDescent="0.15">
      <c r="B10" s="14" t="str">
        <f>重要犯罪!B10</f>
        <v>2013     25</v>
      </c>
      <c r="C10" s="43">
        <v>880</v>
      </c>
      <c r="D10" s="44">
        <v>101.47727272727273</v>
      </c>
      <c r="E10" s="45">
        <v>893</v>
      </c>
      <c r="F10" s="43">
        <v>857</v>
      </c>
      <c r="G10" s="43">
        <v>182</v>
      </c>
      <c r="H10" s="43">
        <v>49</v>
      </c>
      <c r="I10" s="43">
        <v>3</v>
      </c>
    </row>
    <row r="11" spans="2:9" s="8" customFormat="1" x14ac:dyDescent="0.15">
      <c r="B11" s="14" t="str">
        <f>重要犯罪!B11</f>
        <v>2014     26</v>
      </c>
      <c r="C11" s="43">
        <v>993</v>
      </c>
      <c r="D11" s="44">
        <v>95.065458207452167</v>
      </c>
      <c r="E11" s="45">
        <v>944</v>
      </c>
      <c r="F11" s="43">
        <v>903</v>
      </c>
      <c r="G11" s="43">
        <v>202</v>
      </c>
      <c r="H11" s="43">
        <v>41</v>
      </c>
      <c r="I11" s="43">
        <v>10</v>
      </c>
    </row>
    <row r="12" spans="2:9" s="8" customFormat="1" x14ac:dyDescent="0.15">
      <c r="B12" s="14" t="str">
        <f>重要犯罪!B12</f>
        <v>2015     27</v>
      </c>
      <c r="C12" s="79">
        <v>868</v>
      </c>
      <c r="D12" s="115">
        <v>100.69124423963135</v>
      </c>
      <c r="E12" s="80">
        <v>874</v>
      </c>
      <c r="F12" s="43">
        <v>861</v>
      </c>
      <c r="G12" s="43">
        <v>195</v>
      </c>
      <c r="H12" s="43">
        <v>56</v>
      </c>
      <c r="I12" s="43">
        <v>4</v>
      </c>
    </row>
    <row r="13" spans="2:9" s="8" customFormat="1" x14ac:dyDescent="0.15">
      <c r="B13" s="14" t="str">
        <f>重要犯罪!B13</f>
        <v>2016     28</v>
      </c>
      <c r="C13" s="79">
        <v>834</v>
      </c>
      <c r="D13" s="115">
        <v>101.07913669064747</v>
      </c>
      <c r="E13" s="80">
        <v>843</v>
      </c>
      <c r="F13" s="43">
        <v>765</v>
      </c>
      <c r="G13" s="43">
        <v>206</v>
      </c>
      <c r="H13" s="43">
        <v>43</v>
      </c>
      <c r="I13" s="43">
        <v>8</v>
      </c>
    </row>
    <row r="14" spans="2:9" s="8" customFormat="1" x14ac:dyDescent="0.15">
      <c r="B14" s="18" t="str">
        <f>重要犯罪!B14</f>
        <v>2017     29</v>
      </c>
      <c r="C14" s="113">
        <v>878</v>
      </c>
      <c r="D14" s="115">
        <v>101.25284738041003</v>
      </c>
      <c r="E14" s="111">
        <v>889</v>
      </c>
      <c r="F14" s="50">
        <v>835</v>
      </c>
      <c r="G14" s="50">
        <v>199</v>
      </c>
      <c r="H14" s="50">
        <v>42</v>
      </c>
      <c r="I14" s="50">
        <v>7</v>
      </c>
    </row>
    <row r="15" spans="2:9" s="8" customFormat="1" x14ac:dyDescent="0.15">
      <c r="B15" s="18" t="str">
        <f>重要犯罪!B15</f>
        <v>2018     30</v>
      </c>
      <c r="C15" s="113">
        <v>846</v>
      </c>
      <c r="D15" s="115">
        <v>97.04491725768321</v>
      </c>
      <c r="E15" s="111">
        <v>821</v>
      </c>
      <c r="F15" s="50">
        <v>777</v>
      </c>
      <c r="G15" s="50">
        <v>199</v>
      </c>
      <c r="H15" s="50">
        <v>28</v>
      </c>
      <c r="I15" s="50">
        <v>9</v>
      </c>
    </row>
    <row r="16" spans="2:9" s="8" customFormat="1" x14ac:dyDescent="0.15">
      <c r="B16" s="18" t="str">
        <f>重要犯罪!B16</f>
        <v>2019 令和元年</v>
      </c>
      <c r="C16" s="79">
        <v>898</v>
      </c>
      <c r="D16" s="115">
        <v>98.997772828507792</v>
      </c>
      <c r="E16" s="112">
        <v>889</v>
      </c>
      <c r="F16" s="50">
        <v>871</v>
      </c>
      <c r="G16" s="50">
        <v>222</v>
      </c>
      <c r="H16" s="50">
        <v>36</v>
      </c>
      <c r="I16" s="50">
        <v>9</v>
      </c>
    </row>
    <row r="17" spans="2:9" s="22" customFormat="1" x14ac:dyDescent="0.15">
      <c r="B17" s="18" t="str">
        <f>重要犯罪!B17</f>
        <v>2020 　　２</v>
      </c>
      <c r="C17" s="79">
        <v>867</v>
      </c>
      <c r="D17" s="115">
        <v>98.154555940023073</v>
      </c>
      <c r="E17" s="109">
        <v>851</v>
      </c>
      <c r="F17" s="52">
        <v>817</v>
      </c>
      <c r="G17" s="52">
        <v>183</v>
      </c>
      <c r="H17" s="52">
        <v>48</v>
      </c>
      <c r="I17" s="51">
        <v>5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820</v>
      </c>
      <c r="D18" s="54">
        <f>E18/C18*100</f>
        <v>101.09756097560975</v>
      </c>
      <c r="E18" s="55">
        <f>SUM(E20,E26,E33,E34,E45,E52,E59,E65,E70)</f>
        <v>829</v>
      </c>
      <c r="F18" s="53">
        <f>SUM(F20,F26,F33,F34,F45,F52,F59,F65,F70)</f>
        <v>798</v>
      </c>
      <c r="G18" s="53">
        <f>SUM(G20,G26,G33,G34,G45,G52,G59,G65,G70)</f>
        <v>163</v>
      </c>
      <c r="H18" s="53">
        <f>SUM(H20,H26,H33,H34,H45,H52,H59,H65,H70)</f>
        <v>31</v>
      </c>
      <c r="I18" s="53">
        <f>SUM(I20,I26,I33,I34,I45,I52,I59,I65,I70)</f>
        <v>7</v>
      </c>
    </row>
    <row r="19" spans="2:9" s="8" customFormat="1" ht="19.2" x14ac:dyDescent="0.15">
      <c r="B19" s="2"/>
      <c r="C19" s="117"/>
      <c r="D19" s="118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22</v>
      </c>
      <c r="D20" s="53"/>
      <c r="E20" s="23">
        <v>24</v>
      </c>
      <c r="F20" s="122">
        <v>19</v>
      </c>
      <c r="G20" s="122">
        <v>5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36">
        <v>14</v>
      </c>
      <c r="D21" s="79"/>
      <c r="E21" s="135">
        <v>15</v>
      </c>
      <c r="F21" s="136">
        <v>11</v>
      </c>
      <c r="G21" s="136">
        <v>3</v>
      </c>
      <c r="H21" s="138">
        <v>0</v>
      </c>
      <c r="I21" s="136">
        <v>0</v>
      </c>
    </row>
    <row r="22" spans="2:9" s="8" customFormat="1" ht="11.1" customHeight="1" x14ac:dyDescent="0.15">
      <c r="B22" s="29" t="s">
        <v>3</v>
      </c>
      <c r="C22" s="136">
        <v>4</v>
      </c>
      <c r="D22" s="79"/>
      <c r="E22" s="135">
        <v>5</v>
      </c>
      <c r="F22" s="136">
        <v>5</v>
      </c>
      <c r="G22" s="136">
        <v>1</v>
      </c>
      <c r="H22" s="136">
        <v>0</v>
      </c>
      <c r="I22" s="136">
        <v>0</v>
      </c>
    </row>
    <row r="23" spans="2:9" s="8" customFormat="1" ht="11.1" customHeight="1" x14ac:dyDescent="0.15">
      <c r="B23" s="29" t="s">
        <v>4</v>
      </c>
      <c r="C23" s="136">
        <v>1</v>
      </c>
      <c r="D23" s="79"/>
      <c r="E23" s="135">
        <v>1</v>
      </c>
      <c r="F23" s="136">
        <v>1</v>
      </c>
      <c r="G23" s="136">
        <v>0</v>
      </c>
      <c r="H23" s="136">
        <v>0</v>
      </c>
      <c r="I23" s="136">
        <v>0</v>
      </c>
    </row>
    <row r="24" spans="2:9" s="8" customFormat="1" ht="11.1" customHeight="1" x14ac:dyDescent="0.15">
      <c r="B24" s="29" t="s">
        <v>5</v>
      </c>
      <c r="C24" s="136">
        <v>3</v>
      </c>
      <c r="D24" s="79"/>
      <c r="E24" s="135">
        <v>3</v>
      </c>
      <c r="F24" s="136">
        <v>2</v>
      </c>
      <c r="G24" s="136">
        <v>1</v>
      </c>
      <c r="H24" s="136">
        <v>0</v>
      </c>
      <c r="I24" s="136">
        <v>0</v>
      </c>
    </row>
    <row r="25" spans="2:9" s="8" customFormat="1" ht="11.1" customHeight="1" x14ac:dyDescent="0.15">
      <c r="B25" s="29" t="s">
        <v>6</v>
      </c>
      <c r="C25" s="136">
        <v>0</v>
      </c>
      <c r="D25" s="79"/>
      <c r="E25" s="135">
        <v>0</v>
      </c>
      <c r="F25" s="136">
        <v>0</v>
      </c>
      <c r="G25" s="136">
        <v>0</v>
      </c>
      <c r="H25" s="136">
        <v>0</v>
      </c>
      <c r="I25" s="136">
        <v>0</v>
      </c>
    </row>
    <row r="26" spans="2:9" s="22" customFormat="1" ht="11.1" customHeight="1" x14ac:dyDescent="0.15">
      <c r="B26" s="32" t="s">
        <v>284</v>
      </c>
      <c r="C26" s="121">
        <v>40</v>
      </c>
      <c r="D26" s="53"/>
      <c r="E26" s="127">
        <v>41</v>
      </c>
      <c r="F26" s="121">
        <v>33</v>
      </c>
      <c r="G26" s="121">
        <v>7</v>
      </c>
      <c r="H26" s="121">
        <v>2</v>
      </c>
      <c r="I26" s="121">
        <v>0</v>
      </c>
    </row>
    <row r="27" spans="2:9" s="8" customFormat="1" ht="11.1" customHeight="1" x14ac:dyDescent="0.15">
      <c r="B27" s="29" t="s">
        <v>7</v>
      </c>
      <c r="C27" s="136">
        <v>6</v>
      </c>
      <c r="D27" s="79"/>
      <c r="E27" s="135">
        <v>6</v>
      </c>
      <c r="F27" s="136">
        <v>2</v>
      </c>
      <c r="G27" s="136">
        <v>1</v>
      </c>
      <c r="H27" s="136">
        <v>0</v>
      </c>
      <c r="I27" s="136">
        <v>0</v>
      </c>
    </row>
    <row r="28" spans="2:9" s="8" customFormat="1" ht="11.1" customHeight="1" x14ac:dyDescent="0.15">
      <c r="B28" s="29" t="s">
        <v>8</v>
      </c>
      <c r="C28" s="136">
        <v>4</v>
      </c>
      <c r="D28" s="79"/>
      <c r="E28" s="135">
        <v>4</v>
      </c>
      <c r="F28" s="136">
        <v>2</v>
      </c>
      <c r="G28" s="136">
        <v>1</v>
      </c>
      <c r="H28" s="136">
        <v>1</v>
      </c>
      <c r="I28" s="136">
        <v>0</v>
      </c>
    </row>
    <row r="29" spans="2:9" s="8" customFormat="1" ht="11.1" customHeight="1" x14ac:dyDescent="0.15">
      <c r="B29" s="29" t="s">
        <v>9</v>
      </c>
      <c r="C29" s="136">
        <v>12</v>
      </c>
      <c r="D29" s="79"/>
      <c r="E29" s="135">
        <v>15</v>
      </c>
      <c r="F29" s="136">
        <v>13</v>
      </c>
      <c r="G29" s="136">
        <v>1</v>
      </c>
      <c r="H29" s="136">
        <v>0</v>
      </c>
      <c r="I29" s="136">
        <v>0</v>
      </c>
    </row>
    <row r="30" spans="2:9" s="8" customFormat="1" ht="11.1" customHeight="1" x14ac:dyDescent="0.15">
      <c r="B30" s="29" t="s">
        <v>10</v>
      </c>
      <c r="C30" s="136">
        <v>7</v>
      </c>
      <c r="D30" s="79"/>
      <c r="E30" s="135">
        <v>7</v>
      </c>
      <c r="F30" s="136">
        <v>7</v>
      </c>
      <c r="G30" s="136">
        <v>2</v>
      </c>
      <c r="H30" s="136">
        <v>0</v>
      </c>
      <c r="I30" s="136">
        <v>0</v>
      </c>
    </row>
    <row r="31" spans="2:9" s="8" customFormat="1" ht="11.1" customHeight="1" x14ac:dyDescent="0.15">
      <c r="B31" s="29" t="s">
        <v>11</v>
      </c>
      <c r="C31" s="136">
        <v>2</v>
      </c>
      <c r="D31" s="79"/>
      <c r="E31" s="135">
        <v>1</v>
      </c>
      <c r="F31" s="136">
        <v>2</v>
      </c>
      <c r="G31" s="136">
        <v>0</v>
      </c>
      <c r="H31" s="136">
        <v>0</v>
      </c>
      <c r="I31" s="136">
        <v>0</v>
      </c>
    </row>
    <row r="32" spans="2:9" s="8" customFormat="1" ht="11.1" customHeight="1" x14ac:dyDescent="0.15">
      <c r="B32" s="29" t="s">
        <v>12</v>
      </c>
      <c r="C32" s="136">
        <v>9</v>
      </c>
      <c r="D32" s="79"/>
      <c r="E32" s="135">
        <v>8</v>
      </c>
      <c r="F32" s="136">
        <v>7</v>
      </c>
      <c r="G32" s="136">
        <v>2</v>
      </c>
      <c r="H32" s="136">
        <v>1</v>
      </c>
      <c r="I32" s="136">
        <v>0</v>
      </c>
    </row>
    <row r="33" spans="2:9" s="22" customFormat="1" ht="11.1" customHeight="1" x14ac:dyDescent="0.15">
      <c r="B33" s="32" t="s">
        <v>13</v>
      </c>
      <c r="C33" s="128">
        <v>80</v>
      </c>
      <c r="D33" s="53"/>
      <c r="E33" s="129">
        <v>82</v>
      </c>
      <c r="F33" s="128">
        <v>76</v>
      </c>
      <c r="G33" s="128">
        <v>23</v>
      </c>
      <c r="H33" s="121">
        <v>1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241</v>
      </c>
      <c r="D34" s="53"/>
      <c r="E34" s="127">
        <v>255</v>
      </c>
      <c r="F34" s="121">
        <v>258</v>
      </c>
      <c r="G34" s="121">
        <v>45</v>
      </c>
      <c r="H34" s="128">
        <v>10</v>
      </c>
      <c r="I34" s="121">
        <v>4</v>
      </c>
    </row>
    <row r="35" spans="2:9" s="8" customFormat="1" ht="11.1" customHeight="1" x14ac:dyDescent="0.15">
      <c r="B35" s="29" t="s">
        <v>14</v>
      </c>
      <c r="C35" s="136">
        <v>23</v>
      </c>
      <c r="D35" s="79"/>
      <c r="E35" s="135">
        <v>23</v>
      </c>
      <c r="F35" s="136">
        <v>19</v>
      </c>
      <c r="G35" s="136">
        <v>1</v>
      </c>
      <c r="H35" s="136">
        <v>0</v>
      </c>
      <c r="I35" s="136">
        <v>0</v>
      </c>
    </row>
    <row r="36" spans="2:9" s="8" customFormat="1" ht="11.1" customHeight="1" x14ac:dyDescent="0.15">
      <c r="B36" s="29" t="s">
        <v>15</v>
      </c>
      <c r="C36" s="136">
        <v>11</v>
      </c>
      <c r="D36" s="79"/>
      <c r="E36" s="135">
        <v>10</v>
      </c>
      <c r="F36" s="136">
        <v>7</v>
      </c>
      <c r="G36" s="136">
        <v>1</v>
      </c>
      <c r="H36" s="136">
        <v>0</v>
      </c>
      <c r="I36" s="136">
        <v>0</v>
      </c>
    </row>
    <row r="37" spans="2:9" s="8" customFormat="1" ht="11.1" customHeight="1" x14ac:dyDescent="0.15">
      <c r="B37" s="29" t="s">
        <v>16</v>
      </c>
      <c r="C37" s="136">
        <v>10</v>
      </c>
      <c r="D37" s="79"/>
      <c r="E37" s="135">
        <v>9</v>
      </c>
      <c r="F37" s="136">
        <v>10</v>
      </c>
      <c r="G37" s="136">
        <v>5</v>
      </c>
      <c r="H37" s="136">
        <v>2</v>
      </c>
      <c r="I37" s="136">
        <v>1</v>
      </c>
    </row>
    <row r="38" spans="2:9" s="8" customFormat="1" ht="11.1" customHeight="1" x14ac:dyDescent="0.15">
      <c r="B38" s="29" t="s">
        <v>17</v>
      </c>
      <c r="C38" s="136">
        <v>61</v>
      </c>
      <c r="D38" s="79"/>
      <c r="E38" s="135">
        <v>66</v>
      </c>
      <c r="F38" s="136">
        <v>76</v>
      </c>
      <c r="G38" s="136">
        <v>12</v>
      </c>
      <c r="H38" s="136">
        <v>3</v>
      </c>
      <c r="I38" s="136">
        <v>1</v>
      </c>
    </row>
    <row r="39" spans="2:9" s="8" customFormat="1" ht="11.1" customHeight="1" x14ac:dyDescent="0.15">
      <c r="B39" s="29" t="s">
        <v>18</v>
      </c>
      <c r="C39" s="136">
        <v>45</v>
      </c>
      <c r="D39" s="79"/>
      <c r="E39" s="135">
        <v>49</v>
      </c>
      <c r="F39" s="136">
        <v>50</v>
      </c>
      <c r="G39" s="136">
        <v>9</v>
      </c>
      <c r="H39" s="136">
        <v>2</v>
      </c>
      <c r="I39" s="136">
        <v>1</v>
      </c>
    </row>
    <row r="40" spans="2:9" s="8" customFormat="1" ht="11.1" customHeight="1" x14ac:dyDescent="0.15">
      <c r="B40" s="29" t="s">
        <v>19</v>
      </c>
      <c r="C40" s="136">
        <v>50</v>
      </c>
      <c r="D40" s="79"/>
      <c r="E40" s="135">
        <v>56</v>
      </c>
      <c r="F40" s="136">
        <v>59</v>
      </c>
      <c r="G40" s="136">
        <v>11</v>
      </c>
      <c r="H40" s="136">
        <v>2</v>
      </c>
      <c r="I40" s="136">
        <v>1</v>
      </c>
    </row>
    <row r="41" spans="2:9" s="8" customFormat="1" ht="11.1" customHeight="1" x14ac:dyDescent="0.15">
      <c r="B41" s="29" t="s">
        <v>20</v>
      </c>
      <c r="C41" s="136">
        <v>6</v>
      </c>
      <c r="D41" s="79"/>
      <c r="E41" s="135">
        <v>8</v>
      </c>
      <c r="F41" s="136">
        <v>7</v>
      </c>
      <c r="G41" s="136">
        <v>1</v>
      </c>
      <c r="H41" s="136">
        <v>0</v>
      </c>
      <c r="I41" s="136">
        <v>0</v>
      </c>
    </row>
    <row r="42" spans="2:9" s="8" customFormat="1" ht="11.1" customHeight="1" x14ac:dyDescent="0.15">
      <c r="B42" s="29" t="s">
        <v>21</v>
      </c>
      <c r="C42" s="147">
        <v>4</v>
      </c>
      <c r="D42" s="79"/>
      <c r="E42" s="135">
        <v>3</v>
      </c>
      <c r="F42" s="136">
        <v>3</v>
      </c>
      <c r="G42" s="136">
        <v>0</v>
      </c>
      <c r="H42" s="136">
        <v>1</v>
      </c>
      <c r="I42" s="136">
        <v>0</v>
      </c>
    </row>
    <row r="43" spans="2:9" s="8" customFormat="1" ht="11.1" customHeight="1" x14ac:dyDescent="0.15">
      <c r="B43" s="29" t="s">
        <v>22</v>
      </c>
      <c r="C43" s="136">
        <v>3</v>
      </c>
      <c r="D43" s="79"/>
      <c r="E43" s="135">
        <v>2</v>
      </c>
      <c r="F43" s="136">
        <v>2</v>
      </c>
      <c r="G43" s="136">
        <v>1</v>
      </c>
      <c r="H43" s="136">
        <v>0</v>
      </c>
      <c r="I43" s="136">
        <v>0</v>
      </c>
    </row>
    <row r="44" spans="2:9" s="8" customFormat="1" ht="11.1" customHeight="1" x14ac:dyDescent="0.15">
      <c r="B44" s="29" t="s">
        <v>23</v>
      </c>
      <c r="C44" s="136">
        <v>28</v>
      </c>
      <c r="D44" s="79"/>
      <c r="E44" s="135">
        <v>29</v>
      </c>
      <c r="F44" s="136">
        <v>25</v>
      </c>
      <c r="G44" s="136">
        <v>4</v>
      </c>
      <c r="H44" s="146">
        <v>0</v>
      </c>
      <c r="I44" s="136">
        <v>0</v>
      </c>
    </row>
    <row r="45" spans="2:9" s="22" customFormat="1" ht="11.1" customHeight="1" x14ac:dyDescent="0.15">
      <c r="B45" s="32" t="s">
        <v>286</v>
      </c>
      <c r="C45" s="121">
        <v>85</v>
      </c>
      <c r="D45" s="53"/>
      <c r="E45" s="131">
        <v>86</v>
      </c>
      <c r="F45" s="121">
        <v>91</v>
      </c>
      <c r="G45" s="121">
        <v>20</v>
      </c>
      <c r="H45" s="121">
        <v>2</v>
      </c>
      <c r="I45" s="121">
        <v>0</v>
      </c>
    </row>
    <row r="46" spans="2:9" s="8" customFormat="1" ht="11.1" customHeight="1" x14ac:dyDescent="0.15">
      <c r="B46" s="29" t="s">
        <v>24</v>
      </c>
      <c r="C46" s="136">
        <v>5</v>
      </c>
      <c r="D46" s="79"/>
      <c r="E46" s="135">
        <v>5</v>
      </c>
      <c r="F46" s="136">
        <v>14</v>
      </c>
      <c r="G46" s="136">
        <v>0</v>
      </c>
      <c r="H46" s="136">
        <v>0</v>
      </c>
      <c r="I46" s="136">
        <v>0</v>
      </c>
    </row>
    <row r="47" spans="2:9" s="8" customFormat="1" ht="11.1" customHeight="1" x14ac:dyDescent="0.15">
      <c r="B47" s="29" t="s">
        <v>25</v>
      </c>
      <c r="C47" s="136">
        <v>4</v>
      </c>
      <c r="D47" s="79"/>
      <c r="E47" s="135">
        <v>4</v>
      </c>
      <c r="F47" s="136">
        <v>3</v>
      </c>
      <c r="G47" s="136">
        <v>1</v>
      </c>
      <c r="H47" s="136">
        <v>0</v>
      </c>
      <c r="I47" s="136">
        <v>0</v>
      </c>
    </row>
    <row r="48" spans="2:9" s="8" customFormat="1" ht="11.1" customHeight="1" x14ac:dyDescent="0.15">
      <c r="B48" s="29" t="s">
        <v>26</v>
      </c>
      <c r="C48" s="136">
        <v>3</v>
      </c>
      <c r="D48" s="79"/>
      <c r="E48" s="135">
        <v>4</v>
      </c>
      <c r="F48" s="136">
        <v>3</v>
      </c>
      <c r="G48" s="136">
        <v>1</v>
      </c>
      <c r="H48" s="136">
        <v>0</v>
      </c>
      <c r="I48" s="136">
        <v>0</v>
      </c>
    </row>
    <row r="49" spans="2:9" s="8" customFormat="1" ht="11.1" customHeight="1" x14ac:dyDescent="0.15">
      <c r="B49" s="29" t="s">
        <v>27</v>
      </c>
      <c r="C49" s="136">
        <v>13</v>
      </c>
      <c r="D49" s="79"/>
      <c r="E49" s="135">
        <v>13</v>
      </c>
      <c r="F49" s="136">
        <v>12</v>
      </c>
      <c r="G49" s="136">
        <v>0</v>
      </c>
      <c r="H49" s="136">
        <v>0</v>
      </c>
      <c r="I49" s="136">
        <v>0</v>
      </c>
    </row>
    <row r="50" spans="2:9" s="8" customFormat="1" ht="11.1" customHeight="1" x14ac:dyDescent="0.15">
      <c r="B50" s="29" t="s">
        <v>28</v>
      </c>
      <c r="C50" s="136">
        <v>54</v>
      </c>
      <c r="D50" s="79"/>
      <c r="E50" s="135">
        <v>53</v>
      </c>
      <c r="F50" s="136">
        <v>53</v>
      </c>
      <c r="G50" s="136">
        <v>15</v>
      </c>
      <c r="H50" s="136">
        <v>2</v>
      </c>
      <c r="I50" s="136">
        <v>0</v>
      </c>
    </row>
    <row r="51" spans="2:9" s="8" customFormat="1" ht="11.1" customHeight="1" x14ac:dyDescent="0.15">
      <c r="B51" s="29" t="s">
        <v>29</v>
      </c>
      <c r="C51" s="136">
        <v>6</v>
      </c>
      <c r="D51" s="79"/>
      <c r="E51" s="135">
        <v>7</v>
      </c>
      <c r="F51" s="136">
        <v>6</v>
      </c>
      <c r="G51" s="136">
        <v>3</v>
      </c>
      <c r="H51" s="136">
        <v>0</v>
      </c>
      <c r="I51" s="136">
        <v>0</v>
      </c>
    </row>
    <row r="52" spans="2:9" s="22" customFormat="1" ht="11.1" customHeight="1" x14ac:dyDescent="0.15">
      <c r="B52" s="32" t="s">
        <v>287</v>
      </c>
      <c r="C52" s="121">
        <v>192</v>
      </c>
      <c r="D52" s="53"/>
      <c r="E52" s="127">
        <v>182</v>
      </c>
      <c r="F52" s="121">
        <v>171</v>
      </c>
      <c r="G52" s="121">
        <v>33</v>
      </c>
      <c r="H52" s="121">
        <v>9</v>
      </c>
      <c r="I52" s="121">
        <v>2</v>
      </c>
    </row>
    <row r="53" spans="2:9" s="8" customFormat="1" ht="11.1" customHeight="1" x14ac:dyDescent="0.15">
      <c r="B53" s="29" t="s">
        <v>30</v>
      </c>
      <c r="C53" s="136">
        <v>3</v>
      </c>
      <c r="D53" s="79"/>
      <c r="E53" s="135">
        <v>3</v>
      </c>
      <c r="F53" s="136">
        <v>4</v>
      </c>
      <c r="G53" s="136">
        <v>0</v>
      </c>
      <c r="H53" s="136">
        <v>0</v>
      </c>
      <c r="I53" s="136">
        <v>0</v>
      </c>
    </row>
    <row r="54" spans="2:9" s="8" customFormat="1" ht="11.1" customHeight="1" x14ac:dyDescent="0.15">
      <c r="B54" s="29" t="s">
        <v>31</v>
      </c>
      <c r="C54" s="136">
        <v>13</v>
      </c>
      <c r="D54" s="79"/>
      <c r="E54" s="135">
        <v>12</v>
      </c>
      <c r="F54" s="136">
        <v>12</v>
      </c>
      <c r="G54" s="136">
        <v>4</v>
      </c>
      <c r="H54" s="136">
        <v>0</v>
      </c>
      <c r="I54" s="136">
        <v>0</v>
      </c>
    </row>
    <row r="55" spans="2:9" s="8" customFormat="1" ht="11.1" customHeight="1" x14ac:dyDescent="0.15">
      <c r="B55" s="29" t="s">
        <v>32</v>
      </c>
      <c r="C55" s="136">
        <v>111</v>
      </c>
      <c r="D55" s="79"/>
      <c r="E55" s="135">
        <v>102</v>
      </c>
      <c r="F55" s="136">
        <v>98</v>
      </c>
      <c r="G55" s="136">
        <v>19</v>
      </c>
      <c r="H55" s="136">
        <v>6</v>
      </c>
      <c r="I55" s="136">
        <v>2</v>
      </c>
    </row>
    <row r="56" spans="2:9" s="8" customFormat="1" ht="11.1" customHeight="1" x14ac:dyDescent="0.15">
      <c r="B56" s="29" t="s">
        <v>33</v>
      </c>
      <c r="C56" s="136">
        <v>50</v>
      </c>
      <c r="D56" s="79"/>
      <c r="E56" s="135">
        <v>50</v>
      </c>
      <c r="F56" s="136">
        <v>44</v>
      </c>
      <c r="G56" s="136">
        <v>6</v>
      </c>
      <c r="H56" s="136">
        <v>3</v>
      </c>
      <c r="I56" s="136">
        <v>0</v>
      </c>
    </row>
    <row r="57" spans="2:9" s="8" customFormat="1" ht="11.1" customHeight="1" x14ac:dyDescent="0.15">
      <c r="B57" s="29" t="s">
        <v>34</v>
      </c>
      <c r="C57" s="136">
        <v>7</v>
      </c>
      <c r="D57" s="79"/>
      <c r="E57" s="135">
        <v>7</v>
      </c>
      <c r="F57" s="136">
        <v>6</v>
      </c>
      <c r="G57" s="136">
        <v>1</v>
      </c>
      <c r="H57" s="136">
        <v>0</v>
      </c>
      <c r="I57" s="136">
        <v>0</v>
      </c>
    </row>
    <row r="58" spans="2:9" s="8" customFormat="1" ht="11.1" customHeight="1" x14ac:dyDescent="0.15">
      <c r="B58" s="29" t="s">
        <v>35</v>
      </c>
      <c r="C58" s="136">
        <v>8</v>
      </c>
      <c r="D58" s="79"/>
      <c r="E58" s="135">
        <v>8</v>
      </c>
      <c r="F58" s="136">
        <v>7</v>
      </c>
      <c r="G58" s="136">
        <v>3</v>
      </c>
      <c r="H58" s="136">
        <v>0</v>
      </c>
      <c r="I58" s="136">
        <v>0</v>
      </c>
    </row>
    <row r="59" spans="2:9" s="22" customFormat="1" ht="11.1" customHeight="1" x14ac:dyDescent="0.15">
      <c r="B59" s="32" t="s">
        <v>288</v>
      </c>
      <c r="C59" s="121">
        <v>48</v>
      </c>
      <c r="D59" s="53"/>
      <c r="E59" s="127">
        <v>50</v>
      </c>
      <c r="F59" s="121">
        <v>46</v>
      </c>
      <c r="G59" s="121">
        <v>11</v>
      </c>
      <c r="H59" s="121">
        <v>2</v>
      </c>
      <c r="I59" s="121">
        <v>1</v>
      </c>
    </row>
    <row r="60" spans="2:9" s="8" customFormat="1" ht="11.1" customHeight="1" x14ac:dyDescent="0.15">
      <c r="B60" s="29" t="s">
        <v>36</v>
      </c>
      <c r="C60" s="136">
        <v>4</v>
      </c>
      <c r="D60" s="79"/>
      <c r="E60" s="135">
        <v>4</v>
      </c>
      <c r="F60" s="136">
        <v>6</v>
      </c>
      <c r="G60" s="136">
        <v>1</v>
      </c>
      <c r="H60" s="136">
        <v>0</v>
      </c>
      <c r="I60" s="136">
        <v>0</v>
      </c>
    </row>
    <row r="61" spans="2:9" s="8" customFormat="1" ht="11.1" customHeight="1" x14ac:dyDescent="0.15">
      <c r="B61" s="29" t="s">
        <v>37</v>
      </c>
      <c r="C61" s="136">
        <v>4</v>
      </c>
      <c r="D61" s="79"/>
      <c r="E61" s="135">
        <v>4</v>
      </c>
      <c r="F61" s="136">
        <v>3</v>
      </c>
      <c r="G61" s="136">
        <v>1</v>
      </c>
      <c r="H61" s="136">
        <v>0</v>
      </c>
      <c r="I61" s="136">
        <v>0</v>
      </c>
    </row>
    <row r="62" spans="2:9" s="8" customFormat="1" ht="11.1" customHeight="1" x14ac:dyDescent="0.15">
      <c r="B62" s="29" t="s">
        <v>38</v>
      </c>
      <c r="C62" s="136">
        <v>13</v>
      </c>
      <c r="D62" s="79"/>
      <c r="E62" s="135">
        <v>13</v>
      </c>
      <c r="F62" s="136">
        <v>12</v>
      </c>
      <c r="G62" s="136">
        <v>3</v>
      </c>
      <c r="H62" s="136">
        <v>0</v>
      </c>
      <c r="I62" s="136">
        <v>0</v>
      </c>
    </row>
    <row r="63" spans="2:9" s="8" customFormat="1" ht="11.1" customHeight="1" x14ac:dyDescent="0.15">
      <c r="B63" s="29" t="s">
        <v>39</v>
      </c>
      <c r="C63" s="136">
        <v>23</v>
      </c>
      <c r="D63" s="79"/>
      <c r="E63" s="135">
        <v>25</v>
      </c>
      <c r="F63" s="136">
        <v>22</v>
      </c>
      <c r="G63" s="136">
        <v>5</v>
      </c>
      <c r="H63" s="136">
        <v>1</v>
      </c>
      <c r="I63" s="136">
        <v>0</v>
      </c>
    </row>
    <row r="64" spans="2:9" s="8" customFormat="1" ht="11.1" customHeight="1" x14ac:dyDescent="0.15">
      <c r="B64" s="29" t="s">
        <v>40</v>
      </c>
      <c r="C64" s="136">
        <v>4</v>
      </c>
      <c r="D64" s="79"/>
      <c r="E64" s="135">
        <v>4</v>
      </c>
      <c r="F64" s="136">
        <v>3</v>
      </c>
      <c r="G64" s="136">
        <v>1</v>
      </c>
      <c r="H64" s="136">
        <v>1</v>
      </c>
      <c r="I64" s="136">
        <v>1</v>
      </c>
    </row>
    <row r="65" spans="2:9" s="22" customFormat="1" ht="11.1" customHeight="1" x14ac:dyDescent="0.15">
      <c r="B65" s="32" t="s">
        <v>289</v>
      </c>
      <c r="C65" s="121">
        <v>15</v>
      </c>
      <c r="D65" s="53"/>
      <c r="E65" s="127">
        <v>16</v>
      </c>
      <c r="F65" s="121">
        <v>13</v>
      </c>
      <c r="G65" s="121">
        <v>1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36">
        <v>2</v>
      </c>
      <c r="D66" s="79"/>
      <c r="E66" s="135">
        <v>2</v>
      </c>
      <c r="F66" s="136">
        <v>1</v>
      </c>
      <c r="G66" s="136">
        <v>0</v>
      </c>
      <c r="H66" s="136">
        <v>0</v>
      </c>
      <c r="I66" s="136">
        <v>0</v>
      </c>
    </row>
    <row r="67" spans="2:9" s="8" customFormat="1" ht="11.1" customHeight="1" x14ac:dyDescent="0.15">
      <c r="B67" s="29" t="s">
        <v>42</v>
      </c>
      <c r="C67" s="136">
        <v>6</v>
      </c>
      <c r="D67" s="79"/>
      <c r="E67" s="135">
        <v>6</v>
      </c>
      <c r="F67" s="136">
        <v>5</v>
      </c>
      <c r="G67" s="136">
        <v>0</v>
      </c>
      <c r="H67" s="136">
        <v>0</v>
      </c>
      <c r="I67" s="136">
        <v>0</v>
      </c>
    </row>
    <row r="68" spans="2:9" s="8" customFormat="1" ht="11.1" customHeight="1" x14ac:dyDescent="0.15">
      <c r="B68" s="29" t="s">
        <v>43</v>
      </c>
      <c r="C68" s="136">
        <v>4</v>
      </c>
      <c r="D68" s="79"/>
      <c r="E68" s="135">
        <v>4</v>
      </c>
      <c r="F68" s="136">
        <v>4</v>
      </c>
      <c r="G68" s="136">
        <v>0</v>
      </c>
      <c r="H68" s="136">
        <v>0</v>
      </c>
      <c r="I68" s="136">
        <v>0</v>
      </c>
    </row>
    <row r="69" spans="2:9" s="8" customFormat="1" ht="11.1" customHeight="1" x14ac:dyDescent="0.15">
      <c r="B69" s="29" t="s">
        <v>44</v>
      </c>
      <c r="C69" s="136">
        <v>3</v>
      </c>
      <c r="D69" s="79"/>
      <c r="E69" s="135">
        <v>4</v>
      </c>
      <c r="F69" s="136">
        <v>3</v>
      </c>
      <c r="G69" s="136">
        <v>1</v>
      </c>
      <c r="H69" s="136">
        <v>0</v>
      </c>
      <c r="I69" s="136">
        <v>0</v>
      </c>
    </row>
    <row r="70" spans="2:9" s="22" customFormat="1" ht="11.1" customHeight="1" x14ac:dyDescent="0.15">
      <c r="B70" s="32" t="s">
        <v>290</v>
      </c>
      <c r="C70" s="121">
        <v>97</v>
      </c>
      <c r="D70" s="53"/>
      <c r="E70" s="127">
        <v>93</v>
      </c>
      <c r="F70" s="121">
        <v>91</v>
      </c>
      <c r="G70" s="121">
        <v>18</v>
      </c>
      <c r="H70" s="121">
        <v>5</v>
      </c>
      <c r="I70" s="121">
        <v>0</v>
      </c>
    </row>
    <row r="71" spans="2:9" s="8" customFormat="1" ht="11.1" customHeight="1" x14ac:dyDescent="0.15">
      <c r="B71" s="29" t="s">
        <v>45</v>
      </c>
      <c r="C71" s="136">
        <v>39</v>
      </c>
      <c r="D71" s="79"/>
      <c r="E71" s="135">
        <v>35</v>
      </c>
      <c r="F71" s="136">
        <v>33</v>
      </c>
      <c r="G71" s="136">
        <v>10</v>
      </c>
      <c r="H71" s="136">
        <v>2</v>
      </c>
      <c r="I71" s="136">
        <v>0</v>
      </c>
    </row>
    <row r="72" spans="2:9" s="8" customFormat="1" ht="11.1" customHeight="1" x14ac:dyDescent="0.15">
      <c r="B72" s="29" t="s">
        <v>46</v>
      </c>
      <c r="C72" s="136">
        <v>7</v>
      </c>
      <c r="D72" s="79"/>
      <c r="E72" s="135">
        <v>7</v>
      </c>
      <c r="F72" s="136">
        <v>8</v>
      </c>
      <c r="G72" s="136">
        <v>0</v>
      </c>
      <c r="H72" s="136">
        <v>0</v>
      </c>
      <c r="I72" s="136">
        <v>0</v>
      </c>
    </row>
    <row r="73" spans="2:9" s="8" customFormat="1" ht="11.1" customHeight="1" x14ac:dyDescent="0.15">
      <c r="B73" s="29" t="s">
        <v>47</v>
      </c>
      <c r="C73" s="136">
        <v>3</v>
      </c>
      <c r="D73" s="79"/>
      <c r="E73" s="135">
        <v>3</v>
      </c>
      <c r="F73" s="136">
        <v>5</v>
      </c>
      <c r="G73" s="136">
        <v>0</v>
      </c>
      <c r="H73" s="136">
        <v>0</v>
      </c>
      <c r="I73" s="136">
        <v>0</v>
      </c>
    </row>
    <row r="74" spans="2:9" s="8" customFormat="1" ht="11.1" customHeight="1" x14ac:dyDescent="0.15">
      <c r="B74" s="29" t="s">
        <v>48</v>
      </c>
      <c r="C74" s="136">
        <v>9</v>
      </c>
      <c r="D74" s="79"/>
      <c r="E74" s="135">
        <v>10</v>
      </c>
      <c r="F74" s="136">
        <v>7</v>
      </c>
      <c r="G74" s="136">
        <v>2</v>
      </c>
      <c r="H74" s="136">
        <v>0</v>
      </c>
      <c r="I74" s="136">
        <v>0</v>
      </c>
    </row>
    <row r="75" spans="2:9" s="8" customFormat="1" ht="11.1" customHeight="1" x14ac:dyDescent="0.15">
      <c r="B75" s="29" t="s">
        <v>49</v>
      </c>
      <c r="C75" s="136">
        <v>11</v>
      </c>
      <c r="D75" s="79"/>
      <c r="E75" s="135">
        <v>11</v>
      </c>
      <c r="F75" s="136">
        <v>12</v>
      </c>
      <c r="G75" s="136">
        <v>1</v>
      </c>
      <c r="H75" s="136">
        <v>0</v>
      </c>
      <c r="I75" s="136">
        <v>0</v>
      </c>
    </row>
    <row r="76" spans="2:9" s="8" customFormat="1" ht="11.1" customHeight="1" x14ac:dyDescent="0.15">
      <c r="B76" s="29" t="s">
        <v>50</v>
      </c>
      <c r="C76" s="136">
        <v>7</v>
      </c>
      <c r="D76" s="79"/>
      <c r="E76" s="135">
        <v>6</v>
      </c>
      <c r="F76" s="136">
        <v>10</v>
      </c>
      <c r="G76" s="136">
        <v>1</v>
      </c>
      <c r="H76" s="136">
        <v>1</v>
      </c>
      <c r="I76" s="136">
        <v>0</v>
      </c>
    </row>
    <row r="77" spans="2:9" s="8" customFormat="1" ht="11.1" customHeight="1" x14ac:dyDescent="0.15">
      <c r="B77" s="29" t="s">
        <v>51</v>
      </c>
      <c r="C77" s="136">
        <v>7</v>
      </c>
      <c r="D77" s="79"/>
      <c r="E77" s="135">
        <v>7</v>
      </c>
      <c r="F77" s="136">
        <v>5</v>
      </c>
      <c r="G77" s="136">
        <v>2</v>
      </c>
      <c r="H77" s="136">
        <v>0</v>
      </c>
      <c r="I77" s="136">
        <v>0</v>
      </c>
    </row>
    <row r="78" spans="2:9" s="8" customFormat="1" ht="11.1" customHeight="1" thickBot="1" x14ac:dyDescent="0.2">
      <c r="B78" s="33" t="s">
        <v>52</v>
      </c>
      <c r="C78" s="140">
        <v>14</v>
      </c>
      <c r="D78" s="82"/>
      <c r="E78" s="139">
        <v>14</v>
      </c>
      <c r="F78" s="140">
        <v>11</v>
      </c>
      <c r="G78" s="140">
        <v>2</v>
      </c>
      <c r="H78" s="140">
        <v>2</v>
      </c>
      <c r="I78" s="140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B2:I2"/>
    <mergeCell ref="F5:I5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4" orientation="portrait" horizontalDpi="300" verticalDpi="3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transitionEvaluation="1" codeName="Sheet89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D18" sqref="D1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9" x14ac:dyDescent="0.15">
      <c r="B1" s="1" t="s">
        <v>197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108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20502</v>
      </c>
      <c r="D9" s="44">
        <v>38.937664618086046</v>
      </c>
      <c r="E9" s="45">
        <v>7983</v>
      </c>
      <c r="F9" s="43">
        <v>5581</v>
      </c>
      <c r="G9" s="43">
        <v>492</v>
      </c>
      <c r="H9" s="43">
        <v>2415</v>
      </c>
      <c r="I9" s="43">
        <v>270</v>
      </c>
    </row>
    <row r="10" spans="2:9" s="8" customFormat="1" x14ac:dyDescent="0.15">
      <c r="B10" s="14" t="str">
        <f>重要犯罪!B10</f>
        <v>2013     25</v>
      </c>
      <c r="C10" s="43">
        <v>19722</v>
      </c>
      <c r="D10" s="44">
        <v>38.393672041375112</v>
      </c>
      <c r="E10" s="45">
        <v>7572</v>
      </c>
      <c r="F10" s="43">
        <v>5157</v>
      </c>
      <c r="G10" s="43">
        <v>376</v>
      </c>
      <c r="H10" s="43">
        <v>2010</v>
      </c>
      <c r="I10" s="43">
        <v>190</v>
      </c>
    </row>
    <row r="11" spans="2:9" s="8" customFormat="1" x14ac:dyDescent="0.15">
      <c r="B11" s="14" t="str">
        <f>重要犯罪!B11</f>
        <v>2014     26</v>
      </c>
      <c r="C11" s="43">
        <v>17897</v>
      </c>
      <c r="D11" s="44">
        <v>41.705313739732915</v>
      </c>
      <c r="E11" s="45">
        <v>7464</v>
      </c>
      <c r="F11" s="43">
        <v>4986</v>
      </c>
      <c r="G11" s="43">
        <v>357</v>
      </c>
      <c r="H11" s="43">
        <v>1798</v>
      </c>
      <c r="I11" s="43">
        <v>171</v>
      </c>
    </row>
    <row r="12" spans="2:9" s="8" customFormat="1" x14ac:dyDescent="0.15">
      <c r="B12" s="14" t="str">
        <f>重要犯罪!B12</f>
        <v>2015     27</v>
      </c>
      <c r="C12" s="79">
        <v>17112</v>
      </c>
      <c r="D12" s="115">
        <v>42.537400654511451</v>
      </c>
      <c r="E12" s="45">
        <v>7279</v>
      </c>
      <c r="F12" s="43">
        <v>4405</v>
      </c>
      <c r="G12" s="43">
        <v>324</v>
      </c>
      <c r="H12" s="43">
        <v>1326</v>
      </c>
      <c r="I12" s="43">
        <v>112</v>
      </c>
    </row>
    <row r="13" spans="2:9" s="8" customFormat="1" x14ac:dyDescent="0.15">
      <c r="B13" s="14" t="str">
        <f>重要犯罪!B13</f>
        <v>2016     28</v>
      </c>
      <c r="C13" s="79">
        <v>15982</v>
      </c>
      <c r="D13" s="115">
        <v>46.589913652859465</v>
      </c>
      <c r="E13" s="45">
        <v>7446</v>
      </c>
      <c r="F13" s="43">
        <v>4443</v>
      </c>
      <c r="G13" s="43">
        <v>283</v>
      </c>
      <c r="H13" s="43">
        <v>1267</v>
      </c>
      <c r="I13" s="43">
        <v>110</v>
      </c>
    </row>
    <row r="14" spans="2:9" s="8" customFormat="1" x14ac:dyDescent="0.15">
      <c r="B14" s="14" t="str">
        <f>重要犯罪!B14</f>
        <v>2017     29</v>
      </c>
      <c r="C14" s="113">
        <v>14911</v>
      </c>
      <c r="D14" s="115">
        <v>46.442223861578704</v>
      </c>
      <c r="E14" s="46">
        <v>6925</v>
      </c>
      <c r="F14" s="43">
        <v>3891</v>
      </c>
      <c r="G14" s="43">
        <v>260</v>
      </c>
      <c r="H14" s="43">
        <v>977</v>
      </c>
      <c r="I14" s="43">
        <v>68</v>
      </c>
    </row>
    <row r="15" spans="2:9" s="8" customFormat="1" x14ac:dyDescent="0.15">
      <c r="B15" s="14" t="str">
        <f>重要犯罪!B15</f>
        <v>2018     30</v>
      </c>
      <c r="C15" s="113">
        <v>13048</v>
      </c>
      <c r="D15" s="115">
        <v>49.731759656652358</v>
      </c>
      <c r="E15" s="46">
        <v>6489</v>
      </c>
      <c r="F15" s="43">
        <v>3549</v>
      </c>
      <c r="G15" s="43">
        <v>254</v>
      </c>
      <c r="H15" s="43">
        <v>789</v>
      </c>
      <c r="I15" s="43">
        <v>58</v>
      </c>
    </row>
    <row r="16" spans="2:9" s="8" customFormat="1" x14ac:dyDescent="0.15">
      <c r="B16" s="18" t="str">
        <f>重要犯罪!B16</f>
        <v>2019 令和元年</v>
      </c>
      <c r="C16" s="79">
        <v>12853</v>
      </c>
      <c r="D16" s="115">
        <v>49.264763090329105</v>
      </c>
      <c r="E16" s="51">
        <v>6332</v>
      </c>
      <c r="F16" s="50">
        <v>3456</v>
      </c>
      <c r="G16" s="50">
        <v>260</v>
      </c>
      <c r="H16" s="50">
        <v>614</v>
      </c>
      <c r="I16" s="50">
        <v>38</v>
      </c>
    </row>
    <row r="17" spans="2:9" s="22" customFormat="1" x14ac:dyDescent="0.15">
      <c r="B17" s="18" t="str">
        <f>重要犯罪!B17</f>
        <v>2020 　　２</v>
      </c>
      <c r="C17" s="79">
        <v>11021</v>
      </c>
      <c r="D17" s="115">
        <v>57.680791216767993</v>
      </c>
      <c r="E17" s="52">
        <v>6357</v>
      </c>
      <c r="F17" s="52">
        <v>3682</v>
      </c>
      <c r="G17" s="52">
        <v>261</v>
      </c>
      <c r="H17" s="52">
        <v>783</v>
      </c>
      <c r="I17" s="51">
        <v>69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9780</v>
      </c>
      <c r="D18" s="54">
        <f>E18/C18*100</f>
        <v>58.057259713701434</v>
      </c>
      <c r="E18" s="55">
        <f>SUM(E20,E26,E33,E34,E45,E52,E59,E65,E70)</f>
        <v>5678</v>
      </c>
      <c r="F18" s="53">
        <f>SUM(F20,F26,F33,F34,F45,F52,F59,F65,F70)</f>
        <v>3425</v>
      </c>
      <c r="G18" s="53">
        <f>SUM(G20,G26,G33,G34,G45,G52,G59,G65,G70)</f>
        <v>244</v>
      </c>
      <c r="H18" s="53">
        <f>SUM(H20,H26,H33,H34,H45,H52,H59,H65,H70)</f>
        <v>747</v>
      </c>
      <c r="I18" s="53">
        <f>SUM(I20,I26,I33,I34,I45,I52,I59,I65,I70)</f>
        <v>60</v>
      </c>
    </row>
    <row r="19" spans="2:9" s="8" customFormat="1" x14ac:dyDescent="0.15">
      <c r="B19" s="2"/>
      <c r="C19" s="24"/>
      <c r="D19" s="24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336</v>
      </c>
      <c r="D20" s="53"/>
      <c r="E20" s="23">
        <v>205</v>
      </c>
      <c r="F20" s="122">
        <v>118</v>
      </c>
      <c r="G20" s="122">
        <v>8</v>
      </c>
      <c r="H20" s="122">
        <v>22</v>
      </c>
      <c r="I20" s="121">
        <v>1</v>
      </c>
    </row>
    <row r="21" spans="2:9" s="8" customFormat="1" ht="11.1" customHeight="1" x14ac:dyDescent="0.15">
      <c r="B21" s="29" t="s">
        <v>2</v>
      </c>
      <c r="C21" s="30">
        <v>205</v>
      </c>
      <c r="D21" s="30"/>
      <c r="E21" s="125">
        <v>133</v>
      </c>
      <c r="F21" s="123">
        <v>75</v>
      </c>
      <c r="G21" s="123">
        <v>4</v>
      </c>
      <c r="H21" s="126">
        <v>14</v>
      </c>
      <c r="I21" s="123">
        <v>0</v>
      </c>
    </row>
    <row r="22" spans="2:9" s="8" customFormat="1" ht="11.1" customHeight="1" x14ac:dyDescent="0.15">
      <c r="B22" s="29" t="s">
        <v>3</v>
      </c>
      <c r="C22" s="30">
        <v>46</v>
      </c>
      <c r="D22" s="30"/>
      <c r="E22" s="125">
        <v>24</v>
      </c>
      <c r="F22" s="123">
        <v>17</v>
      </c>
      <c r="G22" s="123">
        <v>1</v>
      </c>
      <c r="H22" s="123">
        <v>3</v>
      </c>
      <c r="I22" s="123">
        <v>0</v>
      </c>
    </row>
    <row r="23" spans="2:9" s="8" customFormat="1" ht="11.1" customHeight="1" x14ac:dyDescent="0.15">
      <c r="B23" s="29" t="s">
        <v>4</v>
      </c>
      <c r="C23" s="30">
        <v>29</v>
      </c>
      <c r="D23" s="30"/>
      <c r="E23" s="125">
        <v>8</v>
      </c>
      <c r="F23" s="123">
        <v>6</v>
      </c>
      <c r="G23" s="123">
        <v>1</v>
      </c>
      <c r="H23" s="123">
        <v>2</v>
      </c>
      <c r="I23" s="123">
        <v>1</v>
      </c>
    </row>
    <row r="24" spans="2:9" s="8" customFormat="1" ht="11.1" customHeight="1" x14ac:dyDescent="0.15">
      <c r="B24" s="29" t="s">
        <v>5</v>
      </c>
      <c r="C24" s="30">
        <v>46</v>
      </c>
      <c r="D24" s="30"/>
      <c r="E24" s="125">
        <v>33</v>
      </c>
      <c r="F24" s="123">
        <v>15</v>
      </c>
      <c r="G24" s="123">
        <v>2</v>
      </c>
      <c r="H24" s="123">
        <v>3</v>
      </c>
      <c r="I24" s="123">
        <v>0</v>
      </c>
    </row>
    <row r="25" spans="2:9" s="8" customFormat="1" ht="11.1" customHeight="1" x14ac:dyDescent="0.15">
      <c r="B25" s="29" t="s">
        <v>6</v>
      </c>
      <c r="C25" s="30">
        <v>10</v>
      </c>
      <c r="D25" s="30"/>
      <c r="E25" s="125">
        <v>7</v>
      </c>
      <c r="F25" s="123">
        <v>5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53">
        <v>573</v>
      </c>
      <c r="D26" s="101"/>
      <c r="E26" s="127">
        <v>305</v>
      </c>
      <c r="F26" s="121">
        <v>151</v>
      </c>
      <c r="G26" s="121">
        <v>5</v>
      </c>
      <c r="H26" s="121">
        <v>34</v>
      </c>
      <c r="I26" s="121">
        <v>0</v>
      </c>
    </row>
    <row r="27" spans="2:9" s="8" customFormat="1" ht="11.1" customHeight="1" x14ac:dyDescent="0.15">
      <c r="B27" s="29" t="s">
        <v>7</v>
      </c>
      <c r="C27" s="30">
        <v>68</v>
      </c>
      <c r="D27" s="30"/>
      <c r="E27" s="125">
        <v>50</v>
      </c>
      <c r="F27" s="123">
        <v>18</v>
      </c>
      <c r="G27" s="123">
        <v>0</v>
      </c>
      <c r="H27" s="123">
        <v>5</v>
      </c>
      <c r="I27" s="123">
        <v>0</v>
      </c>
    </row>
    <row r="28" spans="2:9" s="8" customFormat="1" ht="11.1" customHeight="1" x14ac:dyDescent="0.15">
      <c r="B28" s="29" t="s">
        <v>8</v>
      </c>
      <c r="C28" s="30">
        <v>63</v>
      </c>
      <c r="D28" s="30"/>
      <c r="E28" s="125">
        <v>37</v>
      </c>
      <c r="F28" s="123">
        <v>21</v>
      </c>
      <c r="G28" s="123">
        <v>0</v>
      </c>
      <c r="H28" s="123">
        <v>4</v>
      </c>
      <c r="I28" s="123">
        <v>0</v>
      </c>
    </row>
    <row r="29" spans="2:9" s="8" customFormat="1" ht="11.1" customHeight="1" x14ac:dyDescent="0.15">
      <c r="B29" s="29" t="s">
        <v>9</v>
      </c>
      <c r="C29" s="30">
        <v>195</v>
      </c>
      <c r="D29" s="30"/>
      <c r="E29" s="125">
        <v>72</v>
      </c>
      <c r="F29" s="123">
        <v>42</v>
      </c>
      <c r="G29" s="123">
        <v>4</v>
      </c>
      <c r="H29" s="123">
        <v>11</v>
      </c>
      <c r="I29" s="123">
        <v>0</v>
      </c>
    </row>
    <row r="30" spans="2:9" s="8" customFormat="1" ht="11.1" customHeight="1" x14ac:dyDescent="0.15">
      <c r="B30" s="29" t="s">
        <v>10</v>
      </c>
      <c r="C30" s="30">
        <v>43</v>
      </c>
      <c r="D30" s="30"/>
      <c r="E30" s="125">
        <v>36</v>
      </c>
      <c r="F30" s="123">
        <v>24</v>
      </c>
      <c r="G30" s="123">
        <v>1</v>
      </c>
      <c r="H30" s="123">
        <v>5</v>
      </c>
      <c r="I30" s="123">
        <v>0</v>
      </c>
    </row>
    <row r="31" spans="2:9" s="8" customFormat="1" ht="11.1" customHeight="1" x14ac:dyDescent="0.15">
      <c r="B31" s="29" t="s">
        <v>11</v>
      </c>
      <c r="C31" s="30">
        <v>67</v>
      </c>
      <c r="D31" s="30"/>
      <c r="E31" s="125">
        <v>37</v>
      </c>
      <c r="F31" s="123">
        <v>21</v>
      </c>
      <c r="G31" s="123">
        <v>0</v>
      </c>
      <c r="H31" s="123">
        <v>5</v>
      </c>
      <c r="I31" s="123">
        <v>0</v>
      </c>
    </row>
    <row r="32" spans="2:9" s="8" customFormat="1" ht="11.1" customHeight="1" x14ac:dyDescent="0.15">
      <c r="B32" s="29" t="s">
        <v>12</v>
      </c>
      <c r="C32" s="30">
        <v>137</v>
      </c>
      <c r="D32" s="30"/>
      <c r="E32" s="125">
        <v>73</v>
      </c>
      <c r="F32" s="123">
        <v>25</v>
      </c>
      <c r="G32" s="123">
        <v>0</v>
      </c>
      <c r="H32" s="123">
        <v>4</v>
      </c>
      <c r="I32" s="123">
        <v>0</v>
      </c>
    </row>
    <row r="33" spans="2:9" s="22" customFormat="1" ht="11.1" customHeight="1" x14ac:dyDescent="0.15">
      <c r="B33" s="32" t="s">
        <v>13</v>
      </c>
      <c r="C33" s="63">
        <v>632</v>
      </c>
      <c r="D33" s="63"/>
      <c r="E33" s="129">
        <v>539</v>
      </c>
      <c r="F33" s="128">
        <v>404</v>
      </c>
      <c r="G33" s="128">
        <v>29</v>
      </c>
      <c r="H33" s="128">
        <v>63</v>
      </c>
      <c r="I33" s="128">
        <v>4</v>
      </c>
    </row>
    <row r="34" spans="2:9" s="22" customFormat="1" ht="11.1" customHeight="1" x14ac:dyDescent="0.15">
      <c r="B34" s="32" t="s">
        <v>285</v>
      </c>
      <c r="C34" s="53">
        <v>3476</v>
      </c>
      <c r="D34" s="101"/>
      <c r="E34" s="127">
        <v>1875</v>
      </c>
      <c r="F34" s="121">
        <v>981</v>
      </c>
      <c r="G34" s="121">
        <v>68</v>
      </c>
      <c r="H34" s="121">
        <v>156</v>
      </c>
      <c r="I34" s="121">
        <v>15</v>
      </c>
    </row>
    <row r="35" spans="2:9" s="8" customFormat="1" ht="11.1" customHeight="1" x14ac:dyDescent="0.15">
      <c r="B35" s="29" t="s">
        <v>14</v>
      </c>
      <c r="C35" s="30">
        <v>302</v>
      </c>
      <c r="D35" s="30"/>
      <c r="E35" s="125">
        <v>149</v>
      </c>
      <c r="F35" s="123">
        <v>57</v>
      </c>
      <c r="G35" s="123">
        <v>1</v>
      </c>
      <c r="H35" s="123">
        <v>6</v>
      </c>
      <c r="I35" s="123">
        <v>0</v>
      </c>
    </row>
    <row r="36" spans="2:9" s="8" customFormat="1" ht="11.1" customHeight="1" x14ac:dyDescent="0.15">
      <c r="B36" s="29" t="s">
        <v>15</v>
      </c>
      <c r="C36" s="30">
        <v>277</v>
      </c>
      <c r="D36" s="30"/>
      <c r="E36" s="125">
        <v>109</v>
      </c>
      <c r="F36" s="123">
        <v>37</v>
      </c>
      <c r="G36" s="123">
        <v>6</v>
      </c>
      <c r="H36" s="123">
        <v>4</v>
      </c>
      <c r="I36" s="123">
        <v>0</v>
      </c>
    </row>
    <row r="37" spans="2:9" s="8" customFormat="1" ht="11.1" customHeight="1" x14ac:dyDescent="0.15">
      <c r="B37" s="29" t="s">
        <v>16</v>
      </c>
      <c r="C37" s="30">
        <v>241</v>
      </c>
      <c r="D37" s="30"/>
      <c r="E37" s="125">
        <v>137</v>
      </c>
      <c r="F37" s="123">
        <v>67</v>
      </c>
      <c r="G37" s="123">
        <v>5</v>
      </c>
      <c r="H37" s="123">
        <v>16</v>
      </c>
      <c r="I37" s="123">
        <v>1</v>
      </c>
    </row>
    <row r="38" spans="2:9" s="8" customFormat="1" ht="11.1" customHeight="1" x14ac:dyDescent="0.15">
      <c r="B38" s="29" t="s">
        <v>17</v>
      </c>
      <c r="C38" s="30">
        <v>660</v>
      </c>
      <c r="D38" s="30"/>
      <c r="E38" s="125">
        <v>448</v>
      </c>
      <c r="F38" s="123">
        <v>265</v>
      </c>
      <c r="G38" s="123">
        <v>23</v>
      </c>
      <c r="H38" s="123">
        <v>39</v>
      </c>
      <c r="I38" s="123">
        <v>5</v>
      </c>
    </row>
    <row r="39" spans="2:9" s="8" customFormat="1" ht="11.1" customHeight="1" x14ac:dyDescent="0.15">
      <c r="B39" s="29" t="s">
        <v>18</v>
      </c>
      <c r="C39" s="30">
        <v>585</v>
      </c>
      <c r="D39" s="30"/>
      <c r="E39" s="125">
        <v>241</v>
      </c>
      <c r="F39" s="123">
        <v>153</v>
      </c>
      <c r="G39" s="123">
        <v>6</v>
      </c>
      <c r="H39" s="123">
        <v>18</v>
      </c>
      <c r="I39" s="123">
        <v>0</v>
      </c>
    </row>
    <row r="40" spans="2:9" s="8" customFormat="1" ht="11.1" customHeight="1" x14ac:dyDescent="0.15">
      <c r="B40" s="29" t="s">
        <v>19</v>
      </c>
      <c r="C40" s="30">
        <v>691</v>
      </c>
      <c r="D40" s="30"/>
      <c r="E40" s="125">
        <v>407</v>
      </c>
      <c r="F40" s="123">
        <v>229</v>
      </c>
      <c r="G40" s="123">
        <v>19</v>
      </c>
      <c r="H40" s="123">
        <v>48</v>
      </c>
      <c r="I40" s="123">
        <v>7</v>
      </c>
    </row>
    <row r="41" spans="2:9" s="8" customFormat="1" ht="11.1" customHeight="1" x14ac:dyDescent="0.15">
      <c r="B41" s="29" t="s">
        <v>20</v>
      </c>
      <c r="C41" s="30">
        <v>139</v>
      </c>
      <c r="D41" s="30"/>
      <c r="E41" s="125">
        <v>89</v>
      </c>
      <c r="F41" s="123">
        <v>47</v>
      </c>
      <c r="G41" s="123">
        <v>3</v>
      </c>
      <c r="H41" s="123">
        <v>5</v>
      </c>
      <c r="I41" s="123">
        <v>0</v>
      </c>
    </row>
    <row r="42" spans="2:9" s="8" customFormat="1" ht="11.1" customHeight="1" x14ac:dyDescent="0.15">
      <c r="B42" s="29" t="s">
        <v>21</v>
      </c>
      <c r="C42" s="66">
        <v>79</v>
      </c>
      <c r="D42" s="30"/>
      <c r="E42" s="125">
        <v>55</v>
      </c>
      <c r="F42" s="123">
        <v>21</v>
      </c>
      <c r="G42" s="123">
        <v>2</v>
      </c>
      <c r="H42" s="123">
        <v>2</v>
      </c>
      <c r="I42" s="123">
        <v>2</v>
      </c>
    </row>
    <row r="43" spans="2:9" s="8" customFormat="1" ht="11.1" customHeight="1" x14ac:dyDescent="0.15">
      <c r="B43" s="29" t="s">
        <v>22</v>
      </c>
      <c r="C43" s="30">
        <v>136</v>
      </c>
      <c r="D43" s="30"/>
      <c r="E43" s="125">
        <v>70</v>
      </c>
      <c r="F43" s="123">
        <v>22</v>
      </c>
      <c r="G43" s="123">
        <v>1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30">
        <v>366</v>
      </c>
      <c r="D44" s="30"/>
      <c r="E44" s="125">
        <v>170</v>
      </c>
      <c r="F44" s="123">
        <v>83</v>
      </c>
      <c r="G44" s="123">
        <v>2</v>
      </c>
      <c r="H44" s="123">
        <v>18</v>
      </c>
      <c r="I44" s="123">
        <v>0</v>
      </c>
    </row>
    <row r="45" spans="2:9" s="22" customFormat="1" ht="11.1" customHeight="1" x14ac:dyDescent="0.15">
      <c r="B45" s="32" t="s">
        <v>286</v>
      </c>
      <c r="C45" s="53">
        <v>1191</v>
      </c>
      <c r="D45" s="101"/>
      <c r="E45" s="131">
        <v>634</v>
      </c>
      <c r="F45" s="121">
        <v>334</v>
      </c>
      <c r="G45" s="121">
        <v>31</v>
      </c>
      <c r="H45" s="121">
        <v>66</v>
      </c>
      <c r="I45" s="121">
        <v>8</v>
      </c>
    </row>
    <row r="46" spans="2:9" s="8" customFormat="1" ht="11.1" customHeight="1" x14ac:dyDescent="0.15">
      <c r="B46" s="29" t="s">
        <v>24</v>
      </c>
      <c r="C46" s="30">
        <v>86</v>
      </c>
      <c r="D46" s="30"/>
      <c r="E46" s="125">
        <v>69</v>
      </c>
      <c r="F46" s="123">
        <v>25</v>
      </c>
      <c r="G46" s="123">
        <v>2</v>
      </c>
      <c r="H46" s="123">
        <v>3</v>
      </c>
      <c r="I46" s="123">
        <v>0</v>
      </c>
    </row>
    <row r="47" spans="2:9" s="8" customFormat="1" ht="11.1" customHeight="1" x14ac:dyDescent="0.15">
      <c r="B47" s="29" t="s">
        <v>25</v>
      </c>
      <c r="C47" s="30">
        <v>56</v>
      </c>
      <c r="D47" s="30"/>
      <c r="E47" s="125">
        <v>49</v>
      </c>
      <c r="F47" s="123">
        <v>27</v>
      </c>
      <c r="G47" s="123">
        <v>5</v>
      </c>
      <c r="H47" s="123">
        <v>8</v>
      </c>
      <c r="I47" s="123">
        <v>5</v>
      </c>
    </row>
    <row r="48" spans="2:9" s="8" customFormat="1" ht="11.1" customHeight="1" x14ac:dyDescent="0.15">
      <c r="B48" s="29" t="s">
        <v>26</v>
      </c>
      <c r="C48" s="30">
        <v>51</v>
      </c>
      <c r="D48" s="30"/>
      <c r="E48" s="125">
        <v>33</v>
      </c>
      <c r="F48" s="123">
        <v>17</v>
      </c>
      <c r="G48" s="123">
        <v>2</v>
      </c>
      <c r="H48" s="123">
        <v>1</v>
      </c>
      <c r="I48" s="123">
        <v>0</v>
      </c>
    </row>
    <row r="49" spans="2:9" s="8" customFormat="1" ht="11.1" customHeight="1" x14ac:dyDescent="0.15">
      <c r="B49" s="29" t="s">
        <v>27</v>
      </c>
      <c r="C49" s="30">
        <v>187</v>
      </c>
      <c r="D49" s="30"/>
      <c r="E49" s="125">
        <v>84</v>
      </c>
      <c r="F49" s="123">
        <v>40</v>
      </c>
      <c r="G49" s="123">
        <v>2</v>
      </c>
      <c r="H49" s="123">
        <v>12</v>
      </c>
      <c r="I49" s="123">
        <v>0</v>
      </c>
    </row>
    <row r="50" spans="2:9" s="8" customFormat="1" ht="11.1" customHeight="1" x14ac:dyDescent="0.15">
      <c r="B50" s="29" t="s">
        <v>28</v>
      </c>
      <c r="C50" s="30">
        <v>613</v>
      </c>
      <c r="D50" s="30"/>
      <c r="E50" s="125">
        <v>287</v>
      </c>
      <c r="F50" s="123">
        <v>203</v>
      </c>
      <c r="G50" s="123">
        <v>19</v>
      </c>
      <c r="H50" s="123">
        <v>33</v>
      </c>
      <c r="I50" s="123">
        <v>3</v>
      </c>
    </row>
    <row r="51" spans="2:9" s="8" customFormat="1" ht="11.1" customHeight="1" x14ac:dyDescent="0.15">
      <c r="B51" s="29" t="s">
        <v>29</v>
      </c>
      <c r="C51" s="30">
        <v>198</v>
      </c>
      <c r="D51" s="30"/>
      <c r="E51" s="125">
        <v>112</v>
      </c>
      <c r="F51" s="123">
        <v>22</v>
      </c>
      <c r="G51" s="123">
        <v>1</v>
      </c>
      <c r="H51" s="123">
        <v>9</v>
      </c>
      <c r="I51" s="123">
        <v>0</v>
      </c>
    </row>
    <row r="52" spans="2:9" s="22" customFormat="1" ht="11.1" customHeight="1" x14ac:dyDescent="0.15">
      <c r="B52" s="32" t="s">
        <v>287</v>
      </c>
      <c r="C52" s="53">
        <v>1594</v>
      </c>
      <c r="D52" s="101"/>
      <c r="E52" s="127">
        <v>921</v>
      </c>
      <c r="F52" s="121">
        <v>657</v>
      </c>
      <c r="G52" s="121">
        <v>55</v>
      </c>
      <c r="H52" s="121">
        <v>186</v>
      </c>
      <c r="I52" s="121">
        <v>9</v>
      </c>
    </row>
    <row r="53" spans="2:9" s="8" customFormat="1" ht="11.1" customHeight="1" x14ac:dyDescent="0.15">
      <c r="B53" s="29" t="s">
        <v>30</v>
      </c>
      <c r="C53" s="30">
        <v>138</v>
      </c>
      <c r="D53" s="30"/>
      <c r="E53" s="125">
        <v>69</v>
      </c>
      <c r="F53" s="123">
        <v>40</v>
      </c>
      <c r="G53" s="123">
        <v>4</v>
      </c>
      <c r="H53" s="123">
        <v>19</v>
      </c>
      <c r="I53" s="123">
        <v>1</v>
      </c>
    </row>
    <row r="54" spans="2:9" s="8" customFormat="1" ht="11.1" customHeight="1" x14ac:dyDescent="0.15">
      <c r="B54" s="29" t="s">
        <v>31</v>
      </c>
      <c r="C54" s="30">
        <v>108</v>
      </c>
      <c r="D54" s="30"/>
      <c r="E54" s="125">
        <v>100</v>
      </c>
      <c r="F54" s="123">
        <v>73</v>
      </c>
      <c r="G54" s="123">
        <v>5</v>
      </c>
      <c r="H54" s="123">
        <v>17</v>
      </c>
      <c r="I54" s="123">
        <v>1</v>
      </c>
    </row>
    <row r="55" spans="2:9" s="8" customFormat="1" ht="11.1" customHeight="1" x14ac:dyDescent="0.15">
      <c r="B55" s="29" t="s">
        <v>32</v>
      </c>
      <c r="C55" s="30">
        <v>756</v>
      </c>
      <c r="D55" s="30"/>
      <c r="E55" s="125">
        <v>359</v>
      </c>
      <c r="F55" s="123">
        <v>224</v>
      </c>
      <c r="G55" s="123">
        <v>19</v>
      </c>
      <c r="H55" s="123">
        <v>60</v>
      </c>
      <c r="I55" s="123">
        <v>3</v>
      </c>
    </row>
    <row r="56" spans="2:9" s="8" customFormat="1" ht="11.1" customHeight="1" x14ac:dyDescent="0.15">
      <c r="B56" s="29" t="s">
        <v>33</v>
      </c>
      <c r="C56" s="30">
        <v>439</v>
      </c>
      <c r="D56" s="30"/>
      <c r="E56" s="125">
        <v>298</v>
      </c>
      <c r="F56" s="123">
        <v>253</v>
      </c>
      <c r="G56" s="123">
        <v>24</v>
      </c>
      <c r="H56" s="123">
        <v>69</v>
      </c>
      <c r="I56" s="123">
        <v>4</v>
      </c>
    </row>
    <row r="57" spans="2:9" s="8" customFormat="1" ht="11.1" customHeight="1" x14ac:dyDescent="0.15">
      <c r="B57" s="29" t="s">
        <v>34</v>
      </c>
      <c r="C57" s="30">
        <v>91</v>
      </c>
      <c r="D57" s="30"/>
      <c r="E57" s="125">
        <v>58</v>
      </c>
      <c r="F57" s="123">
        <v>39</v>
      </c>
      <c r="G57" s="123">
        <v>2</v>
      </c>
      <c r="H57" s="123">
        <v>11</v>
      </c>
      <c r="I57" s="123">
        <v>0</v>
      </c>
    </row>
    <row r="58" spans="2:9" s="8" customFormat="1" ht="11.1" customHeight="1" x14ac:dyDescent="0.15">
      <c r="B58" s="29" t="s">
        <v>35</v>
      </c>
      <c r="C58" s="30">
        <v>62</v>
      </c>
      <c r="D58" s="30"/>
      <c r="E58" s="125">
        <v>37</v>
      </c>
      <c r="F58" s="123">
        <v>28</v>
      </c>
      <c r="G58" s="123">
        <v>1</v>
      </c>
      <c r="H58" s="123">
        <v>10</v>
      </c>
      <c r="I58" s="123">
        <v>0</v>
      </c>
    </row>
    <row r="59" spans="2:9" s="22" customFormat="1" ht="11.1" customHeight="1" x14ac:dyDescent="0.15">
      <c r="B59" s="32" t="s">
        <v>288</v>
      </c>
      <c r="C59" s="53">
        <v>528</v>
      </c>
      <c r="D59" s="101"/>
      <c r="E59" s="127">
        <v>333</v>
      </c>
      <c r="F59" s="121">
        <v>226</v>
      </c>
      <c r="G59" s="121">
        <v>14</v>
      </c>
      <c r="H59" s="121">
        <v>62</v>
      </c>
      <c r="I59" s="121">
        <v>3</v>
      </c>
    </row>
    <row r="60" spans="2:9" s="8" customFormat="1" ht="11.1" customHeight="1" x14ac:dyDescent="0.15">
      <c r="B60" s="29" t="s">
        <v>36</v>
      </c>
      <c r="C60" s="30">
        <v>37</v>
      </c>
      <c r="D60" s="30"/>
      <c r="E60" s="125">
        <v>25</v>
      </c>
      <c r="F60" s="123">
        <v>16</v>
      </c>
      <c r="G60" s="123">
        <v>0</v>
      </c>
      <c r="H60" s="123">
        <v>2</v>
      </c>
      <c r="I60" s="123">
        <v>0</v>
      </c>
    </row>
    <row r="61" spans="2:9" s="8" customFormat="1" ht="11.1" customHeight="1" x14ac:dyDescent="0.15">
      <c r="B61" s="29" t="s">
        <v>37</v>
      </c>
      <c r="C61" s="30">
        <v>39</v>
      </c>
      <c r="D61" s="30"/>
      <c r="E61" s="125">
        <v>26</v>
      </c>
      <c r="F61" s="123">
        <v>15</v>
      </c>
      <c r="G61" s="123">
        <v>0</v>
      </c>
      <c r="H61" s="123">
        <v>3</v>
      </c>
      <c r="I61" s="123">
        <v>0</v>
      </c>
    </row>
    <row r="62" spans="2:9" s="8" customFormat="1" ht="11.1" customHeight="1" x14ac:dyDescent="0.15">
      <c r="B62" s="29" t="s">
        <v>38</v>
      </c>
      <c r="C62" s="30">
        <v>139</v>
      </c>
      <c r="D62" s="30"/>
      <c r="E62" s="125">
        <v>75</v>
      </c>
      <c r="F62" s="123">
        <v>60</v>
      </c>
      <c r="G62" s="123">
        <v>4</v>
      </c>
      <c r="H62" s="123">
        <v>28</v>
      </c>
      <c r="I62" s="123">
        <v>2</v>
      </c>
    </row>
    <row r="63" spans="2:9" s="8" customFormat="1" ht="11.1" customHeight="1" x14ac:dyDescent="0.15">
      <c r="B63" s="29" t="s">
        <v>39</v>
      </c>
      <c r="C63" s="30">
        <v>221</v>
      </c>
      <c r="D63" s="30"/>
      <c r="E63" s="125">
        <v>150</v>
      </c>
      <c r="F63" s="123">
        <v>103</v>
      </c>
      <c r="G63" s="123">
        <v>8</v>
      </c>
      <c r="H63" s="123">
        <v>17</v>
      </c>
      <c r="I63" s="123">
        <v>0</v>
      </c>
    </row>
    <row r="64" spans="2:9" s="8" customFormat="1" ht="11.1" customHeight="1" x14ac:dyDescent="0.15">
      <c r="B64" s="29" t="s">
        <v>40</v>
      </c>
      <c r="C64" s="30">
        <v>92</v>
      </c>
      <c r="D64" s="30"/>
      <c r="E64" s="125">
        <v>57</v>
      </c>
      <c r="F64" s="123">
        <v>32</v>
      </c>
      <c r="G64" s="123">
        <v>2</v>
      </c>
      <c r="H64" s="123">
        <v>12</v>
      </c>
      <c r="I64" s="123">
        <v>1</v>
      </c>
    </row>
    <row r="65" spans="2:9" s="22" customFormat="1" ht="11.1" customHeight="1" x14ac:dyDescent="0.15">
      <c r="B65" s="32" t="s">
        <v>289</v>
      </c>
      <c r="C65" s="53">
        <v>278</v>
      </c>
      <c r="D65" s="101"/>
      <c r="E65" s="127">
        <v>147</v>
      </c>
      <c r="F65" s="121">
        <v>77</v>
      </c>
      <c r="G65" s="121">
        <v>7</v>
      </c>
      <c r="H65" s="121">
        <v>26</v>
      </c>
      <c r="I65" s="121">
        <v>4</v>
      </c>
    </row>
    <row r="66" spans="2:9" s="8" customFormat="1" ht="11.1" customHeight="1" x14ac:dyDescent="0.15">
      <c r="B66" s="29" t="s">
        <v>41</v>
      </c>
      <c r="C66" s="30">
        <v>43</v>
      </c>
      <c r="D66" s="30"/>
      <c r="E66" s="125">
        <v>22</v>
      </c>
      <c r="F66" s="123">
        <v>7</v>
      </c>
      <c r="G66" s="123">
        <v>0</v>
      </c>
      <c r="H66" s="123">
        <v>1</v>
      </c>
      <c r="I66" s="123">
        <v>0</v>
      </c>
    </row>
    <row r="67" spans="2:9" s="8" customFormat="1" ht="11.1" customHeight="1" x14ac:dyDescent="0.15">
      <c r="B67" s="29" t="s">
        <v>42</v>
      </c>
      <c r="C67" s="30">
        <v>89</v>
      </c>
      <c r="D67" s="30"/>
      <c r="E67" s="125">
        <v>51</v>
      </c>
      <c r="F67" s="123">
        <v>22</v>
      </c>
      <c r="G67" s="123">
        <v>1</v>
      </c>
      <c r="H67" s="123">
        <v>5</v>
      </c>
      <c r="I67" s="123">
        <v>0</v>
      </c>
    </row>
    <row r="68" spans="2:9" s="8" customFormat="1" ht="11.1" customHeight="1" x14ac:dyDescent="0.15">
      <c r="B68" s="29" t="s">
        <v>43</v>
      </c>
      <c r="C68" s="30">
        <v>73</v>
      </c>
      <c r="D68" s="30"/>
      <c r="E68" s="125">
        <v>39</v>
      </c>
      <c r="F68" s="123">
        <v>19</v>
      </c>
      <c r="G68" s="123">
        <v>2</v>
      </c>
      <c r="H68" s="123">
        <v>3</v>
      </c>
      <c r="I68" s="123">
        <v>0</v>
      </c>
    </row>
    <row r="69" spans="2:9" s="8" customFormat="1" ht="11.1" customHeight="1" x14ac:dyDescent="0.15">
      <c r="B69" s="29" t="s">
        <v>44</v>
      </c>
      <c r="C69" s="30">
        <v>73</v>
      </c>
      <c r="D69" s="30"/>
      <c r="E69" s="125">
        <v>35</v>
      </c>
      <c r="F69" s="123">
        <v>29</v>
      </c>
      <c r="G69" s="123">
        <v>4</v>
      </c>
      <c r="H69" s="123">
        <v>17</v>
      </c>
      <c r="I69" s="123">
        <v>4</v>
      </c>
    </row>
    <row r="70" spans="2:9" s="22" customFormat="1" ht="11.1" customHeight="1" x14ac:dyDescent="0.15">
      <c r="B70" s="32" t="s">
        <v>290</v>
      </c>
      <c r="C70" s="53">
        <v>1172</v>
      </c>
      <c r="D70" s="101"/>
      <c r="E70" s="127">
        <v>719</v>
      </c>
      <c r="F70" s="121">
        <v>477</v>
      </c>
      <c r="G70" s="121">
        <v>27</v>
      </c>
      <c r="H70" s="121">
        <v>132</v>
      </c>
      <c r="I70" s="121">
        <v>16</v>
      </c>
    </row>
    <row r="71" spans="2:9" s="8" customFormat="1" ht="11.1" customHeight="1" x14ac:dyDescent="0.15">
      <c r="B71" s="29" t="s">
        <v>45</v>
      </c>
      <c r="C71" s="30">
        <v>492</v>
      </c>
      <c r="D71" s="30"/>
      <c r="E71" s="125">
        <v>264</v>
      </c>
      <c r="F71" s="123">
        <v>188</v>
      </c>
      <c r="G71" s="123">
        <v>15</v>
      </c>
      <c r="H71" s="123">
        <v>59</v>
      </c>
      <c r="I71" s="123">
        <v>10</v>
      </c>
    </row>
    <row r="72" spans="2:9" s="8" customFormat="1" ht="11.1" customHeight="1" x14ac:dyDescent="0.15">
      <c r="B72" s="29" t="s">
        <v>46</v>
      </c>
      <c r="C72" s="30">
        <v>55</v>
      </c>
      <c r="D72" s="30"/>
      <c r="E72" s="125">
        <v>30</v>
      </c>
      <c r="F72" s="123">
        <v>23</v>
      </c>
      <c r="G72" s="123">
        <v>0</v>
      </c>
      <c r="H72" s="123">
        <v>1</v>
      </c>
      <c r="I72" s="123">
        <v>0</v>
      </c>
    </row>
    <row r="73" spans="2:9" s="8" customFormat="1" ht="11.1" customHeight="1" x14ac:dyDescent="0.15">
      <c r="B73" s="29" t="s">
        <v>47</v>
      </c>
      <c r="C73" s="30">
        <v>101</v>
      </c>
      <c r="D73" s="30"/>
      <c r="E73" s="125">
        <v>67</v>
      </c>
      <c r="F73" s="123">
        <v>43</v>
      </c>
      <c r="G73" s="123">
        <v>1</v>
      </c>
      <c r="H73" s="123">
        <v>10</v>
      </c>
      <c r="I73" s="123">
        <v>1</v>
      </c>
    </row>
    <row r="74" spans="2:9" s="8" customFormat="1" ht="11.1" customHeight="1" x14ac:dyDescent="0.15">
      <c r="B74" s="29" t="s">
        <v>48</v>
      </c>
      <c r="C74" s="30">
        <v>90</v>
      </c>
      <c r="D74" s="30"/>
      <c r="E74" s="125">
        <v>74</v>
      </c>
      <c r="F74" s="123">
        <v>47</v>
      </c>
      <c r="G74" s="123">
        <v>5</v>
      </c>
      <c r="H74" s="123">
        <v>17</v>
      </c>
      <c r="I74" s="123">
        <v>4</v>
      </c>
    </row>
    <row r="75" spans="2:9" s="8" customFormat="1" ht="11.1" customHeight="1" x14ac:dyDescent="0.15">
      <c r="B75" s="29" t="s">
        <v>49</v>
      </c>
      <c r="C75" s="30">
        <v>57</v>
      </c>
      <c r="D75" s="30"/>
      <c r="E75" s="125">
        <v>48</v>
      </c>
      <c r="F75" s="123">
        <v>26</v>
      </c>
      <c r="G75" s="123">
        <v>3</v>
      </c>
      <c r="H75" s="123">
        <v>7</v>
      </c>
      <c r="I75" s="123">
        <v>1</v>
      </c>
    </row>
    <row r="76" spans="2:9" s="8" customFormat="1" ht="11.1" customHeight="1" x14ac:dyDescent="0.15">
      <c r="B76" s="29" t="s">
        <v>50</v>
      </c>
      <c r="C76" s="30">
        <v>126</v>
      </c>
      <c r="D76" s="30"/>
      <c r="E76" s="125">
        <v>72</v>
      </c>
      <c r="F76" s="123">
        <v>40</v>
      </c>
      <c r="G76" s="123">
        <v>1</v>
      </c>
      <c r="H76" s="123">
        <v>4</v>
      </c>
      <c r="I76" s="123">
        <v>0</v>
      </c>
    </row>
    <row r="77" spans="2:9" s="8" customFormat="1" ht="11.1" customHeight="1" x14ac:dyDescent="0.15">
      <c r="B77" s="29" t="s">
        <v>51</v>
      </c>
      <c r="C77" s="30">
        <v>78</v>
      </c>
      <c r="D77" s="30"/>
      <c r="E77" s="125">
        <v>40</v>
      </c>
      <c r="F77" s="123">
        <v>15</v>
      </c>
      <c r="G77" s="123">
        <v>1</v>
      </c>
      <c r="H77" s="123">
        <v>2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173</v>
      </c>
      <c r="D78" s="34"/>
      <c r="E78" s="134">
        <v>124</v>
      </c>
      <c r="F78" s="132">
        <v>95</v>
      </c>
      <c r="G78" s="132">
        <v>1</v>
      </c>
      <c r="H78" s="132">
        <v>32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transitionEvaluation="1" codeName="Sheet90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198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109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79">
        <v>49</v>
      </c>
      <c r="D9" s="115">
        <v>16.326530612244898</v>
      </c>
      <c r="E9" s="150">
        <v>8</v>
      </c>
      <c r="F9" s="146">
        <v>8</v>
      </c>
      <c r="G9" s="124">
        <v>2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79">
        <v>40</v>
      </c>
      <c r="D10" s="115">
        <v>27.500000000000004</v>
      </c>
      <c r="E10" s="150">
        <v>11</v>
      </c>
      <c r="F10" s="146">
        <v>7</v>
      </c>
      <c r="G10" s="124">
        <v>3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2014     26</v>
      </c>
      <c r="C11" s="79">
        <v>38</v>
      </c>
      <c r="D11" s="115">
        <v>18.421052631578945</v>
      </c>
      <c r="E11" s="150">
        <v>7</v>
      </c>
      <c r="F11" s="146">
        <v>8</v>
      </c>
      <c r="G11" s="124">
        <v>2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2015     27</v>
      </c>
      <c r="C12" s="79">
        <v>53</v>
      </c>
      <c r="D12" s="115">
        <v>11.320754716981133</v>
      </c>
      <c r="E12" s="150">
        <v>6</v>
      </c>
      <c r="F12" s="146">
        <v>5</v>
      </c>
      <c r="G12" s="124">
        <v>2</v>
      </c>
      <c r="H12" s="124">
        <v>0</v>
      </c>
      <c r="I12" s="124">
        <v>0</v>
      </c>
    </row>
    <row r="13" spans="2:9" s="8" customFormat="1" x14ac:dyDescent="0.15">
      <c r="B13" s="18" t="str">
        <f>重要犯罪!B13</f>
        <v>2016     28</v>
      </c>
      <c r="C13" s="79">
        <v>47</v>
      </c>
      <c r="D13" s="115">
        <v>19.148936170212767</v>
      </c>
      <c r="E13" s="150">
        <v>9</v>
      </c>
      <c r="F13" s="146">
        <v>8</v>
      </c>
      <c r="G13" s="142">
        <v>3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2017     29</v>
      </c>
      <c r="C14" s="113">
        <v>32</v>
      </c>
      <c r="D14" s="115">
        <v>28.125</v>
      </c>
      <c r="E14" s="69">
        <v>9</v>
      </c>
      <c r="F14" s="146">
        <v>8</v>
      </c>
      <c r="G14" s="142">
        <v>4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113">
        <v>30</v>
      </c>
      <c r="D15" s="115">
        <v>20</v>
      </c>
      <c r="E15" s="69">
        <v>6</v>
      </c>
      <c r="F15" s="146">
        <v>5</v>
      </c>
      <c r="G15" s="142">
        <v>2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79">
        <v>41</v>
      </c>
      <c r="D16" s="115">
        <v>29.268292682926827</v>
      </c>
      <c r="E16" s="171">
        <v>12</v>
      </c>
      <c r="F16" s="146">
        <v>8</v>
      </c>
      <c r="G16" s="142">
        <v>2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79">
        <v>46</v>
      </c>
      <c r="D17" s="115">
        <v>39.130434782608695</v>
      </c>
      <c r="E17" s="164">
        <v>18</v>
      </c>
      <c r="F17" s="164">
        <v>8</v>
      </c>
      <c r="G17" s="149">
        <v>2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41</v>
      </c>
      <c r="D18" s="54">
        <f>E18/C18*100</f>
        <v>43.902439024390247</v>
      </c>
      <c r="E18" s="131">
        <f>SUM(E20,E26,E33,E34,E45,E52,E59,E65,E70)</f>
        <v>18</v>
      </c>
      <c r="F18" s="121">
        <f>SUM(F20,F26,F33,F34,F45,F52,F59,F65,F70)</f>
        <v>15</v>
      </c>
      <c r="G18" s="121">
        <f>SUM(G20,G26,G33,G34,G45,G52,G59,G65,G70)</f>
        <v>6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113"/>
      <c r="D19" s="79"/>
      <c r="E19" s="111"/>
      <c r="F19" s="113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</v>
      </c>
      <c r="D20" s="53"/>
      <c r="E20" s="23">
        <v>1</v>
      </c>
      <c r="F20" s="122">
        <v>1</v>
      </c>
      <c r="G20" s="122">
        <v>1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</v>
      </c>
      <c r="D21" s="43"/>
      <c r="E21" s="125">
        <v>1</v>
      </c>
      <c r="F21" s="123">
        <v>1</v>
      </c>
      <c r="G21" s="123">
        <v>1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1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1</v>
      </c>
      <c r="F33" s="128">
        <v>1</v>
      </c>
      <c r="G33" s="128">
        <v>1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16</v>
      </c>
      <c r="D34" s="53"/>
      <c r="E34" s="127">
        <v>7</v>
      </c>
      <c r="F34" s="121">
        <v>7</v>
      </c>
      <c r="G34" s="121">
        <v>3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1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1</v>
      </c>
      <c r="D37" s="43"/>
      <c r="E37" s="125">
        <v>1</v>
      </c>
      <c r="F37" s="123">
        <v>1</v>
      </c>
      <c r="G37" s="123">
        <v>1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6</v>
      </c>
      <c r="D38" s="43"/>
      <c r="E38" s="125">
        <v>2</v>
      </c>
      <c r="F38" s="123">
        <v>2</v>
      </c>
      <c r="G38" s="123">
        <v>1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3</v>
      </c>
      <c r="D39" s="43"/>
      <c r="E39" s="125">
        <v>1</v>
      </c>
      <c r="F39" s="123">
        <v>1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3</v>
      </c>
      <c r="D40" s="43"/>
      <c r="E40" s="125">
        <v>2</v>
      </c>
      <c r="F40" s="123">
        <v>2</v>
      </c>
      <c r="G40" s="123">
        <v>1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1</v>
      </c>
      <c r="F43" s="123">
        <v>1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2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7</v>
      </c>
      <c r="D45" s="53"/>
      <c r="E45" s="131">
        <v>2</v>
      </c>
      <c r="F45" s="121">
        <v>2</v>
      </c>
      <c r="G45" s="121">
        <v>1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1</v>
      </c>
      <c r="D46" s="43"/>
      <c r="E46" s="125">
        <v>1</v>
      </c>
      <c r="F46" s="123">
        <v>1</v>
      </c>
      <c r="G46" s="123">
        <v>1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2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3</v>
      </c>
      <c r="D50" s="43"/>
      <c r="E50" s="125">
        <v>1</v>
      </c>
      <c r="F50" s="123">
        <v>1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1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5</v>
      </c>
      <c r="D52" s="53"/>
      <c r="E52" s="127">
        <v>1</v>
      </c>
      <c r="F52" s="121">
        <v>2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2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3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2</v>
      </c>
      <c r="D56" s="43"/>
      <c r="E56" s="125">
        <v>1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2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1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3</v>
      </c>
      <c r="D65" s="53"/>
      <c r="E65" s="127">
        <v>3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1</v>
      </c>
      <c r="D66" s="43"/>
      <c r="E66" s="125">
        <v>1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1</v>
      </c>
      <c r="D67" s="43"/>
      <c r="E67" s="125">
        <v>1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1</v>
      </c>
      <c r="D69" s="43"/>
      <c r="E69" s="125">
        <v>1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6</v>
      </c>
      <c r="D70" s="53"/>
      <c r="E70" s="127">
        <v>3</v>
      </c>
      <c r="F70" s="121">
        <v>2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3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1</v>
      </c>
      <c r="D72" s="43"/>
      <c r="E72" s="125">
        <v>1</v>
      </c>
      <c r="F72" s="123">
        <v>1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1</v>
      </c>
      <c r="D74" s="43"/>
      <c r="E74" s="125">
        <v>1</v>
      </c>
      <c r="F74" s="123">
        <v>1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1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1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transitionEvaluation="1" codeName="Sheet91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8" sqref="C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199</v>
      </c>
      <c r="D1" s="102" t="s">
        <v>295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110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124">
        <v>1</v>
      </c>
      <c r="D9" s="169">
        <v>100</v>
      </c>
      <c r="E9" s="14">
        <v>1</v>
      </c>
      <c r="F9" s="124">
        <v>0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124">
        <v>2</v>
      </c>
      <c r="D10" s="170">
        <v>0</v>
      </c>
      <c r="E10" s="1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2014     26</v>
      </c>
      <c r="C11" s="124">
        <v>2</v>
      </c>
      <c r="D11" s="172">
        <v>100</v>
      </c>
      <c r="E11" s="14">
        <v>2</v>
      </c>
      <c r="F11" s="124">
        <v>11</v>
      </c>
      <c r="G11" s="124">
        <v>0</v>
      </c>
      <c r="H11" s="124">
        <v>5</v>
      </c>
      <c r="I11" s="124">
        <v>0</v>
      </c>
    </row>
    <row r="12" spans="2:9" s="8" customFormat="1" x14ac:dyDescent="0.15">
      <c r="B12" s="14" t="str">
        <f>重要犯罪!B12</f>
        <v>2015     27</v>
      </c>
      <c r="C12" s="124">
        <v>2</v>
      </c>
      <c r="D12" s="170">
        <v>0</v>
      </c>
      <c r="E12" s="1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4" t="str">
        <f>重要犯罪!B13</f>
        <v>2016     28</v>
      </c>
      <c r="C13" s="124">
        <v>5</v>
      </c>
      <c r="D13" s="173">
        <v>40</v>
      </c>
      <c r="E13" s="14">
        <v>2</v>
      </c>
      <c r="F13" s="124">
        <v>1</v>
      </c>
      <c r="G13" s="124">
        <v>0</v>
      </c>
      <c r="H13" s="124">
        <v>0</v>
      </c>
      <c r="I13" s="124">
        <v>0</v>
      </c>
    </row>
    <row r="14" spans="2:9" s="8" customFormat="1" x14ac:dyDescent="0.15">
      <c r="B14" s="18" t="str">
        <f>重要犯罪!B14</f>
        <v>2017     29</v>
      </c>
      <c r="C14" s="165">
        <v>1</v>
      </c>
      <c r="D14" s="120">
        <v>200</v>
      </c>
      <c r="E14" s="77">
        <v>2</v>
      </c>
      <c r="F14" s="142">
        <v>1</v>
      </c>
      <c r="G14" s="142">
        <v>0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165">
        <v>2</v>
      </c>
      <c r="D15" s="170">
        <v>0</v>
      </c>
      <c r="E15" s="77">
        <v>0</v>
      </c>
      <c r="F15" s="142">
        <v>0</v>
      </c>
      <c r="G15" s="142">
        <v>0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142">
        <v>3</v>
      </c>
      <c r="D16" s="170">
        <v>33.333333333333329</v>
      </c>
      <c r="E16" s="148">
        <v>1</v>
      </c>
      <c r="F16" s="142">
        <v>1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142">
        <v>0</v>
      </c>
      <c r="D17" s="170">
        <v>0</v>
      </c>
      <c r="E17" s="149">
        <v>0</v>
      </c>
      <c r="F17" s="149">
        <v>0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121">
        <f>SUM(C20,C26,C33,C34,C45,C52,C59,C65,C70)</f>
        <v>0</v>
      </c>
      <c r="D18" s="191">
        <v>0</v>
      </c>
      <c r="E18" s="131">
        <f>SUM(E20,E26,E33,E34,E45,E52,E59,E65,E70)</f>
        <v>2</v>
      </c>
      <c r="F18" s="121">
        <f>SUM(F20,F26,F33,F34,F45,F52,F59,F65,F70)</f>
        <v>1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0</v>
      </c>
      <c r="D34" s="53"/>
      <c r="E34" s="127">
        <v>2</v>
      </c>
      <c r="F34" s="121">
        <v>1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2</v>
      </c>
      <c r="F44" s="123">
        <v>1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0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transitionEvaluation="1" codeName="Sheet92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200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111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13</v>
      </c>
      <c r="D9" s="44">
        <v>92.307692307692307</v>
      </c>
      <c r="E9" s="14">
        <v>12</v>
      </c>
      <c r="F9" s="124">
        <v>13</v>
      </c>
      <c r="G9" s="124">
        <v>2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43">
        <v>11</v>
      </c>
      <c r="D10" s="44">
        <v>109.09090909090908</v>
      </c>
      <c r="E10" s="14">
        <v>12</v>
      </c>
      <c r="F10" s="124">
        <v>16</v>
      </c>
      <c r="G10" s="124">
        <v>2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2014     26</v>
      </c>
      <c r="C11" s="43">
        <v>8</v>
      </c>
      <c r="D11" s="44">
        <v>75</v>
      </c>
      <c r="E11" s="14">
        <v>6</v>
      </c>
      <c r="F11" s="124">
        <v>5</v>
      </c>
      <c r="G11" s="124">
        <v>3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2015     27</v>
      </c>
      <c r="C12" s="43">
        <v>12</v>
      </c>
      <c r="D12" s="115">
        <v>83.333333333333343</v>
      </c>
      <c r="E12" s="14">
        <v>10</v>
      </c>
      <c r="F12" s="124">
        <v>10</v>
      </c>
      <c r="G12" s="124">
        <v>1</v>
      </c>
      <c r="H12" s="124">
        <v>0</v>
      </c>
      <c r="I12" s="124">
        <v>0</v>
      </c>
    </row>
    <row r="13" spans="2:9" s="8" customFormat="1" x14ac:dyDescent="0.15">
      <c r="B13" s="18" t="str">
        <f>重要犯罪!B13</f>
        <v>2016     28</v>
      </c>
      <c r="C13" s="50">
        <v>6</v>
      </c>
      <c r="D13" s="115">
        <v>100</v>
      </c>
      <c r="E13" s="18">
        <v>6</v>
      </c>
      <c r="F13" s="142">
        <v>3</v>
      </c>
      <c r="G13" s="142">
        <v>2</v>
      </c>
      <c r="H13" s="142">
        <v>1</v>
      </c>
      <c r="I13" s="142">
        <v>0</v>
      </c>
    </row>
    <row r="14" spans="2:9" s="8" customFormat="1" x14ac:dyDescent="0.15">
      <c r="B14" s="18" t="str">
        <f>重要犯罪!B14</f>
        <v>2017     29</v>
      </c>
      <c r="C14" s="47">
        <v>8</v>
      </c>
      <c r="D14" s="115">
        <v>75</v>
      </c>
      <c r="E14" s="77">
        <v>6</v>
      </c>
      <c r="F14" s="142">
        <v>11</v>
      </c>
      <c r="G14" s="142">
        <v>5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47">
        <v>10</v>
      </c>
      <c r="D15" s="115">
        <v>60</v>
      </c>
      <c r="E15" s="77">
        <v>6</v>
      </c>
      <c r="F15" s="142">
        <v>5</v>
      </c>
      <c r="G15" s="142">
        <v>3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50">
        <v>7</v>
      </c>
      <c r="D16" s="115">
        <v>114.28571428571428</v>
      </c>
      <c r="E16" s="148">
        <v>8</v>
      </c>
      <c r="F16" s="142">
        <v>8</v>
      </c>
      <c r="G16" s="142">
        <v>4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7</v>
      </c>
      <c r="D17" s="48">
        <v>157.14285714285714</v>
      </c>
      <c r="E17" s="149">
        <v>11</v>
      </c>
      <c r="F17" s="149">
        <v>10</v>
      </c>
      <c r="G17" s="149">
        <v>2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7</v>
      </c>
      <c r="D18" s="54">
        <f>E18/C18*100</f>
        <v>57.142857142857139</v>
      </c>
      <c r="E18" s="131">
        <f>SUM(E20,E26,E33,E34,E45,E52,E59,E65,E70)</f>
        <v>4</v>
      </c>
      <c r="F18" s="121">
        <f>SUM(F20,F26,F33,F34,F45,F52,F59,F65,F70)</f>
        <v>5</v>
      </c>
      <c r="G18" s="121">
        <f>SUM(G20,G26,G33,G34,G45,G52,G59,G65,G70)</f>
        <v>2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2</v>
      </c>
      <c r="D33" s="53"/>
      <c r="E33" s="129">
        <v>2</v>
      </c>
      <c r="F33" s="128">
        <v>3</v>
      </c>
      <c r="G33" s="128">
        <v>2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0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1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3</v>
      </c>
      <c r="D52" s="53"/>
      <c r="E52" s="127">
        <v>1</v>
      </c>
      <c r="F52" s="121">
        <v>1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2</v>
      </c>
      <c r="D55" s="43"/>
      <c r="E55" s="125">
        <v>1</v>
      </c>
      <c r="F55" s="123">
        <v>1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1</v>
      </c>
      <c r="D59" s="53"/>
      <c r="E59" s="127">
        <v>1</v>
      </c>
      <c r="F59" s="121">
        <v>1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</v>
      </c>
      <c r="D63" s="43"/>
      <c r="E63" s="125">
        <v>1</v>
      </c>
      <c r="F63" s="123">
        <v>1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transitionEvaluation="1" codeName="Sheet93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201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112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31</v>
      </c>
      <c r="D9" s="44">
        <v>80.645161290322577</v>
      </c>
      <c r="E9" s="14">
        <v>25</v>
      </c>
      <c r="F9" s="124">
        <v>24</v>
      </c>
      <c r="G9" s="124">
        <v>15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43">
        <v>44</v>
      </c>
      <c r="D10" s="44">
        <v>75</v>
      </c>
      <c r="E10" s="14">
        <v>33</v>
      </c>
      <c r="F10" s="124">
        <v>41</v>
      </c>
      <c r="G10" s="124">
        <v>21</v>
      </c>
      <c r="H10" s="124">
        <v>5</v>
      </c>
      <c r="I10" s="124">
        <v>4</v>
      </c>
    </row>
    <row r="11" spans="2:9" s="8" customFormat="1" x14ac:dyDescent="0.15">
      <c r="B11" s="14" t="str">
        <f>重要犯罪!B11</f>
        <v>2014     26</v>
      </c>
      <c r="C11" s="43">
        <v>43</v>
      </c>
      <c r="D11" s="44">
        <v>81.395348837209298</v>
      </c>
      <c r="E11" s="14">
        <v>35</v>
      </c>
      <c r="F11" s="124">
        <v>30</v>
      </c>
      <c r="G11" s="124">
        <v>13</v>
      </c>
      <c r="H11" s="124">
        <v>5</v>
      </c>
      <c r="I11" s="124">
        <v>3</v>
      </c>
    </row>
    <row r="12" spans="2:9" s="8" customFormat="1" x14ac:dyDescent="0.15">
      <c r="B12" s="14" t="str">
        <f>重要犯罪!B12</f>
        <v>2015     27</v>
      </c>
      <c r="C12" s="43">
        <v>39</v>
      </c>
      <c r="D12" s="115">
        <v>89.743589743589752</v>
      </c>
      <c r="E12" s="14">
        <v>35</v>
      </c>
      <c r="F12" s="124">
        <v>41</v>
      </c>
      <c r="G12" s="124">
        <v>16</v>
      </c>
      <c r="H12" s="124">
        <v>2</v>
      </c>
      <c r="I12" s="124">
        <v>0</v>
      </c>
    </row>
    <row r="13" spans="2:9" s="8" customFormat="1" x14ac:dyDescent="0.15">
      <c r="B13" s="14" t="str">
        <f>重要犯罪!B13</f>
        <v>2016     28</v>
      </c>
      <c r="C13" s="43">
        <v>29</v>
      </c>
      <c r="D13" s="115">
        <v>72.41379310344827</v>
      </c>
      <c r="E13" s="14">
        <v>21</v>
      </c>
      <c r="F13" s="124">
        <v>17</v>
      </c>
      <c r="G13" s="124">
        <v>8</v>
      </c>
      <c r="H13" s="124">
        <v>0</v>
      </c>
      <c r="I13" s="124">
        <v>0</v>
      </c>
    </row>
    <row r="14" spans="2:9" s="8" customFormat="1" x14ac:dyDescent="0.15">
      <c r="B14" s="18" t="str">
        <f>重要犯罪!B14</f>
        <v>2017     29</v>
      </c>
      <c r="C14" s="47">
        <v>37</v>
      </c>
      <c r="D14" s="115">
        <v>105.40540540540539</v>
      </c>
      <c r="E14" s="77">
        <v>39</v>
      </c>
      <c r="F14" s="142">
        <v>39</v>
      </c>
      <c r="G14" s="142">
        <v>20</v>
      </c>
      <c r="H14" s="142">
        <v>2</v>
      </c>
      <c r="I14" s="142">
        <v>1</v>
      </c>
    </row>
    <row r="15" spans="2:9" s="8" customFormat="1" x14ac:dyDescent="0.15">
      <c r="B15" s="18" t="str">
        <f>重要犯罪!B15</f>
        <v>2018     30</v>
      </c>
      <c r="C15" s="47">
        <v>44</v>
      </c>
      <c r="D15" s="115">
        <v>70.454545454545453</v>
      </c>
      <c r="E15" s="77">
        <v>31</v>
      </c>
      <c r="F15" s="142">
        <v>28</v>
      </c>
      <c r="G15" s="142">
        <v>17</v>
      </c>
      <c r="H15" s="142">
        <v>2</v>
      </c>
      <c r="I15" s="142">
        <v>2</v>
      </c>
    </row>
    <row r="16" spans="2:9" s="8" customFormat="1" x14ac:dyDescent="0.15">
      <c r="B16" s="18" t="str">
        <f>重要犯罪!B16</f>
        <v>2019 令和元年</v>
      </c>
      <c r="C16" s="50">
        <v>35</v>
      </c>
      <c r="D16" s="115">
        <v>120</v>
      </c>
      <c r="E16" s="148">
        <v>42</v>
      </c>
      <c r="F16" s="142">
        <v>53</v>
      </c>
      <c r="G16" s="142">
        <v>21</v>
      </c>
      <c r="H16" s="142">
        <v>1</v>
      </c>
      <c r="I16" s="142">
        <v>1</v>
      </c>
    </row>
    <row r="17" spans="2:9" s="22" customFormat="1" x14ac:dyDescent="0.15">
      <c r="B17" s="18" t="str">
        <f>重要犯罪!B17</f>
        <v>2020 　　２</v>
      </c>
      <c r="C17" s="50">
        <v>40</v>
      </c>
      <c r="D17" s="48">
        <v>92.5</v>
      </c>
      <c r="E17" s="149">
        <v>37</v>
      </c>
      <c r="F17" s="149">
        <v>33</v>
      </c>
      <c r="G17" s="149">
        <v>12</v>
      </c>
      <c r="H17" s="149">
        <v>2</v>
      </c>
      <c r="I17" s="148">
        <v>1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42</v>
      </c>
      <c r="D18" s="54">
        <f>E18/C18*100</f>
        <v>69.047619047619051</v>
      </c>
      <c r="E18" s="131">
        <f>SUM(E20,E26,E33,E34,E45,E52,E59,E65,E70)</f>
        <v>29</v>
      </c>
      <c r="F18" s="121">
        <f>SUM(F20,F26,F33,F34,F45,F52,F59,F65,F70)</f>
        <v>35</v>
      </c>
      <c r="G18" s="121">
        <f>SUM(G20,G26,G33,G34,G45,G52,G59,G65,G70)</f>
        <v>15</v>
      </c>
      <c r="H18" s="121">
        <f>SUM(H20,H26,H33,H34,H45,H52,H59,H65,H70)</f>
        <v>3</v>
      </c>
      <c r="I18" s="121">
        <f>SUM(I20,I26,I33,I34,I45,I52,I59,I65,I70)</f>
        <v>2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3</v>
      </c>
      <c r="D33" s="53"/>
      <c r="E33" s="129">
        <v>3</v>
      </c>
      <c r="F33" s="128">
        <v>3</v>
      </c>
      <c r="G33" s="128">
        <v>2</v>
      </c>
      <c r="H33" s="128">
        <v>1</v>
      </c>
      <c r="I33" s="128">
        <v>1</v>
      </c>
    </row>
    <row r="34" spans="2:9" s="22" customFormat="1" ht="11.1" customHeight="1" x14ac:dyDescent="0.15">
      <c r="B34" s="32" t="s">
        <v>285</v>
      </c>
      <c r="C34" s="121">
        <v>8</v>
      </c>
      <c r="D34" s="53"/>
      <c r="E34" s="127">
        <v>6</v>
      </c>
      <c r="F34" s="121">
        <v>11</v>
      </c>
      <c r="G34" s="121">
        <v>3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3</v>
      </c>
      <c r="D35" s="43"/>
      <c r="E35" s="125">
        <v>2</v>
      </c>
      <c r="F35" s="123">
        <v>3</v>
      </c>
      <c r="G35" s="123">
        <v>1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1</v>
      </c>
      <c r="D37" s="43"/>
      <c r="E37" s="125">
        <v>1</v>
      </c>
      <c r="F37" s="123">
        <v>1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2</v>
      </c>
      <c r="D39" s="43"/>
      <c r="E39" s="125">
        <v>1</v>
      </c>
      <c r="F39" s="123">
        <v>4</v>
      </c>
      <c r="G39" s="123">
        <v>1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1</v>
      </c>
      <c r="F40" s="123">
        <v>2</v>
      </c>
      <c r="G40" s="123">
        <v>1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1</v>
      </c>
      <c r="D41" s="43"/>
      <c r="E41" s="125">
        <v>1</v>
      </c>
      <c r="F41" s="123">
        <v>1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5</v>
      </c>
      <c r="D45" s="53"/>
      <c r="E45" s="131">
        <v>5</v>
      </c>
      <c r="F45" s="121">
        <v>7</v>
      </c>
      <c r="G45" s="121">
        <v>5</v>
      </c>
      <c r="H45" s="121">
        <v>2</v>
      </c>
      <c r="I45" s="121">
        <v>1</v>
      </c>
    </row>
    <row r="46" spans="2:9" s="8" customFormat="1" ht="11.1" customHeight="1" x14ac:dyDescent="0.15">
      <c r="B46" s="29" t="s">
        <v>24</v>
      </c>
      <c r="C46" s="123">
        <v>1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4</v>
      </c>
      <c r="D50" s="43"/>
      <c r="E50" s="125">
        <v>5</v>
      </c>
      <c r="F50" s="123">
        <v>7</v>
      </c>
      <c r="G50" s="123">
        <v>5</v>
      </c>
      <c r="H50" s="123">
        <v>2</v>
      </c>
      <c r="I50" s="123">
        <v>1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15</v>
      </c>
      <c r="D52" s="53"/>
      <c r="E52" s="127">
        <v>11</v>
      </c>
      <c r="F52" s="121">
        <v>12</v>
      </c>
      <c r="G52" s="121">
        <v>5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2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2</v>
      </c>
      <c r="F54" s="123">
        <v>3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3</v>
      </c>
      <c r="D55" s="43"/>
      <c r="E55" s="125">
        <v>3</v>
      </c>
      <c r="F55" s="123">
        <v>3</v>
      </c>
      <c r="G55" s="123">
        <v>2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9</v>
      </c>
      <c r="D56" s="43"/>
      <c r="E56" s="125">
        <v>5</v>
      </c>
      <c r="F56" s="123">
        <v>5</v>
      </c>
      <c r="G56" s="123">
        <v>3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1</v>
      </c>
      <c r="D57" s="43"/>
      <c r="E57" s="125">
        <v>1</v>
      </c>
      <c r="F57" s="123">
        <v>1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2</v>
      </c>
      <c r="D59" s="53"/>
      <c r="E59" s="127">
        <v>2</v>
      </c>
      <c r="F59" s="121">
        <v>1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1</v>
      </c>
      <c r="D61" s="43"/>
      <c r="E61" s="125">
        <v>1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1</v>
      </c>
      <c r="D64" s="43"/>
      <c r="E64" s="125">
        <v>1</v>
      </c>
      <c r="F64" s="123">
        <v>1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1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1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7</v>
      </c>
      <c r="D70" s="53"/>
      <c r="E70" s="127">
        <v>2</v>
      </c>
      <c r="F70" s="121">
        <v>1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1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2</v>
      </c>
      <c r="D74" s="43"/>
      <c r="E74" s="125">
        <v>1</v>
      </c>
      <c r="F74" s="123">
        <v>1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1</v>
      </c>
      <c r="D75" s="43"/>
      <c r="E75" s="125">
        <v>1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2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transitionEvaluation="1" codeName="Sheet94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202</v>
      </c>
      <c r="D1" s="102"/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113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124">
        <v>1</v>
      </c>
      <c r="D9" s="172">
        <v>100</v>
      </c>
      <c r="E9" s="14">
        <v>1</v>
      </c>
      <c r="F9" s="124">
        <v>1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124">
        <v>2</v>
      </c>
      <c r="D10" s="93">
        <v>100</v>
      </c>
      <c r="E10" s="14">
        <v>2</v>
      </c>
      <c r="F10" s="124">
        <v>0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2014     26</v>
      </c>
      <c r="C11" s="124">
        <v>0</v>
      </c>
      <c r="D11" s="188">
        <v>0</v>
      </c>
      <c r="E11" s="1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2015     27</v>
      </c>
      <c r="C12" s="124">
        <v>1</v>
      </c>
      <c r="D12" s="173">
        <v>100</v>
      </c>
      <c r="E12" s="14">
        <v>1</v>
      </c>
      <c r="F12" s="124">
        <v>1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4" t="str">
        <f>重要犯罪!B13</f>
        <v>2016     28</v>
      </c>
      <c r="C13" s="124">
        <v>1</v>
      </c>
      <c r="D13" s="120">
        <v>100</v>
      </c>
      <c r="E13" s="14">
        <v>1</v>
      </c>
      <c r="F13" s="124">
        <v>0</v>
      </c>
      <c r="G13" s="124">
        <v>0</v>
      </c>
      <c r="H13" s="124">
        <v>0</v>
      </c>
      <c r="I13" s="124">
        <v>0</v>
      </c>
    </row>
    <row r="14" spans="2:9" s="8" customFormat="1" x14ac:dyDescent="0.15">
      <c r="B14" s="18" t="str">
        <f>重要犯罪!B14</f>
        <v>2017     29</v>
      </c>
      <c r="C14" s="165">
        <v>3</v>
      </c>
      <c r="D14" s="120">
        <v>66.666666666666657</v>
      </c>
      <c r="E14" s="77">
        <v>2</v>
      </c>
      <c r="F14" s="142">
        <v>2</v>
      </c>
      <c r="G14" s="142">
        <v>1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165">
        <v>1</v>
      </c>
      <c r="D15" s="120">
        <v>200</v>
      </c>
      <c r="E15" s="77">
        <v>2</v>
      </c>
      <c r="F15" s="142">
        <v>2</v>
      </c>
      <c r="G15" s="142">
        <v>0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142">
        <v>0</v>
      </c>
      <c r="D16" s="184">
        <v>0</v>
      </c>
      <c r="E16" s="148">
        <v>0</v>
      </c>
      <c r="F16" s="142">
        <v>0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142">
        <v>1</v>
      </c>
      <c r="D17" s="175">
        <v>0</v>
      </c>
      <c r="E17" s="149">
        <v>0</v>
      </c>
      <c r="F17" s="149">
        <v>0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121">
        <f>SUM(C20,C26,C33,C34,C45,C52,C59,C65,C70)</f>
        <v>3</v>
      </c>
      <c r="D18" s="176">
        <f>E18/C18*100</f>
        <v>100</v>
      </c>
      <c r="E18" s="131">
        <f>SUM(E20,E26,E33,E34,E45,E52,E59,E65,E70)</f>
        <v>3</v>
      </c>
      <c r="F18" s="121">
        <f>SUM(F20,F26,F33,F34,F45,F52,F59,F65,F70)</f>
        <v>1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0</v>
      </c>
      <c r="D26" s="53"/>
      <c r="E26" s="127">
        <v>1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1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1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0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2</v>
      </c>
      <c r="D52" s="53"/>
      <c r="E52" s="127">
        <v>1</v>
      </c>
      <c r="F52" s="121">
        <v>1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1</v>
      </c>
      <c r="D53" s="43"/>
      <c r="E53" s="125">
        <v>1</v>
      </c>
      <c r="F53" s="123">
        <v>1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1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transitionEvaluation="1" codeName="Sheet95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203</v>
      </c>
      <c r="D1" s="102" t="s">
        <v>295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114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124">
        <v>0</v>
      </c>
      <c r="D9" s="172">
        <v>0</v>
      </c>
      <c r="E9" s="14">
        <v>0</v>
      </c>
      <c r="F9" s="124">
        <v>0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124">
        <v>0</v>
      </c>
      <c r="D10" s="172">
        <v>0</v>
      </c>
      <c r="E10" s="1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2014     26</v>
      </c>
      <c r="C11" s="124">
        <v>0</v>
      </c>
      <c r="D11" s="172">
        <v>0</v>
      </c>
      <c r="E11" s="1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2015     27</v>
      </c>
      <c r="C12" s="124">
        <v>0</v>
      </c>
      <c r="D12" s="172">
        <v>0</v>
      </c>
      <c r="E12" s="1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4" t="str">
        <f>重要犯罪!B13</f>
        <v>2016     28</v>
      </c>
      <c r="C13" s="124">
        <v>1</v>
      </c>
      <c r="D13" s="173">
        <v>100</v>
      </c>
      <c r="E13" s="14">
        <v>1</v>
      </c>
      <c r="F13" s="124">
        <v>8</v>
      </c>
      <c r="G13" s="124">
        <v>4</v>
      </c>
      <c r="H13" s="124">
        <v>0</v>
      </c>
      <c r="I13" s="124">
        <v>0</v>
      </c>
    </row>
    <row r="14" spans="2:9" s="8" customFormat="1" x14ac:dyDescent="0.15">
      <c r="B14" s="18" t="str">
        <f>重要犯罪!B14</f>
        <v>2017     29</v>
      </c>
      <c r="C14" s="165">
        <v>0</v>
      </c>
      <c r="D14" s="173">
        <v>0</v>
      </c>
      <c r="E14" s="77">
        <v>0</v>
      </c>
      <c r="F14" s="142">
        <v>0</v>
      </c>
      <c r="G14" s="142">
        <v>0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165">
        <v>0</v>
      </c>
      <c r="D15" s="173">
        <v>0</v>
      </c>
      <c r="E15" s="77">
        <v>0</v>
      </c>
      <c r="F15" s="142">
        <v>0</v>
      </c>
      <c r="G15" s="142">
        <v>0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142">
        <v>0</v>
      </c>
      <c r="D16" s="173">
        <v>0</v>
      </c>
      <c r="E16" s="148">
        <v>0</v>
      </c>
      <c r="F16" s="142">
        <v>0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142">
        <v>0</v>
      </c>
      <c r="D17" s="175">
        <v>0</v>
      </c>
      <c r="E17" s="149">
        <v>0</v>
      </c>
      <c r="F17" s="149">
        <v>0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121">
        <f>SUM(C20,C26,C33,C34,C45,C52,C59,C65,C70)</f>
        <v>14</v>
      </c>
      <c r="D18" s="176">
        <f>E18/C18*100</f>
        <v>100</v>
      </c>
      <c r="E18" s="131">
        <f>SUM(E20,E26,E33,E34,E45,E52,E59,E65,E70)</f>
        <v>14</v>
      </c>
      <c r="F18" s="121">
        <f>SUM(F20,F26,F33,F34,F45,F52,F59,F65,F70)</f>
        <v>14</v>
      </c>
      <c r="G18" s="121">
        <f>SUM(G20,G26,G33,G34,G45,G52,G59,G65,G70)</f>
        <v>3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0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0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14</v>
      </c>
      <c r="D70" s="53"/>
      <c r="E70" s="127">
        <v>14</v>
      </c>
      <c r="F70" s="121">
        <v>14</v>
      </c>
      <c r="G70" s="121">
        <v>3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14</v>
      </c>
      <c r="D72" s="43"/>
      <c r="E72" s="125">
        <v>14</v>
      </c>
      <c r="F72" s="123">
        <v>14</v>
      </c>
      <c r="G72" s="123">
        <v>3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transitionEvaluation="1" codeName="Sheet96">
    <tabColor indexed="12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16" x14ac:dyDescent="0.15">
      <c r="B1" s="1" t="s">
        <v>204</v>
      </c>
    </row>
    <row r="2" spans="2:16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1" t="s">
        <v>115</v>
      </c>
      <c r="D4" s="211"/>
      <c r="E4" s="211"/>
      <c r="F4" s="211"/>
      <c r="G4" s="211"/>
      <c r="H4" s="211"/>
      <c r="I4" s="211"/>
    </row>
    <row r="5" spans="2:16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16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16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2012 平成24年</v>
      </c>
      <c r="C9" s="43">
        <v>134</v>
      </c>
      <c r="D9" s="44">
        <v>73.880597014925371</v>
      </c>
      <c r="E9" s="45">
        <v>99</v>
      </c>
      <c r="F9" s="43">
        <v>71</v>
      </c>
      <c r="G9" s="43">
        <v>23</v>
      </c>
      <c r="H9" s="43">
        <v>2</v>
      </c>
      <c r="I9" s="43">
        <v>2</v>
      </c>
      <c r="J9" s="46">
        <f>('F-20-1'!C9+'F-20-2'!C9)-C9</f>
        <v>0</v>
      </c>
      <c r="K9" s="46"/>
      <c r="L9" s="46">
        <f>('F-20-1'!E9+'F-20-2'!E9)-E9</f>
        <v>0</v>
      </c>
      <c r="M9" s="46">
        <f>('F-20-1'!F9+'F-20-2'!F9)-F9</f>
        <v>0</v>
      </c>
      <c r="N9" s="46">
        <f>('F-20-1'!G9+'F-20-2'!G9)-G9</f>
        <v>0</v>
      </c>
      <c r="O9" s="46">
        <f>('F-20-1'!H9+'F-20-2'!H9)-H9</f>
        <v>0</v>
      </c>
      <c r="P9" s="46">
        <f>('F-20-1'!I9+'F-20-2'!I9)-I9</f>
        <v>0</v>
      </c>
    </row>
    <row r="10" spans="2:16" s="8" customFormat="1" x14ac:dyDescent="0.15">
      <c r="B10" s="14" t="str">
        <f>重要犯罪!B10</f>
        <v>2013     25</v>
      </c>
      <c r="C10" s="43">
        <v>105</v>
      </c>
      <c r="D10" s="44">
        <v>84.761904761904759</v>
      </c>
      <c r="E10" s="45">
        <v>89</v>
      </c>
      <c r="F10" s="43">
        <v>62</v>
      </c>
      <c r="G10" s="43">
        <v>28</v>
      </c>
      <c r="H10" s="43">
        <v>3</v>
      </c>
      <c r="I10" s="43">
        <v>3</v>
      </c>
      <c r="J10" s="46">
        <f>('F-20-1'!C10+'F-20-2'!C10)-C10</f>
        <v>0</v>
      </c>
      <c r="K10" s="46"/>
      <c r="L10" s="46">
        <f>('F-20-1'!E10+'F-20-2'!E10)-E10</f>
        <v>0</v>
      </c>
      <c r="M10" s="46">
        <f>('F-20-1'!F10+'F-20-2'!F10)-F10</f>
        <v>0</v>
      </c>
      <c r="N10" s="46">
        <f>('F-20-1'!G10+'F-20-2'!G10)-G10</f>
        <v>0</v>
      </c>
      <c r="O10" s="46">
        <f>('F-20-1'!H10+'F-20-2'!H10)-H10</f>
        <v>0</v>
      </c>
      <c r="P10" s="46">
        <f>('F-20-1'!I10+'F-20-2'!I10)-I10</f>
        <v>0</v>
      </c>
    </row>
    <row r="11" spans="2:16" s="8" customFormat="1" x14ac:dyDescent="0.15">
      <c r="B11" s="14" t="str">
        <f>重要犯罪!B11</f>
        <v>2014     26</v>
      </c>
      <c r="C11" s="43">
        <v>129</v>
      </c>
      <c r="D11" s="44">
        <v>65.116279069767444</v>
      </c>
      <c r="E11" s="45">
        <v>84</v>
      </c>
      <c r="F11" s="43">
        <v>66</v>
      </c>
      <c r="G11" s="43">
        <v>23</v>
      </c>
      <c r="H11" s="43">
        <v>2</v>
      </c>
      <c r="I11" s="43">
        <v>2</v>
      </c>
      <c r="J11" s="46">
        <f>('F-20-1'!C11+'F-20-2'!C11)-C11</f>
        <v>0</v>
      </c>
      <c r="K11" s="46"/>
      <c r="L11" s="46">
        <f>('F-20-1'!E11+'F-20-2'!E11)-E11</f>
        <v>0</v>
      </c>
      <c r="M11" s="46">
        <f>('F-20-1'!F11+'F-20-2'!F11)-F11</f>
        <v>0</v>
      </c>
      <c r="N11" s="46">
        <f>('F-20-1'!G11+'F-20-2'!G11)-G11</f>
        <v>0</v>
      </c>
      <c r="O11" s="46">
        <f>('F-20-1'!H11+'F-20-2'!H11)-H11</f>
        <v>0</v>
      </c>
      <c r="P11" s="46">
        <f>('F-20-1'!I11+'F-20-2'!I11)-I11</f>
        <v>0</v>
      </c>
    </row>
    <row r="12" spans="2:16" s="8" customFormat="1" x14ac:dyDescent="0.15">
      <c r="B12" s="18" t="str">
        <f>重要犯罪!B12</f>
        <v>2015     27</v>
      </c>
      <c r="C12" s="50">
        <v>189</v>
      </c>
      <c r="D12" s="115">
        <v>67.195767195767203</v>
      </c>
      <c r="E12" s="72">
        <v>127</v>
      </c>
      <c r="F12" s="50">
        <v>77</v>
      </c>
      <c r="G12" s="50">
        <v>26</v>
      </c>
      <c r="H12" s="50">
        <v>3</v>
      </c>
      <c r="I12" s="50">
        <v>3</v>
      </c>
      <c r="J12" s="46">
        <f>('F-20-1'!C12+'F-20-2'!C12)-C12</f>
        <v>0</v>
      </c>
      <c r="K12" s="46"/>
      <c r="L12" s="46">
        <f>('F-20-1'!E12+'F-20-2'!E12)-E12</f>
        <v>0</v>
      </c>
      <c r="M12" s="46">
        <f>('F-20-1'!F12+'F-20-2'!F12)-F12</f>
        <v>0</v>
      </c>
      <c r="N12" s="46">
        <f>('F-20-1'!G12+'F-20-2'!G12)-G12</f>
        <v>0</v>
      </c>
      <c r="O12" s="46">
        <f>('F-20-1'!H12+'F-20-2'!H12)-H12</f>
        <v>0</v>
      </c>
      <c r="P12" s="46">
        <f>('F-20-1'!I12+'F-20-2'!I12)-I12</f>
        <v>0</v>
      </c>
    </row>
    <row r="13" spans="2:16" s="8" customFormat="1" x14ac:dyDescent="0.15">
      <c r="B13" s="18" t="str">
        <f>重要犯罪!B13</f>
        <v>2016     28</v>
      </c>
      <c r="C13" s="50">
        <v>130</v>
      </c>
      <c r="D13" s="115">
        <v>82.307692307692307</v>
      </c>
      <c r="E13" s="72">
        <v>107</v>
      </c>
      <c r="F13" s="50">
        <v>64</v>
      </c>
      <c r="G13" s="50">
        <v>20</v>
      </c>
      <c r="H13" s="50">
        <v>4</v>
      </c>
      <c r="I13" s="50">
        <v>3</v>
      </c>
      <c r="J13" s="46">
        <f>('F-20-1'!C13+'F-20-2'!C13)-C13</f>
        <v>0</v>
      </c>
      <c r="K13" s="46"/>
      <c r="L13" s="46">
        <f>('F-20-1'!E13+'F-20-2'!E13)-E13</f>
        <v>0</v>
      </c>
      <c r="M13" s="46">
        <f>('F-20-1'!F13+'F-20-2'!F13)-F13</f>
        <v>0</v>
      </c>
      <c r="N13" s="46">
        <f>('F-20-1'!G13+'F-20-2'!G13)-G13</f>
        <v>0</v>
      </c>
      <c r="O13" s="46">
        <f>('F-20-1'!H13+'F-20-2'!H13)-H13</f>
        <v>0</v>
      </c>
      <c r="P13" s="46">
        <f>('F-20-1'!I13+'F-20-2'!I13)-I13</f>
        <v>0</v>
      </c>
    </row>
    <row r="14" spans="2:16" s="8" customFormat="1" x14ac:dyDescent="0.15">
      <c r="B14" s="18" t="str">
        <f>重要犯罪!B14</f>
        <v>2017     29</v>
      </c>
      <c r="C14" s="47">
        <v>136</v>
      </c>
      <c r="D14" s="115">
        <v>84.558823529411768</v>
      </c>
      <c r="E14" s="49">
        <v>115</v>
      </c>
      <c r="F14" s="50">
        <v>87</v>
      </c>
      <c r="G14" s="50">
        <v>32</v>
      </c>
      <c r="H14" s="50">
        <v>5</v>
      </c>
      <c r="I14" s="50">
        <v>4</v>
      </c>
      <c r="J14" s="46">
        <f>('F-20-1'!C14+'F-20-2'!C14)-C14</f>
        <v>0</v>
      </c>
      <c r="K14" s="46"/>
      <c r="L14" s="46">
        <f>('F-20-1'!E14+'F-20-2'!E14)-E14</f>
        <v>0</v>
      </c>
      <c r="M14" s="46">
        <f>('F-20-1'!F14+'F-20-2'!F14)-F14</f>
        <v>0</v>
      </c>
      <c r="N14" s="46">
        <f>('F-20-1'!G14+'F-20-2'!G14)-G14</f>
        <v>0</v>
      </c>
      <c r="O14" s="46">
        <f>('F-20-1'!H14+'F-20-2'!H14)-H14</f>
        <v>0</v>
      </c>
      <c r="P14" s="46">
        <f>('F-20-1'!I14+'F-20-2'!I14)-I14</f>
        <v>0</v>
      </c>
    </row>
    <row r="15" spans="2:16" s="8" customFormat="1" x14ac:dyDescent="0.15">
      <c r="B15" s="18" t="str">
        <f>重要犯罪!B15</f>
        <v>2018     30</v>
      </c>
      <c r="C15" s="47">
        <v>141</v>
      </c>
      <c r="D15" s="115">
        <v>93.61702127659575</v>
      </c>
      <c r="E15" s="49">
        <v>132</v>
      </c>
      <c r="F15" s="50">
        <v>77</v>
      </c>
      <c r="G15" s="50">
        <v>32</v>
      </c>
      <c r="H15" s="50">
        <v>4</v>
      </c>
      <c r="I15" s="50">
        <v>3</v>
      </c>
      <c r="J15" s="46">
        <f>('F-20-1'!C15+'F-20-2'!C15)-C15</f>
        <v>0</v>
      </c>
      <c r="K15" s="46"/>
      <c r="L15" s="46">
        <f>('F-20-1'!E15+'F-20-2'!E15)-E15</f>
        <v>0</v>
      </c>
      <c r="M15" s="46">
        <f>('F-20-1'!F15+'F-20-2'!F15)-F15</f>
        <v>0</v>
      </c>
      <c r="N15" s="46">
        <f>('F-20-1'!G15+'F-20-2'!G15)-G15</f>
        <v>0</v>
      </c>
      <c r="O15" s="46">
        <f>('F-20-1'!H15+'F-20-2'!H15)-H15</f>
        <v>0</v>
      </c>
      <c r="P15" s="46">
        <f>('F-20-1'!I15+'F-20-2'!I15)-I15</f>
        <v>0</v>
      </c>
    </row>
    <row r="16" spans="2:16" s="8" customFormat="1" x14ac:dyDescent="0.15">
      <c r="B16" s="18" t="str">
        <f>重要犯罪!B16</f>
        <v>2019 令和元年</v>
      </c>
      <c r="C16" s="50">
        <v>162</v>
      </c>
      <c r="D16" s="115">
        <v>89.506172839506178</v>
      </c>
      <c r="E16" s="51">
        <v>145</v>
      </c>
      <c r="F16" s="50">
        <v>123</v>
      </c>
      <c r="G16" s="50">
        <v>44</v>
      </c>
      <c r="H16" s="50">
        <v>3</v>
      </c>
      <c r="I16" s="50">
        <v>3</v>
      </c>
      <c r="J16" s="46">
        <f>('F-20-1'!C16+'F-20-2'!C16)-C16</f>
        <v>0</v>
      </c>
      <c r="K16" s="46"/>
      <c r="L16" s="46">
        <f>('F-20-1'!E16+'F-20-2'!E16)-E16</f>
        <v>0</v>
      </c>
      <c r="M16" s="46">
        <f>('F-20-1'!F16+'F-20-2'!F16)-F16</f>
        <v>0</v>
      </c>
      <c r="N16" s="46">
        <f>('F-20-1'!G16+'F-20-2'!G16)-G16</f>
        <v>0</v>
      </c>
      <c r="O16" s="46">
        <f>('F-20-1'!H16+'F-20-2'!H16)-H16</f>
        <v>0</v>
      </c>
      <c r="P16" s="46">
        <f>('F-20-1'!I16+'F-20-2'!I16)-I16</f>
        <v>0</v>
      </c>
    </row>
    <row r="17" spans="2:16" s="22" customFormat="1" x14ac:dyDescent="0.15">
      <c r="B17" s="18" t="str">
        <f>重要犯罪!B17</f>
        <v>2020 　　２</v>
      </c>
      <c r="C17" s="50">
        <v>147</v>
      </c>
      <c r="D17" s="48">
        <v>91.83673469387756</v>
      </c>
      <c r="E17" s="52">
        <v>135</v>
      </c>
      <c r="F17" s="52">
        <v>88</v>
      </c>
      <c r="G17" s="52">
        <v>32</v>
      </c>
      <c r="H17" s="52">
        <v>3</v>
      </c>
      <c r="I17" s="51">
        <v>1</v>
      </c>
      <c r="J17" s="46">
        <f>('F-20-1'!C17+'F-20-2'!C17)-C17</f>
        <v>0</v>
      </c>
      <c r="K17" s="46"/>
      <c r="L17" s="46">
        <f>('F-20-1'!E17+'F-20-2'!E17)-E17</f>
        <v>0</v>
      </c>
      <c r="M17" s="46">
        <f>('F-20-1'!F17+'F-20-2'!F17)-F17</f>
        <v>0</v>
      </c>
      <c r="N17" s="46">
        <f>('F-20-1'!G17+'F-20-2'!G17)-G17</f>
        <v>0</v>
      </c>
      <c r="O17" s="46">
        <f>('F-20-1'!H17+'F-20-2'!H17)-H17</f>
        <v>0</v>
      </c>
      <c r="P17" s="46">
        <f>('F-20-1'!I17+'F-20-2'!I17)-I17</f>
        <v>0</v>
      </c>
    </row>
    <row r="18" spans="2:16" s="22" customFormat="1" x14ac:dyDescent="0.15">
      <c r="B18" s="23" t="str">
        <f>重要犯罪!B18</f>
        <v>2021 　　３</v>
      </c>
      <c r="C18" s="53">
        <f>SUM(C20,C26,C33,C34,C45,C52,C59,C65,C70)</f>
        <v>151</v>
      </c>
      <c r="D18" s="54">
        <f>E18/C18*100</f>
        <v>90.728476821192046</v>
      </c>
      <c r="E18" s="55">
        <f>SUM(E20,E26,E33,E34,E45,E52,E59,E65,E70)</f>
        <v>137</v>
      </c>
      <c r="F18" s="53">
        <f>SUM(F20,F26,F33,F34,F45,F52,F59,F65,F70)</f>
        <v>113</v>
      </c>
      <c r="G18" s="53">
        <f>SUM(G20,G26,G33,G34,G45,G52,G59,G65,G70)</f>
        <v>43</v>
      </c>
      <c r="H18" s="53">
        <f>SUM(H20,H26,H33,H34,H45,H52,H59,H65,H70)</f>
        <v>1</v>
      </c>
      <c r="I18" s="53">
        <f>SUM(I20,I26,I33,I34,I45,I52,I59,I65,I70)</f>
        <v>1</v>
      </c>
      <c r="J18" s="46">
        <f>('F-20-1'!C18+'F-20-2'!C18)-C18</f>
        <v>0</v>
      </c>
      <c r="K18" s="46"/>
      <c r="L18" s="46">
        <f>('F-20-1'!E18+'F-20-2'!E18)-E18</f>
        <v>0</v>
      </c>
      <c r="M18" s="46">
        <f>('F-20-1'!F18+'F-20-2'!F18)-F18</f>
        <v>0</v>
      </c>
      <c r="N18" s="46">
        <f>('F-20-1'!G18+'F-20-2'!G18)-G18</f>
        <v>0</v>
      </c>
      <c r="O18" s="46">
        <f>('F-20-1'!H18+'F-20-2'!H18)-H18</f>
        <v>0</v>
      </c>
      <c r="P18" s="46">
        <f>('F-20-1'!I18+'F-20-2'!I18)-I18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/>
      <c r="L19" s="46"/>
      <c r="M19" s="46"/>
      <c r="N19" s="46"/>
      <c r="O19" s="46"/>
      <c r="P19" s="46"/>
    </row>
    <row r="20" spans="2:16" s="22" customFormat="1" ht="11.1" customHeight="1" x14ac:dyDescent="0.15">
      <c r="B20" s="26" t="s">
        <v>1</v>
      </c>
      <c r="C20" s="23">
        <v>13</v>
      </c>
      <c r="D20" s="53"/>
      <c r="E20" s="23">
        <v>11</v>
      </c>
      <c r="F20" s="122">
        <v>10</v>
      </c>
      <c r="G20" s="122">
        <v>3</v>
      </c>
      <c r="H20" s="122">
        <v>0</v>
      </c>
      <c r="I20" s="121">
        <v>0</v>
      </c>
      <c r="J20" s="46">
        <f>('F-20-1'!C20+'F-20-2'!C20)-C20</f>
        <v>0</v>
      </c>
      <c r="L20" s="46">
        <f>('F-20-1'!E20+'F-20-2'!E20)-E20</f>
        <v>0</v>
      </c>
      <c r="M20" s="46">
        <f>('F-20-1'!F20+'F-20-2'!F20)-F20</f>
        <v>0</v>
      </c>
      <c r="N20" s="46">
        <f>('F-20-1'!G20+'F-20-2'!G20)-G20</f>
        <v>0</v>
      </c>
      <c r="O20" s="46">
        <f>('F-20-1'!H20+'F-20-2'!H20)-H20</f>
        <v>0</v>
      </c>
      <c r="P20" s="46">
        <f>('F-20-1'!I20+'F-20-2'!I20)-I20</f>
        <v>0</v>
      </c>
    </row>
    <row r="21" spans="2:16" s="8" customFormat="1" ht="11.1" customHeight="1" x14ac:dyDescent="0.15">
      <c r="B21" s="29" t="s">
        <v>2</v>
      </c>
      <c r="C21" s="123">
        <v>7</v>
      </c>
      <c r="D21" s="43"/>
      <c r="E21" s="125">
        <v>5</v>
      </c>
      <c r="F21" s="123">
        <v>4</v>
      </c>
      <c r="G21" s="123">
        <v>2</v>
      </c>
      <c r="H21" s="126">
        <v>0</v>
      </c>
      <c r="I21" s="123">
        <v>0</v>
      </c>
      <c r="J21" s="46">
        <f>('F-20-1'!C21+'F-20-2'!C21)-C21</f>
        <v>0</v>
      </c>
      <c r="L21" s="46">
        <f>('F-20-1'!E21+'F-20-2'!E21)-E21</f>
        <v>0</v>
      </c>
      <c r="M21" s="46">
        <f>('F-20-1'!F21+'F-20-2'!F21)-F21</f>
        <v>0</v>
      </c>
      <c r="N21" s="46">
        <f>('F-20-1'!G21+'F-20-2'!G21)-G21</f>
        <v>0</v>
      </c>
      <c r="O21" s="46">
        <f>('F-20-1'!H21+'F-20-2'!H21)-H21</f>
        <v>0</v>
      </c>
      <c r="P21" s="46">
        <f>('F-20-1'!I21+'F-20-2'!I21)-I21</f>
        <v>0</v>
      </c>
    </row>
    <row r="22" spans="2:16" s="8" customFormat="1" ht="11.1" customHeight="1" x14ac:dyDescent="0.15">
      <c r="B22" s="29" t="s">
        <v>3</v>
      </c>
      <c r="C22" s="123">
        <v>3</v>
      </c>
      <c r="D22" s="43"/>
      <c r="E22" s="125">
        <v>3</v>
      </c>
      <c r="F22" s="123">
        <v>2</v>
      </c>
      <c r="G22" s="123">
        <v>0</v>
      </c>
      <c r="H22" s="123">
        <v>0</v>
      </c>
      <c r="I22" s="123">
        <v>0</v>
      </c>
      <c r="J22" s="46">
        <f>('F-20-1'!C22+'F-20-2'!C22)-C22</f>
        <v>0</v>
      </c>
      <c r="L22" s="46">
        <f>('F-20-1'!E22+'F-20-2'!E22)-E22</f>
        <v>0</v>
      </c>
      <c r="M22" s="46">
        <f>('F-20-1'!F22+'F-20-2'!F22)-F22</f>
        <v>0</v>
      </c>
      <c r="N22" s="46">
        <f>('F-20-1'!G22+'F-20-2'!G22)-G22</f>
        <v>0</v>
      </c>
      <c r="O22" s="46">
        <f>('F-20-1'!H22+'F-20-2'!H22)-H22</f>
        <v>0</v>
      </c>
      <c r="P22" s="46">
        <f>('F-20-1'!I22+'F-20-2'!I22)-I22</f>
        <v>0</v>
      </c>
    </row>
    <row r="23" spans="2:16" s="8" customFormat="1" ht="11.1" customHeight="1" x14ac:dyDescent="0.15">
      <c r="B23" s="29" t="s">
        <v>4</v>
      </c>
      <c r="C23" s="123">
        <v>1</v>
      </c>
      <c r="D23" s="43"/>
      <c r="E23" s="125">
        <v>1</v>
      </c>
      <c r="F23" s="123">
        <v>2</v>
      </c>
      <c r="G23" s="123">
        <v>1</v>
      </c>
      <c r="H23" s="123">
        <v>0</v>
      </c>
      <c r="I23" s="123">
        <v>0</v>
      </c>
      <c r="J23" s="46">
        <f>('F-20-1'!C23+'F-20-2'!C23)-C23</f>
        <v>0</v>
      </c>
      <c r="L23" s="46">
        <f>('F-20-1'!E23+'F-20-2'!E23)-E23</f>
        <v>0</v>
      </c>
      <c r="M23" s="46">
        <f>('F-20-1'!F23+'F-20-2'!F23)-F23</f>
        <v>0</v>
      </c>
      <c r="N23" s="46">
        <f>('F-20-1'!G23+'F-20-2'!G23)-G23</f>
        <v>0</v>
      </c>
      <c r="O23" s="46">
        <f>('F-20-1'!H23+'F-20-2'!H23)-H23</f>
        <v>0</v>
      </c>
      <c r="P23" s="46">
        <f>('F-20-1'!I23+'F-20-2'!I23)-I23</f>
        <v>0</v>
      </c>
    </row>
    <row r="24" spans="2:16" s="8" customFormat="1" ht="11.1" customHeight="1" x14ac:dyDescent="0.15">
      <c r="B24" s="29" t="s">
        <v>5</v>
      </c>
      <c r="C24" s="123">
        <v>2</v>
      </c>
      <c r="D24" s="43"/>
      <c r="E24" s="125">
        <v>2</v>
      </c>
      <c r="F24" s="123">
        <v>2</v>
      </c>
      <c r="G24" s="123">
        <v>0</v>
      </c>
      <c r="H24" s="123">
        <v>0</v>
      </c>
      <c r="I24" s="123">
        <v>0</v>
      </c>
      <c r="J24" s="46">
        <f>('F-20-1'!C24+'F-20-2'!C24)-C24</f>
        <v>0</v>
      </c>
      <c r="L24" s="46">
        <f>('F-20-1'!E24+'F-20-2'!E24)-E24</f>
        <v>0</v>
      </c>
      <c r="M24" s="46">
        <f>('F-20-1'!F24+'F-20-2'!F24)-F24</f>
        <v>0</v>
      </c>
      <c r="N24" s="46">
        <f>('F-20-1'!G24+'F-20-2'!G24)-G24</f>
        <v>0</v>
      </c>
      <c r="O24" s="46">
        <f>('F-20-1'!H24+'F-20-2'!H24)-H24</f>
        <v>0</v>
      </c>
      <c r="P24" s="46">
        <f>('F-20-1'!I24+'F-20-2'!I24)-I24</f>
        <v>0</v>
      </c>
    </row>
    <row r="25" spans="2:16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  <c r="J25" s="46">
        <f>('F-20-1'!C25+'F-20-2'!C25)-C25</f>
        <v>0</v>
      </c>
      <c r="L25" s="46">
        <f>('F-20-1'!E25+'F-20-2'!E25)-E25</f>
        <v>0</v>
      </c>
      <c r="M25" s="46">
        <f>('F-20-1'!F25+'F-20-2'!F25)-F25</f>
        <v>0</v>
      </c>
      <c r="N25" s="46">
        <f>('F-20-1'!G25+'F-20-2'!G25)-G25</f>
        <v>0</v>
      </c>
      <c r="O25" s="46">
        <f>('F-20-1'!H25+'F-20-2'!H25)-H25</f>
        <v>0</v>
      </c>
      <c r="P25" s="46">
        <f>('F-20-1'!I25+'F-20-2'!I25)-I25</f>
        <v>0</v>
      </c>
    </row>
    <row r="26" spans="2:16" s="22" customFormat="1" ht="11.1" customHeight="1" x14ac:dyDescent="0.15">
      <c r="B26" s="32" t="s">
        <v>284</v>
      </c>
      <c r="C26" s="121">
        <v>10</v>
      </c>
      <c r="D26" s="53"/>
      <c r="E26" s="127">
        <v>9</v>
      </c>
      <c r="F26" s="121">
        <v>6</v>
      </c>
      <c r="G26" s="121">
        <v>2</v>
      </c>
      <c r="H26" s="121">
        <v>0</v>
      </c>
      <c r="I26" s="121">
        <v>0</v>
      </c>
      <c r="J26" s="46">
        <f>('F-20-1'!C26+'F-20-2'!C26)-C26</f>
        <v>0</v>
      </c>
      <c r="L26" s="46">
        <f>('F-20-1'!E26+'F-20-2'!E26)-E26</f>
        <v>0</v>
      </c>
      <c r="M26" s="46">
        <f>('F-20-1'!F26+'F-20-2'!F26)-F26</f>
        <v>0</v>
      </c>
      <c r="N26" s="46">
        <f>('F-20-1'!G26+'F-20-2'!G26)-G26</f>
        <v>0</v>
      </c>
      <c r="O26" s="46">
        <f>('F-20-1'!H26+'F-20-2'!H26)-H26</f>
        <v>0</v>
      </c>
      <c r="P26" s="46">
        <f>('F-20-1'!I26+'F-20-2'!I26)-I26</f>
        <v>0</v>
      </c>
    </row>
    <row r="27" spans="2:16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  <c r="J27" s="46">
        <f>('F-20-1'!C27+'F-20-2'!C27)-C27</f>
        <v>0</v>
      </c>
      <c r="L27" s="46">
        <f>('F-20-1'!E27+'F-20-2'!E27)-E27</f>
        <v>0</v>
      </c>
      <c r="M27" s="46">
        <f>('F-20-1'!F27+'F-20-2'!F27)-F27</f>
        <v>0</v>
      </c>
      <c r="N27" s="46">
        <f>('F-20-1'!G27+'F-20-2'!G27)-G27</f>
        <v>0</v>
      </c>
      <c r="O27" s="46">
        <f>('F-20-1'!H27+'F-20-2'!H27)-H27</f>
        <v>0</v>
      </c>
      <c r="P27" s="46">
        <f>('F-20-1'!I27+'F-20-2'!I27)-I27</f>
        <v>0</v>
      </c>
    </row>
    <row r="28" spans="2:16" s="8" customFormat="1" ht="11.1" customHeight="1" x14ac:dyDescent="0.15">
      <c r="B28" s="29" t="s">
        <v>8</v>
      </c>
      <c r="C28" s="123">
        <v>1</v>
      </c>
      <c r="D28" s="43"/>
      <c r="E28" s="125">
        <v>1</v>
      </c>
      <c r="F28" s="123">
        <v>0</v>
      </c>
      <c r="G28" s="123">
        <v>0</v>
      </c>
      <c r="H28" s="123">
        <v>0</v>
      </c>
      <c r="I28" s="123">
        <v>0</v>
      </c>
      <c r="J28" s="46">
        <f>('F-20-1'!C28+'F-20-2'!C28)-C28</f>
        <v>0</v>
      </c>
      <c r="L28" s="46">
        <f>('F-20-1'!E28+'F-20-2'!E28)-E28</f>
        <v>0</v>
      </c>
      <c r="M28" s="46">
        <f>('F-20-1'!F28+'F-20-2'!F28)-F28</f>
        <v>0</v>
      </c>
      <c r="N28" s="46">
        <f>('F-20-1'!G28+'F-20-2'!G28)-G28</f>
        <v>0</v>
      </c>
      <c r="O28" s="46">
        <f>('F-20-1'!H28+'F-20-2'!H28)-H28</f>
        <v>0</v>
      </c>
      <c r="P28" s="46">
        <f>('F-20-1'!I28+'F-20-2'!I28)-I28</f>
        <v>0</v>
      </c>
    </row>
    <row r="29" spans="2:16" s="8" customFormat="1" ht="11.1" customHeight="1" x14ac:dyDescent="0.15">
      <c r="B29" s="29" t="s">
        <v>9</v>
      </c>
      <c r="C29" s="123">
        <v>5</v>
      </c>
      <c r="D29" s="43"/>
      <c r="E29" s="125">
        <v>5</v>
      </c>
      <c r="F29" s="123">
        <v>5</v>
      </c>
      <c r="G29" s="123">
        <v>2</v>
      </c>
      <c r="H29" s="123">
        <v>0</v>
      </c>
      <c r="I29" s="123">
        <v>0</v>
      </c>
      <c r="J29" s="46">
        <f>('F-20-1'!C29+'F-20-2'!C29)-C29</f>
        <v>0</v>
      </c>
      <c r="L29" s="46">
        <f>('F-20-1'!E29+'F-20-2'!E29)-E29</f>
        <v>0</v>
      </c>
      <c r="M29" s="46">
        <f>('F-20-1'!F29+'F-20-2'!F29)-F29</f>
        <v>0</v>
      </c>
      <c r="N29" s="46">
        <f>('F-20-1'!G29+'F-20-2'!G29)-G29</f>
        <v>0</v>
      </c>
      <c r="O29" s="46">
        <f>('F-20-1'!H29+'F-20-2'!H29)-H29</f>
        <v>0</v>
      </c>
      <c r="P29" s="46">
        <f>('F-20-1'!I29+'F-20-2'!I29)-I29</f>
        <v>0</v>
      </c>
    </row>
    <row r="30" spans="2:16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  <c r="J30" s="46">
        <f>('F-20-1'!C30+'F-20-2'!C30)-C30</f>
        <v>0</v>
      </c>
      <c r="L30" s="46">
        <f>('F-20-1'!E30+'F-20-2'!E30)-E30</f>
        <v>0</v>
      </c>
      <c r="M30" s="46">
        <f>('F-20-1'!F30+'F-20-2'!F30)-F30</f>
        <v>0</v>
      </c>
      <c r="N30" s="46">
        <f>('F-20-1'!G30+'F-20-2'!G30)-G30</f>
        <v>0</v>
      </c>
      <c r="O30" s="46">
        <f>('F-20-1'!H30+'F-20-2'!H30)-H30</f>
        <v>0</v>
      </c>
      <c r="P30" s="46">
        <f>('F-20-1'!I30+'F-20-2'!I30)-I30</f>
        <v>0</v>
      </c>
    </row>
    <row r="31" spans="2:16" s="8" customFormat="1" ht="11.1" customHeight="1" x14ac:dyDescent="0.15">
      <c r="B31" s="29" t="s">
        <v>11</v>
      </c>
      <c r="C31" s="123">
        <v>1</v>
      </c>
      <c r="D31" s="43"/>
      <c r="E31" s="125">
        <v>1</v>
      </c>
      <c r="F31" s="123">
        <v>1</v>
      </c>
      <c r="G31" s="123">
        <v>0</v>
      </c>
      <c r="H31" s="123">
        <v>0</v>
      </c>
      <c r="I31" s="123">
        <v>0</v>
      </c>
      <c r="J31" s="46">
        <f>('F-20-1'!C31+'F-20-2'!C31)-C31</f>
        <v>0</v>
      </c>
      <c r="L31" s="46">
        <f>('F-20-1'!E31+'F-20-2'!E31)-E31</f>
        <v>0</v>
      </c>
      <c r="M31" s="46">
        <f>('F-20-1'!F31+'F-20-2'!F31)-F31</f>
        <v>0</v>
      </c>
      <c r="N31" s="46">
        <f>('F-20-1'!G31+'F-20-2'!G31)-G31</f>
        <v>0</v>
      </c>
      <c r="O31" s="46">
        <f>('F-20-1'!H31+'F-20-2'!H31)-H31</f>
        <v>0</v>
      </c>
      <c r="P31" s="46">
        <f>('F-20-1'!I31+'F-20-2'!I31)-I31</f>
        <v>0</v>
      </c>
    </row>
    <row r="32" spans="2:16" s="8" customFormat="1" ht="11.1" customHeight="1" x14ac:dyDescent="0.15">
      <c r="B32" s="29" t="s">
        <v>12</v>
      </c>
      <c r="C32" s="123">
        <v>3</v>
      </c>
      <c r="D32" s="43"/>
      <c r="E32" s="125">
        <v>2</v>
      </c>
      <c r="F32" s="123">
        <v>0</v>
      </c>
      <c r="G32" s="123">
        <v>0</v>
      </c>
      <c r="H32" s="123">
        <v>0</v>
      </c>
      <c r="I32" s="123">
        <v>0</v>
      </c>
      <c r="J32" s="46">
        <f>('F-20-1'!C32+'F-20-2'!C32)-C32</f>
        <v>0</v>
      </c>
      <c r="L32" s="46">
        <f>('F-20-1'!E32+'F-20-2'!E32)-E32</f>
        <v>0</v>
      </c>
      <c r="M32" s="46">
        <f>('F-20-1'!F32+'F-20-2'!F32)-F32</f>
        <v>0</v>
      </c>
      <c r="N32" s="46">
        <f>('F-20-1'!G32+'F-20-2'!G32)-G32</f>
        <v>0</v>
      </c>
      <c r="O32" s="46">
        <f>('F-20-1'!H32+'F-20-2'!H32)-H32</f>
        <v>0</v>
      </c>
      <c r="P32" s="46">
        <f>('F-20-1'!I32+'F-20-2'!I32)-I32</f>
        <v>0</v>
      </c>
    </row>
    <row r="33" spans="2:16" s="22" customFormat="1" ht="11.1" customHeight="1" x14ac:dyDescent="0.15">
      <c r="B33" s="32" t="s">
        <v>13</v>
      </c>
      <c r="C33" s="128">
        <v>12</v>
      </c>
      <c r="D33" s="53"/>
      <c r="E33" s="129">
        <v>13</v>
      </c>
      <c r="F33" s="128">
        <v>8</v>
      </c>
      <c r="G33" s="128">
        <v>2</v>
      </c>
      <c r="H33" s="128">
        <v>0</v>
      </c>
      <c r="I33" s="128">
        <v>0</v>
      </c>
      <c r="J33" s="46">
        <f>('F-20-1'!C33+'F-20-2'!C33)-C33</f>
        <v>0</v>
      </c>
      <c r="L33" s="46">
        <f>('F-20-1'!E33+'F-20-2'!E33)-E33</f>
        <v>0</v>
      </c>
      <c r="M33" s="46">
        <f>('F-20-1'!F33+'F-20-2'!F33)-F33</f>
        <v>0</v>
      </c>
      <c r="N33" s="46">
        <f>('F-20-1'!G33+'F-20-2'!G33)-G33</f>
        <v>0</v>
      </c>
      <c r="O33" s="46">
        <f>('F-20-1'!H33+'F-20-2'!H33)-H33</f>
        <v>0</v>
      </c>
      <c r="P33" s="46">
        <f>('F-20-1'!I33+'F-20-2'!I33)-I33</f>
        <v>0</v>
      </c>
    </row>
    <row r="34" spans="2:16" s="22" customFormat="1" ht="11.1" customHeight="1" x14ac:dyDescent="0.15">
      <c r="B34" s="32" t="s">
        <v>285</v>
      </c>
      <c r="C34" s="121">
        <v>46</v>
      </c>
      <c r="D34" s="53"/>
      <c r="E34" s="127">
        <v>44</v>
      </c>
      <c r="F34" s="121">
        <v>42</v>
      </c>
      <c r="G34" s="121">
        <v>14</v>
      </c>
      <c r="H34" s="121">
        <v>0</v>
      </c>
      <c r="I34" s="121">
        <v>0</v>
      </c>
      <c r="J34" s="46">
        <f>('F-20-1'!C34+'F-20-2'!C34)-C34</f>
        <v>0</v>
      </c>
      <c r="L34" s="46">
        <f>('F-20-1'!E34+'F-20-2'!E34)-E34</f>
        <v>0</v>
      </c>
      <c r="M34" s="46">
        <f>('F-20-1'!F34+'F-20-2'!F34)-F34</f>
        <v>0</v>
      </c>
      <c r="N34" s="46">
        <f>('F-20-1'!G34+'F-20-2'!G34)-G34</f>
        <v>0</v>
      </c>
      <c r="O34" s="46">
        <f>('F-20-1'!H34+'F-20-2'!H34)-H34</f>
        <v>0</v>
      </c>
      <c r="P34" s="46">
        <f>('F-20-1'!I34+'F-20-2'!I34)-I34</f>
        <v>0</v>
      </c>
    </row>
    <row r="35" spans="2:16" s="8" customFormat="1" ht="11.1" customHeight="1" x14ac:dyDescent="0.15">
      <c r="B35" s="29" t="s">
        <v>14</v>
      </c>
      <c r="C35" s="123">
        <v>1</v>
      </c>
      <c r="D35" s="43"/>
      <c r="E35" s="125">
        <v>1</v>
      </c>
      <c r="F35" s="123">
        <v>0</v>
      </c>
      <c r="G35" s="123">
        <v>0</v>
      </c>
      <c r="H35" s="123">
        <v>0</v>
      </c>
      <c r="I35" s="123">
        <v>0</v>
      </c>
      <c r="J35" s="46">
        <f>('F-20-1'!C35+'F-20-2'!C35)-C35</f>
        <v>0</v>
      </c>
      <c r="L35" s="46">
        <f>('F-20-1'!E35+'F-20-2'!E35)-E35</f>
        <v>0</v>
      </c>
      <c r="M35" s="46">
        <f>('F-20-1'!F35+'F-20-2'!F35)-F35</f>
        <v>0</v>
      </c>
      <c r="N35" s="46">
        <f>('F-20-1'!G35+'F-20-2'!G35)-G35</f>
        <v>0</v>
      </c>
      <c r="O35" s="46">
        <f>('F-20-1'!H35+'F-20-2'!H35)-H35</f>
        <v>0</v>
      </c>
      <c r="P35" s="46">
        <f>('F-20-1'!I35+'F-20-2'!I35)-I35</f>
        <v>0</v>
      </c>
    </row>
    <row r="36" spans="2:16" s="8" customFormat="1" ht="11.1" customHeight="1" x14ac:dyDescent="0.15">
      <c r="B36" s="29" t="s">
        <v>15</v>
      </c>
      <c r="C36" s="123">
        <v>3</v>
      </c>
      <c r="D36" s="43"/>
      <c r="E36" s="125">
        <v>2</v>
      </c>
      <c r="F36" s="123">
        <v>1</v>
      </c>
      <c r="G36" s="123">
        <v>0</v>
      </c>
      <c r="H36" s="123">
        <v>0</v>
      </c>
      <c r="I36" s="123">
        <v>0</v>
      </c>
      <c r="J36" s="46">
        <f>('F-20-1'!C36+'F-20-2'!C36)-C36</f>
        <v>0</v>
      </c>
      <c r="L36" s="46">
        <f>('F-20-1'!E36+'F-20-2'!E36)-E36</f>
        <v>0</v>
      </c>
      <c r="M36" s="46">
        <f>('F-20-1'!F36+'F-20-2'!F36)-F36</f>
        <v>0</v>
      </c>
      <c r="N36" s="46">
        <f>('F-20-1'!G36+'F-20-2'!G36)-G36</f>
        <v>0</v>
      </c>
      <c r="O36" s="46">
        <f>('F-20-1'!H36+'F-20-2'!H36)-H36</f>
        <v>0</v>
      </c>
      <c r="P36" s="46">
        <f>('F-20-1'!I36+'F-20-2'!I36)-I36</f>
        <v>0</v>
      </c>
    </row>
    <row r="37" spans="2:16" s="8" customFormat="1" ht="11.1" customHeight="1" x14ac:dyDescent="0.15">
      <c r="B37" s="29" t="s">
        <v>16</v>
      </c>
      <c r="C37" s="123">
        <v>4</v>
      </c>
      <c r="D37" s="43"/>
      <c r="E37" s="125">
        <v>4</v>
      </c>
      <c r="F37" s="123">
        <v>4</v>
      </c>
      <c r="G37" s="123">
        <v>2</v>
      </c>
      <c r="H37" s="123">
        <v>0</v>
      </c>
      <c r="I37" s="123">
        <v>0</v>
      </c>
      <c r="J37" s="46">
        <f>('F-20-1'!C37+'F-20-2'!C37)-C37</f>
        <v>0</v>
      </c>
      <c r="L37" s="46">
        <f>('F-20-1'!E37+'F-20-2'!E37)-E37</f>
        <v>0</v>
      </c>
      <c r="M37" s="46">
        <f>('F-20-1'!F37+'F-20-2'!F37)-F37</f>
        <v>0</v>
      </c>
      <c r="N37" s="46">
        <f>('F-20-1'!G37+'F-20-2'!G37)-G37</f>
        <v>0</v>
      </c>
      <c r="O37" s="46">
        <f>('F-20-1'!H37+'F-20-2'!H37)-H37</f>
        <v>0</v>
      </c>
      <c r="P37" s="46">
        <f>('F-20-1'!I37+'F-20-2'!I37)-I37</f>
        <v>0</v>
      </c>
    </row>
    <row r="38" spans="2:16" s="8" customFormat="1" ht="11.1" customHeight="1" x14ac:dyDescent="0.15">
      <c r="B38" s="29" t="s">
        <v>17</v>
      </c>
      <c r="C38" s="123">
        <v>5</v>
      </c>
      <c r="D38" s="43"/>
      <c r="E38" s="125">
        <v>8</v>
      </c>
      <c r="F38" s="123">
        <v>8</v>
      </c>
      <c r="G38" s="123">
        <v>3</v>
      </c>
      <c r="H38" s="123">
        <v>0</v>
      </c>
      <c r="I38" s="123">
        <v>0</v>
      </c>
      <c r="J38" s="46">
        <f>('F-20-1'!C38+'F-20-2'!C38)-C38</f>
        <v>0</v>
      </c>
      <c r="L38" s="46">
        <f>('F-20-1'!E38+'F-20-2'!E38)-E38</f>
        <v>0</v>
      </c>
      <c r="M38" s="46">
        <f>('F-20-1'!F38+'F-20-2'!F38)-F38</f>
        <v>0</v>
      </c>
      <c r="N38" s="46">
        <f>('F-20-1'!G38+'F-20-2'!G38)-G38</f>
        <v>0</v>
      </c>
      <c r="O38" s="46">
        <f>('F-20-1'!H38+'F-20-2'!H38)-H38</f>
        <v>0</v>
      </c>
      <c r="P38" s="46">
        <f>('F-20-1'!I38+'F-20-2'!I38)-I38</f>
        <v>0</v>
      </c>
    </row>
    <row r="39" spans="2:16" s="8" customFormat="1" ht="11.1" customHeight="1" x14ac:dyDescent="0.15">
      <c r="B39" s="29" t="s">
        <v>18</v>
      </c>
      <c r="C39" s="123">
        <v>3</v>
      </c>
      <c r="D39" s="43"/>
      <c r="E39" s="125">
        <v>3</v>
      </c>
      <c r="F39" s="123">
        <v>2</v>
      </c>
      <c r="G39" s="123">
        <v>1</v>
      </c>
      <c r="H39" s="123">
        <v>0</v>
      </c>
      <c r="I39" s="123">
        <v>0</v>
      </c>
      <c r="J39" s="46">
        <f>('F-20-1'!C39+'F-20-2'!C39)-C39</f>
        <v>0</v>
      </c>
      <c r="L39" s="46">
        <f>('F-20-1'!E39+'F-20-2'!E39)-E39</f>
        <v>0</v>
      </c>
      <c r="M39" s="46">
        <f>('F-20-1'!F39+'F-20-2'!F39)-F39</f>
        <v>0</v>
      </c>
      <c r="N39" s="46">
        <f>('F-20-1'!G39+'F-20-2'!G39)-G39</f>
        <v>0</v>
      </c>
      <c r="O39" s="46">
        <f>('F-20-1'!H39+'F-20-2'!H39)-H39</f>
        <v>0</v>
      </c>
      <c r="P39" s="46">
        <f>('F-20-1'!I39+'F-20-2'!I39)-I39</f>
        <v>0</v>
      </c>
    </row>
    <row r="40" spans="2:16" s="8" customFormat="1" ht="11.1" customHeight="1" x14ac:dyDescent="0.15">
      <c r="B40" s="29" t="s">
        <v>19</v>
      </c>
      <c r="C40" s="123">
        <v>13</v>
      </c>
      <c r="D40" s="43"/>
      <c r="E40" s="125">
        <v>13</v>
      </c>
      <c r="F40" s="123">
        <v>12</v>
      </c>
      <c r="G40" s="123">
        <v>3</v>
      </c>
      <c r="H40" s="123">
        <v>0</v>
      </c>
      <c r="I40" s="123">
        <v>0</v>
      </c>
      <c r="J40" s="46">
        <f>('F-20-1'!C40+'F-20-2'!C40)-C40</f>
        <v>0</v>
      </c>
      <c r="L40" s="46">
        <f>('F-20-1'!E40+'F-20-2'!E40)-E40</f>
        <v>0</v>
      </c>
      <c r="M40" s="46">
        <f>('F-20-1'!F40+'F-20-2'!F40)-F40</f>
        <v>0</v>
      </c>
      <c r="N40" s="46">
        <f>('F-20-1'!G40+'F-20-2'!G40)-G40</f>
        <v>0</v>
      </c>
      <c r="O40" s="46">
        <f>('F-20-1'!H40+'F-20-2'!H40)-H40</f>
        <v>0</v>
      </c>
      <c r="P40" s="46">
        <f>('F-20-1'!I40+'F-20-2'!I40)-I40</f>
        <v>0</v>
      </c>
    </row>
    <row r="41" spans="2:16" s="8" customFormat="1" ht="11.1" customHeight="1" x14ac:dyDescent="0.15">
      <c r="B41" s="29" t="s">
        <v>20</v>
      </c>
      <c r="C41" s="123">
        <v>1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  <c r="J41" s="46">
        <f>('F-20-1'!C41+'F-20-2'!C41)-C41</f>
        <v>0</v>
      </c>
      <c r="L41" s="46">
        <f>('F-20-1'!E41+'F-20-2'!E41)-E41</f>
        <v>0</v>
      </c>
      <c r="M41" s="46">
        <f>('F-20-1'!F41+'F-20-2'!F41)-F41</f>
        <v>0</v>
      </c>
      <c r="N41" s="46">
        <f>('F-20-1'!G41+'F-20-2'!G41)-G41</f>
        <v>0</v>
      </c>
      <c r="O41" s="46">
        <f>('F-20-1'!H41+'F-20-2'!H41)-H41</f>
        <v>0</v>
      </c>
      <c r="P41" s="46">
        <f>('F-20-1'!I41+'F-20-2'!I41)-I41</f>
        <v>0</v>
      </c>
    </row>
    <row r="42" spans="2:16" s="8" customFormat="1" ht="11.1" customHeight="1" x14ac:dyDescent="0.15">
      <c r="B42" s="29" t="s">
        <v>21</v>
      </c>
      <c r="C42" s="130">
        <v>3</v>
      </c>
      <c r="D42" s="43"/>
      <c r="E42" s="125">
        <v>2</v>
      </c>
      <c r="F42" s="123">
        <v>2</v>
      </c>
      <c r="G42" s="123">
        <v>2</v>
      </c>
      <c r="H42" s="123">
        <v>0</v>
      </c>
      <c r="I42" s="123">
        <v>0</v>
      </c>
      <c r="J42" s="46">
        <f>('F-20-1'!C42+'F-20-2'!C42)-C42</f>
        <v>0</v>
      </c>
      <c r="L42" s="46">
        <f>('F-20-1'!E42+'F-20-2'!E42)-E42</f>
        <v>0</v>
      </c>
      <c r="M42" s="46">
        <f>('F-20-1'!F42+'F-20-2'!F42)-F42</f>
        <v>0</v>
      </c>
      <c r="N42" s="46">
        <f>('F-20-1'!G42+'F-20-2'!G42)-G42</f>
        <v>0</v>
      </c>
      <c r="O42" s="46">
        <f>('F-20-1'!H42+'F-20-2'!H42)-H42</f>
        <v>0</v>
      </c>
      <c r="P42" s="46">
        <f>('F-20-1'!I42+'F-20-2'!I42)-I42</f>
        <v>0</v>
      </c>
    </row>
    <row r="43" spans="2:16" s="8" customFormat="1" ht="11.1" customHeight="1" x14ac:dyDescent="0.15">
      <c r="B43" s="29" t="s">
        <v>22</v>
      </c>
      <c r="C43" s="123">
        <v>2</v>
      </c>
      <c r="D43" s="43"/>
      <c r="E43" s="125">
        <v>2</v>
      </c>
      <c r="F43" s="123">
        <v>3</v>
      </c>
      <c r="G43" s="123">
        <v>1</v>
      </c>
      <c r="H43" s="123">
        <v>0</v>
      </c>
      <c r="I43" s="123">
        <v>0</v>
      </c>
      <c r="J43" s="46">
        <f>('F-20-1'!C43+'F-20-2'!C43)-C43</f>
        <v>0</v>
      </c>
      <c r="L43" s="46">
        <f>('F-20-1'!E43+'F-20-2'!E43)-E43</f>
        <v>0</v>
      </c>
      <c r="M43" s="46">
        <f>('F-20-1'!F43+'F-20-2'!F43)-F43</f>
        <v>0</v>
      </c>
      <c r="N43" s="46">
        <f>('F-20-1'!G43+'F-20-2'!G43)-G43</f>
        <v>0</v>
      </c>
      <c r="O43" s="46">
        <f>('F-20-1'!H43+'F-20-2'!H43)-H43</f>
        <v>0</v>
      </c>
      <c r="P43" s="46">
        <f>('F-20-1'!I43+'F-20-2'!I43)-I43</f>
        <v>0</v>
      </c>
    </row>
    <row r="44" spans="2:16" s="8" customFormat="1" ht="11.1" customHeight="1" x14ac:dyDescent="0.15">
      <c r="B44" s="29" t="s">
        <v>23</v>
      </c>
      <c r="C44" s="123">
        <v>11</v>
      </c>
      <c r="D44" s="43"/>
      <c r="E44" s="125">
        <v>9</v>
      </c>
      <c r="F44" s="123">
        <v>10</v>
      </c>
      <c r="G44" s="123">
        <v>2</v>
      </c>
      <c r="H44" s="123">
        <v>0</v>
      </c>
      <c r="I44" s="123">
        <v>0</v>
      </c>
      <c r="J44" s="46">
        <f>('F-20-1'!C44+'F-20-2'!C44)-C44</f>
        <v>0</v>
      </c>
      <c r="L44" s="46">
        <f>('F-20-1'!E44+'F-20-2'!E44)-E44</f>
        <v>0</v>
      </c>
      <c r="M44" s="46">
        <f>('F-20-1'!F44+'F-20-2'!F44)-F44</f>
        <v>0</v>
      </c>
      <c r="N44" s="46">
        <f>('F-20-1'!G44+'F-20-2'!G44)-G44</f>
        <v>0</v>
      </c>
      <c r="O44" s="46">
        <f>('F-20-1'!H44+'F-20-2'!H44)-H44</f>
        <v>0</v>
      </c>
      <c r="P44" s="46">
        <f>('F-20-1'!I44+'F-20-2'!I44)-I44</f>
        <v>0</v>
      </c>
    </row>
    <row r="45" spans="2:16" s="22" customFormat="1" ht="11.1" customHeight="1" x14ac:dyDescent="0.15">
      <c r="B45" s="32" t="s">
        <v>286</v>
      </c>
      <c r="C45" s="121">
        <v>15</v>
      </c>
      <c r="D45" s="53"/>
      <c r="E45" s="131">
        <v>12</v>
      </c>
      <c r="F45" s="121">
        <v>8</v>
      </c>
      <c r="G45" s="121">
        <v>4</v>
      </c>
      <c r="H45" s="121">
        <v>0</v>
      </c>
      <c r="I45" s="121">
        <v>0</v>
      </c>
      <c r="J45" s="46">
        <f>('F-20-1'!C45+'F-20-2'!C45)-C45</f>
        <v>0</v>
      </c>
      <c r="L45" s="46">
        <f>('F-20-1'!E45+'F-20-2'!E45)-E45</f>
        <v>0</v>
      </c>
      <c r="M45" s="46">
        <f>('F-20-1'!F45+'F-20-2'!F45)-F45</f>
        <v>0</v>
      </c>
      <c r="N45" s="46">
        <f>('F-20-1'!G45+'F-20-2'!G45)-G45</f>
        <v>0</v>
      </c>
      <c r="O45" s="46">
        <f>('F-20-1'!H45+'F-20-2'!H45)-H45</f>
        <v>0</v>
      </c>
      <c r="P45" s="46">
        <f>('F-20-1'!I45+'F-20-2'!I45)-I45</f>
        <v>0</v>
      </c>
    </row>
    <row r="46" spans="2:16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  <c r="J46" s="46">
        <f>('F-20-1'!C46+'F-20-2'!C46)-C46</f>
        <v>0</v>
      </c>
      <c r="L46" s="46">
        <f>('F-20-1'!E46+'F-20-2'!E46)-E46</f>
        <v>0</v>
      </c>
      <c r="M46" s="46">
        <f>('F-20-1'!F46+'F-20-2'!F46)-F46</f>
        <v>0</v>
      </c>
      <c r="N46" s="46">
        <f>('F-20-1'!G46+'F-20-2'!G46)-G46</f>
        <v>0</v>
      </c>
      <c r="O46" s="46">
        <f>('F-20-1'!H46+'F-20-2'!H46)-H46</f>
        <v>0</v>
      </c>
      <c r="P46" s="46">
        <f>('F-20-1'!I46+'F-20-2'!I46)-I46</f>
        <v>0</v>
      </c>
    </row>
    <row r="47" spans="2:16" s="8" customFormat="1" ht="11.1" customHeight="1" x14ac:dyDescent="0.15">
      <c r="B47" s="29" t="s">
        <v>25</v>
      </c>
      <c r="C47" s="123">
        <v>0</v>
      </c>
      <c r="D47" s="43"/>
      <c r="E47" s="125">
        <v>1</v>
      </c>
      <c r="F47" s="123">
        <v>0</v>
      </c>
      <c r="G47" s="123">
        <v>0</v>
      </c>
      <c r="H47" s="123">
        <v>0</v>
      </c>
      <c r="I47" s="123">
        <v>0</v>
      </c>
      <c r="J47" s="46">
        <f>('F-20-1'!C47+'F-20-2'!C47)-C47</f>
        <v>0</v>
      </c>
      <c r="L47" s="46">
        <f>('F-20-1'!E47+'F-20-2'!E47)-E47</f>
        <v>0</v>
      </c>
      <c r="M47" s="46">
        <f>('F-20-1'!F47+'F-20-2'!F47)-F47</f>
        <v>0</v>
      </c>
      <c r="N47" s="46">
        <f>('F-20-1'!G47+'F-20-2'!G47)-G47</f>
        <v>0</v>
      </c>
      <c r="O47" s="46">
        <f>('F-20-1'!H47+'F-20-2'!H47)-H47</f>
        <v>0</v>
      </c>
      <c r="P47" s="46">
        <f>('F-20-1'!I47+'F-20-2'!I47)-I47</f>
        <v>0</v>
      </c>
    </row>
    <row r="48" spans="2:16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  <c r="J48" s="46">
        <f>('F-20-1'!C48+'F-20-2'!C48)-C48</f>
        <v>0</v>
      </c>
      <c r="L48" s="46">
        <f>('F-20-1'!E48+'F-20-2'!E48)-E48</f>
        <v>0</v>
      </c>
      <c r="M48" s="46">
        <f>('F-20-1'!F48+'F-20-2'!F48)-F48</f>
        <v>0</v>
      </c>
      <c r="N48" s="46">
        <f>('F-20-1'!G48+'F-20-2'!G48)-G48</f>
        <v>0</v>
      </c>
      <c r="O48" s="46">
        <f>('F-20-1'!H48+'F-20-2'!H48)-H48</f>
        <v>0</v>
      </c>
      <c r="P48" s="46">
        <f>('F-20-1'!I48+'F-20-2'!I48)-I48</f>
        <v>0</v>
      </c>
    </row>
    <row r="49" spans="2:16" s="8" customFormat="1" ht="11.1" customHeight="1" x14ac:dyDescent="0.15">
      <c r="B49" s="29" t="s">
        <v>27</v>
      </c>
      <c r="C49" s="123">
        <v>1</v>
      </c>
      <c r="D49" s="43"/>
      <c r="E49" s="125">
        <v>1</v>
      </c>
      <c r="F49" s="123">
        <v>0</v>
      </c>
      <c r="G49" s="123">
        <v>0</v>
      </c>
      <c r="H49" s="123">
        <v>0</v>
      </c>
      <c r="I49" s="123">
        <v>0</v>
      </c>
      <c r="J49" s="46">
        <f>('F-20-1'!C49+'F-20-2'!C49)-C49</f>
        <v>0</v>
      </c>
      <c r="L49" s="46">
        <f>('F-20-1'!E49+'F-20-2'!E49)-E49</f>
        <v>0</v>
      </c>
      <c r="M49" s="46">
        <f>('F-20-1'!F49+'F-20-2'!F49)-F49</f>
        <v>0</v>
      </c>
      <c r="N49" s="46">
        <f>('F-20-1'!G49+'F-20-2'!G49)-G49</f>
        <v>0</v>
      </c>
      <c r="O49" s="46">
        <f>('F-20-1'!H49+'F-20-2'!H49)-H49</f>
        <v>0</v>
      </c>
      <c r="P49" s="46">
        <f>('F-20-1'!I49+'F-20-2'!I49)-I49</f>
        <v>0</v>
      </c>
    </row>
    <row r="50" spans="2:16" s="8" customFormat="1" ht="11.1" customHeight="1" x14ac:dyDescent="0.15">
      <c r="B50" s="29" t="s">
        <v>28</v>
      </c>
      <c r="C50" s="123">
        <v>6</v>
      </c>
      <c r="D50" s="43"/>
      <c r="E50" s="125">
        <v>7</v>
      </c>
      <c r="F50" s="123">
        <v>6</v>
      </c>
      <c r="G50" s="123">
        <v>3</v>
      </c>
      <c r="H50" s="123">
        <v>0</v>
      </c>
      <c r="I50" s="123">
        <v>0</v>
      </c>
      <c r="J50" s="46">
        <f>('F-20-1'!C50+'F-20-2'!C50)-C50</f>
        <v>0</v>
      </c>
      <c r="L50" s="46">
        <f>('F-20-1'!E50+'F-20-2'!E50)-E50</f>
        <v>0</v>
      </c>
      <c r="M50" s="46">
        <f>('F-20-1'!F50+'F-20-2'!F50)-F50</f>
        <v>0</v>
      </c>
      <c r="N50" s="46">
        <f>('F-20-1'!G50+'F-20-2'!G50)-G50</f>
        <v>0</v>
      </c>
      <c r="O50" s="46">
        <f>('F-20-1'!H50+'F-20-2'!H50)-H50</f>
        <v>0</v>
      </c>
      <c r="P50" s="46">
        <f>('F-20-1'!I50+'F-20-2'!I50)-I50</f>
        <v>0</v>
      </c>
    </row>
    <row r="51" spans="2:16" s="8" customFormat="1" ht="11.1" customHeight="1" x14ac:dyDescent="0.15">
      <c r="B51" s="29" t="s">
        <v>29</v>
      </c>
      <c r="C51" s="123">
        <v>8</v>
      </c>
      <c r="D51" s="43"/>
      <c r="E51" s="125">
        <v>3</v>
      </c>
      <c r="F51" s="123">
        <v>2</v>
      </c>
      <c r="G51" s="123">
        <v>1</v>
      </c>
      <c r="H51" s="123">
        <v>0</v>
      </c>
      <c r="I51" s="123">
        <v>0</v>
      </c>
      <c r="J51" s="46">
        <f>('F-20-1'!C51+'F-20-2'!C51)-C51</f>
        <v>0</v>
      </c>
      <c r="L51" s="46">
        <f>('F-20-1'!E51+'F-20-2'!E51)-E51</f>
        <v>0</v>
      </c>
      <c r="M51" s="46">
        <f>('F-20-1'!F51+'F-20-2'!F51)-F51</f>
        <v>0</v>
      </c>
      <c r="N51" s="46">
        <f>('F-20-1'!G51+'F-20-2'!G51)-G51</f>
        <v>0</v>
      </c>
      <c r="O51" s="46">
        <f>('F-20-1'!H51+'F-20-2'!H51)-H51</f>
        <v>0</v>
      </c>
      <c r="P51" s="46">
        <f>('F-20-1'!I51+'F-20-2'!I51)-I51</f>
        <v>0</v>
      </c>
    </row>
    <row r="52" spans="2:16" s="22" customFormat="1" ht="11.1" customHeight="1" x14ac:dyDescent="0.15">
      <c r="B52" s="32" t="s">
        <v>287</v>
      </c>
      <c r="C52" s="121">
        <v>27</v>
      </c>
      <c r="D52" s="53"/>
      <c r="E52" s="127">
        <v>22</v>
      </c>
      <c r="F52" s="121">
        <v>19</v>
      </c>
      <c r="G52" s="121">
        <v>11</v>
      </c>
      <c r="H52" s="121">
        <v>1</v>
      </c>
      <c r="I52" s="121">
        <v>1</v>
      </c>
      <c r="J52" s="46">
        <f>('F-20-1'!C52+'F-20-2'!C52)-C52</f>
        <v>0</v>
      </c>
      <c r="L52" s="46">
        <f>('F-20-1'!E52+'F-20-2'!E52)-E52</f>
        <v>0</v>
      </c>
      <c r="M52" s="46">
        <f>('F-20-1'!F52+'F-20-2'!F52)-F52</f>
        <v>0</v>
      </c>
      <c r="N52" s="46">
        <f>('F-20-1'!G52+'F-20-2'!G52)-G52</f>
        <v>0</v>
      </c>
      <c r="O52" s="46">
        <f>('F-20-1'!H52+'F-20-2'!H52)-H52</f>
        <v>0</v>
      </c>
      <c r="P52" s="46">
        <f>('F-20-1'!I52+'F-20-2'!I52)-I52</f>
        <v>0</v>
      </c>
    </row>
    <row r="53" spans="2:16" s="8" customFormat="1" ht="11.1" customHeight="1" x14ac:dyDescent="0.15">
      <c r="B53" s="29" t="s">
        <v>30</v>
      </c>
      <c r="C53" s="123">
        <v>3</v>
      </c>
      <c r="D53" s="43"/>
      <c r="E53" s="125">
        <v>3</v>
      </c>
      <c r="F53" s="123">
        <v>2</v>
      </c>
      <c r="G53" s="123">
        <v>1</v>
      </c>
      <c r="H53" s="123">
        <v>0</v>
      </c>
      <c r="I53" s="123">
        <v>0</v>
      </c>
      <c r="J53" s="46">
        <f>('F-20-1'!C53+'F-20-2'!C53)-C53</f>
        <v>0</v>
      </c>
      <c r="L53" s="46">
        <f>('F-20-1'!E53+'F-20-2'!E53)-E53</f>
        <v>0</v>
      </c>
      <c r="M53" s="46">
        <f>('F-20-1'!F53+'F-20-2'!F53)-F53</f>
        <v>0</v>
      </c>
      <c r="N53" s="46">
        <f>('F-20-1'!G53+'F-20-2'!G53)-G53</f>
        <v>0</v>
      </c>
      <c r="O53" s="46">
        <f>('F-20-1'!H53+'F-20-2'!H53)-H53</f>
        <v>0</v>
      </c>
      <c r="P53" s="46">
        <f>('F-20-1'!I53+'F-20-2'!I53)-I53</f>
        <v>0</v>
      </c>
    </row>
    <row r="54" spans="2:16" s="8" customFormat="1" ht="11.1" customHeight="1" x14ac:dyDescent="0.15">
      <c r="B54" s="29" t="s">
        <v>31</v>
      </c>
      <c r="C54" s="123">
        <v>6</v>
      </c>
      <c r="D54" s="43"/>
      <c r="E54" s="125">
        <v>4</v>
      </c>
      <c r="F54" s="123">
        <v>4</v>
      </c>
      <c r="G54" s="123">
        <v>2</v>
      </c>
      <c r="H54" s="123">
        <v>1</v>
      </c>
      <c r="I54" s="123">
        <v>1</v>
      </c>
      <c r="J54" s="46">
        <f>('F-20-1'!C54+'F-20-2'!C54)-C54</f>
        <v>0</v>
      </c>
      <c r="L54" s="46">
        <f>('F-20-1'!E54+'F-20-2'!E54)-E54</f>
        <v>0</v>
      </c>
      <c r="M54" s="46">
        <f>('F-20-1'!F54+'F-20-2'!F54)-F54</f>
        <v>0</v>
      </c>
      <c r="N54" s="46">
        <f>('F-20-1'!G54+'F-20-2'!G54)-G54</f>
        <v>0</v>
      </c>
      <c r="O54" s="46">
        <f>('F-20-1'!H54+'F-20-2'!H54)-H54</f>
        <v>0</v>
      </c>
      <c r="P54" s="46">
        <f>('F-20-1'!I54+'F-20-2'!I54)-I54</f>
        <v>0</v>
      </c>
    </row>
    <row r="55" spans="2:16" s="8" customFormat="1" ht="11.1" customHeight="1" x14ac:dyDescent="0.15">
      <c r="B55" s="29" t="s">
        <v>32</v>
      </c>
      <c r="C55" s="123">
        <v>7</v>
      </c>
      <c r="D55" s="43"/>
      <c r="E55" s="125">
        <v>6</v>
      </c>
      <c r="F55" s="123">
        <v>8</v>
      </c>
      <c r="G55" s="123">
        <v>4</v>
      </c>
      <c r="H55" s="123">
        <v>0</v>
      </c>
      <c r="I55" s="123">
        <v>0</v>
      </c>
      <c r="J55" s="46">
        <f>('F-20-1'!C55+'F-20-2'!C55)-C55</f>
        <v>0</v>
      </c>
      <c r="L55" s="46">
        <f>('F-20-1'!E55+'F-20-2'!E55)-E55</f>
        <v>0</v>
      </c>
      <c r="M55" s="46">
        <f>('F-20-1'!F55+'F-20-2'!F55)-F55</f>
        <v>0</v>
      </c>
      <c r="N55" s="46">
        <f>('F-20-1'!G55+'F-20-2'!G55)-G55</f>
        <v>0</v>
      </c>
      <c r="O55" s="46">
        <f>('F-20-1'!H55+'F-20-2'!H55)-H55</f>
        <v>0</v>
      </c>
      <c r="P55" s="46">
        <f>('F-20-1'!I55+'F-20-2'!I55)-I55</f>
        <v>0</v>
      </c>
    </row>
    <row r="56" spans="2:16" s="8" customFormat="1" ht="11.1" customHeight="1" x14ac:dyDescent="0.15">
      <c r="B56" s="29" t="s">
        <v>33</v>
      </c>
      <c r="C56" s="123">
        <v>10</v>
      </c>
      <c r="D56" s="43"/>
      <c r="E56" s="125">
        <v>8</v>
      </c>
      <c r="F56" s="123">
        <v>5</v>
      </c>
      <c r="G56" s="123">
        <v>4</v>
      </c>
      <c r="H56" s="123">
        <v>0</v>
      </c>
      <c r="I56" s="123">
        <v>0</v>
      </c>
      <c r="J56" s="46">
        <f>('F-20-1'!C56+'F-20-2'!C56)-C56</f>
        <v>0</v>
      </c>
      <c r="L56" s="46">
        <f>('F-20-1'!E56+'F-20-2'!E56)-E56</f>
        <v>0</v>
      </c>
      <c r="M56" s="46">
        <f>('F-20-1'!F56+'F-20-2'!F56)-F56</f>
        <v>0</v>
      </c>
      <c r="N56" s="46">
        <f>('F-20-1'!G56+'F-20-2'!G56)-G56</f>
        <v>0</v>
      </c>
      <c r="O56" s="46">
        <f>('F-20-1'!H56+'F-20-2'!H56)-H56</f>
        <v>0</v>
      </c>
      <c r="P56" s="46">
        <f>('F-20-1'!I56+'F-20-2'!I56)-I56</f>
        <v>0</v>
      </c>
    </row>
    <row r="57" spans="2:16" s="8" customFormat="1" ht="11.1" customHeight="1" x14ac:dyDescent="0.15">
      <c r="B57" s="29" t="s">
        <v>34</v>
      </c>
      <c r="C57" s="123">
        <v>1</v>
      </c>
      <c r="D57" s="43"/>
      <c r="E57" s="125">
        <v>1</v>
      </c>
      <c r="F57" s="123">
        <v>0</v>
      </c>
      <c r="G57" s="123">
        <v>0</v>
      </c>
      <c r="H57" s="123">
        <v>0</v>
      </c>
      <c r="I57" s="123">
        <v>0</v>
      </c>
      <c r="J57" s="46">
        <f>('F-20-1'!C57+'F-20-2'!C57)-C57</f>
        <v>0</v>
      </c>
      <c r="L57" s="46">
        <f>('F-20-1'!E57+'F-20-2'!E57)-E57</f>
        <v>0</v>
      </c>
      <c r="M57" s="46">
        <f>('F-20-1'!F57+'F-20-2'!F57)-F57</f>
        <v>0</v>
      </c>
      <c r="N57" s="46">
        <f>('F-20-1'!G57+'F-20-2'!G57)-G57</f>
        <v>0</v>
      </c>
      <c r="O57" s="46">
        <f>('F-20-1'!H57+'F-20-2'!H57)-H57</f>
        <v>0</v>
      </c>
      <c r="P57" s="46">
        <f>('F-20-1'!I57+'F-20-2'!I57)-I57</f>
        <v>0</v>
      </c>
    </row>
    <row r="58" spans="2:16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  <c r="J58" s="46">
        <f>('F-20-1'!C58+'F-20-2'!C58)-C58</f>
        <v>0</v>
      </c>
      <c r="L58" s="46">
        <f>('F-20-1'!E58+'F-20-2'!E58)-E58</f>
        <v>0</v>
      </c>
      <c r="M58" s="46">
        <f>('F-20-1'!F58+'F-20-2'!F58)-F58</f>
        <v>0</v>
      </c>
      <c r="N58" s="46">
        <f>('F-20-1'!G58+'F-20-2'!G58)-G58</f>
        <v>0</v>
      </c>
      <c r="O58" s="46">
        <f>('F-20-1'!H58+'F-20-2'!H58)-H58</f>
        <v>0</v>
      </c>
      <c r="P58" s="46">
        <f>('F-20-1'!I58+'F-20-2'!I58)-I58</f>
        <v>0</v>
      </c>
    </row>
    <row r="59" spans="2:16" s="22" customFormat="1" ht="11.1" customHeight="1" x14ac:dyDescent="0.15">
      <c r="B59" s="32" t="s">
        <v>288</v>
      </c>
      <c r="C59" s="121">
        <v>11</v>
      </c>
      <c r="D59" s="53"/>
      <c r="E59" s="127">
        <v>10</v>
      </c>
      <c r="F59" s="121">
        <v>8</v>
      </c>
      <c r="G59" s="121">
        <v>2</v>
      </c>
      <c r="H59" s="121">
        <v>0</v>
      </c>
      <c r="I59" s="121">
        <v>0</v>
      </c>
      <c r="J59" s="46">
        <f>('F-20-1'!C59+'F-20-2'!C59)-C59</f>
        <v>0</v>
      </c>
      <c r="L59" s="46">
        <f>('F-20-1'!E59+'F-20-2'!E59)-E59</f>
        <v>0</v>
      </c>
      <c r="M59" s="46">
        <f>('F-20-1'!F59+'F-20-2'!F59)-F59</f>
        <v>0</v>
      </c>
      <c r="N59" s="46">
        <f>('F-20-1'!G59+'F-20-2'!G59)-G59</f>
        <v>0</v>
      </c>
      <c r="O59" s="46">
        <f>('F-20-1'!H59+'F-20-2'!H59)-H59</f>
        <v>0</v>
      </c>
      <c r="P59" s="46">
        <f>('F-20-1'!I59+'F-20-2'!I59)-I59</f>
        <v>0</v>
      </c>
    </row>
    <row r="60" spans="2:16" s="8" customFormat="1" ht="11.1" customHeight="1" x14ac:dyDescent="0.15">
      <c r="B60" s="29" t="s">
        <v>36</v>
      </c>
      <c r="C60" s="123">
        <v>3</v>
      </c>
      <c r="D60" s="43"/>
      <c r="E60" s="125">
        <v>3</v>
      </c>
      <c r="F60" s="123">
        <v>2</v>
      </c>
      <c r="G60" s="123">
        <v>1</v>
      </c>
      <c r="H60" s="123">
        <v>0</v>
      </c>
      <c r="I60" s="123">
        <v>0</v>
      </c>
      <c r="J60" s="46">
        <f>('F-20-1'!C60+'F-20-2'!C60)-C60</f>
        <v>0</v>
      </c>
      <c r="L60" s="46">
        <f>('F-20-1'!E60+'F-20-2'!E60)-E60</f>
        <v>0</v>
      </c>
      <c r="M60" s="46">
        <f>('F-20-1'!F60+'F-20-2'!F60)-F60</f>
        <v>0</v>
      </c>
      <c r="N60" s="46">
        <f>('F-20-1'!G60+'F-20-2'!G60)-G60</f>
        <v>0</v>
      </c>
      <c r="O60" s="46">
        <f>('F-20-1'!H60+'F-20-2'!H60)-H60</f>
        <v>0</v>
      </c>
      <c r="P60" s="46">
        <f>('F-20-1'!I60+'F-20-2'!I60)-I60</f>
        <v>0</v>
      </c>
    </row>
    <row r="61" spans="2:16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  <c r="J61" s="46">
        <f>('F-20-1'!C61+'F-20-2'!C61)-C61</f>
        <v>0</v>
      </c>
      <c r="L61" s="46">
        <f>('F-20-1'!E61+'F-20-2'!E61)-E61</f>
        <v>0</v>
      </c>
      <c r="M61" s="46">
        <f>('F-20-1'!F61+'F-20-2'!F61)-F61</f>
        <v>0</v>
      </c>
      <c r="N61" s="46">
        <f>('F-20-1'!G61+'F-20-2'!G61)-G61</f>
        <v>0</v>
      </c>
      <c r="O61" s="46">
        <f>('F-20-1'!H61+'F-20-2'!H61)-H61</f>
        <v>0</v>
      </c>
      <c r="P61" s="46">
        <f>('F-20-1'!I61+'F-20-2'!I61)-I61</f>
        <v>0</v>
      </c>
    </row>
    <row r="62" spans="2:16" s="8" customFormat="1" ht="11.1" customHeight="1" x14ac:dyDescent="0.15">
      <c r="B62" s="29" t="s">
        <v>38</v>
      </c>
      <c r="C62" s="123">
        <v>1</v>
      </c>
      <c r="D62" s="43"/>
      <c r="E62" s="125">
        <v>1</v>
      </c>
      <c r="F62" s="123">
        <v>0</v>
      </c>
      <c r="G62" s="123">
        <v>0</v>
      </c>
      <c r="H62" s="123">
        <v>0</v>
      </c>
      <c r="I62" s="123">
        <v>0</v>
      </c>
      <c r="J62" s="46">
        <f>('F-20-1'!C62+'F-20-2'!C62)-C62</f>
        <v>0</v>
      </c>
      <c r="L62" s="46">
        <f>('F-20-1'!E62+'F-20-2'!E62)-E62</f>
        <v>0</v>
      </c>
      <c r="M62" s="46">
        <f>('F-20-1'!F62+'F-20-2'!F62)-F62</f>
        <v>0</v>
      </c>
      <c r="N62" s="46">
        <f>('F-20-1'!G62+'F-20-2'!G62)-G62</f>
        <v>0</v>
      </c>
      <c r="O62" s="46">
        <f>('F-20-1'!H62+'F-20-2'!H62)-H62</f>
        <v>0</v>
      </c>
      <c r="P62" s="46">
        <f>('F-20-1'!I62+'F-20-2'!I62)-I62</f>
        <v>0</v>
      </c>
    </row>
    <row r="63" spans="2:16" s="8" customFormat="1" ht="11.1" customHeight="1" x14ac:dyDescent="0.15">
      <c r="B63" s="29" t="s">
        <v>39</v>
      </c>
      <c r="C63" s="123">
        <v>6</v>
      </c>
      <c r="D63" s="43"/>
      <c r="E63" s="125">
        <v>5</v>
      </c>
      <c r="F63" s="123">
        <v>5</v>
      </c>
      <c r="G63" s="123">
        <v>1</v>
      </c>
      <c r="H63" s="123">
        <v>0</v>
      </c>
      <c r="I63" s="123">
        <v>0</v>
      </c>
      <c r="J63" s="46">
        <f>('F-20-1'!C63+'F-20-2'!C63)-C63</f>
        <v>0</v>
      </c>
      <c r="L63" s="46">
        <f>('F-20-1'!E63+'F-20-2'!E63)-E63</f>
        <v>0</v>
      </c>
      <c r="M63" s="46">
        <f>('F-20-1'!F63+'F-20-2'!F63)-F63</f>
        <v>0</v>
      </c>
      <c r="N63" s="46">
        <f>('F-20-1'!G63+'F-20-2'!G63)-G63</f>
        <v>0</v>
      </c>
      <c r="O63" s="46">
        <f>('F-20-1'!H63+'F-20-2'!H63)-H63</f>
        <v>0</v>
      </c>
      <c r="P63" s="46">
        <f>('F-20-1'!I63+'F-20-2'!I63)-I63</f>
        <v>0</v>
      </c>
    </row>
    <row r="64" spans="2:16" s="8" customFormat="1" ht="11.1" customHeight="1" x14ac:dyDescent="0.15">
      <c r="B64" s="29" t="s">
        <v>40</v>
      </c>
      <c r="C64" s="123">
        <v>1</v>
      </c>
      <c r="D64" s="43"/>
      <c r="E64" s="125">
        <v>1</v>
      </c>
      <c r="F64" s="123">
        <v>1</v>
      </c>
      <c r="G64" s="123">
        <v>0</v>
      </c>
      <c r="H64" s="123">
        <v>0</v>
      </c>
      <c r="I64" s="123">
        <v>0</v>
      </c>
      <c r="J64" s="46">
        <f>('F-20-1'!C64+'F-20-2'!C64)-C64</f>
        <v>0</v>
      </c>
      <c r="L64" s="46">
        <f>('F-20-1'!E64+'F-20-2'!E64)-E64</f>
        <v>0</v>
      </c>
      <c r="M64" s="46">
        <f>('F-20-1'!F64+'F-20-2'!F64)-F64</f>
        <v>0</v>
      </c>
      <c r="N64" s="46">
        <f>('F-20-1'!G64+'F-20-2'!G64)-G64</f>
        <v>0</v>
      </c>
      <c r="O64" s="46">
        <f>('F-20-1'!H64+'F-20-2'!H64)-H64</f>
        <v>0</v>
      </c>
      <c r="P64" s="46">
        <f>('F-20-1'!I64+'F-20-2'!I64)-I64</f>
        <v>0</v>
      </c>
    </row>
    <row r="65" spans="2:16" s="22" customFormat="1" ht="11.1" customHeight="1" x14ac:dyDescent="0.15">
      <c r="B65" s="32" t="s">
        <v>289</v>
      </c>
      <c r="C65" s="121">
        <v>8</v>
      </c>
      <c r="D65" s="53"/>
      <c r="E65" s="127">
        <v>6</v>
      </c>
      <c r="F65" s="121">
        <v>6</v>
      </c>
      <c r="G65" s="121">
        <v>2</v>
      </c>
      <c r="H65" s="121">
        <v>0</v>
      </c>
      <c r="I65" s="121">
        <v>0</v>
      </c>
      <c r="J65" s="46">
        <f>('F-20-1'!C65+'F-20-2'!C65)-C65</f>
        <v>0</v>
      </c>
      <c r="L65" s="46">
        <f>('F-20-1'!E65+'F-20-2'!E65)-E65</f>
        <v>0</v>
      </c>
      <c r="M65" s="46">
        <f>('F-20-1'!F65+'F-20-2'!F65)-F65</f>
        <v>0</v>
      </c>
      <c r="N65" s="46">
        <f>('F-20-1'!G65+'F-20-2'!G65)-G65</f>
        <v>0</v>
      </c>
      <c r="O65" s="46">
        <f>('F-20-1'!H65+'F-20-2'!H65)-H65</f>
        <v>0</v>
      </c>
      <c r="P65" s="46">
        <f>('F-20-1'!I65+'F-20-2'!I65)-I65</f>
        <v>0</v>
      </c>
    </row>
    <row r="66" spans="2:16" s="8" customFormat="1" ht="11.1" customHeight="1" x14ac:dyDescent="0.15">
      <c r="B66" s="29" t="s">
        <v>41</v>
      </c>
      <c r="C66" s="123">
        <v>1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  <c r="J66" s="46">
        <f>('F-20-1'!C66+'F-20-2'!C66)-C66</f>
        <v>0</v>
      </c>
      <c r="L66" s="46">
        <f>('F-20-1'!E66+'F-20-2'!E66)-E66</f>
        <v>0</v>
      </c>
      <c r="M66" s="46">
        <f>('F-20-1'!F66+'F-20-2'!F66)-F66</f>
        <v>0</v>
      </c>
      <c r="N66" s="46">
        <f>('F-20-1'!G66+'F-20-2'!G66)-G66</f>
        <v>0</v>
      </c>
      <c r="O66" s="46">
        <f>('F-20-1'!H66+'F-20-2'!H66)-H66</f>
        <v>0</v>
      </c>
      <c r="P66" s="46">
        <f>('F-20-1'!I66+'F-20-2'!I66)-I66</f>
        <v>0</v>
      </c>
    </row>
    <row r="67" spans="2:16" s="8" customFormat="1" ht="11.1" customHeight="1" x14ac:dyDescent="0.15">
      <c r="B67" s="29" t="s">
        <v>42</v>
      </c>
      <c r="C67" s="123">
        <v>4</v>
      </c>
      <c r="D67" s="43"/>
      <c r="E67" s="125">
        <v>4</v>
      </c>
      <c r="F67" s="123">
        <v>4</v>
      </c>
      <c r="G67" s="123">
        <v>1</v>
      </c>
      <c r="H67" s="123">
        <v>0</v>
      </c>
      <c r="I67" s="123">
        <v>0</v>
      </c>
      <c r="J67" s="46">
        <f>('F-20-1'!C67+'F-20-2'!C67)-C67</f>
        <v>0</v>
      </c>
      <c r="L67" s="46">
        <f>('F-20-1'!E67+'F-20-2'!E67)-E67</f>
        <v>0</v>
      </c>
      <c r="M67" s="46">
        <f>('F-20-1'!F67+'F-20-2'!F67)-F67</f>
        <v>0</v>
      </c>
      <c r="N67" s="46">
        <f>('F-20-1'!G67+'F-20-2'!G67)-G67</f>
        <v>0</v>
      </c>
      <c r="O67" s="46">
        <f>('F-20-1'!H67+'F-20-2'!H67)-H67</f>
        <v>0</v>
      </c>
      <c r="P67" s="46">
        <f>('F-20-1'!I67+'F-20-2'!I67)-I67</f>
        <v>0</v>
      </c>
    </row>
    <row r="68" spans="2:16" s="8" customFormat="1" ht="11.1" customHeight="1" x14ac:dyDescent="0.15">
      <c r="B68" s="29" t="s">
        <v>43</v>
      </c>
      <c r="C68" s="123">
        <v>1</v>
      </c>
      <c r="D68" s="43"/>
      <c r="E68" s="125">
        <v>1</v>
      </c>
      <c r="F68" s="123">
        <v>1</v>
      </c>
      <c r="G68" s="123">
        <v>1</v>
      </c>
      <c r="H68" s="123">
        <v>0</v>
      </c>
      <c r="I68" s="123">
        <v>0</v>
      </c>
      <c r="J68" s="46">
        <f>('F-20-1'!C68+'F-20-2'!C68)-C68</f>
        <v>0</v>
      </c>
      <c r="L68" s="46">
        <f>('F-20-1'!E68+'F-20-2'!E68)-E68</f>
        <v>0</v>
      </c>
      <c r="M68" s="46">
        <f>('F-20-1'!F68+'F-20-2'!F68)-F68</f>
        <v>0</v>
      </c>
      <c r="N68" s="46">
        <f>('F-20-1'!G68+'F-20-2'!G68)-G68</f>
        <v>0</v>
      </c>
      <c r="O68" s="46">
        <f>('F-20-1'!H68+'F-20-2'!H68)-H68</f>
        <v>0</v>
      </c>
      <c r="P68" s="46">
        <f>('F-20-1'!I68+'F-20-2'!I68)-I68</f>
        <v>0</v>
      </c>
    </row>
    <row r="69" spans="2:16" s="8" customFormat="1" ht="11.1" customHeight="1" x14ac:dyDescent="0.15">
      <c r="B69" s="29" t="s">
        <v>44</v>
      </c>
      <c r="C69" s="123">
        <v>2</v>
      </c>
      <c r="D69" s="43"/>
      <c r="E69" s="125">
        <v>1</v>
      </c>
      <c r="F69" s="123">
        <v>1</v>
      </c>
      <c r="G69" s="123">
        <v>0</v>
      </c>
      <c r="H69" s="123">
        <v>0</v>
      </c>
      <c r="I69" s="123">
        <v>0</v>
      </c>
      <c r="J69" s="46">
        <f>('F-20-1'!C69+'F-20-2'!C69)-C69</f>
        <v>0</v>
      </c>
      <c r="L69" s="46">
        <f>('F-20-1'!E69+'F-20-2'!E69)-E69</f>
        <v>0</v>
      </c>
      <c r="M69" s="46">
        <f>('F-20-1'!F69+'F-20-2'!F69)-F69</f>
        <v>0</v>
      </c>
      <c r="N69" s="46">
        <f>('F-20-1'!G69+'F-20-2'!G69)-G69</f>
        <v>0</v>
      </c>
      <c r="O69" s="46">
        <f>('F-20-1'!H69+'F-20-2'!H69)-H69</f>
        <v>0</v>
      </c>
      <c r="P69" s="46">
        <f>('F-20-1'!I69+'F-20-2'!I69)-I69</f>
        <v>0</v>
      </c>
    </row>
    <row r="70" spans="2:16" s="22" customFormat="1" ht="11.1" customHeight="1" x14ac:dyDescent="0.15">
      <c r="B70" s="32" t="s">
        <v>290</v>
      </c>
      <c r="C70" s="121">
        <v>9</v>
      </c>
      <c r="D70" s="53"/>
      <c r="E70" s="127">
        <v>10</v>
      </c>
      <c r="F70" s="121">
        <v>6</v>
      </c>
      <c r="G70" s="121">
        <v>3</v>
      </c>
      <c r="H70" s="121">
        <v>0</v>
      </c>
      <c r="I70" s="121">
        <v>0</v>
      </c>
      <c r="J70" s="46">
        <f>('F-20-1'!C70+'F-20-2'!C70)-C70</f>
        <v>0</v>
      </c>
      <c r="L70" s="46">
        <f>('F-20-1'!E70+'F-20-2'!E70)-E70</f>
        <v>0</v>
      </c>
      <c r="M70" s="46">
        <f>('F-20-1'!F70+'F-20-2'!F70)-F70</f>
        <v>0</v>
      </c>
      <c r="N70" s="46">
        <f>('F-20-1'!G70+'F-20-2'!G70)-G70</f>
        <v>0</v>
      </c>
      <c r="O70" s="46">
        <f>('F-20-1'!H70+'F-20-2'!H70)-H70</f>
        <v>0</v>
      </c>
      <c r="P70" s="46">
        <f>('F-20-1'!I70+'F-20-2'!I70)-I70</f>
        <v>0</v>
      </c>
    </row>
    <row r="71" spans="2:16" s="8" customFormat="1" ht="11.1" customHeight="1" x14ac:dyDescent="0.15">
      <c r="B71" s="29" t="s">
        <v>45</v>
      </c>
      <c r="C71" s="123">
        <v>2</v>
      </c>
      <c r="D71" s="43"/>
      <c r="E71" s="125">
        <v>3</v>
      </c>
      <c r="F71" s="123">
        <v>2</v>
      </c>
      <c r="G71" s="123">
        <v>0</v>
      </c>
      <c r="H71" s="123">
        <v>0</v>
      </c>
      <c r="I71" s="123">
        <v>0</v>
      </c>
      <c r="J71" s="46">
        <f>('F-20-1'!C71+'F-20-2'!C71)-C71</f>
        <v>0</v>
      </c>
      <c r="L71" s="46">
        <f>('F-20-1'!E71+'F-20-2'!E71)-E71</f>
        <v>0</v>
      </c>
      <c r="M71" s="46">
        <f>('F-20-1'!F71+'F-20-2'!F71)-F71</f>
        <v>0</v>
      </c>
      <c r="N71" s="46">
        <f>('F-20-1'!G71+'F-20-2'!G71)-G71</f>
        <v>0</v>
      </c>
      <c r="O71" s="46">
        <f>('F-20-1'!H71+'F-20-2'!H71)-H71</f>
        <v>0</v>
      </c>
      <c r="P71" s="46">
        <f>('F-20-1'!I71+'F-20-2'!I71)-I71</f>
        <v>0</v>
      </c>
    </row>
    <row r="72" spans="2:16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  <c r="J72" s="46">
        <f>('F-20-1'!C72+'F-20-2'!C72)-C72</f>
        <v>0</v>
      </c>
      <c r="L72" s="46">
        <f>('F-20-1'!E72+'F-20-2'!E72)-E72</f>
        <v>0</v>
      </c>
      <c r="M72" s="46">
        <f>('F-20-1'!F72+'F-20-2'!F72)-F72</f>
        <v>0</v>
      </c>
      <c r="N72" s="46">
        <f>('F-20-1'!G72+'F-20-2'!G72)-G72</f>
        <v>0</v>
      </c>
      <c r="O72" s="46">
        <f>('F-20-1'!H72+'F-20-2'!H72)-H72</f>
        <v>0</v>
      </c>
      <c r="P72" s="46">
        <f>('F-20-1'!I72+'F-20-2'!I72)-I72</f>
        <v>0</v>
      </c>
    </row>
    <row r="73" spans="2:16" s="8" customFormat="1" ht="11.1" customHeight="1" x14ac:dyDescent="0.15">
      <c r="B73" s="29" t="s">
        <v>47</v>
      </c>
      <c r="C73" s="123">
        <v>1</v>
      </c>
      <c r="D73" s="43"/>
      <c r="E73" s="125">
        <v>1</v>
      </c>
      <c r="F73" s="123">
        <v>1</v>
      </c>
      <c r="G73" s="123">
        <v>0</v>
      </c>
      <c r="H73" s="123">
        <v>0</v>
      </c>
      <c r="I73" s="123">
        <v>0</v>
      </c>
      <c r="J73" s="46">
        <f>('F-20-1'!C73+'F-20-2'!C73)-C73</f>
        <v>0</v>
      </c>
      <c r="L73" s="46">
        <f>('F-20-1'!E73+'F-20-2'!E73)-E73</f>
        <v>0</v>
      </c>
      <c r="M73" s="46">
        <f>('F-20-1'!F73+'F-20-2'!F73)-F73</f>
        <v>0</v>
      </c>
      <c r="N73" s="46">
        <f>('F-20-1'!G73+'F-20-2'!G73)-G73</f>
        <v>0</v>
      </c>
      <c r="O73" s="46">
        <f>('F-20-1'!H73+'F-20-2'!H73)-H73</f>
        <v>0</v>
      </c>
      <c r="P73" s="46">
        <f>('F-20-1'!I73+'F-20-2'!I73)-I73</f>
        <v>0</v>
      </c>
    </row>
    <row r="74" spans="2:16" s="8" customFormat="1" ht="11.1" customHeight="1" x14ac:dyDescent="0.15">
      <c r="B74" s="29" t="s">
        <v>48</v>
      </c>
      <c r="C74" s="123">
        <v>1</v>
      </c>
      <c r="D74" s="43"/>
      <c r="E74" s="125">
        <v>1</v>
      </c>
      <c r="F74" s="123">
        <v>2</v>
      </c>
      <c r="G74" s="123">
        <v>2</v>
      </c>
      <c r="H74" s="123">
        <v>0</v>
      </c>
      <c r="I74" s="123">
        <v>0</v>
      </c>
      <c r="J74" s="46">
        <f>('F-20-1'!C74+'F-20-2'!C74)-C74</f>
        <v>0</v>
      </c>
      <c r="L74" s="46">
        <f>('F-20-1'!E74+'F-20-2'!E74)-E74</f>
        <v>0</v>
      </c>
      <c r="M74" s="46">
        <f>('F-20-1'!F74+'F-20-2'!F74)-F74</f>
        <v>0</v>
      </c>
      <c r="N74" s="46">
        <f>('F-20-1'!G74+'F-20-2'!G74)-G74</f>
        <v>0</v>
      </c>
      <c r="O74" s="46">
        <f>('F-20-1'!H74+'F-20-2'!H74)-H74</f>
        <v>0</v>
      </c>
      <c r="P74" s="46">
        <f>('F-20-1'!I74+'F-20-2'!I74)-I74</f>
        <v>0</v>
      </c>
    </row>
    <row r="75" spans="2:16" s="8" customFormat="1" ht="11.1" customHeight="1" x14ac:dyDescent="0.15">
      <c r="B75" s="29" t="s">
        <v>49</v>
      </c>
      <c r="C75" s="123">
        <v>1</v>
      </c>
      <c r="D75" s="43"/>
      <c r="E75" s="125">
        <v>1</v>
      </c>
      <c r="F75" s="123">
        <v>0</v>
      </c>
      <c r="G75" s="123">
        <v>0</v>
      </c>
      <c r="H75" s="123">
        <v>0</v>
      </c>
      <c r="I75" s="123">
        <v>0</v>
      </c>
      <c r="J75" s="46">
        <f>('F-20-1'!C75+'F-20-2'!C75)-C75</f>
        <v>0</v>
      </c>
      <c r="L75" s="46">
        <f>('F-20-1'!E75+'F-20-2'!E75)-E75</f>
        <v>0</v>
      </c>
      <c r="M75" s="46">
        <f>('F-20-1'!F75+'F-20-2'!F75)-F75</f>
        <v>0</v>
      </c>
      <c r="N75" s="46">
        <f>('F-20-1'!G75+'F-20-2'!G75)-G75</f>
        <v>0</v>
      </c>
      <c r="O75" s="46">
        <f>('F-20-1'!H75+'F-20-2'!H75)-H75</f>
        <v>0</v>
      </c>
      <c r="P75" s="46">
        <f>('F-20-1'!I75+'F-20-2'!I75)-I75</f>
        <v>0</v>
      </c>
    </row>
    <row r="76" spans="2:16" s="8" customFormat="1" ht="11.1" customHeight="1" x14ac:dyDescent="0.15">
      <c r="B76" s="29" t="s">
        <v>50</v>
      </c>
      <c r="C76" s="123">
        <v>1</v>
      </c>
      <c r="D76" s="43"/>
      <c r="E76" s="125">
        <v>1</v>
      </c>
      <c r="F76" s="123">
        <v>0</v>
      </c>
      <c r="G76" s="123">
        <v>0</v>
      </c>
      <c r="H76" s="123">
        <v>0</v>
      </c>
      <c r="I76" s="123">
        <v>0</v>
      </c>
      <c r="J76" s="46">
        <f>('F-20-1'!C76+'F-20-2'!C76)-C76</f>
        <v>0</v>
      </c>
      <c r="L76" s="46">
        <f>('F-20-1'!E76+'F-20-2'!E76)-E76</f>
        <v>0</v>
      </c>
      <c r="M76" s="46">
        <f>('F-20-1'!F76+'F-20-2'!F76)-F76</f>
        <v>0</v>
      </c>
      <c r="N76" s="46">
        <f>('F-20-1'!G76+'F-20-2'!G76)-G76</f>
        <v>0</v>
      </c>
      <c r="O76" s="46">
        <f>('F-20-1'!H76+'F-20-2'!H76)-H76</f>
        <v>0</v>
      </c>
      <c r="P76" s="46">
        <f>('F-20-1'!I76+'F-20-2'!I76)-I76</f>
        <v>0</v>
      </c>
    </row>
    <row r="77" spans="2:16" s="8" customFormat="1" ht="11.1" customHeight="1" x14ac:dyDescent="0.15">
      <c r="B77" s="29" t="s">
        <v>51</v>
      </c>
      <c r="C77" s="123">
        <v>3</v>
      </c>
      <c r="D77" s="43"/>
      <c r="E77" s="125">
        <v>3</v>
      </c>
      <c r="F77" s="123">
        <v>1</v>
      </c>
      <c r="G77" s="123">
        <v>1</v>
      </c>
      <c r="H77" s="123">
        <v>0</v>
      </c>
      <c r="I77" s="123">
        <v>0</v>
      </c>
      <c r="J77" s="46">
        <f>('F-20-1'!C77+'F-20-2'!C77)-C77</f>
        <v>0</v>
      </c>
      <c r="L77" s="46">
        <f>('F-20-1'!E77+'F-20-2'!E77)-E77</f>
        <v>0</v>
      </c>
      <c r="M77" s="46">
        <f>('F-20-1'!F77+'F-20-2'!F77)-F77</f>
        <v>0</v>
      </c>
      <c r="N77" s="46">
        <f>('F-20-1'!G77+'F-20-2'!G77)-G77</f>
        <v>0</v>
      </c>
      <c r="O77" s="46">
        <f>('F-20-1'!H77+'F-20-2'!H77)-H77</f>
        <v>0</v>
      </c>
      <c r="P77" s="46">
        <f>('F-20-1'!I77+'F-20-2'!I77)-I77</f>
        <v>0</v>
      </c>
    </row>
    <row r="78" spans="2:16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  <c r="J78" s="46">
        <f>('F-20-1'!C78+'F-20-2'!C78)-C78</f>
        <v>0</v>
      </c>
      <c r="L78" s="46">
        <f>('F-20-1'!E78+'F-20-2'!E78)-E78</f>
        <v>0</v>
      </c>
      <c r="M78" s="46">
        <f>('F-20-1'!F78+'F-20-2'!F78)-F78</f>
        <v>0</v>
      </c>
      <c r="N78" s="46">
        <f>('F-20-1'!G78+'F-20-2'!G78)-G78</f>
        <v>0</v>
      </c>
      <c r="O78" s="46">
        <f>('F-20-1'!H78+'F-20-2'!H78)-H78</f>
        <v>0</v>
      </c>
      <c r="P78" s="46">
        <f>('F-20-1'!I78+'F-20-2'!I78)-I78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transitionEvaluation="1" codeName="Sheet128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205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267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109</v>
      </c>
      <c r="D9" s="44">
        <v>80.733944954128447</v>
      </c>
      <c r="E9" s="45">
        <v>88</v>
      </c>
      <c r="F9" s="43">
        <v>61</v>
      </c>
      <c r="G9" s="43">
        <v>21</v>
      </c>
      <c r="H9" s="43">
        <v>2</v>
      </c>
      <c r="I9" s="43">
        <v>2</v>
      </c>
    </row>
    <row r="10" spans="2:9" s="8" customFormat="1" x14ac:dyDescent="0.15">
      <c r="B10" s="14" t="str">
        <f>重要犯罪!B10</f>
        <v>2013     25</v>
      </c>
      <c r="C10" s="43">
        <v>82</v>
      </c>
      <c r="D10" s="44">
        <v>98.780487804878049</v>
      </c>
      <c r="E10" s="45">
        <v>81</v>
      </c>
      <c r="F10" s="43">
        <v>56</v>
      </c>
      <c r="G10" s="43">
        <v>25</v>
      </c>
      <c r="H10" s="43">
        <v>3</v>
      </c>
      <c r="I10" s="43">
        <v>3</v>
      </c>
    </row>
    <row r="11" spans="2:9" s="8" customFormat="1" x14ac:dyDescent="0.15">
      <c r="B11" s="14" t="str">
        <f>重要犯罪!B11</f>
        <v>2014     26</v>
      </c>
      <c r="C11" s="43">
        <v>100</v>
      </c>
      <c r="D11" s="44">
        <v>80</v>
      </c>
      <c r="E11" s="45">
        <v>80</v>
      </c>
      <c r="F11" s="43">
        <v>62</v>
      </c>
      <c r="G11" s="43">
        <v>22</v>
      </c>
      <c r="H11" s="43">
        <v>2</v>
      </c>
      <c r="I11" s="43">
        <v>2</v>
      </c>
    </row>
    <row r="12" spans="2:9" s="8" customFormat="1" x14ac:dyDescent="0.15">
      <c r="B12" s="18" t="str">
        <f>重要犯罪!B12</f>
        <v>2015     27</v>
      </c>
      <c r="C12" s="50">
        <v>129</v>
      </c>
      <c r="D12" s="115">
        <v>93.023255813953483</v>
      </c>
      <c r="E12" s="72">
        <v>120</v>
      </c>
      <c r="F12" s="50">
        <v>73</v>
      </c>
      <c r="G12" s="50">
        <v>25</v>
      </c>
      <c r="H12" s="50">
        <v>3</v>
      </c>
      <c r="I12" s="50">
        <v>3</v>
      </c>
    </row>
    <row r="13" spans="2:9" s="8" customFormat="1" x14ac:dyDescent="0.15">
      <c r="B13" s="18" t="str">
        <f>重要犯罪!B13</f>
        <v>2016     28</v>
      </c>
      <c r="C13" s="50">
        <v>111</v>
      </c>
      <c r="D13" s="115">
        <v>84.684684684684683</v>
      </c>
      <c r="E13" s="72">
        <v>94</v>
      </c>
      <c r="F13" s="50">
        <v>55</v>
      </c>
      <c r="G13" s="50">
        <v>18</v>
      </c>
      <c r="H13" s="50">
        <v>4</v>
      </c>
      <c r="I13" s="50">
        <v>3</v>
      </c>
    </row>
    <row r="14" spans="2:9" s="8" customFormat="1" x14ac:dyDescent="0.15">
      <c r="B14" s="18" t="str">
        <f>重要犯罪!B14</f>
        <v>2017     29</v>
      </c>
      <c r="C14" s="47">
        <v>117</v>
      </c>
      <c r="D14" s="115">
        <v>94.871794871794862</v>
      </c>
      <c r="E14" s="49">
        <v>111</v>
      </c>
      <c r="F14" s="50">
        <v>81</v>
      </c>
      <c r="G14" s="50">
        <v>29</v>
      </c>
      <c r="H14" s="50">
        <v>5</v>
      </c>
      <c r="I14" s="50">
        <v>4</v>
      </c>
    </row>
    <row r="15" spans="2:9" s="8" customFormat="1" x14ac:dyDescent="0.15">
      <c r="B15" s="18" t="str">
        <f>重要犯罪!B15</f>
        <v>2018     30</v>
      </c>
      <c r="C15" s="47">
        <v>137</v>
      </c>
      <c r="D15" s="115">
        <v>94.890510948905103</v>
      </c>
      <c r="E15" s="49">
        <v>130</v>
      </c>
      <c r="F15" s="50">
        <v>75</v>
      </c>
      <c r="G15" s="50">
        <v>32</v>
      </c>
      <c r="H15" s="50">
        <v>4</v>
      </c>
      <c r="I15" s="50">
        <v>3</v>
      </c>
    </row>
    <row r="16" spans="2:9" s="8" customFormat="1" x14ac:dyDescent="0.15">
      <c r="B16" s="18" t="str">
        <f>重要犯罪!B16</f>
        <v>2019 令和元年</v>
      </c>
      <c r="C16" s="50">
        <v>156</v>
      </c>
      <c r="D16" s="115">
        <v>91.025641025641022</v>
      </c>
      <c r="E16" s="51">
        <v>142</v>
      </c>
      <c r="F16" s="50">
        <v>118</v>
      </c>
      <c r="G16" s="50">
        <v>44</v>
      </c>
      <c r="H16" s="50">
        <v>3</v>
      </c>
      <c r="I16" s="50">
        <v>3</v>
      </c>
    </row>
    <row r="17" spans="2:9" s="22" customFormat="1" x14ac:dyDescent="0.15">
      <c r="B17" s="18" t="str">
        <f>重要犯罪!B17</f>
        <v>2020 　　２</v>
      </c>
      <c r="C17" s="50">
        <v>132</v>
      </c>
      <c r="D17" s="48">
        <v>95.454545454545453</v>
      </c>
      <c r="E17" s="52">
        <v>126</v>
      </c>
      <c r="F17" s="52">
        <v>83</v>
      </c>
      <c r="G17" s="52">
        <v>32</v>
      </c>
      <c r="H17" s="52">
        <v>3</v>
      </c>
      <c r="I17" s="51">
        <v>1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130</v>
      </c>
      <c r="D18" s="54">
        <f>E18/C18*100</f>
        <v>98.461538461538467</v>
      </c>
      <c r="E18" s="55">
        <f>SUM(E20,E26,E33,E34,E45,E52,E59,E65,E70)</f>
        <v>128</v>
      </c>
      <c r="F18" s="53">
        <f>SUM(F20,F26,F33,F34,F45,F52,F59,F65,F70)</f>
        <v>104</v>
      </c>
      <c r="G18" s="53">
        <f>SUM(G20,G26,G33,G34,G45,G52,G59,G65,G70)</f>
        <v>42</v>
      </c>
      <c r="H18" s="53">
        <f>SUM(H20,H26,H33,H34,H45,H52,H59,H65,H70)</f>
        <v>1</v>
      </c>
      <c r="I18" s="53">
        <f>SUM(I20,I26,I33,I34,I45,I52,I59,I65,I70)</f>
        <v>1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11</v>
      </c>
      <c r="D20" s="53"/>
      <c r="E20" s="23">
        <v>10</v>
      </c>
      <c r="F20" s="122">
        <v>9</v>
      </c>
      <c r="G20" s="122">
        <v>3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5</v>
      </c>
      <c r="D21" s="43"/>
      <c r="E21" s="125">
        <v>4</v>
      </c>
      <c r="F21" s="123">
        <v>3</v>
      </c>
      <c r="G21" s="123">
        <v>2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3</v>
      </c>
      <c r="D22" s="43"/>
      <c r="E22" s="125">
        <v>3</v>
      </c>
      <c r="F22" s="123">
        <v>2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1</v>
      </c>
      <c r="D23" s="43"/>
      <c r="E23" s="125">
        <v>1</v>
      </c>
      <c r="F23" s="123">
        <v>2</v>
      </c>
      <c r="G23" s="123">
        <v>1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2</v>
      </c>
      <c r="D24" s="43"/>
      <c r="E24" s="125">
        <v>2</v>
      </c>
      <c r="F24" s="123">
        <v>2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9</v>
      </c>
      <c r="D26" s="53"/>
      <c r="E26" s="127">
        <v>9</v>
      </c>
      <c r="F26" s="121">
        <v>6</v>
      </c>
      <c r="G26" s="121">
        <v>2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</v>
      </c>
      <c r="D28" s="43"/>
      <c r="E28" s="125">
        <v>1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5</v>
      </c>
      <c r="D29" s="43"/>
      <c r="E29" s="125">
        <v>5</v>
      </c>
      <c r="F29" s="123">
        <v>5</v>
      </c>
      <c r="G29" s="123">
        <v>2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1</v>
      </c>
      <c r="D31" s="43"/>
      <c r="E31" s="125">
        <v>1</v>
      </c>
      <c r="F31" s="123">
        <v>1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2</v>
      </c>
      <c r="D32" s="43"/>
      <c r="E32" s="125">
        <v>2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11</v>
      </c>
      <c r="D33" s="53"/>
      <c r="E33" s="129">
        <v>13</v>
      </c>
      <c r="F33" s="128">
        <v>8</v>
      </c>
      <c r="G33" s="128">
        <v>2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42</v>
      </c>
      <c r="D34" s="53"/>
      <c r="E34" s="127">
        <v>42</v>
      </c>
      <c r="F34" s="121">
        <v>39</v>
      </c>
      <c r="G34" s="121">
        <v>14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1</v>
      </c>
      <c r="D35" s="43"/>
      <c r="E35" s="125">
        <v>1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1</v>
      </c>
      <c r="D36" s="43"/>
      <c r="E36" s="125">
        <v>1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4</v>
      </c>
      <c r="D37" s="43"/>
      <c r="E37" s="125">
        <v>4</v>
      </c>
      <c r="F37" s="123">
        <v>4</v>
      </c>
      <c r="G37" s="123">
        <v>2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5</v>
      </c>
      <c r="D38" s="43"/>
      <c r="E38" s="125">
        <v>8</v>
      </c>
      <c r="F38" s="123">
        <v>8</v>
      </c>
      <c r="G38" s="123">
        <v>3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2</v>
      </c>
      <c r="D39" s="43"/>
      <c r="E39" s="125">
        <v>3</v>
      </c>
      <c r="F39" s="123">
        <v>2</v>
      </c>
      <c r="G39" s="123">
        <v>1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12</v>
      </c>
      <c r="D40" s="43"/>
      <c r="E40" s="125">
        <v>12</v>
      </c>
      <c r="F40" s="123">
        <v>11</v>
      </c>
      <c r="G40" s="123">
        <v>3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1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3</v>
      </c>
      <c r="D42" s="43"/>
      <c r="E42" s="125">
        <v>2</v>
      </c>
      <c r="F42" s="123">
        <v>2</v>
      </c>
      <c r="G42" s="123">
        <v>2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2</v>
      </c>
      <c r="D43" s="43"/>
      <c r="E43" s="125">
        <v>2</v>
      </c>
      <c r="F43" s="123">
        <v>2</v>
      </c>
      <c r="G43" s="123">
        <v>1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11</v>
      </c>
      <c r="D44" s="43"/>
      <c r="E44" s="125">
        <v>9</v>
      </c>
      <c r="F44" s="123">
        <v>10</v>
      </c>
      <c r="G44" s="123">
        <v>2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10</v>
      </c>
      <c r="D45" s="53"/>
      <c r="E45" s="131">
        <v>12</v>
      </c>
      <c r="F45" s="121">
        <v>8</v>
      </c>
      <c r="G45" s="121">
        <v>4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1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1</v>
      </c>
      <c r="D49" s="43"/>
      <c r="E49" s="125">
        <v>1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6</v>
      </c>
      <c r="D50" s="43"/>
      <c r="E50" s="125">
        <v>7</v>
      </c>
      <c r="F50" s="123">
        <v>6</v>
      </c>
      <c r="G50" s="123">
        <v>3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3</v>
      </c>
      <c r="D51" s="43"/>
      <c r="E51" s="125">
        <v>3</v>
      </c>
      <c r="F51" s="123">
        <v>2</v>
      </c>
      <c r="G51" s="123">
        <v>1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24</v>
      </c>
      <c r="D52" s="53"/>
      <c r="E52" s="127">
        <v>20</v>
      </c>
      <c r="F52" s="121">
        <v>18</v>
      </c>
      <c r="G52" s="121">
        <v>11</v>
      </c>
      <c r="H52" s="121">
        <v>1</v>
      </c>
      <c r="I52" s="121">
        <v>1</v>
      </c>
    </row>
    <row r="53" spans="2:9" s="8" customFormat="1" ht="11.1" customHeight="1" x14ac:dyDescent="0.15">
      <c r="B53" s="29" t="s">
        <v>30</v>
      </c>
      <c r="C53" s="123">
        <v>2</v>
      </c>
      <c r="D53" s="43"/>
      <c r="E53" s="125">
        <v>2</v>
      </c>
      <c r="F53" s="123">
        <v>2</v>
      </c>
      <c r="G53" s="123">
        <v>1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5</v>
      </c>
      <c r="D54" s="43"/>
      <c r="E54" s="125">
        <v>3</v>
      </c>
      <c r="F54" s="123">
        <v>3</v>
      </c>
      <c r="G54" s="123">
        <v>2</v>
      </c>
      <c r="H54" s="123">
        <v>1</v>
      </c>
      <c r="I54" s="123">
        <v>1</v>
      </c>
    </row>
    <row r="55" spans="2:9" s="8" customFormat="1" ht="11.1" customHeight="1" x14ac:dyDescent="0.15">
      <c r="B55" s="29" t="s">
        <v>32</v>
      </c>
      <c r="C55" s="123">
        <v>6</v>
      </c>
      <c r="D55" s="43"/>
      <c r="E55" s="125">
        <v>6</v>
      </c>
      <c r="F55" s="123">
        <v>8</v>
      </c>
      <c r="G55" s="123">
        <v>4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10</v>
      </c>
      <c r="D56" s="43"/>
      <c r="E56" s="125">
        <v>8</v>
      </c>
      <c r="F56" s="123">
        <v>5</v>
      </c>
      <c r="G56" s="123">
        <v>4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1</v>
      </c>
      <c r="D57" s="43"/>
      <c r="E57" s="125">
        <v>1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9</v>
      </c>
      <c r="D59" s="53"/>
      <c r="E59" s="127">
        <v>8</v>
      </c>
      <c r="F59" s="121">
        <v>6</v>
      </c>
      <c r="G59" s="121">
        <v>2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3</v>
      </c>
      <c r="D60" s="43"/>
      <c r="E60" s="125">
        <v>3</v>
      </c>
      <c r="F60" s="123">
        <v>2</v>
      </c>
      <c r="G60" s="123">
        <v>1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1</v>
      </c>
      <c r="D62" s="43"/>
      <c r="E62" s="125">
        <v>1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4</v>
      </c>
      <c r="D63" s="43"/>
      <c r="E63" s="125">
        <v>3</v>
      </c>
      <c r="F63" s="123">
        <v>3</v>
      </c>
      <c r="G63" s="123">
        <v>1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1</v>
      </c>
      <c r="D64" s="43"/>
      <c r="E64" s="125">
        <v>1</v>
      </c>
      <c r="F64" s="123">
        <v>1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6</v>
      </c>
      <c r="D65" s="53"/>
      <c r="E65" s="127">
        <v>5</v>
      </c>
      <c r="F65" s="121">
        <v>5</v>
      </c>
      <c r="G65" s="121">
        <v>2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1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2</v>
      </c>
      <c r="D67" s="43"/>
      <c r="E67" s="125">
        <v>3</v>
      </c>
      <c r="F67" s="123">
        <v>3</v>
      </c>
      <c r="G67" s="123">
        <v>1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1</v>
      </c>
      <c r="D68" s="43"/>
      <c r="E68" s="125">
        <v>1</v>
      </c>
      <c r="F68" s="123">
        <v>1</v>
      </c>
      <c r="G68" s="123">
        <v>1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2</v>
      </c>
      <c r="D69" s="43"/>
      <c r="E69" s="125">
        <v>1</v>
      </c>
      <c r="F69" s="123">
        <v>1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8</v>
      </c>
      <c r="D70" s="53"/>
      <c r="E70" s="127">
        <v>9</v>
      </c>
      <c r="F70" s="121">
        <v>5</v>
      </c>
      <c r="G70" s="121">
        <v>2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2</v>
      </c>
      <c r="D71" s="43"/>
      <c r="E71" s="125">
        <v>3</v>
      </c>
      <c r="F71" s="123">
        <v>2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1</v>
      </c>
      <c r="D73" s="43"/>
      <c r="E73" s="125">
        <v>1</v>
      </c>
      <c r="F73" s="123">
        <v>1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1</v>
      </c>
      <c r="G74" s="123">
        <v>1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1</v>
      </c>
      <c r="D75" s="43"/>
      <c r="E75" s="125">
        <v>1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1</v>
      </c>
      <c r="D76" s="43"/>
      <c r="E76" s="125">
        <v>1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3</v>
      </c>
      <c r="D77" s="43"/>
      <c r="E77" s="125">
        <v>3</v>
      </c>
      <c r="F77" s="123">
        <v>1</v>
      </c>
      <c r="G77" s="123">
        <v>1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transitionEvaluation="1" codeName="Sheet129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206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268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25</v>
      </c>
      <c r="D9" s="44">
        <v>44</v>
      </c>
      <c r="E9" s="14">
        <v>11</v>
      </c>
      <c r="F9" s="124">
        <v>10</v>
      </c>
      <c r="G9" s="124">
        <v>2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43">
        <v>23</v>
      </c>
      <c r="D10" s="44">
        <v>34.782608695652172</v>
      </c>
      <c r="E10" s="14">
        <v>8</v>
      </c>
      <c r="F10" s="124">
        <v>6</v>
      </c>
      <c r="G10" s="124">
        <v>3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2014     26</v>
      </c>
      <c r="C11" s="43">
        <v>29</v>
      </c>
      <c r="D11" s="44">
        <v>13.793103448275861</v>
      </c>
      <c r="E11" s="14">
        <v>4</v>
      </c>
      <c r="F11" s="124">
        <v>4</v>
      </c>
      <c r="G11" s="124">
        <v>1</v>
      </c>
      <c r="H11" s="124">
        <v>0</v>
      </c>
      <c r="I11" s="124">
        <v>0</v>
      </c>
    </row>
    <row r="12" spans="2:9" s="8" customFormat="1" x14ac:dyDescent="0.15">
      <c r="B12" s="18" t="str">
        <f>重要犯罪!B12</f>
        <v>2015     27</v>
      </c>
      <c r="C12" s="50">
        <v>60</v>
      </c>
      <c r="D12" s="115">
        <v>11.666666666666666</v>
      </c>
      <c r="E12" s="18">
        <v>7</v>
      </c>
      <c r="F12" s="142">
        <v>4</v>
      </c>
      <c r="G12" s="142">
        <v>1</v>
      </c>
      <c r="H12" s="142">
        <v>0</v>
      </c>
      <c r="I12" s="142">
        <v>0</v>
      </c>
    </row>
    <row r="13" spans="2:9" s="8" customFormat="1" x14ac:dyDescent="0.15">
      <c r="B13" s="18" t="str">
        <f>重要犯罪!B13</f>
        <v>2016     28</v>
      </c>
      <c r="C13" s="50">
        <v>19</v>
      </c>
      <c r="D13" s="115">
        <v>68.421052631578945</v>
      </c>
      <c r="E13" s="18">
        <v>13</v>
      </c>
      <c r="F13" s="142">
        <v>9</v>
      </c>
      <c r="G13" s="142">
        <v>2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2017     29</v>
      </c>
      <c r="C14" s="47">
        <v>19</v>
      </c>
      <c r="D14" s="115">
        <v>21.052631578947366</v>
      </c>
      <c r="E14" s="77">
        <v>4</v>
      </c>
      <c r="F14" s="142">
        <v>6</v>
      </c>
      <c r="G14" s="142">
        <v>3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47">
        <v>4</v>
      </c>
      <c r="D15" s="115">
        <v>50</v>
      </c>
      <c r="E15" s="77">
        <v>2</v>
      </c>
      <c r="F15" s="142">
        <v>2</v>
      </c>
      <c r="G15" s="142">
        <v>0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50">
        <v>6</v>
      </c>
      <c r="D16" s="115">
        <v>50</v>
      </c>
      <c r="E16" s="148">
        <v>3</v>
      </c>
      <c r="F16" s="142">
        <v>5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15</v>
      </c>
      <c r="D17" s="115">
        <v>60</v>
      </c>
      <c r="E17" s="149">
        <v>9</v>
      </c>
      <c r="F17" s="149">
        <v>5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21</v>
      </c>
      <c r="D18" s="54">
        <f>E18/C18*100</f>
        <v>42.857142857142854</v>
      </c>
      <c r="E18" s="131">
        <f>SUM(E20,E26,E33,E34,E45,E52,E59,E65,E70)</f>
        <v>9</v>
      </c>
      <c r="F18" s="121">
        <f>SUM(F20,F26,F33,F34,F45,F52,F59,F65,F70)</f>
        <v>9</v>
      </c>
      <c r="G18" s="121">
        <f>SUM(G20,G26,G33,G34,G45,G52,G59,G65,G70)</f>
        <v>1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f>'F-20'!C20-'F-20-1'!C20</f>
        <v>2</v>
      </c>
      <c r="D20" s="53"/>
      <c r="E20" s="23">
        <f>'F-20'!E20-'F-20-1'!E20</f>
        <v>1</v>
      </c>
      <c r="F20" s="122">
        <f>'F-20'!F20-'F-20-1'!F20</f>
        <v>1</v>
      </c>
      <c r="G20" s="122">
        <f>'F-20'!G20-'F-20-1'!G20</f>
        <v>0</v>
      </c>
      <c r="H20" s="122">
        <f>'F-20'!H20-'F-20-1'!H20</f>
        <v>0</v>
      </c>
      <c r="I20" s="121">
        <f>'F-20'!I20-'F-20-1'!I20</f>
        <v>0</v>
      </c>
    </row>
    <row r="21" spans="2:9" s="8" customFormat="1" ht="11.1" customHeight="1" x14ac:dyDescent="0.15">
      <c r="B21" s="29" t="s">
        <v>2</v>
      </c>
      <c r="C21" s="123">
        <f>'F-20'!C21-'F-20-1'!C21</f>
        <v>2</v>
      </c>
      <c r="D21" s="43"/>
      <c r="E21" s="125">
        <f>'F-20'!E21-'F-20-1'!E21</f>
        <v>1</v>
      </c>
      <c r="F21" s="123">
        <f>'F-20'!F21-'F-20-1'!F21</f>
        <v>1</v>
      </c>
      <c r="G21" s="123">
        <f>'F-20'!G21-'F-20-1'!G21</f>
        <v>0</v>
      </c>
      <c r="H21" s="126">
        <f>'F-20'!H21-'F-20-1'!H21</f>
        <v>0</v>
      </c>
      <c r="I21" s="123">
        <f>'F-20'!I21-'F-20-1'!I21</f>
        <v>0</v>
      </c>
    </row>
    <row r="22" spans="2:9" s="8" customFormat="1" ht="11.1" customHeight="1" x14ac:dyDescent="0.15">
      <c r="B22" s="29" t="s">
        <v>3</v>
      </c>
      <c r="C22" s="123">
        <f>'F-20'!C22-'F-20-1'!C22</f>
        <v>0</v>
      </c>
      <c r="D22" s="43"/>
      <c r="E22" s="125">
        <f>'F-20'!E22-'F-20-1'!E22</f>
        <v>0</v>
      </c>
      <c r="F22" s="123">
        <f>'F-20'!F22-'F-20-1'!F22</f>
        <v>0</v>
      </c>
      <c r="G22" s="123">
        <f>'F-20'!G22-'F-20-1'!G22</f>
        <v>0</v>
      </c>
      <c r="H22" s="123">
        <f>'F-20'!H22-'F-20-1'!H22</f>
        <v>0</v>
      </c>
      <c r="I22" s="123">
        <f>'F-20'!I22-'F-20-1'!I22</f>
        <v>0</v>
      </c>
    </row>
    <row r="23" spans="2:9" s="8" customFormat="1" ht="11.1" customHeight="1" x14ac:dyDescent="0.15">
      <c r="B23" s="29" t="s">
        <v>4</v>
      </c>
      <c r="C23" s="123">
        <f>'F-20'!C23-'F-20-1'!C23</f>
        <v>0</v>
      </c>
      <c r="D23" s="43"/>
      <c r="E23" s="125">
        <f>'F-20'!E23-'F-20-1'!E23</f>
        <v>0</v>
      </c>
      <c r="F23" s="123">
        <f>'F-20'!F23-'F-20-1'!F23</f>
        <v>0</v>
      </c>
      <c r="G23" s="123">
        <f>'F-20'!G23-'F-20-1'!G23</f>
        <v>0</v>
      </c>
      <c r="H23" s="123">
        <f>'F-20'!H23-'F-20-1'!H23</f>
        <v>0</v>
      </c>
      <c r="I23" s="123">
        <f>'F-20'!I23-'F-20-1'!I23</f>
        <v>0</v>
      </c>
    </row>
    <row r="24" spans="2:9" s="8" customFormat="1" ht="11.1" customHeight="1" x14ac:dyDescent="0.15">
      <c r="B24" s="29" t="s">
        <v>5</v>
      </c>
      <c r="C24" s="123">
        <f>'F-20'!C24-'F-20-1'!C24</f>
        <v>0</v>
      </c>
      <c r="D24" s="43"/>
      <c r="E24" s="125">
        <f>'F-20'!E24-'F-20-1'!E24</f>
        <v>0</v>
      </c>
      <c r="F24" s="123">
        <f>'F-20'!F24-'F-20-1'!F24</f>
        <v>0</v>
      </c>
      <c r="G24" s="123">
        <f>'F-20'!G24-'F-20-1'!G24</f>
        <v>0</v>
      </c>
      <c r="H24" s="123">
        <f>'F-20'!H24-'F-20-1'!H24</f>
        <v>0</v>
      </c>
      <c r="I24" s="123">
        <f>'F-20'!I24-'F-20-1'!I24</f>
        <v>0</v>
      </c>
    </row>
    <row r="25" spans="2:9" s="8" customFormat="1" ht="11.1" customHeight="1" x14ac:dyDescent="0.15">
      <c r="B25" s="29" t="s">
        <v>6</v>
      </c>
      <c r="C25" s="123">
        <f>'F-20'!C25-'F-20-1'!C25</f>
        <v>0</v>
      </c>
      <c r="D25" s="43"/>
      <c r="E25" s="125">
        <f>'F-20'!E25-'F-20-1'!E25</f>
        <v>0</v>
      </c>
      <c r="F25" s="123">
        <f>'F-20'!F25-'F-20-1'!F25</f>
        <v>0</v>
      </c>
      <c r="G25" s="123">
        <f>'F-20'!G25-'F-20-1'!G25</f>
        <v>0</v>
      </c>
      <c r="H25" s="123">
        <f>'F-20'!H25-'F-20-1'!H25</f>
        <v>0</v>
      </c>
      <c r="I25" s="123">
        <f>'F-20'!I25-'F-20-1'!I25</f>
        <v>0</v>
      </c>
    </row>
    <row r="26" spans="2:9" s="22" customFormat="1" ht="11.1" customHeight="1" x14ac:dyDescent="0.15">
      <c r="B26" s="32" t="s">
        <v>284</v>
      </c>
      <c r="C26" s="121">
        <f>'F-20'!C26-'F-20-1'!C26</f>
        <v>1</v>
      </c>
      <c r="D26" s="53"/>
      <c r="E26" s="127">
        <f>'F-20'!E26-'F-20-1'!E26</f>
        <v>0</v>
      </c>
      <c r="F26" s="121">
        <f>'F-20'!F26-'F-20-1'!F26</f>
        <v>0</v>
      </c>
      <c r="G26" s="121">
        <f>'F-20'!G26-'F-20-1'!G26</f>
        <v>0</v>
      </c>
      <c r="H26" s="121">
        <f>'F-20'!H26-'F-20-1'!H26</f>
        <v>0</v>
      </c>
      <c r="I26" s="121">
        <f>'F-20'!I26-'F-20-1'!I26</f>
        <v>0</v>
      </c>
    </row>
    <row r="27" spans="2:9" s="8" customFormat="1" ht="11.1" customHeight="1" x14ac:dyDescent="0.15">
      <c r="B27" s="29" t="s">
        <v>7</v>
      </c>
      <c r="C27" s="123">
        <f>'F-20'!C27-'F-20-1'!C27</f>
        <v>0</v>
      </c>
      <c r="D27" s="43"/>
      <c r="E27" s="125">
        <f>'F-20'!E27-'F-20-1'!E27</f>
        <v>0</v>
      </c>
      <c r="F27" s="123">
        <f>'F-20'!F27-'F-20-1'!F27</f>
        <v>0</v>
      </c>
      <c r="G27" s="123">
        <f>'F-20'!G27-'F-20-1'!G27</f>
        <v>0</v>
      </c>
      <c r="H27" s="123">
        <f>'F-20'!H27-'F-20-1'!H27</f>
        <v>0</v>
      </c>
      <c r="I27" s="123">
        <f>'F-20'!I27-'F-20-1'!I27</f>
        <v>0</v>
      </c>
    </row>
    <row r="28" spans="2:9" s="8" customFormat="1" ht="11.1" customHeight="1" x14ac:dyDescent="0.15">
      <c r="B28" s="29" t="s">
        <v>8</v>
      </c>
      <c r="C28" s="123">
        <f>'F-20'!C28-'F-20-1'!C28</f>
        <v>0</v>
      </c>
      <c r="D28" s="43"/>
      <c r="E28" s="125">
        <f>'F-20'!E28-'F-20-1'!E28</f>
        <v>0</v>
      </c>
      <c r="F28" s="123">
        <f>'F-20'!F28-'F-20-1'!F28</f>
        <v>0</v>
      </c>
      <c r="G28" s="123">
        <f>'F-20'!G28-'F-20-1'!G28</f>
        <v>0</v>
      </c>
      <c r="H28" s="123">
        <f>'F-20'!H28-'F-20-1'!H28</f>
        <v>0</v>
      </c>
      <c r="I28" s="123">
        <f>'F-20'!I28-'F-20-1'!I28</f>
        <v>0</v>
      </c>
    </row>
    <row r="29" spans="2:9" s="8" customFormat="1" ht="11.1" customHeight="1" x14ac:dyDescent="0.15">
      <c r="B29" s="29" t="s">
        <v>9</v>
      </c>
      <c r="C29" s="123">
        <f>'F-20'!C29-'F-20-1'!C29</f>
        <v>0</v>
      </c>
      <c r="D29" s="43"/>
      <c r="E29" s="125">
        <f>'F-20'!E29-'F-20-1'!E29</f>
        <v>0</v>
      </c>
      <c r="F29" s="123">
        <f>'F-20'!F29-'F-20-1'!F29</f>
        <v>0</v>
      </c>
      <c r="G29" s="123">
        <f>'F-20'!G29-'F-20-1'!G29</f>
        <v>0</v>
      </c>
      <c r="H29" s="123">
        <f>'F-20'!H29-'F-20-1'!H29</f>
        <v>0</v>
      </c>
      <c r="I29" s="123">
        <f>'F-20'!I29-'F-20-1'!I29</f>
        <v>0</v>
      </c>
    </row>
    <row r="30" spans="2:9" s="8" customFormat="1" ht="11.1" customHeight="1" x14ac:dyDescent="0.15">
      <c r="B30" s="29" t="s">
        <v>10</v>
      </c>
      <c r="C30" s="123">
        <f>'F-20'!C30-'F-20-1'!C30</f>
        <v>0</v>
      </c>
      <c r="D30" s="43"/>
      <c r="E30" s="125">
        <f>'F-20'!E30-'F-20-1'!E30</f>
        <v>0</v>
      </c>
      <c r="F30" s="123">
        <f>'F-20'!F30-'F-20-1'!F30</f>
        <v>0</v>
      </c>
      <c r="G30" s="123">
        <f>'F-20'!G30-'F-20-1'!G30</f>
        <v>0</v>
      </c>
      <c r="H30" s="123">
        <f>'F-20'!H30-'F-20-1'!H30</f>
        <v>0</v>
      </c>
      <c r="I30" s="123">
        <f>'F-20'!I30-'F-20-1'!I30</f>
        <v>0</v>
      </c>
    </row>
    <row r="31" spans="2:9" s="8" customFormat="1" ht="11.1" customHeight="1" x14ac:dyDescent="0.15">
      <c r="B31" s="29" t="s">
        <v>11</v>
      </c>
      <c r="C31" s="123">
        <f>'F-20'!C31-'F-20-1'!C31</f>
        <v>0</v>
      </c>
      <c r="D31" s="43"/>
      <c r="E31" s="125">
        <f>'F-20'!E31-'F-20-1'!E31</f>
        <v>0</v>
      </c>
      <c r="F31" s="123">
        <f>'F-20'!F31-'F-20-1'!F31</f>
        <v>0</v>
      </c>
      <c r="G31" s="123">
        <f>'F-20'!G31-'F-20-1'!G31</f>
        <v>0</v>
      </c>
      <c r="H31" s="123">
        <f>'F-20'!H31-'F-20-1'!H31</f>
        <v>0</v>
      </c>
      <c r="I31" s="123">
        <f>'F-20'!I31-'F-20-1'!I31</f>
        <v>0</v>
      </c>
    </row>
    <row r="32" spans="2:9" s="8" customFormat="1" ht="11.1" customHeight="1" x14ac:dyDescent="0.15">
      <c r="B32" s="29" t="s">
        <v>12</v>
      </c>
      <c r="C32" s="123">
        <f>'F-20'!C32-'F-20-1'!C32</f>
        <v>1</v>
      </c>
      <c r="D32" s="43"/>
      <c r="E32" s="125">
        <f>'F-20'!E32-'F-20-1'!E32</f>
        <v>0</v>
      </c>
      <c r="F32" s="123">
        <f>'F-20'!F32-'F-20-1'!F32</f>
        <v>0</v>
      </c>
      <c r="G32" s="123">
        <f>'F-20'!G32-'F-20-1'!G32</f>
        <v>0</v>
      </c>
      <c r="H32" s="123">
        <f>'F-20'!H32-'F-20-1'!H32</f>
        <v>0</v>
      </c>
      <c r="I32" s="123">
        <f>'F-20'!I32-'F-20-1'!I32</f>
        <v>0</v>
      </c>
    </row>
    <row r="33" spans="2:9" s="22" customFormat="1" ht="11.1" customHeight="1" x14ac:dyDescent="0.15">
      <c r="B33" s="32" t="s">
        <v>13</v>
      </c>
      <c r="C33" s="128">
        <f>'F-20'!C33-'F-20-1'!C33</f>
        <v>1</v>
      </c>
      <c r="D33" s="53"/>
      <c r="E33" s="129">
        <f>'F-20'!E33-'F-20-1'!E33</f>
        <v>0</v>
      </c>
      <c r="F33" s="128">
        <f>'F-20'!F33-'F-20-1'!F33</f>
        <v>0</v>
      </c>
      <c r="G33" s="128">
        <f>'F-20'!G33-'F-20-1'!G33</f>
        <v>0</v>
      </c>
      <c r="H33" s="128">
        <f>'F-20'!H33-'F-20-1'!H33</f>
        <v>0</v>
      </c>
      <c r="I33" s="128">
        <f>'F-20'!I33-'F-20-1'!I33</f>
        <v>0</v>
      </c>
    </row>
    <row r="34" spans="2:9" s="22" customFormat="1" ht="11.1" customHeight="1" x14ac:dyDescent="0.15">
      <c r="B34" s="32" t="s">
        <v>285</v>
      </c>
      <c r="C34" s="121">
        <f>'F-20'!C34-'F-20-1'!C34</f>
        <v>4</v>
      </c>
      <c r="D34" s="53"/>
      <c r="E34" s="127">
        <f>'F-20'!E34-'F-20-1'!E34</f>
        <v>2</v>
      </c>
      <c r="F34" s="121">
        <f>'F-20'!F34-'F-20-1'!F34</f>
        <v>3</v>
      </c>
      <c r="G34" s="121">
        <f>'F-20'!G34-'F-20-1'!G34</f>
        <v>0</v>
      </c>
      <c r="H34" s="121">
        <f>'F-20'!H34-'F-20-1'!H34</f>
        <v>0</v>
      </c>
      <c r="I34" s="121">
        <f>'F-20'!I34-'F-20-1'!I34</f>
        <v>0</v>
      </c>
    </row>
    <row r="35" spans="2:9" s="8" customFormat="1" ht="11.1" customHeight="1" x14ac:dyDescent="0.15">
      <c r="B35" s="29" t="s">
        <v>14</v>
      </c>
      <c r="C35" s="123">
        <f>'F-20'!C35-'F-20-1'!C35</f>
        <v>0</v>
      </c>
      <c r="D35" s="43"/>
      <c r="E35" s="125">
        <f>'F-20'!E35-'F-20-1'!E35</f>
        <v>0</v>
      </c>
      <c r="F35" s="123">
        <f>'F-20'!F35-'F-20-1'!F35</f>
        <v>0</v>
      </c>
      <c r="G35" s="123">
        <f>'F-20'!G35-'F-20-1'!G35</f>
        <v>0</v>
      </c>
      <c r="H35" s="123">
        <f>'F-20'!H35-'F-20-1'!H35</f>
        <v>0</v>
      </c>
      <c r="I35" s="123">
        <f>'F-20'!I35-'F-20-1'!I35</f>
        <v>0</v>
      </c>
    </row>
    <row r="36" spans="2:9" s="8" customFormat="1" ht="11.1" customHeight="1" x14ac:dyDescent="0.15">
      <c r="B36" s="29" t="s">
        <v>15</v>
      </c>
      <c r="C36" s="123">
        <f>'F-20'!C36-'F-20-1'!C36</f>
        <v>2</v>
      </c>
      <c r="D36" s="43"/>
      <c r="E36" s="125">
        <f>'F-20'!E36-'F-20-1'!E36</f>
        <v>1</v>
      </c>
      <c r="F36" s="123">
        <f>'F-20'!F36-'F-20-1'!F36</f>
        <v>1</v>
      </c>
      <c r="G36" s="123">
        <f>'F-20'!G36-'F-20-1'!G36</f>
        <v>0</v>
      </c>
      <c r="H36" s="123">
        <f>'F-20'!H36-'F-20-1'!H36</f>
        <v>0</v>
      </c>
      <c r="I36" s="123">
        <f>'F-20'!I36-'F-20-1'!I36</f>
        <v>0</v>
      </c>
    </row>
    <row r="37" spans="2:9" s="8" customFormat="1" ht="11.1" customHeight="1" x14ac:dyDescent="0.15">
      <c r="B37" s="29" t="s">
        <v>16</v>
      </c>
      <c r="C37" s="123">
        <f>'F-20'!C37-'F-20-1'!C37</f>
        <v>0</v>
      </c>
      <c r="D37" s="43"/>
      <c r="E37" s="125">
        <f>'F-20'!E37-'F-20-1'!E37</f>
        <v>0</v>
      </c>
      <c r="F37" s="123">
        <f>'F-20'!F37-'F-20-1'!F37</f>
        <v>0</v>
      </c>
      <c r="G37" s="123">
        <f>'F-20'!G37-'F-20-1'!G37</f>
        <v>0</v>
      </c>
      <c r="H37" s="123">
        <f>'F-20'!H37-'F-20-1'!H37</f>
        <v>0</v>
      </c>
      <c r="I37" s="123">
        <f>'F-20'!I37-'F-20-1'!I37</f>
        <v>0</v>
      </c>
    </row>
    <row r="38" spans="2:9" s="8" customFormat="1" ht="11.1" customHeight="1" x14ac:dyDescent="0.15">
      <c r="B38" s="29" t="s">
        <v>17</v>
      </c>
      <c r="C38" s="123">
        <f>'F-20'!C38-'F-20-1'!C38</f>
        <v>0</v>
      </c>
      <c r="D38" s="43"/>
      <c r="E38" s="125">
        <f>'F-20'!E38-'F-20-1'!E38</f>
        <v>0</v>
      </c>
      <c r="F38" s="123">
        <f>'F-20'!F38-'F-20-1'!F38</f>
        <v>0</v>
      </c>
      <c r="G38" s="123">
        <f>'F-20'!G38-'F-20-1'!G38</f>
        <v>0</v>
      </c>
      <c r="H38" s="123">
        <f>'F-20'!H38-'F-20-1'!H38</f>
        <v>0</v>
      </c>
      <c r="I38" s="123">
        <f>'F-20'!I38-'F-20-1'!I38</f>
        <v>0</v>
      </c>
    </row>
    <row r="39" spans="2:9" s="8" customFormat="1" ht="11.1" customHeight="1" x14ac:dyDescent="0.15">
      <c r="B39" s="29" t="s">
        <v>18</v>
      </c>
      <c r="C39" s="123">
        <f>'F-20'!C39-'F-20-1'!C39</f>
        <v>1</v>
      </c>
      <c r="D39" s="43"/>
      <c r="E39" s="125">
        <f>'F-20'!E39-'F-20-1'!E39</f>
        <v>0</v>
      </c>
      <c r="F39" s="123">
        <f>'F-20'!F39-'F-20-1'!F39</f>
        <v>0</v>
      </c>
      <c r="G39" s="123">
        <f>'F-20'!G39-'F-20-1'!G39</f>
        <v>0</v>
      </c>
      <c r="H39" s="123">
        <f>'F-20'!H39-'F-20-1'!H39</f>
        <v>0</v>
      </c>
      <c r="I39" s="123">
        <f>'F-20'!I39-'F-20-1'!I39</f>
        <v>0</v>
      </c>
    </row>
    <row r="40" spans="2:9" s="8" customFormat="1" ht="11.1" customHeight="1" x14ac:dyDescent="0.15">
      <c r="B40" s="29" t="s">
        <v>19</v>
      </c>
      <c r="C40" s="123">
        <f>'F-20'!C40-'F-20-1'!C40</f>
        <v>1</v>
      </c>
      <c r="D40" s="43"/>
      <c r="E40" s="125">
        <f>'F-20'!E40-'F-20-1'!E40</f>
        <v>1</v>
      </c>
      <c r="F40" s="123">
        <f>'F-20'!F40-'F-20-1'!F40</f>
        <v>1</v>
      </c>
      <c r="G40" s="123">
        <f>'F-20'!G40-'F-20-1'!G40</f>
        <v>0</v>
      </c>
      <c r="H40" s="123">
        <f>'F-20'!H40-'F-20-1'!H40</f>
        <v>0</v>
      </c>
      <c r="I40" s="123">
        <f>'F-20'!I40-'F-20-1'!I40</f>
        <v>0</v>
      </c>
    </row>
    <row r="41" spans="2:9" s="8" customFormat="1" ht="11.1" customHeight="1" x14ac:dyDescent="0.15">
      <c r="B41" s="29" t="s">
        <v>20</v>
      </c>
      <c r="C41" s="123">
        <f>'F-20'!C41-'F-20-1'!C41</f>
        <v>0</v>
      </c>
      <c r="D41" s="43"/>
      <c r="E41" s="125">
        <f>'F-20'!E41-'F-20-1'!E41</f>
        <v>0</v>
      </c>
      <c r="F41" s="123">
        <f>'F-20'!F41-'F-20-1'!F41</f>
        <v>0</v>
      </c>
      <c r="G41" s="123">
        <f>'F-20'!G41-'F-20-1'!G41</f>
        <v>0</v>
      </c>
      <c r="H41" s="123">
        <f>'F-20'!H41-'F-20-1'!H41</f>
        <v>0</v>
      </c>
      <c r="I41" s="123">
        <f>'F-20'!I41-'F-20-1'!I41</f>
        <v>0</v>
      </c>
    </row>
    <row r="42" spans="2:9" s="8" customFormat="1" ht="11.1" customHeight="1" x14ac:dyDescent="0.15">
      <c r="B42" s="29" t="s">
        <v>21</v>
      </c>
      <c r="C42" s="130">
        <f>'F-20'!C42-'F-20-1'!C42</f>
        <v>0</v>
      </c>
      <c r="D42" s="43"/>
      <c r="E42" s="125">
        <f>'F-20'!E42-'F-20-1'!E42</f>
        <v>0</v>
      </c>
      <c r="F42" s="123">
        <f>'F-20'!F42-'F-20-1'!F42</f>
        <v>0</v>
      </c>
      <c r="G42" s="123">
        <f>'F-20'!G42-'F-20-1'!G42</f>
        <v>0</v>
      </c>
      <c r="H42" s="123">
        <f>'F-20'!H42-'F-20-1'!H42</f>
        <v>0</v>
      </c>
      <c r="I42" s="123">
        <f>'F-20'!I42-'F-20-1'!I42</f>
        <v>0</v>
      </c>
    </row>
    <row r="43" spans="2:9" s="8" customFormat="1" ht="11.1" customHeight="1" x14ac:dyDescent="0.15">
      <c r="B43" s="29" t="s">
        <v>22</v>
      </c>
      <c r="C43" s="123">
        <f>'F-20'!C43-'F-20-1'!C43</f>
        <v>0</v>
      </c>
      <c r="D43" s="43"/>
      <c r="E43" s="125">
        <f>'F-20'!E43-'F-20-1'!E43</f>
        <v>0</v>
      </c>
      <c r="F43" s="123">
        <f>'F-20'!F43-'F-20-1'!F43</f>
        <v>1</v>
      </c>
      <c r="G43" s="123">
        <f>'F-20'!G43-'F-20-1'!G43</f>
        <v>0</v>
      </c>
      <c r="H43" s="123">
        <f>'F-20'!H43-'F-20-1'!H43</f>
        <v>0</v>
      </c>
      <c r="I43" s="123">
        <f>'F-20'!I43-'F-20-1'!I43</f>
        <v>0</v>
      </c>
    </row>
    <row r="44" spans="2:9" s="8" customFormat="1" ht="11.1" customHeight="1" x14ac:dyDescent="0.15">
      <c r="B44" s="29" t="s">
        <v>23</v>
      </c>
      <c r="C44" s="123">
        <f>'F-20'!C44-'F-20-1'!C44</f>
        <v>0</v>
      </c>
      <c r="D44" s="43"/>
      <c r="E44" s="125">
        <f>'F-20'!E44-'F-20-1'!E44</f>
        <v>0</v>
      </c>
      <c r="F44" s="123">
        <f>'F-20'!F44-'F-20-1'!F44</f>
        <v>0</v>
      </c>
      <c r="G44" s="123">
        <f>'F-20'!G44-'F-20-1'!G44</f>
        <v>0</v>
      </c>
      <c r="H44" s="123">
        <f>'F-20'!H44-'F-20-1'!H44</f>
        <v>0</v>
      </c>
      <c r="I44" s="123">
        <f>'F-20'!I44-'F-20-1'!I44</f>
        <v>0</v>
      </c>
    </row>
    <row r="45" spans="2:9" s="22" customFormat="1" ht="11.1" customHeight="1" x14ac:dyDescent="0.15">
      <c r="B45" s="32" t="s">
        <v>286</v>
      </c>
      <c r="C45" s="121">
        <f>'F-20'!C45-'F-20-1'!C45</f>
        <v>5</v>
      </c>
      <c r="D45" s="53"/>
      <c r="E45" s="131">
        <f>'F-20'!E45-'F-20-1'!E45</f>
        <v>0</v>
      </c>
      <c r="F45" s="121">
        <f>'F-20'!F45-'F-20-1'!F45</f>
        <v>0</v>
      </c>
      <c r="G45" s="121">
        <f>'F-20'!G45-'F-20-1'!G45</f>
        <v>0</v>
      </c>
      <c r="H45" s="121">
        <f>'F-20'!H45-'F-20-1'!H45</f>
        <v>0</v>
      </c>
      <c r="I45" s="121">
        <f>'F-20'!I45-'F-20-1'!I45</f>
        <v>0</v>
      </c>
    </row>
    <row r="46" spans="2:9" s="8" customFormat="1" ht="11.1" customHeight="1" x14ac:dyDescent="0.15">
      <c r="B46" s="29" t="s">
        <v>24</v>
      </c>
      <c r="C46" s="123">
        <f>'F-20'!C46-'F-20-1'!C46</f>
        <v>0</v>
      </c>
      <c r="D46" s="43"/>
      <c r="E46" s="125">
        <f>'F-20'!E46-'F-20-1'!E46</f>
        <v>0</v>
      </c>
      <c r="F46" s="123">
        <f>'F-20'!F46-'F-20-1'!F46</f>
        <v>0</v>
      </c>
      <c r="G46" s="123">
        <f>'F-20'!G46-'F-20-1'!G46</f>
        <v>0</v>
      </c>
      <c r="H46" s="123">
        <f>'F-20'!H46-'F-20-1'!H46</f>
        <v>0</v>
      </c>
      <c r="I46" s="123">
        <f>'F-20'!I46-'F-20-1'!I46</f>
        <v>0</v>
      </c>
    </row>
    <row r="47" spans="2:9" s="8" customFormat="1" ht="11.1" customHeight="1" x14ac:dyDescent="0.15">
      <c r="B47" s="29" t="s">
        <v>25</v>
      </c>
      <c r="C47" s="123">
        <f>'F-20'!C47-'F-20-1'!C47</f>
        <v>0</v>
      </c>
      <c r="D47" s="43"/>
      <c r="E47" s="125">
        <f>'F-20'!E47-'F-20-1'!E47</f>
        <v>0</v>
      </c>
      <c r="F47" s="123">
        <f>'F-20'!F47-'F-20-1'!F47</f>
        <v>0</v>
      </c>
      <c r="G47" s="123">
        <f>'F-20'!G47-'F-20-1'!G47</f>
        <v>0</v>
      </c>
      <c r="H47" s="123">
        <f>'F-20'!H47-'F-20-1'!H47</f>
        <v>0</v>
      </c>
      <c r="I47" s="123">
        <f>'F-20'!I47-'F-20-1'!I47</f>
        <v>0</v>
      </c>
    </row>
    <row r="48" spans="2:9" s="8" customFormat="1" ht="11.1" customHeight="1" x14ac:dyDescent="0.15">
      <c r="B48" s="29" t="s">
        <v>26</v>
      </c>
      <c r="C48" s="123">
        <f>'F-20'!C48-'F-20-1'!C48</f>
        <v>0</v>
      </c>
      <c r="D48" s="43"/>
      <c r="E48" s="125">
        <f>'F-20'!E48-'F-20-1'!E48</f>
        <v>0</v>
      </c>
      <c r="F48" s="123">
        <f>'F-20'!F48-'F-20-1'!F48</f>
        <v>0</v>
      </c>
      <c r="G48" s="123">
        <f>'F-20'!G48-'F-20-1'!G48</f>
        <v>0</v>
      </c>
      <c r="H48" s="123">
        <f>'F-20'!H48-'F-20-1'!H48</f>
        <v>0</v>
      </c>
      <c r="I48" s="123">
        <f>'F-20'!I48-'F-20-1'!I48</f>
        <v>0</v>
      </c>
    </row>
    <row r="49" spans="2:9" s="8" customFormat="1" ht="11.1" customHeight="1" x14ac:dyDescent="0.15">
      <c r="B49" s="29" t="s">
        <v>27</v>
      </c>
      <c r="C49" s="123">
        <f>'F-20'!C49-'F-20-1'!C49</f>
        <v>0</v>
      </c>
      <c r="D49" s="43"/>
      <c r="E49" s="125">
        <f>'F-20'!E49-'F-20-1'!E49</f>
        <v>0</v>
      </c>
      <c r="F49" s="123">
        <f>'F-20'!F49-'F-20-1'!F49</f>
        <v>0</v>
      </c>
      <c r="G49" s="123">
        <f>'F-20'!G49-'F-20-1'!G49</f>
        <v>0</v>
      </c>
      <c r="H49" s="123">
        <f>'F-20'!H49-'F-20-1'!H49</f>
        <v>0</v>
      </c>
      <c r="I49" s="123">
        <f>'F-20'!I49-'F-20-1'!I49</f>
        <v>0</v>
      </c>
    </row>
    <row r="50" spans="2:9" s="8" customFormat="1" ht="11.1" customHeight="1" x14ac:dyDescent="0.15">
      <c r="B50" s="29" t="s">
        <v>28</v>
      </c>
      <c r="C50" s="123">
        <f>'F-20'!C50-'F-20-1'!C50</f>
        <v>0</v>
      </c>
      <c r="D50" s="43"/>
      <c r="E50" s="125">
        <f>'F-20'!E50-'F-20-1'!E50</f>
        <v>0</v>
      </c>
      <c r="F50" s="123">
        <f>'F-20'!F50-'F-20-1'!F50</f>
        <v>0</v>
      </c>
      <c r="G50" s="123">
        <f>'F-20'!G50-'F-20-1'!G50</f>
        <v>0</v>
      </c>
      <c r="H50" s="123">
        <f>'F-20'!H50-'F-20-1'!H50</f>
        <v>0</v>
      </c>
      <c r="I50" s="123">
        <f>'F-20'!I50-'F-20-1'!I50</f>
        <v>0</v>
      </c>
    </row>
    <row r="51" spans="2:9" s="8" customFormat="1" ht="11.1" customHeight="1" x14ac:dyDescent="0.15">
      <c r="B51" s="29" t="s">
        <v>29</v>
      </c>
      <c r="C51" s="123">
        <f>'F-20'!C51-'F-20-1'!C51</f>
        <v>5</v>
      </c>
      <c r="D51" s="43"/>
      <c r="E51" s="125">
        <f>'F-20'!E51-'F-20-1'!E51</f>
        <v>0</v>
      </c>
      <c r="F51" s="123">
        <f>'F-20'!F51-'F-20-1'!F51</f>
        <v>0</v>
      </c>
      <c r="G51" s="123">
        <f>'F-20'!G51-'F-20-1'!G51</f>
        <v>0</v>
      </c>
      <c r="H51" s="123">
        <f>'F-20'!H51-'F-20-1'!H51</f>
        <v>0</v>
      </c>
      <c r="I51" s="123">
        <f>'F-20'!I51-'F-20-1'!I51</f>
        <v>0</v>
      </c>
    </row>
    <row r="52" spans="2:9" s="22" customFormat="1" ht="11.1" customHeight="1" x14ac:dyDescent="0.15">
      <c r="B52" s="32" t="s">
        <v>287</v>
      </c>
      <c r="C52" s="121">
        <f>'F-20'!C52-'F-20-1'!C52</f>
        <v>3</v>
      </c>
      <c r="D52" s="53"/>
      <c r="E52" s="127">
        <f>'F-20'!E52-'F-20-1'!E52</f>
        <v>2</v>
      </c>
      <c r="F52" s="121">
        <f>'F-20'!F52-'F-20-1'!F52</f>
        <v>1</v>
      </c>
      <c r="G52" s="121">
        <f>'F-20'!G52-'F-20-1'!G52</f>
        <v>0</v>
      </c>
      <c r="H52" s="121">
        <f>'F-20'!H52-'F-20-1'!H52</f>
        <v>0</v>
      </c>
      <c r="I52" s="121">
        <f>'F-20'!I52-'F-20-1'!I52</f>
        <v>0</v>
      </c>
    </row>
    <row r="53" spans="2:9" s="8" customFormat="1" ht="11.1" customHeight="1" x14ac:dyDescent="0.15">
      <c r="B53" s="29" t="s">
        <v>30</v>
      </c>
      <c r="C53" s="123">
        <f>'F-20'!C53-'F-20-1'!C53</f>
        <v>1</v>
      </c>
      <c r="D53" s="43"/>
      <c r="E53" s="125">
        <f>'F-20'!E53-'F-20-1'!E53</f>
        <v>1</v>
      </c>
      <c r="F53" s="123">
        <f>'F-20'!F53-'F-20-1'!F53</f>
        <v>0</v>
      </c>
      <c r="G53" s="123">
        <f>'F-20'!G53-'F-20-1'!G53</f>
        <v>0</v>
      </c>
      <c r="H53" s="123">
        <f>'F-20'!H53-'F-20-1'!H53</f>
        <v>0</v>
      </c>
      <c r="I53" s="123">
        <f>'F-20'!I53-'F-20-1'!I53</f>
        <v>0</v>
      </c>
    </row>
    <row r="54" spans="2:9" s="8" customFormat="1" ht="11.1" customHeight="1" x14ac:dyDescent="0.15">
      <c r="B54" s="29" t="s">
        <v>31</v>
      </c>
      <c r="C54" s="123">
        <f>'F-20'!C54-'F-20-1'!C54</f>
        <v>1</v>
      </c>
      <c r="D54" s="43"/>
      <c r="E54" s="125">
        <f>'F-20'!E54-'F-20-1'!E54</f>
        <v>1</v>
      </c>
      <c r="F54" s="123">
        <f>'F-20'!F54-'F-20-1'!F54</f>
        <v>1</v>
      </c>
      <c r="G54" s="123">
        <f>'F-20'!G54-'F-20-1'!G54</f>
        <v>0</v>
      </c>
      <c r="H54" s="123">
        <f>'F-20'!H54-'F-20-1'!H54</f>
        <v>0</v>
      </c>
      <c r="I54" s="123">
        <f>'F-20'!I54-'F-20-1'!I54</f>
        <v>0</v>
      </c>
    </row>
    <row r="55" spans="2:9" s="8" customFormat="1" ht="11.1" customHeight="1" x14ac:dyDescent="0.15">
      <c r="B55" s="29" t="s">
        <v>32</v>
      </c>
      <c r="C55" s="123">
        <f>'F-20'!C55-'F-20-1'!C55</f>
        <v>1</v>
      </c>
      <c r="D55" s="43"/>
      <c r="E55" s="125">
        <f>'F-20'!E55-'F-20-1'!E55</f>
        <v>0</v>
      </c>
      <c r="F55" s="123">
        <f>'F-20'!F55-'F-20-1'!F55</f>
        <v>0</v>
      </c>
      <c r="G55" s="123">
        <f>'F-20'!G55-'F-20-1'!G55</f>
        <v>0</v>
      </c>
      <c r="H55" s="123">
        <f>'F-20'!H55-'F-20-1'!H55</f>
        <v>0</v>
      </c>
      <c r="I55" s="123">
        <f>'F-20'!I55-'F-20-1'!I55</f>
        <v>0</v>
      </c>
    </row>
    <row r="56" spans="2:9" s="8" customFormat="1" ht="11.1" customHeight="1" x14ac:dyDescent="0.15">
      <c r="B56" s="29" t="s">
        <v>33</v>
      </c>
      <c r="C56" s="123">
        <f>'F-20'!C56-'F-20-1'!C56</f>
        <v>0</v>
      </c>
      <c r="D56" s="43"/>
      <c r="E56" s="125">
        <f>'F-20'!E56-'F-20-1'!E56</f>
        <v>0</v>
      </c>
      <c r="F56" s="123">
        <f>'F-20'!F56-'F-20-1'!F56</f>
        <v>0</v>
      </c>
      <c r="G56" s="123">
        <f>'F-20'!G56-'F-20-1'!G56</f>
        <v>0</v>
      </c>
      <c r="H56" s="123">
        <f>'F-20'!H56-'F-20-1'!H56</f>
        <v>0</v>
      </c>
      <c r="I56" s="123">
        <f>'F-20'!I56-'F-20-1'!I56</f>
        <v>0</v>
      </c>
    </row>
    <row r="57" spans="2:9" s="8" customFormat="1" ht="11.1" customHeight="1" x14ac:dyDescent="0.15">
      <c r="B57" s="29" t="s">
        <v>34</v>
      </c>
      <c r="C57" s="123">
        <f>'F-20'!C57-'F-20-1'!C57</f>
        <v>0</v>
      </c>
      <c r="D57" s="43"/>
      <c r="E57" s="125">
        <f>'F-20'!E57-'F-20-1'!E57</f>
        <v>0</v>
      </c>
      <c r="F57" s="123">
        <f>'F-20'!F57-'F-20-1'!F57</f>
        <v>0</v>
      </c>
      <c r="G57" s="123">
        <f>'F-20'!G57-'F-20-1'!G57</f>
        <v>0</v>
      </c>
      <c r="H57" s="123">
        <f>'F-20'!H57-'F-20-1'!H57</f>
        <v>0</v>
      </c>
      <c r="I57" s="123">
        <f>'F-20'!I57-'F-20-1'!I57</f>
        <v>0</v>
      </c>
    </row>
    <row r="58" spans="2:9" s="8" customFormat="1" ht="11.1" customHeight="1" x14ac:dyDescent="0.15">
      <c r="B58" s="29" t="s">
        <v>35</v>
      </c>
      <c r="C58" s="123">
        <f>'F-20'!C58-'F-20-1'!C58</f>
        <v>0</v>
      </c>
      <c r="D58" s="43"/>
      <c r="E58" s="125">
        <f>'F-20'!E58-'F-20-1'!E58</f>
        <v>0</v>
      </c>
      <c r="F58" s="123">
        <f>'F-20'!F58-'F-20-1'!F58</f>
        <v>0</v>
      </c>
      <c r="G58" s="123">
        <f>'F-20'!G58-'F-20-1'!G58</f>
        <v>0</v>
      </c>
      <c r="H58" s="123">
        <f>'F-20'!H58-'F-20-1'!H58</f>
        <v>0</v>
      </c>
      <c r="I58" s="123">
        <f>'F-20'!I58-'F-20-1'!I58</f>
        <v>0</v>
      </c>
    </row>
    <row r="59" spans="2:9" s="22" customFormat="1" ht="11.1" customHeight="1" x14ac:dyDescent="0.15">
      <c r="B59" s="32" t="s">
        <v>288</v>
      </c>
      <c r="C59" s="121">
        <f>'F-20'!C59-'F-20-1'!C59</f>
        <v>2</v>
      </c>
      <c r="D59" s="53"/>
      <c r="E59" s="127">
        <f>'F-20'!E59-'F-20-1'!E59</f>
        <v>2</v>
      </c>
      <c r="F59" s="121">
        <f>'F-20'!F59-'F-20-1'!F59</f>
        <v>2</v>
      </c>
      <c r="G59" s="121">
        <f>'F-20'!G59-'F-20-1'!G59</f>
        <v>0</v>
      </c>
      <c r="H59" s="121">
        <f>'F-20'!H59-'F-20-1'!H59</f>
        <v>0</v>
      </c>
      <c r="I59" s="121">
        <f>'F-20'!I59-'F-20-1'!I59</f>
        <v>0</v>
      </c>
    </row>
    <row r="60" spans="2:9" s="8" customFormat="1" ht="11.1" customHeight="1" x14ac:dyDescent="0.15">
      <c r="B60" s="29" t="s">
        <v>36</v>
      </c>
      <c r="C60" s="123">
        <f>'F-20'!C60-'F-20-1'!C60</f>
        <v>0</v>
      </c>
      <c r="D60" s="43"/>
      <c r="E60" s="125">
        <f>'F-20'!E60-'F-20-1'!E60</f>
        <v>0</v>
      </c>
      <c r="F60" s="123">
        <f>'F-20'!F60-'F-20-1'!F60</f>
        <v>0</v>
      </c>
      <c r="G60" s="123">
        <f>'F-20'!G60-'F-20-1'!G60</f>
        <v>0</v>
      </c>
      <c r="H60" s="123">
        <f>'F-20'!H60-'F-20-1'!H60</f>
        <v>0</v>
      </c>
      <c r="I60" s="123">
        <f>'F-20'!I60-'F-20-1'!I60</f>
        <v>0</v>
      </c>
    </row>
    <row r="61" spans="2:9" s="8" customFormat="1" ht="11.1" customHeight="1" x14ac:dyDescent="0.15">
      <c r="B61" s="29" t="s">
        <v>37</v>
      </c>
      <c r="C61" s="123">
        <f>'F-20'!C61-'F-20-1'!C61</f>
        <v>0</v>
      </c>
      <c r="D61" s="43"/>
      <c r="E61" s="125">
        <f>'F-20'!E61-'F-20-1'!E61</f>
        <v>0</v>
      </c>
      <c r="F61" s="123">
        <f>'F-20'!F61-'F-20-1'!F61</f>
        <v>0</v>
      </c>
      <c r="G61" s="123">
        <f>'F-20'!G61-'F-20-1'!G61</f>
        <v>0</v>
      </c>
      <c r="H61" s="123">
        <f>'F-20'!H61-'F-20-1'!H61</f>
        <v>0</v>
      </c>
      <c r="I61" s="123">
        <f>'F-20'!I61-'F-20-1'!I61</f>
        <v>0</v>
      </c>
    </row>
    <row r="62" spans="2:9" s="8" customFormat="1" ht="11.1" customHeight="1" x14ac:dyDescent="0.15">
      <c r="B62" s="29" t="s">
        <v>38</v>
      </c>
      <c r="C62" s="123">
        <f>'F-20'!C62-'F-20-1'!C62</f>
        <v>0</v>
      </c>
      <c r="D62" s="43"/>
      <c r="E62" s="125">
        <f>'F-20'!E62-'F-20-1'!E62</f>
        <v>0</v>
      </c>
      <c r="F62" s="123">
        <f>'F-20'!F62-'F-20-1'!F62</f>
        <v>0</v>
      </c>
      <c r="G62" s="123">
        <f>'F-20'!G62-'F-20-1'!G62</f>
        <v>0</v>
      </c>
      <c r="H62" s="123">
        <f>'F-20'!H62-'F-20-1'!H62</f>
        <v>0</v>
      </c>
      <c r="I62" s="123">
        <f>'F-20'!I62-'F-20-1'!I62</f>
        <v>0</v>
      </c>
    </row>
    <row r="63" spans="2:9" s="8" customFormat="1" ht="11.1" customHeight="1" x14ac:dyDescent="0.15">
      <c r="B63" s="29" t="s">
        <v>39</v>
      </c>
      <c r="C63" s="123">
        <f>'F-20'!C63-'F-20-1'!C63</f>
        <v>2</v>
      </c>
      <c r="D63" s="43"/>
      <c r="E63" s="125">
        <f>'F-20'!E63-'F-20-1'!E63</f>
        <v>2</v>
      </c>
      <c r="F63" s="123">
        <f>'F-20'!F63-'F-20-1'!F63</f>
        <v>2</v>
      </c>
      <c r="G63" s="123">
        <f>'F-20'!G63-'F-20-1'!G63</f>
        <v>0</v>
      </c>
      <c r="H63" s="123">
        <f>'F-20'!H63-'F-20-1'!H63</f>
        <v>0</v>
      </c>
      <c r="I63" s="123">
        <f>'F-20'!I63-'F-20-1'!I63</f>
        <v>0</v>
      </c>
    </row>
    <row r="64" spans="2:9" s="8" customFormat="1" ht="11.1" customHeight="1" x14ac:dyDescent="0.15">
      <c r="B64" s="29" t="s">
        <v>40</v>
      </c>
      <c r="C64" s="123">
        <f>'F-20'!C64-'F-20-1'!C64</f>
        <v>0</v>
      </c>
      <c r="D64" s="43"/>
      <c r="E64" s="125">
        <f>'F-20'!E64-'F-20-1'!E64</f>
        <v>0</v>
      </c>
      <c r="F64" s="123">
        <f>'F-20'!F64-'F-20-1'!F64</f>
        <v>0</v>
      </c>
      <c r="G64" s="123">
        <f>'F-20'!G64-'F-20-1'!G64</f>
        <v>0</v>
      </c>
      <c r="H64" s="123">
        <f>'F-20'!H64-'F-20-1'!H64</f>
        <v>0</v>
      </c>
      <c r="I64" s="123">
        <f>'F-20'!I64-'F-20-1'!I64</f>
        <v>0</v>
      </c>
    </row>
    <row r="65" spans="2:9" s="22" customFormat="1" ht="11.1" customHeight="1" x14ac:dyDescent="0.15">
      <c r="B65" s="32" t="s">
        <v>289</v>
      </c>
      <c r="C65" s="121">
        <f>'F-20'!C65-'F-20-1'!C65</f>
        <v>2</v>
      </c>
      <c r="D65" s="53"/>
      <c r="E65" s="127">
        <f>'F-20'!E65-'F-20-1'!E65</f>
        <v>1</v>
      </c>
      <c r="F65" s="121">
        <f>'F-20'!F65-'F-20-1'!F65</f>
        <v>1</v>
      </c>
      <c r="G65" s="121">
        <f>'F-20'!G65-'F-20-1'!G65</f>
        <v>0</v>
      </c>
      <c r="H65" s="121">
        <f>'F-20'!H65-'F-20-1'!H65</f>
        <v>0</v>
      </c>
      <c r="I65" s="121">
        <f>'F-20'!I65-'F-20-1'!I65</f>
        <v>0</v>
      </c>
    </row>
    <row r="66" spans="2:9" s="8" customFormat="1" ht="11.1" customHeight="1" x14ac:dyDescent="0.15">
      <c r="B66" s="29" t="s">
        <v>41</v>
      </c>
      <c r="C66" s="123">
        <f>'F-20'!C66-'F-20-1'!C66</f>
        <v>0</v>
      </c>
      <c r="D66" s="43"/>
      <c r="E66" s="125">
        <f>'F-20'!E66-'F-20-1'!E66</f>
        <v>0</v>
      </c>
      <c r="F66" s="123">
        <f>'F-20'!F66-'F-20-1'!F66</f>
        <v>0</v>
      </c>
      <c r="G66" s="123">
        <f>'F-20'!G66-'F-20-1'!G66</f>
        <v>0</v>
      </c>
      <c r="H66" s="123">
        <f>'F-20'!H66-'F-20-1'!H66</f>
        <v>0</v>
      </c>
      <c r="I66" s="123">
        <f>'F-20'!I66-'F-20-1'!I66</f>
        <v>0</v>
      </c>
    </row>
    <row r="67" spans="2:9" s="8" customFormat="1" ht="11.1" customHeight="1" x14ac:dyDescent="0.15">
      <c r="B67" s="29" t="s">
        <v>42</v>
      </c>
      <c r="C67" s="123">
        <f>'F-20'!C67-'F-20-1'!C67</f>
        <v>2</v>
      </c>
      <c r="D67" s="43"/>
      <c r="E67" s="125">
        <f>'F-20'!E67-'F-20-1'!E67</f>
        <v>1</v>
      </c>
      <c r="F67" s="123">
        <f>'F-20'!F67-'F-20-1'!F67</f>
        <v>1</v>
      </c>
      <c r="G67" s="123">
        <f>'F-20'!G67-'F-20-1'!G67</f>
        <v>0</v>
      </c>
      <c r="H67" s="123">
        <f>'F-20'!H67-'F-20-1'!H67</f>
        <v>0</v>
      </c>
      <c r="I67" s="123">
        <f>'F-20'!I67-'F-20-1'!I67</f>
        <v>0</v>
      </c>
    </row>
    <row r="68" spans="2:9" s="8" customFormat="1" ht="11.1" customHeight="1" x14ac:dyDescent="0.15">
      <c r="B68" s="29" t="s">
        <v>43</v>
      </c>
      <c r="C68" s="123">
        <f>'F-20'!C68-'F-20-1'!C68</f>
        <v>0</v>
      </c>
      <c r="D68" s="43"/>
      <c r="E68" s="125">
        <f>'F-20'!E68-'F-20-1'!E68</f>
        <v>0</v>
      </c>
      <c r="F68" s="123">
        <f>'F-20'!F68-'F-20-1'!F68</f>
        <v>0</v>
      </c>
      <c r="G68" s="123">
        <f>'F-20'!G68-'F-20-1'!G68</f>
        <v>0</v>
      </c>
      <c r="H68" s="123">
        <f>'F-20'!H68-'F-20-1'!H68</f>
        <v>0</v>
      </c>
      <c r="I68" s="123">
        <f>'F-20'!I68-'F-20-1'!I68</f>
        <v>0</v>
      </c>
    </row>
    <row r="69" spans="2:9" s="8" customFormat="1" ht="11.1" customHeight="1" x14ac:dyDescent="0.15">
      <c r="B69" s="29" t="s">
        <v>44</v>
      </c>
      <c r="C69" s="123">
        <f>'F-20'!C69-'F-20-1'!C69</f>
        <v>0</v>
      </c>
      <c r="D69" s="43"/>
      <c r="E69" s="125">
        <f>'F-20'!E69-'F-20-1'!E69</f>
        <v>0</v>
      </c>
      <c r="F69" s="123">
        <f>'F-20'!F69-'F-20-1'!F69</f>
        <v>0</v>
      </c>
      <c r="G69" s="123">
        <f>'F-20'!G69-'F-20-1'!G69</f>
        <v>0</v>
      </c>
      <c r="H69" s="123">
        <f>'F-20'!H69-'F-20-1'!H69</f>
        <v>0</v>
      </c>
      <c r="I69" s="123">
        <f>'F-20'!I69-'F-20-1'!I69</f>
        <v>0</v>
      </c>
    </row>
    <row r="70" spans="2:9" s="22" customFormat="1" ht="11.1" customHeight="1" x14ac:dyDescent="0.15">
      <c r="B70" s="32" t="s">
        <v>290</v>
      </c>
      <c r="C70" s="121">
        <f>'F-20'!C70-'F-20-1'!C70</f>
        <v>1</v>
      </c>
      <c r="D70" s="53"/>
      <c r="E70" s="127">
        <f>'F-20'!E70-'F-20-1'!E70</f>
        <v>1</v>
      </c>
      <c r="F70" s="121">
        <f>'F-20'!F70-'F-20-1'!F70</f>
        <v>1</v>
      </c>
      <c r="G70" s="121">
        <f>'F-20'!G70-'F-20-1'!G70</f>
        <v>1</v>
      </c>
      <c r="H70" s="121">
        <f>'F-20'!H70-'F-20-1'!H70</f>
        <v>0</v>
      </c>
      <c r="I70" s="121">
        <f>'F-20'!I70-'F-20-1'!I70</f>
        <v>0</v>
      </c>
    </row>
    <row r="71" spans="2:9" s="8" customFormat="1" ht="11.1" customHeight="1" x14ac:dyDescent="0.15">
      <c r="B71" s="29" t="s">
        <v>45</v>
      </c>
      <c r="C71" s="123">
        <f>'F-20'!C71-'F-20-1'!C71</f>
        <v>0</v>
      </c>
      <c r="D71" s="43"/>
      <c r="E71" s="125">
        <f>'F-20'!E71-'F-20-1'!E71</f>
        <v>0</v>
      </c>
      <c r="F71" s="123">
        <f>'F-20'!F71-'F-20-1'!F71</f>
        <v>0</v>
      </c>
      <c r="G71" s="123">
        <f>'F-20'!G71-'F-20-1'!G71</f>
        <v>0</v>
      </c>
      <c r="H71" s="123">
        <f>'F-20'!H71-'F-20-1'!H71</f>
        <v>0</v>
      </c>
      <c r="I71" s="123">
        <f>'F-20'!I71-'F-20-1'!I71</f>
        <v>0</v>
      </c>
    </row>
    <row r="72" spans="2:9" s="8" customFormat="1" ht="11.1" customHeight="1" x14ac:dyDescent="0.15">
      <c r="B72" s="29" t="s">
        <v>46</v>
      </c>
      <c r="C72" s="123">
        <f>'F-20'!C72-'F-20-1'!C72</f>
        <v>0</v>
      </c>
      <c r="D72" s="43"/>
      <c r="E72" s="125">
        <f>'F-20'!E72-'F-20-1'!E72</f>
        <v>0</v>
      </c>
      <c r="F72" s="123">
        <f>'F-20'!F72-'F-20-1'!F72</f>
        <v>0</v>
      </c>
      <c r="G72" s="123">
        <f>'F-20'!G72-'F-20-1'!G72</f>
        <v>0</v>
      </c>
      <c r="H72" s="123">
        <f>'F-20'!H72-'F-20-1'!H72</f>
        <v>0</v>
      </c>
      <c r="I72" s="123">
        <f>'F-20'!I72-'F-20-1'!I72</f>
        <v>0</v>
      </c>
    </row>
    <row r="73" spans="2:9" s="8" customFormat="1" ht="11.1" customHeight="1" x14ac:dyDescent="0.15">
      <c r="B73" s="29" t="s">
        <v>47</v>
      </c>
      <c r="C73" s="123">
        <f>'F-20'!C73-'F-20-1'!C73</f>
        <v>0</v>
      </c>
      <c r="D73" s="43"/>
      <c r="E73" s="125">
        <f>'F-20'!E73-'F-20-1'!E73</f>
        <v>0</v>
      </c>
      <c r="F73" s="123">
        <f>'F-20'!F73-'F-20-1'!F73</f>
        <v>0</v>
      </c>
      <c r="G73" s="123">
        <f>'F-20'!G73-'F-20-1'!G73</f>
        <v>0</v>
      </c>
      <c r="H73" s="123">
        <f>'F-20'!H73-'F-20-1'!H73</f>
        <v>0</v>
      </c>
      <c r="I73" s="123">
        <f>'F-20'!I73-'F-20-1'!I73</f>
        <v>0</v>
      </c>
    </row>
    <row r="74" spans="2:9" s="8" customFormat="1" ht="11.1" customHeight="1" x14ac:dyDescent="0.15">
      <c r="B74" s="29" t="s">
        <v>48</v>
      </c>
      <c r="C74" s="123">
        <f>'F-20'!C74-'F-20-1'!C74</f>
        <v>1</v>
      </c>
      <c r="D74" s="43"/>
      <c r="E74" s="125">
        <f>'F-20'!E74-'F-20-1'!E74</f>
        <v>1</v>
      </c>
      <c r="F74" s="123">
        <f>'F-20'!F74-'F-20-1'!F74</f>
        <v>1</v>
      </c>
      <c r="G74" s="123">
        <f>'F-20'!G74-'F-20-1'!G74</f>
        <v>1</v>
      </c>
      <c r="H74" s="123">
        <f>'F-20'!H74-'F-20-1'!H74</f>
        <v>0</v>
      </c>
      <c r="I74" s="123">
        <f>'F-20'!I74-'F-20-1'!I74</f>
        <v>0</v>
      </c>
    </row>
    <row r="75" spans="2:9" s="8" customFormat="1" ht="11.1" customHeight="1" x14ac:dyDescent="0.15">
      <c r="B75" s="29" t="s">
        <v>49</v>
      </c>
      <c r="C75" s="123">
        <f>'F-20'!C75-'F-20-1'!C75</f>
        <v>0</v>
      </c>
      <c r="D75" s="43"/>
      <c r="E75" s="125">
        <f>'F-20'!E75-'F-20-1'!E75</f>
        <v>0</v>
      </c>
      <c r="F75" s="123">
        <f>'F-20'!F75-'F-20-1'!F75</f>
        <v>0</v>
      </c>
      <c r="G75" s="123">
        <f>'F-20'!G75-'F-20-1'!G75</f>
        <v>0</v>
      </c>
      <c r="H75" s="123">
        <f>'F-20'!H75-'F-20-1'!H75</f>
        <v>0</v>
      </c>
      <c r="I75" s="123">
        <f>'F-20'!I75-'F-20-1'!I75</f>
        <v>0</v>
      </c>
    </row>
    <row r="76" spans="2:9" s="8" customFormat="1" ht="11.1" customHeight="1" x14ac:dyDescent="0.15">
      <c r="B76" s="29" t="s">
        <v>50</v>
      </c>
      <c r="C76" s="123">
        <f>'F-20'!C76-'F-20-1'!C76</f>
        <v>0</v>
      </c>
      <c r="D76" s="43"/>
      <c r="E76" s="125">
        <f>'F-20'!E76-'F-20-1'!E76</f>
        <v>0</v>
      </c>
      <c r="F76" s="123">
        <f>'F-20'!F76-'F-20-1'!F76</f>
        <v>0</v>
      </c>
      <c r="G76" s="123">
        <f>'F-20'!G76-'F-20-1'!G76</f>
        <v>0</v>
      </c>
      <c r="H76" s="123">
        <f>'F-20'!H76-'F-20-1'!H76</f>
        <v>0</v>
      </c>
      <c r="I76" s="123">
        <f>'F-20'!I76-'F-20-1'!I76</f>
        <v>0</v>
      </c>
    </row>
    <row r="77" spans="2:9" s="8" customFormat="1" ht="11.1" customHeight="1" x14ac:dyDescent="0.15">
      <c r="B77" s="29" t="s">
        <v>51</v>
      </c>
      <c r="C77" s="123">
        <f>'F-20'!C77-'F-20-1'!C77</f>
        <v>0</v>
      </c>
      <c r="D77" s="43"/>
      <c r="E77" s="125">
        <f>'F-20'!E77-'F-20-1'!E77</f>
        <v>0</v>
      </c>
      <c r="F77" s="123">
        <f>'F-20'!F77-'F-20-1'!F77</f>
        <v>0</v>
      </c>
      <c r="G77" s="123">
        <f>'F-20'!G77-'F-20-1'!G77</f>
        <v>0</v>
      </c>
      <c r="H77" s="123">
        <f>'F-20'!H77-'F-20-1'!H77</f>
        <v>0</v>
      </c>
      <c r="I77" s="123">
        <f>'F-20'!I77-'F-20-1'!I77</f>
        <v>0</v>
      </c>
    </row>
    <row r="78" spans="2:9" s="8" customFormat="1" ht="11.1" customHeight="1" thickBot="1" x14ac:dyDescent="0.2">
      <c r="B78" s="33" t="s">
        <v>52</v>
      </c>
      <c r="C78" s="132">
        <f>'F-20'!C78-'F-20-1'!C78</f>
        <v>0</v>
      </c>
      <c r="D78" s="67"/>
      <c r="E78" s="134">
        <f>'F-20'!E78-'F-20-1'!E78</f>
        <v>0</v>
      </c>
      <c r="F78" s="132">
        <f>'F-20'!F78-'F-20-1'!F78</f>
        <v>0</v>
      </c>
      <c r="G78" s="132">
        <f>'F-20'!G78-'F-20-1'!G78</f>
        <v>0</v>
      </c>
      <c r="H78" s="132">
        <f>'F-20'!H78-'F-20-1'!H78</f>
        <v>0</v>
      </c>
      <c r="I78" s="132">
        <f>'F-20'!I78-'F-20-1'!I78</f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37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144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64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13</v>
      </c>
      <c r="D9" s="44">
        <v>92.307692307692307</v>
      </c>
      <c r="E9" s="14">
        <v>12</v>
      </c>
      <c r="F9" s="124">
        <v>11</v>
      </c>
      <c r="G9" s="124">
        <v>11</v>
      </c>
      <c r="H9" s="124">
        <v>3</v>
      </c>
      <c r="I9" s="124">
        <v>3</v>
      </c>
    </row>
    <row r="10" spans="2:9" s="8" customFormat="1" x14ac:dyDescent="0.15">
      <c r="B10" s="14" t="str">
        <f>重要犯罪!B10</f>
        <v>2013     25</v>
      </c>
      <c r="C10" s="43">
        <v>12</v>
      </c>
      <c r="D10" s="44">
        <v>100</v>
      </c>
      <c r="E10" s="14">
        <v>12</v>
      </c>
      <c r="F10" s="124">
        <v>11</v>
      </c>
      <c r="G10" s="124">
        <v>11</v>
      </c>
      <c r="H10" s="124">
        <v>1</v>
      </c>
      <c r="I10" s="124">
        <v>1</v>
      </c>
    </row>
    <row r="11" spans="2:9" s="8" customFormat="1" x14ac:dyDescent="0.15">
      <c r="B11" s="14" t="str">
        <f>重要犯罪!B11</f>
        <v>2014     26</v>
      </c>
      <c r="C11" s="43">
        <v>12</v>
      </c>
      <c r="D11" s="44">
        <v>100</v>
      </c>
      <c r="E11" s="14">
        <v>12</v>
      </c>
      <c r="F11" s="124">
        <v>13</v>
      </c>
      <c r="G11" s="124">
        <v>12</v>
      </c>
      <c r="H11" s="124">
        <v>4</v>
      </c>
      <c r="I11" s="124">
        <v>3</v>
      </c>
    </row>
    <row r="12" spans="2:9" s="8" customFormat="1" x14ac:dyDescent="0.15">
      <c r="B12" s="14" t="str">
        <f>重要犯罪!B12</f>
        <v>2015     27</v>
      </c>
      <c r="C12" s="43">
        <v>18</v>
      </c>
      <c r="D12" s="115">
        <v>100</v>
      </c>
      <c r="E12" s="14">
        <v>18</v>
      </c>
      <c r="F12" s="124">
        <v>10</v>
      </c>
      <c r="G12" s="124">
        <v>10</v>
      </c>
      <c r="H12" s="124">
        <v>1</v>
      </c>
      <c r="I12" s="124">
        <v>1</v>
      </c>
    </row>
    <row r="13" spans="2:9" s="8" customFormat="1" x14ac:dyDescent="0.15">
      <c r="B13" s="14" t="str">
        <f>重要犯罪!B13</f>
        <v>2016     28</v>
      </c>
      <c r="C13" s="43">
        <v>14</v>
      </c>
      <c r="D13" s="115">
        <v>92.857142857142861</v>
      </c>
      <c r="E13" s="14">
        <v>13</v>
      </c>
      <c r="F13" s="124">
        <v>13</v>
      </c>
      <c r="G13" s="124">
        <v>9</v>
      </c>
      <c r="H13" s="124">
        <v>4</v>
      </c>
      <c r="I13" s="124">
        <v>3</v>
      </c>
    </row>
    <row r="14" spans="2:9" s="8" customFormat="1" x14ac:dyDescent="0.15">
      <c r="B14" s="14" t="str">
        <f>重要犯罪!B14</f>
        <v>2017     29</v>
      </c>
      <c r="C14" s="24">
        <v>11</v>
      </c>
      <c r="D14" s="115">
        <v>100</v>
      </c>
      <c r="E14" s="2">
        <v>11</v>
      </c>
      <c r="F14" s="124">
        <v>11</v>
      </c>
      <c r="G14" s="124">
        <v>9</v>
      </c>
      <c r="H14" s="124">
        <v>1</v>
      </c>
      <c r="I14" s="124">
        <v>1</v>
      </c>
    </row>
    <row r="15" spans="2:9" s="8" customFormat="1" x14ac:dyDescent="0.15">
      <c r="B15" s="18" t="str">
        <f>重要犯罪!B15</f>
        <v>2018     30</v>
      </c>
      <c r="C15" s="47">
        <v>10</v>
      </c>
      <c r="D15" s="115">
        <v>70</v>
      </c>
      <c r="E15" s="77">
        <v>7</v>
      </c>
      <c r="F15" s="142">
        <v>7</v>
      </c>
      <c r="G15" s="142">
        <v>5</v>
      </c>
      <c r="H15" s="142">
        <v>1</v>
      </c>
      <c r="I15" s="142">
        <v>1</v>
      </c>
    </row>
    <row r="16" spans="2:9" s="8" customFormat="1" x14ac:dyDescent="0.15">
      <c r="B16" s="18" t="str">
        <f>重要犯罪!B16</f>
        <v>2019 令和元年</v>
      </c>
      <c r="C16" s="50">
        <v>12</v>
      </c>
      <c r="D16" s="115">
        <v>108.33333333333333</v>
      </c>
      <c r="E16" s="148">
        <v>13</v>
      </c>
      <c r="F16" s="142">
        <v>10</v>
      </c>
      <c r="G16" s="142">
        <v>8</v>
      </c>
      <c r="H16" s="142">
        <v>2</v>
      </c>
      <c r="I16" s="142">
        <v>2</v>
      </c>
    </row>
    <row r="17" spans="2:9" s="22" customFormat="1" x14ac:dyDescent="0.15">
      <c r="B17" s="18" t="str">
        <f>重要犯罪!B17</f>
        <v>2020 　　２</v>
      </c>
      <c r="C17" s="50">
        <v>17</v>
      </c>
      <c r="D17" s="48">
        <v>111.76470588235294</v>
      </c>
      <c r="E17" s="149">
        <v>19</v>
      </c>
      <c r="F17" s="149">
        <v>16</v>
      </c>
      <c r="G17" s="149">
        <v>14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9</v>
      </c>
      <c r="D18" s="54">
        <f>E18/C18*100</f>
        <v>111.11111111111111</v>
      </c>
      <c r="E18" s="131">
        <f>SUM(E20,E26,E33,E34,E45,E52,E59,E65,E70)</f>
        <v>10</v>
      </c>
      <c r="F18" s="121">
        <f>SUM(F20,F26,F33,F34,F45,F52,F59,F65,F70)</f>
        <v>8</v>
      </c>
      <c r="G18" s="121">
        <f>SUM(G20,G26,G33,G34,G45,G52,G59,G65,G70)</f>
        <v>8</v>
      </c>
      <c r="H18" s="121">
        <f>SUM(H20,H26,H33,H34,H45,H52,H59,H65,H70)</f>
        <v>1</v>
      </c>
      <c r="I18" s="121">
        <f>SUM(I20,I26,I33,I34,I45,I52,I59,I65,I70)</f>
        <v>1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1</v>
      </c>
      <c r="D26" s="53"/>
      <c r="E26" s="127">
        <v>1</v>
      </c>
      <c r="F26" s="121">
        <v>1</v>
      </c>
      <c r="G26" s="121">
        <v>1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</v>
      </c>
      <c r="D28" s="43"/>
      <c r="E28" s="125">
        <v>1</v>
      </c>
      <c r="F28" s="123">
        <v>1</v>
      </c>
      <c r="G28" s="123">
        <v>1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</v>
      </c>
      <c r="D33" s="53"/>
      <c r="E33" s="129">
        <v>2</v>
      </c>
      <c r="F33" s="128">
        <v>1</v>
      </c>
      <c r="G33" s="128">
        <v>1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6</v>
      </c>
      <c r="D34" s="53"/>
      <c r="E34" s="127">
        <v>6</v>
      </c>
      <c r="F34" s="121">
        <v>4</v>
      </c>
      <c r="G34" s="121">
        <v>4</v>
      </c>
      <c r="H34" s="121">
        <v>1</v>
      </c>
      <c r="I34" s="121">
        <v>1</v>
      </c>
    </row>
    <row r="35" spans="2:9" s="8" customFormat="1" ht="11.1" customHeight="1" x14ac:dyDescent="0.15">
      <c r="B35" s="29" t="s">
        <v>14</v>
      </c>
      <c r="C35" s="123">
        <v>1</v>
      </c>
      <c r="D35" s="43"/>
      <c r="E35" s="125">
        <v>1</v>
      </c>
      <c r="F35" s="123">
        <v>1</v>
      </c>
      <c r="G35" s="123">
        <v>1</v>
      </c>
      <c r="H35" s="123">
        <v>1</v>
      </c>
      <c r="I35" s="123">
        <v>1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1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1</v>
      </c>
      <c r="D37" s="43"/>
      <c r="E37" s="125">
        <v>1</v>
      </c>
      <c r="F37" s="123">
        <v>1</v>
      </c>
      <c r="G37" s="123">
        <v>1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</v>
      </c>
      <c r="D38" s="43"/>
      <c r="E38" s="125">
        <v>1</v>
      </c>
      <c r="F38" s="123">
        <v>1</v>
      </c>
      <c r="G38" s="123">
        <v>1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2</v>
      </c>
      <c r="D39" s="43"/>
      <c r="E39" s="125">
        <v>2</v>
      </c>
      <c r="F39" s="123">
        <v>1</v>
      </c>
      <c r="G39" s="123">
        <v>1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1</v>
      </c>
      <c r="D52" s="53"/>
      <c r="E52" s="127">
        <v>1</v>
      </c>
      <c r="F52" s="121">
        <v>1</v>
      </c>
      <c r="G52" s="121">
        <v>1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1</v>
      </c>
      <c r="D55" s="43"/>
      <c r="E55" s="125">
        <v>1</v>
      </c>
      <c r="F55" s="123">
        <v>1</v>
      </c>
      <c r="G55" s="123">
        <v>1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0</v>
      </c>
      <c r="D65" s="53"/>
      <c r="E65" s="127">
        <v>0</v>
      </c>
      <c r="F65" s="121">
        <v>1</v>
      </c>
      <c r="G65" s="121">
        <v>1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1</v>
      </c>
      <c r="G69" s="123">
        <v>1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B2:I2"/>
    <mergeCell ref="F5:I5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transitionEvaluation="1" codeName="Sheet97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296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126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191</v>
      </c>
      <c r="D9" s="44">
        <v>60.209424083769633</v>
      </c>
      <c r="E9" s="14">
        <v>115</v>
      </c>
      <c r="F9" s="124">
        <v>113</v>
      </c>
      <c r="G9" s="124">
        <v>28</v>
      </c>
      <c r="H9" s="124">
        <v>10</v>
      </c>
      <c r="I9" s="124">
        <v>2</v>
      </c>
    </row>
    <row r="10" spans="2:9" s="8" customFormat="1" x14ac:dyDescent="0.15">
      <c r="B10" s="14" t="str">
        <f>重要犯罪!B10</f>
        <v>2013     25</v>
      </c>
      <c r="C10" s="43">
        <v>258</v>
      </c>
      <c r="D10" s="44">
        <v>61.240310077519375</v>
      </c>
      <c r="E10" s="14">
        <v>158</v>
      </c>
      <c r="F10" s="124">
        <v>157</v>
      </c>
      <c r="G10" s="124">
        <v>50</v>
      </c>
      <c r="H10" s="124">
        <v>10</v>
      </c>
      <c r="I10" s="124">
        <v>2</v>
      </c>
    </row>
    <row r="11" spans="2:9" s="8" customFormat="1" x14ac:dyDescent="0.15">
      <c r="B11" s="14" t="str">
        <f>重要犯罪!B11</f>
        <v>2014     26</v>
      </c>
      <c r="C11" s="43">
        <v>231</v>
      </c>
      <c r="D11" s="44">
        <v>65.367965367965368</v>
      </c>
      <c r="E11" s="14">
        <v>151</v>
      </c>
      <c r="F11" s="124">
        <v>143</v>
      </c>
      <c r="G11" s="124">
        <v>38</v>
      </c>
      <c r="H11" s="124">
        <v>8</v>
      </c>
      <c r="I11" s="124">
        <v>1</v>
      </c>
    </row>
    <row r="12" spans="2:9" s="8" customFormat="1" x14ac:dyDescent="0.15">
      <c r="B12" s="14" t="str">
        <f>重要犯罪!B12</f>
        <v>2015     27</v>
      </c>
      <c r="C12" s="79">
        <v>265</v>
      </c>
      <c r="D12" s="115">
        <v>66.79245283018868</v>
      </c>
      <c r="E12" s="14">
        <v>177</v>
      </c>
      <c r="F12" s="124">
        <v>179</v>
      </c>
      <c r="G12" s="124">
        <v>64</v>
      </c>
      <c r="H12" s="124">
        <v>16</v>
      </c>
      <c r="I12" s="124">
        <v>3</v>
      </c>
    </row>
    <row r="13" spans="2:9" s="8" customFormat="1" x14ac:dyDescent="0.15">
      <c r="B13" s="18" t="str">
        <f>重要犯罪!B13</f>
        <v>2016     28</v>
      </c>
      <c r="C13" s="79">
        <v>220</v>
      </c>
      <c r="D13" s="115">
        <v>69.090909090909093</v>
      </c>
      <c r="E13" s="18">
        <v>152</v>
      </c>
      <c r="F13" s="142">
        <v>145</v>
      </c>
      <c r="G13" s="142">
        <v>50</v>
      </c>
      <c r="H13" s="142">
        <v>14</v>
      </c>
      <c r="I13" s="142">
        <v>5</v>
      </c>
    </row>
    <row r="14" spans="2:9" s="8" customFormat="1" x14ac:dyDescent="0.15">
      <c r="B14" s="18" t="str">
        <f>重要犯罪!B14</f>
        <v>2017     29</v>
      </c>
      <c r="C14" s="113">
        <v>244</v>
      </c>
      <c r="D14" s="115">
        <v>61.475409836065573</v>
      </c>
      <c r="E14" s="77">
        <v>150</v>
      </c>
      <c r="F14" s="142">
        <v>158</v>
      </c>
      <c r="G14" s="142">
        <v>55</v>
      </c>
      <c r="H14" s="142">
        <v>14</v>
      </c>
      <c r="I14" s="142">
        <v>5</v>
      </c>
    </row>
    <row r="15" spans="2:9" s="8" customFormat="1" x14ac:dyDescent="0.15">
      <c r="B15" s="18" t="str">
        <f>重要犯罪!B15</f>
        <v>2018     30</v>
      </c>
      <c r="C15" s="113">
        <v>243</v>
      </c>
      <c r="D15" s="115">
        <v>74.897119341563794</v>
      </c>
      <c r="E15" s="77">
        <v>182</v>
      </c>
      <c r="F15" s="142">
        <v>186</v>
      </c>
      <c r="G15" s="142">
        <v>60</v>
      </c>
      <c r="H15" s="142">
        <v>7</v>
      </c>
      <c r="I15" s="142">
        <v>4</v>
      </c>
    </row>
    <row r="16" spans="2:9" s="8" customFormat="1" x14ac:dyDescent="0.15">
      <c r="B16" s="18" t="str">
        <f>重要犯罪!B16</f>
        <v>2019 令和元年</v>
      </c>
      <c r="C16" s="79">
        <v>240</v>
      </c>
      <c r="D16" s="115">
        <v>65.416666666666671</v>
      </c>
      <c r="E16" s="148">
        <v>157</v>
      </c>
      <c r="F16" s="142">
        <v>159</v>
      </c>
      <c r="G16" s="142">
        <v>43</v>
      </c>
      <c r="H16" s="142">
        <v>8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237</v>
      </c>
      <c r="D17" s="48">
        <v>81.012658227848107</v>
      </c>
      <c r="E17" s="149">
        <v>192</v>
      </c>
      <c r="F17" s="149">
        <v>197</v>
      </c>
      <c r="G17" s="149">
        <v>63</v>
      </c>
      <c r="H17" s="149">
        <v>12</v>
      </c>
      <c r="I17" s="148">
        <v>3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277</v>
      </c>
      <c r="D18" s="54">
        <f>E18/C18*100</f>
        <v>74.729241877256314</v>
      </c>
      <c r="E18" s="131">
        <f>SUM(E20,E26,E33,E34,E45,E52,E59,E65,E70)</f>
        <v>207</v>
      </c>
      <c r="F18" s="121">
        <f>SUM(F20,F26,F33,F34,F45,F52,F59,F65,F70)</f>
        <v>203</v>
      </c>
      <c r="G18" s="121">
        <f>SUM(G20,G26,G33,G34,G45,G52,G59,G65,G70)</f>
        <v>89</v>
      </c>
      <c r="H18" s="121">
        <f>SUM(H20,H26,H33,H34,H45,H52,H59,H65,H70)</f>
        <v>15</v>
      </c>
      <c r="I18" s="121">
        <f>SUM(I20,I26,I33,I34,I45,I52,I59,I65,I70)</f>
        <v>2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14</v>
      </c>
      <c r="D20" s="53"/>
      <c r="E20" s="23">
        <v>10</v>
      </c>
      <c r="F20" s="122">
        <v>10</v>
      </c>
      <c r="G20" s="122">
        <v>3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8</v>
      </c>
      <c r="D21" s="43"/>
      <c r="E21" s="125">
        <v>6</v>
      </c>
      <c r="F21" s="123">
        <v>5</v>
      </c>
      <c r="G21" s="123">
        <v>1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2</v>
      </c>
      <c r="D23" s="43"/>
      <c r="E23" s="125">
        <v>1</v>
      </c>
      <c r="F23" s="123">
        <v>2</v>
      </c>
      <c r="G23" s="123">
        <v>1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3</v>
      </c>
      <c r="D24" s="43"/>
      <c r="E24" s="125">
        <v>3</v>
      </c>
      <c r="F24" s="123">
        <v>3</v>
      </c>
      <c r="G24" s="123">
        <v>1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1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14</v>
      </c>
      <c r="D26" s="53"/>
      <c r="E26" s="127">
        <v>7</v>
      </c>
      <c r="F26" s="121">
        <v>7</v>
      </c>
      <c r="G26" s="121">
        <v>3</v>
      </c>
      <c r="H26" s="121">
        <v>1</v>
      </c>
      <c r="I26" s="121">
        <v>0</v>
      </c>
    </row>
    <row r="27" spans="2:9" s="8" customFormat="1" ht="11.1" customHeight="1" x14ac:dyDescent="0.15">
      <c r="B27" s="29" t="s">
        <v>7</v>
      </c>
      <c r="C27" s="123">
        <v>2</v>
      </c>
      <c r="D27" s="43"/>
      <c r="E27" s="125">
        <v>2</v>
      </c>
      <c r="F27" s="123">
        <v>2</v>
      </c>
      <c r="G27" s="123">
        <v>1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4</v>
      </c>
      <c r="D29" s="43"/>
      <c r="E29" s="125">
        <v>1</v>
      </c>
      <c r="F29" s="123">
        <v>1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6</v>
      </c>
      <c r="D30" s="43"/>
      <c r="E30" s="125">
        <v>2</v>
      </c>
      <c r="F30" s="123">
        <v>2</v>
      </c>
      <c r="G30" s="123">
        <v>1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1</v>
      </c>
      <c r="D31" s="43"/>
      <c r="E31" s="125">
        <v>1</v>
      </c>
      <c r="F31" s="123">
        <v>1</v>
      </c>
      <c r="G31" s="123">
        <v>0</v>
      </c>
      <c r="H31" s="123">
        <v>1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1</v>
      </c>
      <c r="D32" s="43"/>
      <c r="E32" s="125">
        <v>1</v>
      </c>
      <c r="F32" s="123">
        <v>1</v>
      </c>
      <c r="G32" s="123">
        <v>1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26</v>
      </c>
      <c r="D33" s="53"/>
      <c r="E33" s="129">
        <v>20</v>
      </c>
      <c r="F33" s="128">
        <v>21</v>
      </c>
      <c r="G33" s="128">
        <v>10</v>
      </c>
      <c r="H33" s="128">
        <v>2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74</v>
      </c>
      <c r="D34" s="53"/>
      <c r="E34" s="127">
        <v>58</v>
      </c>
      <c r="F34" s="121">
        <v>55</v>
      </c>
      <c r="G34" s="121">
        <v>22</v>
      </c>
      <c r="H34" s="121">
        <v>3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4</v>
      </c>
      <c r="D35" s="43"/>
      <c r="E35" s="125">
        <v>4</v>
      </c>
      <c r="F35" s="123">
        <v>4</v>
      </c>
      <c r="G35" s="123">
        <v>4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1</v>
      </c>
      <c r="D36" s="43"/>
      <c r="E36" s="125">
        <v>4</v>
      </c>
      <c r="F36" s="123">
        <v>5</v>
      </c>
      <c r="G36" s="123">
        <v>1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1</v>
      </c>
      <c r="D37" s="43"/>
      <c r="E37" s="125">
        <v>2</v>
      </c>
      <c r="F37" s="123">
        <v>2</v>
      </c>
      <c r="G37" s="123">
        <v>2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9</v>
      </c>
      <c r="D38" s="43"/>
      <c r="E38" s="125">
        <v>8</v>
      </c>
      <c r="F38" s="123">
        <v>8</v>
      </c>
      <c r="G38" s="123">
        <v>4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26</v>
      </c>
      <c r="D39" s="43"/>
      <c r="E39" s="125">
        <v>19</v>
      </c>
      <c r="F39" s="123">
        <v>17</v>
      </c>
      <c r="G39" s="123">
        <v>5</v>
      </c>
      <c r="H39" s="123">
        <v>1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23</v>
      </c>
      <c r="D40" s="43"/>
      <c r="E40" s="125">
        <v>12</v>
      </c>
      <c r="F40" s="123">
        <v>10</v>
      </c>
      <c r="G40" s="123">
        <v>4</v>
      </c>
      <c r="H40" s="123">
        <v>1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3</v>
      </c>
      <c r="D41" s="43"/>
      <c r="E41" s="125">
        <v>2</v>
      </c>
      <c r="F41" s="123">
        <v>2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1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3</v>
      </c>
      <c r="D43" s="43"/>
      <c r="E43" s="125">
        <v>4</v>
      </c>
      <c r="F43" s="123">
        <v>4</v>
      </c>
      <c r="G43" s="123">
        <v>1</v>
      </c>
      <c r="H43" s="123">
        <v>1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3</v>
      </c>
      <c r="D44" s="43"/>
      <c r="E44" s="125">
        <v>3</v>
      </c>
      <c r="F44" s="123">
        <v>3</v>
      </c>
      <c r="G44" s="123">
        <v>1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25</v>
      </c>
      <c r="D45" s="53"/>
      <c r="E45" s="131">
        <v>21</v>
      </c>
      <c r="F45" s="121">
        <v>22</v>
      </c>
      <c r="G45" s="121">
        <v>7</v>
      </c>
      <c r="H45" s="121">
        <v>1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5</v>
      </c>
      <c r="D46" s="43"/>
      <c r="E46" s="125">
        <v>4</v>
      </c>
      <c r="F46" s="123">
        <v>5</v>
      </c>
      <c r="G46" s="123">
        <v>2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2</v>
      </c>
      <c r="D47" s="43"/>
      <c r="E47" s="125">
        <v>3</v>
      </c>
      <c r="F47" s="123">
        <v>3</v>
      </c>
      <c r="G47" s="123">
        <v>0</v>
      </c>
      <c r="H47" s="123">
        <v>1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2</v>
      </c>
      <c r="D49" s="43"/>
      <c r="E49" s="125">
        <v>3</v>
      </c>
      <c r="F49" s="123">
        <v>3</v>
      </c>
      <c r="G49" s="123">
        <v>1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14</v>
      </c>
      <c r="D50" s="43"/>
      <c r="E50" s="125">
        <v>9</v>
      </c>
      <c r="F50" s="123">
        <v>10</v>
      </c>
      <c r="G50" s="123">
        <v>4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2</v>
      </c>
      <c r="D51" s="43"/>
      <c r="E51" s="125">
        <v>2</v>
      </c>
      <c r="F51" s="123">
        <v>1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80</v>
      </c>
      <c r="D52" s="53"/>
      <c r="E52" s="127">
        <v>59</v>
      </c>
      <c r="F52" s="121">
        <v>52</v>
      </c>
      <c r="G52" s="121">
        <v>22</v>
      </c>
      <c r="H52" s="121">
        <v>3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1</v>
      </c>
      <c r="D53" s="43"/>
      <c r="E53" s="125">
        <v>1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9</v>
      </c>
      <c r="D54" s="43"/>
      <c r="E54" s="125">
        <v>6</v>
      </c>
      <c r="F54" s="123">
        <v>9</v>
      </c>
      <c r="G54" s="123">
        <v>2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30</v>
      </c>
      <c r="D55" s="43"/>
      <c r="E55" s="125">
        <v>22</v>
      </c>
      <c r="F55" s="123">
        <v>19</v>
      </c>
      <c r="G55" s="123">
        <v>11</v>
      </c>
      <c r="H55" s="123">
        <v>3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35</v>
      </c>
      <c r="D56" s="43"/>
      <c r="E56" s="125">
        <v>25</v>
      </c>
      <c r="F56" s="123">
        <v>19</v>
      </c>
      <c r="G56" s="123">
        <v>7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5</v>
      </c>
      <c r="D57" s="43"/>
      <c r="E57" s="125">
        <v>5</v>
      </c>
      <c r="F57" s="123">
        <v>5</v>
      </c>
      <c r="G57" s="123">
        <v>2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17</v>
      </c>
      <c r="D59" s="53"/>
      <c r="E59" s="127">
        <v>11</v>
      </c>
      <c r="F59" s="121">
        <v>13</v>
      </c>
      <c r="G59" s="121">
        <v>8</v>
      </c>
      <c r="H59" s="121">
        <v>3</v>
      </c>
      <c r="I59" s="121">
        <v>2</v>
      </c>
    </row>
    <row r="60" spans="2:9" s="8" customFormat="1" ht="11.1" customHeight="1" x14ac:dyDescent="0.15">
      <c r="B60" s="29" t="s">
        <v>36</v>
      </c>
      <c r="C60" s="123">
        <v>1</v>
      </c>
      <c r="D60" s="43"/>
      <c r="E60" s="125">
        <v>1</v>
      </c>
      <c r="F60" s="123">
        <v>2</v>
      </c>
      <c r="G60" s="123">
        <v>0</v>
      </c>
      <c r="H60" s="123">
        <v>1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3</v>
      </c>
      <c r="D62" s="43"/>
      <c r="E62" s="125">
        <v>1</v>
      </c>
      <c r="F62" s="123">
        <v>1</v>
      </c>
      <c r="G62" s="123">
        <v>1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8</v>
      </c>
      <c r="D63" s="43"/>
      <c r="E63" s="125">
        <v>6</v>
      </c>
      <c r="F63" s="123">
        <v>7</v>
      </c>
      <c r="G63" s="123">
        <v>5</v>
      </c>
      <c r="H63" s="123">
        <v>2</v>
      </c>
      <c r="I63" s="123">
        <v>2</v>
      </c>
    </row>
    <row r="64" spans="2:9" s="8" customFormat="1" ht="11.1" customHeight="1" x14ac:dyDescent="0.15">
      <c r="B64" s="29" t="s">
        <v>40</v>
      </c>
      <c r="C64" s="123">
        <v>5</v>
      </c>
      <c r="D64" s="43"/>
      <c r="E64" s="125">
        <v>3</v>
      </c>
      <c r="F64" s="123">
        <v>3</v>
      </c>
      <c r="G64" s="123">
        <v>2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7</v>
      </c>
      <c r="D65" s="53"/>
      <c r="E65" s="127">
        <v>3</v>
      </c>
      <c r="F65" s="121">
        <v>4</v>
      </c>
      <c r="G65" s="121">
        <v>3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4</v>
      </c>
      <c r="D67" s="43"/>
      <c r="E67" s="125">
        <v>2</v>
      </c>
      <c r="F67" s="123">
        <v>2</v>
      </c>
      <c r="G67" s="123">
        <v>1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1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2</v>
      </c>
      <c r="D69" s="43"/>
      <c r="E69" s="125">
        <v>1</v>
      </c>
      <c r="F69" s="123">
        <v>2</v>
      </c>
      <c r="G69" s="123">
        <v>2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20</v>
      </c>
      <c r="D70" s="53"/>
      <c r="E70" s="127">
        <v>18</v>
      </c>
      <c r="F70" s="121">
        <v>19</v>
      </c>
      <c r="G70" s="121">
        <v>11</v>
      </c>
      <c r="H70" s="121">
        <v>2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12</v>
      </c>
      <c r="D71" s="43"/>
      <c r="E71" s="125">
        <v>13</v>
      </c>
      <c r="F71" s="123">
        <v>13</v>
      </c>
      <c r="G71" s="123">
        <v>6</v>
      </c>
      <c r="H71" s="123">
        <v>1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1</v>
      </c>
      <c r="D72" s="43"/>
      <c r="E72" s="125">
        <v>1</v>
      </c>
      <c r="F72" s="123">
        <v>1</v>
      </c>
      <c r="G72" s="123">
        <v>1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2</v>
      </c>
      <c r="D74" s="43"/>
      <c r="E74" s="125">
        <v>1</v>
      </c>
      <c r="F74" s="123">
        <v>3</v>
      </c>
      <c r="G74" s="123">
        <v>3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1</v>
      </c>
      <c r="D76" s="43"/>
      <c r="E76" s="125">
        <v>1</v>
      </c>
      <c r="F76" s="123">
        <v>1</v>
      </c>
      <c r="G76" s="123">
        <v>0</v>
      </c>
      <c r="H76" s="123">
        <v>1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2</v>
      </c>
      <c r="D77" s="43"/>
      <c r="E77" s="125">
        <v>1</v>
      </c>
      <c r="F77" s="123">
        <v>1</v>
      </c>
      <c r="G77" s="123">
        <v>1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2</v>
      </c>
      <c r="D78" s="67"/>
      <c r="E78" s="134">
        <v>1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transitionEvaluation="1" codeName="Sheet98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207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127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22</v>
      </c>
      <c r="D9" s="44">
        <v>86.36363636363636</v>
      </c>
      <c r="E9" s="14">
        <v>19</v>
      </c>
      <c r="F9" s="124">
        <v>20</v>
      </c>
      <c r="G9" s="124">
        <v>10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43">
        <v>18</v>
      </c>
      <c r="D10" s="44">
        <v>72.222222222222214</v>
      </c>
      <c r="E10" s="14">
        <v>13</v>
      </c>
      <c r="F10" s="124">
        <v>13</v>
      </c>
      <c r="G10" s="124">
        <v>4</v>
      </c>
      <c r="H10" s="124">
        <v>1</v>
      </c>
      <c r="I10" s="124">
        <v>0</v>
      </c>
    </row>
    <row r="11" spans="2:9" s="8" customFormat="1" x14ac:dyDescent="0.15">
      <c r="B11" s="14" t="str">
        <f>重要犯罪!B11</f>
        <v>2014     26</v>
      </c>
      <c r="C11" s="43">
        <v>23</v>
      </c>
      <c r="D11" s="44">
        <v>73.91304347826086</v>
      </c>
      <c r="E11" s="14">
        <v>17</v>
      </c>
      <c r="F11" s="124">
        <v>17</v>
      </c>
      <c r="G11" s="124">
        <v>5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2015     27</v>
      </c>
      <c r="C12" s="43">
        <v>24</v>
      </c>
      <c r="D12" s="115">
        <v>95.833333333333343</v>
      </c>
      <c r="E12" s="14">
        <v>23</v>
      </c>
      <c r="F12" s="124">
        <v>29</v>
      </c>
      <c r="G12" s="124">
        <v>9</v>
      </c>
      <c r="H12" s="124">
        <v>1</v>
      </c>
      <c r="I12" s="124">
        <v>1</v>
      </c>
    </row>
    <row r="13" spans="2:9" s="8" customFormat="1" x14ac:dyDescent="0.15">
      <c r="B13" s="14" t="str">
        <f>重要犯罪!B13</f>
        <v>2016     28</v>
      </c>
      <c r="C13" s="43">
        <v>17</v>
      </c>
      <c r="D13" s="115">
        <v>111.76470588235294</v>
      </c>
      <c r="E13" s="14">
        <v>19</v>
      </c>
      <c r="F13" s="124">
        <v>23</v>
      </c>
      <c r="G13" s="124">
        <v>4</v>
      </c>
      <c r="H13" s="124">
        <v>0</v>
      </c>
      <c r="I13" s="124">
        <v>0</v>
      </c>
    </row>
    <row r="14" spans="2:9" s="8" customFormat="1" x14ac:dyDescent="0.15">
      <c r="B14" s="18" t="str">
        <f>重要犯罪!B14</f>
        <v>2017     29</v>
      </c>
      <c r="C14" s="47">
        <v>15</v>
      </c>
      <c r="D14" s="115">
        <v>86.666666666666671</v>
      </c>
      <c r="E14" s="77">
        <v>13</v>
      </c>
      <c r="F14" s="142">
        <v>15</v>
      </c>
      <c r="G14" s="142">
        <v>6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47">
        <v>12</v>
      </c>
      <c r="D15" s="115">
        <v>91.666666666666657</v>
      </c>
      <c r="E15" s="77">
        <v>11</v>
      </c>
      <c r="F15" s="142">
        <v>13</v>
      </c>
      <c r="G15" s="142">
        <v>6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50">
        <v>11</v>
      </c>
      <c r="D16" s="115">
        <v>118.18181818181819</v>
      </c>
      <c r="E16" s="148">
        <v>13</v>
      </c>
      <c r="F16" s="142">
        <v>11</v>
      </c>
      <c r="G16" s="142">
        <v>3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19</v>
      </c>
      <c r="D17" s="48">
        <v>84.210526315789465</v>
      </c>
      <c r="E17" s="149">
        <v>16</v>
      </c>
      <c r="F17" s="149">
        <v>20</v>
      </c>
      <c r="G17" s="149">
        <v>1</v>
      </c>
      <c r="H17" s="149">
        <v>1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10</v>
      </c>
      <c r="D18" s="54">
        <f>E18/C18*100</f>
        <v>150</v>
      </c>
      <c r="E18" s="131">
        <f>SUM(E20,E26,E33,E34,E45,E52,E59,E65,E70)</f>
        <v>15</v>
      </c>
      <c r="F18" s="121">
        <f>SUM(F20,F26,F33,F34,F45,F52,F59,F65,F70)</f>
        <v>13</v>
      </c>
      <c r="G18" s="121">
        <f>SUM(G20,G26,G33,G34,G45,G52,G59,G65,G70)</f>
        <v>3</v>
      </c>
      <c r="H18" s="121">
        <f>SUM(H20,H26,H33,H34,H45,H52,H59,H65,H70)</f>
        <v>2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2</v>
      </c>
      <c r="D20" s="53"/>
      <c r="E20" s="23">
        <v>2</v>
      </c>
      <c r="F20" s="122">
        <v>2</v>
      </c>
      <c r="G20" s="122">
        <v>0</v>
      </c>
      <c r="H20" s="122">
        <v>1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</v>
      </c>
      <c r="D21" s="43"/>
      <c r="E21" s="125">
        <v>1</v>
      </c>
      <c r="F21" s="123">
        <v>1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1</v>
      </c>
      <c r="D22" s="43"/>
      <c r="E22" s="125">
        <v>1</v>
      </c>
      <c r="F22" s="123">
        <v>1</v>
      </c>
      <c r="G22" s="123">
        <v>0</v>
      </c>
      <c r="H22" s="123">
        <v>1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1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2</v>
      </c>
      <c r="D34" s="53"/>
      <c r="E34" s="127">
        <v>3</v>
      </c>
      <c r="F34" s="121">
        <v>3</v>
      </c>
      <c r="G34" s="121">
        <v>1</v>
      </c>
      <c r="H34" s="121">
        <v>1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</v>
      </c>
      <c r="D39" s="43"/>
      <c r="E39" s="125">
        <v>1</v>
      </c>
      <c r="F39" s="123">
        <v>1</v>
      </c>
      <c r="G39" s="123">
        <v>0</v>
      </c>
      <c r="H39" s="123">
        <v>1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1</v>
      </c>
      <c r="D42" s="43"/>
      <c r="E42" s="125">
        <v>2</v>
      </c>
      <c r="F42" s="123">
        <v>2</v>
      </c>
      <c r="G42" s="123">
        <v>1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2</v>
      </c>
      <c r="D45" s="53"/>
      <c r="E45" s="131">
        <v>3</v>
      </c>
      <c r="F45" s="121">
        <v>3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1</v>
      </c>
      <c r="D46" s="43"/>
      <c r="E46" s="125">
        <v>1</v>
      </c>
      <c r="F46" s="123">
        <v>1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1</v>
      </c>
      <c r="D49" s="43"/>
      <c r="E49" s="125">
        <v>1</v>
      </c>
      <c r="F49" s="123">
        <v>1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1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1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3</v>
      </c>
      <c r="D52" s="53"/>
      <c r="E52" s="127">
        <v>4</v>
      </c>
      <c r="F52" s="121">
        <v>3</v>
      </c>
      <c r="G52" s="121">
        <v>1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2</v>
      </c>
      <c r="D55" s="43"/>
      <c r="E55" s="125">
        <v>2</v>
      </c>
      <c r="F55" s="123">
        <v>2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1</v>
      </c>
      <c r="D56" s="43"/>
      <c r="E56" s="125">
        <v>1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1</v>
      </c>
      <c r="F58" s="123">
        <v>1</v>
      </c>
      <c r="G58" s="123">
        <v>1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1</v>
      </c>
      <c r="D65" s="53"/>
      <c r="E65" s="127">
        <v>1</v>
      </c>
      <c r="F65" s="121">
        <v>1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1</v>
      </c>
      <c r="D67" s="43"/>
      <c r="E67" s="125">
        <v>1</v>
      </c>
      <c r="F67" s="123">
        <v>1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0</v>
      </c>
      <c r="D70" s="53"/>
      <c r="E70" s="127">
        <v>1</v>
      </c>
      <c r="F70" s="121">
        <v>1</v>
      </c>
      <c r="G70" s="121">
        <v>1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1</v>
      </c>
      <c r="F71" s="123">
        <v>1</v>
      </c>
      <c r="G71" s="123">
        <v>1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transitionEvaluation="1" codeName="Sheet99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208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239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499</v>
      </c>
      <c r="D9" s="44">
        <v>77.354709418837672</v>
      </c>
      <c r="E9" s="14">
        <v>386</v>
      </c>
      <c r="F9" s="124">
        <v>508</v>
      </c>
      <c r="G9" s="124">
        <v>67</v>
      </c>
      <c r="H9" s="124">
        <v>2</v>
      </c>
      <c r="I9" s="124">
        <v>1</v>
      </c>
    </row>
    <row r="10" spans="2:9" s="8" customFormat="1" x14ac:dyDescent="0.15">
      <c r="B10" s="14" t="str">
        <f>重要犯罪!B10</f>
        <v>2013     25</v>
      </c>
      <c r="C10" s="43">
        <v>443</v>
      </c>
      <c r="D10" s="44">
        <v>84.424379232505643</v>
      </c>
      <c r="E10" s="14">
        <v>374</v>
      </c>
      <c r="F10" s="124">
        <v>534</v>
      </c>
      <c r="G10" s="124">
        <v>81</v>
      </c>
      <c r="H10" s="124">
        <v>5</v>
      </c>
      <c r="I10" s="124">
        <v>1</v>
      </c>
    </row>
    <row r="11" spans="2:9" s="8" customFormat="1" x14ac:dyDescent="0.15">
      <c r="B11" s="14" t="str">
        <f>重要犯罪!B11</f>
        <v>2014     26</v>
      </c>
      <c r="C11" s="43">
        <v>463</v>
      </c>
      <c r="D11" s="44">
        <v>75.16198704103671</v>
      </c>
      <c r="E11" s="14">
        <v>348</v>
      </c>
      <c r="F11" s="124">
        <v>471</v>
      </c>
      <c r="G11" s="124">
        <v>85</v>
      </c>
      <c r="H11" s="124">
        <v>4</v>
      </c>
      <c r="I11" s="124">
        <v>0</v>
      </c>
    </row>
    <row r="12" spans="2:9" s="8" customFormat="1" x14ac:dyDescent="0.15">
      <c r="B12" s="14" t="str">
        <f>重要犯罪!B12</f>
        <v>2015     27</v>
      </c>
      <c r="C12" s="43">
        <v>451</v>
      </c>
      <c r="D12" s="115">
        <v>78.935698447893571</v>
      </c>
      <c r="E12" s="14">
        <v>356</v>
      </c>
      <c r="F12" s="124">
        <v>505</v>
      </c>
      <c r="G12" s="124">
        <v>76</v>
      </c>
      <c r="H12" s="124">
        <v>3</v>
      </c>
      <c r="I12" s="124">
        <v>2</v>
      </c>
    </row>
    <row r="13" spans="2:9" s="8" customFormat="1" x14ac:dyDescent="0.15">
      <c r="B13" s="14" t="str">
        <f>重要犯罪!B13</f>
        <v>2016     28</v>
      </c>
      <c r="C13" s="43">
        <v>408</v>
      </c>
      <c r="D13" s="115">
        <v>87.254901960784309</v>
      </c>
      <c r="E13" s="14">
        <v>356</v>
      </c>
      <c r="F13" s="124">
        <v>483</v>
      </c>
      <c r="G13" s="124">
        <v>73</v>
      </c>
      <c r="H13" s="124">
        <v>6</v>
      </c>
      <c r="I13" s="124">
        <v>0</v>
      </c>
    </row>
    <row r="14" spans="2:9" s="8" customFormat="1" x14ac:dyDescent="0.15">
      <c r="B14" s="18" t="str">
        <f>重要犯罪!B14</f>
        <v>2017     29</v>
      </c>
      <c r="C14" s="47">
        <v>415</v>
      </c>
      <c r="D14" s="115">
        <v>82.891566265060248</v>
      </c>
      <c r="E14" s="77">
        <v>344</v>
      </c>
      <c r="F14" s="142">
        <v>492</v>
      </c>
      <c r="G14" s="142">
        <v>82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47">
        <v>394</v>
      </c>
      <c r="D15" s="115">
        <v>84.010152284263967</v>
      </c>
      <c r="E15" s="77">
        <v>331</v>
      </c>
      <c r="F15" s="142">
        <v>450</v>
      </c>
      <c r="G15" s="142">
        <v>51</v>
      </c>
      <c r="H15" s="142">
        <v>3</v>
      </c>
      <c r="I15" s="142">
        <v>1</v>
      </c>
    </row>
    <row r="16" spans="2:9" s="8" customFormat="1" x14ac:dyDescent="0.15">
      <c r="B16" s="18" t="str">
        <f>重要犯罪!B16</f>
        <v>2019 令和元年</v>
      </c>
      <c r="C16" s="50">
        <v>406</v>
      </c>
      <c r="D16" s="115">
        <v>87.684729064039416</v>
      </c>
      <c r="E16" s="148">
        <v>356</v>
      </c>
      <c r="F16" s="142">
        <v>489</v>
      </c>
      <c r="G16" s="142">
        <v>67</v>
      </c>
      <c r="H16" s="142">
        <v>3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395</v>
      </c>
      <c r="D17" s="48">
        <v>92.911392405063282</v>
      </c>
      <c r="E17" s="149">
        <v>367</v>
      </c>
      <c r="F17" s="149">
        <v>503</v>
      </c>
      <c r="G17" s="149">
        <v>67</v>
      </c>
      <c r="H17" s="149">
        <v>4</v>
      </c>
      <c r="I17" s="148">
        <v>1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392</v>
      </c>
      <c r="D18" s="54">
        <f>E18/C18*100</f>
        <v>92.091836734693871</v>
      </c>
      <c r="E18" s="131">
        <f>SUM(E20,E26,E33,E34,E45,E52,E59,E65,E70)</f>
        <v>361</v>
      </c>
      <c r="F18" s="121">
        <f>SUM(F20,F26,F33,F34,F45,F52,F59,F65,F70)</f>
        <v>490</v>
      </c>
      <c r="G18" s="121">
        <f>SUM(G20,G26,G33,G34,G45,G52,G59,G65,G70)</f>
        <v>79</v>
      </c>
      <c r="H18" s="121">
        <f>SUM(H20,H26,H33,H34,H45,H52,H59,H65,H70)</f>
        <v>4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34</v>
      </c>
      <c r="D20" s="53"/>
      <c r="E20" s="23">
        <v>20</v>
      </c>
      <c r="F20" s="122">
        <v>25</v>
      </c>
      <c r="G20" s="122">
        <v>1</v>
      </c>
      <c r="H20" s="122">
        <v>1</v>
      </c>
      <c r="I20" s="121">
        <v>0</v>
      </c>
    </row>
    <row r="21" spans="2:9" s="8" customFormat="1" ht="11.1" customHeight="1" x14ac:dyDescent="0.15">
      <c r="B21" s="29" t="s">
        <v>2</v>
      </c>
      <c r="C21" s="123">
        <v>21</v>
      </c>
      <c r="D21" s="43"/>
      <c r="E21" s="125">
        <v>10</v>
      </c>
      <c r="F21" s="123">
        <v>11</v>
      </c>
      <c r="G21" s="123">
        <v>1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1</v>
      </c>
      <c r="D22" s="43"/>
      <c r="E22" s="125">
        <v>1</v>
      </c>
      <c r="F22" s="123">
        <v>1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4</v>
      </c>
      <c r="D23" s="43"/>
      <c r="E23" s="125">
        <v>3</v>
      </c>
      <c r="F23" s="123">
        <v>4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4</v>
      </c>
      <c r="D24" s="43"/>
      <c r="E24" s="125">
        <v>5</v>
      </c>
      <c r="F24" s="123">
        <v>8</v>
      </c>
      <c r="G24" s="123">
        <v>0</v>
      </c>
      <c r="H24" s="123">
        <v>1</v>
      </c>
      <c r="I24" s="123">
        <v>0</v>
      </c>
    </row>
    <row r="25" spans="2:9" s="8" customFormat="1" ht="11.1" customHeight="1" x14ac:dyDescent="0.15">
      <c r="B25" s="29" t="s">
        <v>6</v>
      </c>
      <c r="C25" s="123">
        <v>4</v>
      </c>
      <c r="D25" s="43"/>
      <c r="E25" s="125">
        <v>1</v>
      </c>
      <c r="F25" s="123">
        <v>1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32</v>
      </c>
      <c r="D26" s="53"/>
      <c r="E26" s="127">
        <v>34</v>
      </c>
      <c r="F26" s="121">
        <v>42</v>
      </c>
      <c r="G26" s="121">
        <v>3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6</v>
      </c>
      <c r="D27" s="43"/>
      <c r="E27" s="125">
        <v>5</v>
      </c>
      <c r="F27" s="123">
        <v>8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2</v>
      </c>
      <c r="D28" s="43"/>
      <c r="E28" s="125">
        <v>1</v>
      </c>
      <c r="F28" s="123">
        <v>2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4</v>
      </c>
      <c r="D29" s="43"/>
      <c r="E29" s="125">
        <v>5</v>
      </c>
      <c r="F29" s="123">
        <v>6</v>
      </c>
      <c r="G29" s="123">
        <v>1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3</v>
      </c>
      <c r="D30" s="43"/>
      <c r="E30" s="125">
        <v>5</v>
      </c>
      <c r="F30" s="123">
        <v>5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7</v>
      </c>
      <c r="D31" s="43"/>
      <c r="E31" s="125">
        <v>7</v>
      </c>
      <c r="F31" s="123">
        <v>7</v>
      </c>
      <c r="G31" s="123">
        <v>1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10</v>
      </c>
      <c r="D32" s="43"/>
      <c r="E32" s="125">
        <v>11</v>
      </c>
      <c r="F32" s="123">
        <v>14</v>
      </c>
      <c r="G32" s="123">
        <v>1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21</v>
      </c>
      <c r="D33" s="53"/>
      <c r="E33" s="129">
        <v>21</v>
      </c>
      <c r="F33" s="128">
        <v>31</v>
      </c>
      <c r="G33" s="128">
        <v>15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79</v>
      </c>
      <c r="D34" s="53"/>
      <c r="E34" s="127">
        <v>67</v>
      </c>
      <c r="F34" s="121">
        <v>102</v>
      </c>
      <c r="G34" s="121">
        <v>17</v>
      </c>
      <c r="H34" s="121">
        <v>1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11</v>
      </c>
      <c r="D35" s="43"/>
      <c r="E35" s="125">
        <v>7</v>
      </c>
      <c r="F35" s="123">
        <v>6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2</v>
      </c>
      <c r="D36" s="43"/>
      <c r="E36" s="125">
        <v>4</v>
      </c>
      <c r="F36" s="123">
        <v>9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7</v>
      </c>
      <c r="D37" s="43"/>
      <c r="E37" s="125">
        <v>5</v>
      </c>
      <c r="F37" s="123">
        <v>6</v>
      </c>
      <c r="G37" s="123">
        <v>2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6</v>
      </c>
      <c r="D38" s="43"/>
      <c r="E38" s="125">
        <v>8</v>
      </c>
      <c r="F38" s="123">
        <v>14</v>
      </c>
      <c r="G38" s="123">
        <v>7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15</v>
      </c>
      <c r="D39" s="43"/>
      <c r="E39" s="125">
        <v>10</v>
      </c>
      <c r="F39" s="123">
        <v>11</v>
      </c>
      <c r="G39" s="123">
        <v>3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8</v>
      </c>
      <c r="D40" s="43"/>
      <c r="E40" s="125">
        <v>6</v>
      </c>
      <c r="F40" s="123">
        <v>7</v>
      </c>
      <c r="G40" s="123">
        <v>2</v>
      </c>
      <c r="H40" s="123">
        <v>1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7</v>
      </c>
      <c r="D41" s="43"/>
      <c r="E41" s="125">
        <v>8</v>
      </c>
      <c r="F41" s="123">
        <v>10</v>
      </c>
      <c r="G41" s="123">
        <v>2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6</v>
      </c>
      <c r="D42" s="43"/>
      <c r="E42" s="125">
        <v>7</v>
      </c>
      <c r="F42" s="123">
        <v>10</v>
      </c>
      <c r="G42" s="123">
        <v>1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6</v>
      </c>
      <c r="D43" s="43"/>
      <c r="E43" s="125">
        <v>3</v>
      </c>
      <c r="F43" s="123">
        <v>9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11</v>
      </c>
      <c r="D44" s="43"/>
      <c r="E44" s="125">
        <v>9</v>
      </c>
      <c r="F44" s="123">
        <v>20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52</v>
      </c>
      <c r="D45" s="53"/>
      <c r="E45" s="131">
        <v>48</v>
      </c>
      <c r="F45" s="121">
        <v>63</v>
      </c>
      <c r="G45" s="121">
        <v>6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5</v>
      </c>
      <c r="D46" s="43"/>
      <c r="E46" s="125">
        <v>6</v>
      </c>
      <c r="F46" s="123">
        <v>6</v>
      </c>
      <c r="G46" s="123">
        <v>1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1</v>
      </c>
      <c r="F47" s="123">
        <v>6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3</v>
      </c>
      <c r="D48" s="43"/>
      <c r="E48" s="125">
        <v>2</v>
      </c>
      <c r="F48" s="123">
        <v>7</v>
      </c>
      <c r="G48" s="123">
        <v>1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9</v>
      </c>
      <c r="D49" s="43"/>
      <c r="E49" s="125">
        <v>9</v>
      </c>
      <c r="F49" s="123">
        <v>9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27</v>
      </c>
      <c r="D50" s="43"/>
      <c r="E50" s="125">
        <v>22</v>
      </c>
      <c r="F50" s="123">
        <v>28</v>
      </c>
      <c r="G50" s="123">
        <v>2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8</v>
      </c>
      <c r="D51" s="43"/>
      <c r="E51" s="125">
        <v>8</v>
      </c>
      <c r="F51" s="123">
        <v>7</v>
      </c>
      <c r="G51" s="123">
        <v>2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79</v>
      </c>
      <c r="D52" s="53"/>
      <c r="E52" s="127">
        <v>83</v>
      </c>
      <c r="F52" s="121">
        <v>108</v>
      </c>
      <c r="G52" s="121">
        <v>18</v>
      </c>
      <c r="H52" s="121">
        <v>1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5</v>
      </c>
      <c r="D53" s="43"/>
      <c r="E53" s="125">
        <v>6</v>
      </c>
      <c r="F53" s="123">
        <v>9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4</v>
      </c>
      <c r="D54" s="43"/>
      <c r="E54" s="125">
        <v>7</v>
      </c>
      <c r="F54" s="123">
        <v>11</v>
      </c>
      <c r="G54" s="123">
        <v>1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35</v>
      </c>
      <c r="D55" s="43"/>
      <c r="E55" s="125">
        <v>28</v>
      </c>
      <c r="F55" s="123">
        <v>36</v>
      </c>
      <c r="G55" s="123">
        <v>6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33</v>
      </c>
      <c r="D56" s="43"/>
      <c r="E56" s="125">
        <v>39</v>
      </c>
      <c r="F56" s="123">
        <v>49</v>
      </c>
      <c r="G56" s="123">
        <v>10</v>
      </c>
      <c r="H56" s="123">
        <v>1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1</v>
      </c>
      <c r="D57" s="43"/>
      <c r="E57" s="125">
        <v>1</v>
      </c>
      <c r="F57" s="123">
        <v>1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1</v>
      </c>
      <c r="D58" s="43"/>
      <c r="E58" s="125">
        <v>2</v>
      </c>
      <c r="F58" s="123">
        <v>2</v>
      </c>
      <c r="G58" s="123">
        <v>1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34</v>
      </c>
      <c r="D59" s="53"/>
      <c r="E59" s="127">
        <v>30</v>
      </c>
      <c r="F59" s="121">
        <v>40</v>
      </c>
      <c r="G59" s="121">
        <v>6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3</v>
      </c>
      <c r="D60" s="43"/>
      <c r="E60" s="125">
        <v>4</v>
      </c>
      <c r="F60" s="123">
        <v>4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3</v>
      </c>
      <c r="D61" s="43"/>
      <c r="E61" s="125">
        <v>3</v>
      </c>
      <c r="F61" s="123">
        <v>7</v>
      </c>
      <c r="G61" s="123">
        <v>4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5</v>
      </c>
      <c r="D62" s="43"/>
      <c r="E62" s="125">
        <v>5</v>
      </c>
      <c r="F62" s="123">
        <v>5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9</v>
      </c>
      <c r="D63" s="43"/>
      <c r="E63" s="125">
        <v>10</v>
      </c>
      <c r="F63" s="123">
        <v>10</v>
      </c>
      <c r="G63" s="123">
        <v>2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14</v>
      </c>
      <c r="D64" s="43"/>
      <c r="E64" s="125">
        <v>8</v>
      </c>
      <c r="F64" s="123">
        <v>14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12</v>
      </c>
      <c r="D65" s="53"/>
      <c r="E65" s="127">
        <v>14</v>
      </c>
      <c r="F65" s="121">
        <v>17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1</v>
      </c>
      <c r="D66" s="43"/>
      <c r="E66" s="125">
        <v>1</v>
      </c>
      <c r="F66" s="123">
        <v>2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4</v>
      </c>
      <c r="D67" s="43"/>
      <c r="E67" s="125">
        <v>7</v>
      </c>
      <c r="F67" s="123">
        <v>8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3</v>
      </c>
      <c r="D68" s="43"/>
      <c r="E68" s="125">
        <v>3</v>
      </c>
      <c r="F68" s="123">
        <v>3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4</v>
      </c>
      <c r="D69" s="43"/>
      <c r="E69" s="125">
        <v>3</v>
      </c>
      <c r="F69" s="123">
        <v>4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49</v>
      </c>
      <c r="D70" s="53"/>
      <c r="E70" s="127">
        <v>44</v>
      </c>
      <c r="F70" s="121">
        <v>62</v>
      </c>
      <c r="G70" s="121">
        <v>13</v>
      </c>
      <c r="H70" s="121">
        <v>1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14</v>
      </c>
      <c r="D71" s="43"/>
      <c r="E71" s="125">
        <v>13</v>
      </c>
      <c r="F71" s="123">
        <v>23</v>
      </c>
      <c r="G71" s="123">
        <v>5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1</v>
      </c>
      <c r="D72" s="43"/>
      <c r="E72" s="125">
        <v>1</v>
      </c>
      <c r="F72" s="123">
        <v>1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7</v>
      </c>
      <c r="D73" s="43"/>
      <c r="E73" s="125">
        <v>4</v>
      </c>
      <c r="F73" s="123">
        <v>4</v>
      </c>
      <c r="G73" s="123">
        <v>1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7</v>
      </c>
      <c r="D74" s="43"/>
      <c r="E74" s="125">
        <v>4</v>
      </c>
      <c r="F74" s="123">
        <v>6</v>
      </c>
      <c r="G74" s="123">
        <v>2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2</v>
      </c>
      <c r="D75" s="43"/>
      <c r="E75" s="125">
        <v>3</v>
      </c>
      <c r="F75" s="123">
        <v>3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4</v>
      </c>
      <c r="D76" s="43"/>
      <c r="E76" s="125">
        <v>2</v>
      </c>
      <c r="F76" s="123">
        <v>2</v>
      </c>
      <c r="G76" s="123">
        <v>1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7</v>
      </c>
      <c r="D77" s="43"/>
      <c r="E77" s="125">
        <v>9</v>
      </c>
      <c r="F77" s="123">
        <v>10</v>
      </c>
      <c r="G77" s="123">
        <v>2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7</v>
      </c>
      <c r="D78" s="67"/>
      <c r="E78" s="134">
        <v>8</v>
      </c>
      <c r="F78" s="132">
        <v>13</v>
      </c>
      <c r="G78" s="132">
        <v>2</v>
      </c>
      <c r="H78" s="132">
        <v>1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transitionEvaluation="1" codeName="Sheet100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209</v>
      </c>
      <c r="D1" s="102"/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128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124">
        <v>1</v>
      </c>
      <c r="D9" s="172">
        <v>0</v>
      </c>
      <c r="E9" s="14">
        <v>0</v>
      </c>
      <c r="F9" s="124">
        <v>0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124">
        <v>2</v>
      </c>
      <c r="D10" s="172">
        <v>0</v>
      </c>
      <c r="E10" s="1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2014     26</v>
      </c>
      <c r="C11" s="124">
        <v>1</v>
      </c>
      <c r="D11" s="172">
        <v>0</v>
      </c>
      <c r="E11" s="1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2015     27</v>
      </c>
      <c r="C12" s="124">
        <v>2</v>
      </c>
      <c r="D12" s="173">
        <v>100</v>
      </c>
      <c r="E12" s="14">
        <v>2</v>
      </c>
      <c r="F12" s="124">
        <v>1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4" t="str">
        <f>重要犯罪!B13</f>
        <v>2016     28</v>
      </c>
      <c r="C13" s="124">
        <v>0</v>
      </c>
      <c r="D13" s="173">
        <v>0</v>
      </c>
      <c r="E13" s="1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2:9" s="8" customFormat="1" x14ac:dyDescent="0.15">
      <c r="B14" s="14" t="str">
        <f>重要犯罪!B14</f>
        <v>2017     29</v>
      </c>
      <c r="C14" s="10">
        <v>5</v>
      </c>
      <c r="D14" s="173">
        <v>80</v>
      </c>
      <c r="E14" s="2">
        <v>4</v>
      </c>
      <c r="F14" s="124">
        <v>5</v>
      </c>
      <c r="G14" s="124">
        <v>3</v>
      </c>
      <c r="H14" s="124">
        <v>0</v>
      </c>
      <c r="I14" s="124">
        <v>0</v>
      </c>
    </row>
    <row r="15" spans="2:9" s="8" customFormat="1" x14ac:dyDescent="0.15">
      <c r="B15" s="18" t="str">
        <f>重要犯罪!B15</f>
        <v>2018     30</v>
      </c>
      <c r="C15" s="165">
        <v>3</v>
      </c>
      <c r="D15" s="173">
        <v>100</v>
      </c>
      <c r="E15" s="77">
        <v>3</v>
      </c>
      <c r="F15" s="142">
        <v>4</v>
      </c>
      <c r="G15" s="142">
        <v>2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142">
        <v>0</v>
      </c>
      <c r="D16" s="173">
        <v>0</v>
      </c>
      <c r="E16" s="148">
        <v>1</v>
      </c>
      <c r="F16" s="142">
        <v>0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142">
        <v>5</v>
      </c>
      <c r="D17" s="175">
        <v>80</v>
      </c>
      <c r="E17" s="149">
        <v>4</v>
      </c>
      <c r="F17" s="149">
        <v>4</v>
      </c>
      <c r="G17" s="149">
        <v>2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121">
        <f>SUM(C20,C26,C33,C34,C45,C52,C59,C65,C70)</f>
        <v>3</v>
      </c>
      <c r="D18" s="176">
        <f>E18/C18*100</f>
        <v>133.33333333333331</v>
      </c>
      <c r="E18" s="131">
        <f>SUM(E20,E26,E33,E34,E45,E52,E59,E65,E70)</f>
        <v>4</v>
      </c>
      <c r="F18" s="121">
        <f>SUM(F20,F26,F33,F34,F45,F52,F59,F65,F70)</f>
        <v>4</v>
      </c>
      <c r="G18" s="121">
        <f>SUM(G20,G26,G33,G34,G45,G52,G59,G65,G70)</f>
        <v>2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1</v>
      </c>
      <c r="D34" s="53"/>
      <c r="E34" s="127">
        <v>1</v>
      </c>
      <c r="F34" s="121">
        <v>1</v>
      </c>
      <c r="G34" s="121">
        <v>1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</v>
      </c>
      <c r="D38" s="43"/>
      <c r="E38" s="125">
        <v>1</v>
      </c>
      <c r="F38" s="123">
        <v>1</v>
      </c>
      <c r="G38" s="123">
        <v>1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0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2</v>
      </c>
      <c r="D70" s="53"/>
      <c r="E70" s="127">
        <v>3</v>
      </c>
      <c r="F70" s="121">
        <v>3</v>
      </c>
      <c r="G70" s="121">
        <v>1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2</v>
      </c>
      <c r="D71" s="43"/>
      <c r="E71" s="125">
        <v>3</v>
      </c>
      <c r="F71" s="123">
        <v>3</v>
      </c>
      <c r="G71" s="123">
        <v>1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transitionEvaluation="1" codeName="Sheet101">
    <tabColor indexed="12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16" x14ac:dyDescent="0.15">
      <c r="B1" s="1" t="s">
        <v>210</v>
      </c>
    </row>
    <row r="2" spans="2:16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211" t="s">
        <v>129</v>
      </c>
      <c r="D4" s="211"/>
      <c r="E4" s="211"/>
      <c r="F4" s="211"/>
      <c r="G4" s="211"/>
      <c r="H4" s="211"/>
      <c r="I4" s="211"/>
    </row>
    <row r="5" spans="2:16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16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16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  <c r="J7" s="8" t="s">
        <v>232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227</v>
      </c>
      <c r="L8" s="8" t="s">
        <v>228</v>
      </c>
      <c r="M8" s="8" t="s">
        <v>229</v>
      </c>
      <c r="N8" s="8" t="s">
        <v>230</v>
      </c>
      <c r="O8" s="8" t="s">
        <v>231</v>
      </c>
      <c r="P8" s="8" t="s">
        <v>230</v>
      </c>
    </row>
    <row r="9" spans="2:16" s="8" customFormat="1" x14ac:dyDescent="0.15">
      <c r="B9" s="14" t="str">
        <f>重要犯罪!B9</f>
        <v>2012 平成24年</v>
      </c>
      <c r="C9" s="43">
        <v>49</v>
      </c>
      <c r="D9" s="44">
        <v>85.714285714285708</v>
      </c>
      <c r="E9" s="45">
        <v>42</v>
      </c>
      <c r="F9" s="43">
        <v>45</v>
      </c>
      <c r="G9" s="43">
        <v>17</v>
      </c>
      <c r="H9" s="43">
        <v>1</v>
      </c>
      <c r="I9" s="43">
        <v>1</v>
      </c>
      <c r="J9" s="46">
        <f>SUM('F-26-1'!C9,'F-26-2'!C9)-C9</f>
        <v>0</v>
      </c>
      <c r="K9" s="46"/>
      <c r="L9" s="46">
        <f>SUM('F-26-1'!E9,'F-26-2'!E9)-E9</f>
        <v>0</v>
      </c>
      <c r="M9" s="46">
        <f>SUM('F-26-1'!F9,'F-26-2'!F9)-F9</f>
        <v>0</v>
      </c>
      <c r="N9" s="46">
        <f>SUM('F-26-1'!G9,'F-26-2'!G9)-G9</f>
        <v>0</v>
      </c>
      <c r="O9" s="46">
        <f>SUM('F-26-1'!H9,'F-26-2'!H9)-H9</f>
        <v>0</v>
      </c>
      <c r="P9" s="46">
        <f>SUM('F-26-1'!I9,'F-26-2'!I9)-I9</f>
        <v>0</v>
      </c>
    </row>
    <row r="10" spans="2:16" s="8" customFormat="1" x14ac:dyDescent="0.15">
      <c r="B10" s="14" t="str">
        <f>重要犯罪!B10</f>
        <v>2013     25</v>
      </c>
      <c r="C10" s="43">
        <v>64</v>
      </c>
      <c r="D10" s="44">
        <v>93.75</v>
      </c>
      <c r="E10" s="45">
        <v>60</v>
      </c>
      <c r="F10" s="43">
        <v>52</v>
      </c>
      <c r="G10" s="43">
        <v>23</v>
      </c>
      <c r="H10" s="43">
        <v>9</v>
      </c>
      <c r="I10" s="43">
        <v>2</v>
      </c>
      <c r="J10" s="46">
        <f>SUM('F-26-1'!C10,'F-26-2'!C10)-C10</f>
        <v>0</v>
      </c>
      <c r="K10" s="46"/>
      <c r="L10" s="46">
        <f>SUM('F-26-1'!E10,'F-26-2'!E10)-E10</f>
        <v>0</v>
      </c>
      <c r="M10" s="46">
        <f>SUM('F-26-1'!F10,'F-26-2'!F10)-F10</f>
        <v>0</v>
      </c>
      <c r="N10" s="46">
        <f>SUM('F-26-1'!G10,'F-26-2'!G10)-G10</f>
        <v>0</v>
      </c>
      <c r="O10" s="46">
        <f>SUM('F-26-1'!H10,'F-26-2'!H10)-H10</f>
        <v>0</v>
      </c>
      <c r="P10" s="46">
        <f>SUM('F-26-1'!I10,'F-26-2'!I10)-I10</f>
        <v>0</v>
      </c>
    </row>
    <row r="11" spans="2:16" s="8" customFormat="1" x14ac:dyDescent="0.15">
      <c r="B11" s="14" t="str">
        <f>重要犯罪!B11</f>
        <v>2014     26</v>
      </c>
      <c r="C11" s="43">
        <v>51</v>
      </c>
      <c r="D11" s="44">
        <v>94.117647058823522</v>
      </c>
      <c r="E11" s="45">
        <v>48</v>
      </c>
      <c r="F11" s="43">
        <v>50</v>
      </c>
      <c r="G11" s="43">
        <v>30</v>
      </c>
      <c r="H11" s="43">
        <v>2</v>
      </c>
      <c r="I11" s="43">
        <v>2</v>
      </c>
      <c r="J11" s="46">
        <f>SUM('F-26-1'!C11,'F-26-2'!C11)-C11</f>
        <v>0</v>
      </c>
      <c r="K11" s="46"/>
      <c r="L11" s="46">
        <f>SUM('F-26-1'!E11,'F-26-2'!E11)-E11</f>
        <v>0</v>
      </c>
      <c r="M11" s="46">
        <f>SUM('F-26-1'!F11,'F-26-2'!F11)-F11</f>
        <v>0</v>
      </c>
      <c r="N11" s="46">
        <f>SUM('F-26-1'!G11,'F-26-2'!G11)-G11</f>
        <v>0</v>
      </c>
      <c r="O11" s="46">
        <f>SUM('F-26-1'!H11,'F-26-2'!H11)-H11</f>
        <v>0</v>
      </c>
      <c r="P11" s="46">
        <f>SUM('F-26-1'!I11,'F-26-2'!I11)-I11</f>
        <v>0</v>
      </c>
    </row>
    <row r="12" spans="2:16" s="8" customFormat="1" x14ac:dyDescent="0.15">
      <c r="B12" s="14" t="str">
        <f>重要犯罪!B12</f>
        <v>2015     27</v>
      </c>
      <c r="C12" s="43">
        <v>49</v>
      </c>
      <c r="D12" s="115">
        <v>89.795918367346943</v>
      </c>
      <c r="E12" s="45">
        <v>44</v>
      </c>
      <c r="F12" s="43">
        <v>50</v>
      </c>
      <c r="G12" s="43">
        <v>18</v>
      </c>
      <c r="H12" s="43">
        <v>5</v>
      </c>
      <c r="I12" s="43">
        <v>2</v>
      </c>
      <c r="J12" s="46">
        <f>SUM('F-26-1'!C12,'F-26-2'!C12)-C12</f>
        <v>0</v>
      </c>
      <c r="K12" s="46"/>
      <c r="L12" s="46">
        <f>SUM('F-26-1'!E12,'F-26-2'!E12)-E12</f>
        <v>0</v>
      </c>
      <c r="M12" s="46">
        <f>SUM('F-26-1'!F12,'F-26-2'!F12)-F12</f>
        <v>0</v>
      </c>
      <c r="N12" s="46">
        <f>SUM('F-26-1'!G12,'F-26-2'!G12)-G12</f>
        <v>0</v>
      </c>
      <c r="O12" s="46">
        <f>SUM('F-26-1'!H12,'F-26-2'!H12)-H12</f>
        <v>0</v>
      </c>
      <c r="P12" s="46">
        <f>SUM('F-26-1'!I12,'F-26-2'!I12)-I12</f>
        <v>0</v>
      </c>
    </row>
    <row r="13" spans="2:16" s="8" customFormat="1" x14ac:dyDescent="0.15">
      <c r="B13" s="14" t="str">
        <f>重要犯罪!B13</f>
        <v>2016     28</v>
      </c>
      <c r="C13" s="43">
        <v>49</v>
      </c>
      <c r="D13" s="115">
        <v>87.755102040816325</v>
      </c>
      <c r="E13" s="45">
        <v>43</v>
      </c>
      <c r="F13" s="43">
        <v>35</v>
      </c>
      <c r="G13" s="43">
        <v>16</v>
      </c>
      <c r="H13" s="43">
        <v>2</v>
      </c>
      <c r="I13" s="43">
        <v>2</v>
      </c>
      <c r="J13" s="46">
        <f>SUM('F-26-1'!C13,'F-26-2'!C13)-C13</f>
        <v>0</v>
      </c>
      <c r="K13" s="46"/>
      <c r="L13" s="46">
        <f>SUM('F-26-1'!E13,'F-26-2'!E13)-E13</f>
        <v>0</v>
      </c>
      <c r="M13" s="46">
        <f>SUM('F-26-1'!F13,'F-26-2'!F13)-F13</f>
        <v>0</v>
      </c>
      <c r="N13" s="46">
        <f>SUM('F-26-1'!G13,'F-26-2'!G13)-G13</f>
        <v>0</v>
      </c>
      <c r="O13" s="46">
        <f>SUM('F-26-1'!H13,'F-26-2'!H13)-H13</f>
        <v>0</v>
      </c>
      <c r="P13" s="46">
        <f>SUM('F-26-1'!I13,'F-26-2'!I13)-I13</f>
        <v>0</v>
      </c>
    </row>
    <row r="14" spans="2:16" s="8" customFormat="1" x14ac:dyDescent="0.15">
      <c r="B14" s="18" t="str">
        <f>重要犯罪!B14</f>
        <v>2017     29</v>
      </c>
      <c r="C14" s="47">
        <v>73</v>
      </c>
      <c r="D14" s="115">
        <v>90.410958904109577</v>
      </c>
      <c r="E14" s="49">
        <v>66</v>
      </c>
      <c r="F14" s="50">
        <v>66</v>
      </c>
      <c r="G14" s="50">
        <v>32</v>
      </c>
      <c r="H14" s="50">
        <v>1</v>
      </c>
      <c r="I14" s="50">
        <v>1</v>
      </c>
      <c r="J14" s="46">
        <f>SUM('F-26-1'!C14,'F-26-2'!C14)-C14</f>
        <v>0</v>
      </c>
      <c r="K14" s="46"/>
      <c r="L14" s="46">
        <f>SUM('F-26-1'!E14,'F-26-2'!E14)-E14</f>
        <v>0</v>
      </c>
      <c r="M14" s="46">
        <f>SUM('F-26-1'!F14,'F-26-2'!F14)-F14</f>
        <v>0</v>
      </c>
      <c r="N14" s="46">
        <f>SUM('F-26-1'!G14,'F-26-2'!G14)-G14</f>
        <v>0</v>
      </c>
      <c r="O14" s="46">
        <f>SUM('F-26-1'!H14,'F-26-2'!H14)-H14</f>
        <v>0</v>
      </c>
      <c r="P14" s="46">
        <f>SUM('F-26-1'!I14,'F-26-2'!I14)-I14</f>
        <v>0</v>
      </c>
    </row>
    <row r="15" spans="2:16" s="8" customFormat="1" x14ac:dyDescent="0.15">
      <c r="B15" s="18" t="str">
        <f>重要犯罪!B15</f>
        <v>2018     30</v>
      </c>
      <c r="C15" s="47">
        <v>59</v>
      </c>
      <c r="D15" s="115">
        <v>94.915254237288138</v>
      </c>
      <c r="E15" s="49">
        <v>56</v>
      </c>
      <c r="F15" s="50">
        <v>93</v>
      </c>
      <c r="G15" s="50">
        <v>40</v>
      </c>
      <c r="H15" s="50">
        <v>3</v>
      </c>
      <c r="I15" s="50">
        <v>3</v>
      </c>
      <c r="J15" s="46">
        <f>SUM('F-26-1'!C15,'F-26-2'!C15)-C15</f>
        <v>0</v>
      </c>
      <c r="K15" s="46"/>
      <c r="L15" s="46">
        <f>SUM('F-26-1'!E15,'F-26-2'!E15)-E15</f>
        <v>0</v>
      </c>
      <c r="M15" s="46">
        <f>SUM('F-26-1'!F15,'F-26-2'!F15)-F15</f>
        <v>0</v>
      </c>
      <c r="N15" s="46">
        <f>SUM('F-26-1'!G15,'F-26-2'!G15)-G15</f>
        <v>0</v>
      </c>
      <c r="O15" s="46">
        <f>SUM('F-26-1'!H15,'F-26-2'!H15)-H15</f>
        <v>0</v>
      </c>
      <c r="P15" s="46">
        <f>SUM('F-26-1'!I15,'F-26-2'!I15)-I15</f>
        <v>0</v>
      </c>
    </row>
    <row r="16" spans="2:16" s="8" customFormat="1" x14ac:dyDescent="0.15">
      <c r="B16" s="18" t="str">
        <f>重要犯罪!B16</f>
        <v>2019 令和元年</v>
      </c>
      <c r="C16" s="50">
        <v>53</v>
      </c>
      <c r="D16" s="115">
        <v>94.339622641509436</v>
      </c>
      <c r="E16" s="51">
        <v>50</v>
      </c>
      <c r="F16" s="50">
        <v>62</v>
      </c>
      <c r="G16" s="50">
        <v>31</v>
      </c>
      <c r="H16" s="50">
        <v>4</v>
      </c>
      <c r="I16" s="50">
        <v>4</v>
      </c>
      <c r="J16" s="46">
        <f>SUM('F-26-1'!C16,'F-26-2'!C16)-C16</f>
        <v>0</v>
      </c>
      <c r="K16" s="46"/>
      <c r="L16" s="46">
        <f>SUM('F-26-1'!E16,'F-26-2'!E16)-E16</f>
        <v>0</v>
      </c>
      <c r="M16" s="46">
        <f>SUM('F-26-1'!F16,'F-26-2'!F16)-F16</f>
        <v>0</v>
      </c>
      <c r="N16" s="46">
        <f>SUM('F-26-1'!G16,'F-26-2'!G16)-G16</f>
        <v>0</v>
      </c>
      <c r="O16" s="46">
        <f>SUM('F-26-1'!H16,'F-26-2'!H16)-H16</f>
        <v>0</v>
      </c>
      <c r="P16" s="46">
        <f>SUM('F-26-1'!I16,'F-26-2'!I16)-I16</f>
        <v>0</v>
      </c>
    </row>
    <row r="17" spans="2:16" s="22" customFormat="1" x14ac:dyDescent="0.15">
      <c r="B17" s="18" t="str">
        <f>重要犯罪!B17</f>
        <v>2020 　　２</v>
      </c>
      <c r="C17" s="50">
        <v>64</v>
      </c>
      <c r="D17" s="48">
        <v>100</v>
      </c>
      <c r="E17" s="52">
        <v>64</v>
      </c>
      <c r="F17" s="52">
        <v>63</v>
      </c>
      <c r="G17" s="52">
        <v>30</v>
      </c>
      <c r="H17" s="52">
        <v>1</v>
      </c>
      <c r="I17" s="51">
        <v>1</v>
      </c>
      <c r="J17" s="46">
        <f>SUM('F-26-1'!C17,'F-26-2'!C17)-C17</f>
        <v>0</v>
      </c>
      <c r="K17" s="46"/>
      <c r="L17" s="46">
        <f>SUM('F-26-1'!E17,'F-26-2'!E17)-E17</f>
        <v>0</v>
      </c>
      <c r="M17" s="46">
        <f>SUM('F-26-1'!F17,'F-26-2'!F17)-F17</f>
        <v>0</v>
      </c>
      <c r="N17" s="46">
        <f>SUM('F-26-1'!G17,'F-26-2'!G17)-G17</f>
        <v>0</v>
      </c>
      <c r="O17" s="46">
        <f>SUM('F-26-1'!H17,'F-26-2'!H17)-H17</f>
        <v>0</v>
      </c>
      <c r="P17" s="46">
        <f>SUM('F-26-1'!I17,'F-26-2'!I17)-I17</f>
        <v>0</v>
      </c>
    </row>
    <row r="18" spans="2:16" s="22" customFormat="1" x14ac:dyDescent="0.15">
      <c r="B18" s="23" t="str">
        <f>重要犯罪!B18</f>
        <v>2021 　　３</v>
      </c>
      <c r="C18" s="53">
        <f>SUM(C20,C26,C33,C34,C45,C52,C59,C65,C70)</f>
        <v>45</v>
      </c>
      <c r="D18" s="54">
        <f>E18/C18*100</f>
        <v>91.111111111111114</v>
      </c>
      <c r="E18" s="55">
        <f>SUM(E20,E26,E33,E34,E45,E52,E59,E65,E70)</f>
        <v>41</v>
      </c>
      <c r="F18" s="53">
        <f>SUM(F20,F26,F33,F34,F45,F52,F59,F65,F70)</f>
        <v>57</v>
      </c>
      <c r="G18" s="53">
        <f>SUM(G20,G26,G33,G34,G45,G52,G59,G65,G70)</f>
        <v>30</v>
      </c>
      <c r="H18" s="53">
        <f>SUM(H20,H26,H33,H34,H45,H52,H59,H65,H70)</f>
        <v>1</v>
      </c>
      <c r="I18" s="183">
        <f>SUM(I20,I26,I33,I34,I45,I52,I59,I65,I70)</f>
        <v>0</v>
      </c>
      <c r="J18" s="46">
        <f>SUM('F-26-1'!C18,'F-26-2'!C18)-C18</f>
        <v>0</v>
      </c>
      <c r="K18" s="46"/>
      <c r="L18" s="46">
        <f>SUM('F-26-1'!E18,'F-26-2'!E18)-E18</f>
        <v>0</v>
      </c>
      <c r="M18" s="46">
        <f>SUM('F-26-1'!F18,'F-26-2'!F18)-F18</f>
        <v>0</v>
      </c>
      <c r="N18" s="46">
        <f>SUM('F-26-1'!G18,'F-26-2'!G18)-G18</f>
        <v>0</v>
      </c>
      <c r="O18" s="46">
        <f>SUM('F-26-1'!H18,'F-26-2'!H18)-H18</f>
        <v>0</v>
      </c>
      <c r="P18" s="46">
        <f>SUM('F-26-1'!I18,'F-26-2'!I18)-I18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/>
      <c r="K19" s="46"/>
      <c r="L19" s="46"/>
      <c r="M19" s="46"/>
      <c r="N19" s="46"/>
      <c r="O19" s="46"/>
      <c r="P19" s="46"/>
    </row>
    <row r="20" spans="2:16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  <c r="J20" s="46">
        <f>SUM('F-26-1'!C20,'F-26-2'!C20)-C20</f>
        <v>0</v>
      </c>
      <c r="K20" s="46"/>
      <c r="L20" s="46">
        <f>SUM('F-26-1'!E20,'F-26-2'!E20)-E20</f>
        <v>0</v>
      </c>
      <c r="M20" s="46">
        <f>SUM('F-26-1'!F20,'F-26-2'!F20)-F20</f>
        <v>0</v>
      </c>
      <c r="N20" s="46">
        <f>SUM('F-26-1'!G20,'F-26-2'!G20)-G20</f>
        <v>0</v>
      </c>
      <c r="O20" s="46">
        <f>SUM('F-26-1'!H20,'F-26-2'!H20)-H20</f>
        <v>0</v>
      </c>
      <c r="P20" s="46">
        <f>SUM('F-26-1'!I20,'F-26-2'!I20)-I20</f>
        <v>0</v>
      </c>
    </row>
    <row r="21" spans="2:16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  <c r="J21" s="46">
        <f>SUM('F-26-1'!C21,'F-26-2'!C21)-C21</f>
        <v>0</v>
      </c>
      <c r="K21" s="46"/>
      <c r="L21" s="46">
        <f>SUM('F-26-1'!E21,'F-26-2'!E21)-E21</f>
        <v>0</v>
      </c>
      <c r="M21" s="46">
        <f>SUM('F-26-1'!F21,'F-26-2'!F21)-F21</f>
        <v>0</v>
      </c>
      <c r="N21" s="46">
        <f>SUM('F-26-1'!G21,'F-26-2'!G21)-G21</f>
        <v>0</v>
      </c>
      <c r="O21" s="46">
        <f>SUM('F-26-1'!H21,'F-26-2'!H21)-H21</f>
        <v>0</v>
      </c>
      <c r="P21" s="46">
        <f>SUM('F-26-1'!I21,'F-26-2'!I21)-I21</f>
        <v>0</v>
      </c>
    </row>
    <row r="22" spans="2:16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  <c r="J22" s="46">
        <f>SUM('F-26-1'!C22,'F-26-2'!C22)-C22</f>
        <v>0</v>
      </c>
      <c r="K22" s="46"/>
      <c r="L22" s="46">
        <f>SUM('F-26-1'!E22,'F-26-2'!E22)-E22</f>
        <v>0</v>
      </c>
      <c r="M22" s="46">
        <f>SUM('F-26-1'!F22,'F-26-2'!F22)-F22</f>
        <v>0</v>
      </c>
      <c r="N22" s="46">
        <f>SUM('F-26-1'!G22,'F-26-2'!G22)-G22</f>
        <v>0</v>
      </c>
      <c r="O22" s="46">
        <f>SUM('F-26-1'!H22,'F-26-2'!H22)-H22</f>
        <v>0</v>
      </c>
      <c r="P22" s="46">
        <f>SUM('F-26-1'!I22,'F-26-2'!I22)-I22</f>
        <v>0</v>
      </c>
    </row>
    <row r="23" spans="2:16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  <c r="J23" s="46">
        <f>SUM('F-26-1'!C23,'F-26-2'!C23)-C23</f>
        <v>0</v>
      </c>
      <c r="K23" s="46"/>
      <c r="L23" s="46">
        <f>SUM('F-26-1'!E23,'F-26-2'!E23)-E23</f>
        <v>0</v>
      </c>
      <c r="M23" s="46">
        <f>SUM('F-26-1'!F23,'F-26-2'!F23)-F23</f>
        <v>0</v>
      </c>
      <c r="N23" s="46">
        <f>SUM('F-26-1'!G23,'F-26-2'!G23)-G23</f>
        <v>0</v>
      </c>
      <c r="O23" s="46">
        <f>SUM('F-26-1'!H23,'F-26-2'!H23)-H23</f>
        <v>0</v>
      </c>
      <c r="P23" s="46">
        <f>SUM('F-26-1'!I23,'F-26-2'!I23)-I23</f>
        <v>0</v>
      </c>
    </row>
    <row r="24" spans="2:16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  <c r="J24" s="46">
        <f>SUM('F-26-1'!C24,'F-26-2'!C24)-C24</f>
        <v>0</v>
      </c>
      <c r="K24" s="46"/>
      <c r="L24" s="46">
        <f>SUM('F-26-1'!E24,'F-26-2'!E24)-E24</f>
        <v>0</v>
      </c>
      <c r="M24" s="46">
        <f>SUM('F-26-1'!F24,'F-26-2'!F24)-F24</f>
        <v>0</v>
      </c>
      <c r="N24" s="46">
        <f>SUM('F-26-1'!G24,'F-26-2'!G24)-G24</f>
        <v>0</v>
      </c>
      <c r="O24" s="46">
        <f>SUM('F-26-1'!H24,'F-26-2'!H24)-H24</f>
        <v>0</v>
      </c>
      <c r="P24" s="46">
        <f>SUM('F-26-1'!I24,'F-26-2'!I24)-I24</f>
        <v>0</v>
      </c>
    </row>
    <row r="25" spans="2:16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  <c r="J25" s="46">
        <f>SUM('F-26-1'!C25,'F-26-2'!C25)-C25</f>
        <v>0</v>
      </c>
      <c r="K25" s="46"/>
      <c r="L25" s="46">
        <f>SUM('F-26-1'!E25,'F-26-2'!E25)-E25</f>
        <v>0</v>
      </c>
      <c r="M25" s="46">
        <f>SUM('F-26-1'!F25,'F-26-2'!F25)-F25</f>
        <v>0</v>
      </c>
      <c r="N25" s="46">
        <f>SUM('F-26-1'!G25,'F-26-2'!G25)-G25</f>
        <v>0</v>
      </c>
      <c r="O25" s="46">
        <f>SUM('F-26-1'!H25,'F-26-2'!H25)-H25</f>
        <v>0</v>
      </c>
      <c r="P25" s="46">
        <f>SUM('F-26-1'!I25,'F-26-2'!I25)-I25</f>
        <v>0</v>
      </c>
    </row>
    <row r="26" spans="2:16" s="22" customFormat="1" ht="11.1" customHeight="1" x14ac:dyDescent="0.15">
      <c r="B26" s="32" t="s">
        <v>284</v>
      </c>
      <c r="C26" s="121">
        <v>1</v>
      </c>
      <c r="D26" s="53"/>
      <c r="E26" s="127">
        <v>1</v>
      </c>
      <c r="F26" s="121">
        <v>2</v>
      </c>
      <c r="G26" s="121">
        <v>2</v>
      </c>
      <c r="H26" s="121">
        <v>0</v>
      </c>
      <c r="I26" s="121">
        <v>0</v>
      </c>
      <c r="J26" s="46">
        <f>SUM('F-26-1'!C26,'F-26-2'!C26)-C26</f>
        <v>0</v>
      </c>
      <c r="K26" s="46"/>
      <c r="L26" s="46">
        <f>SUM('F-26-1'!E26,'F-26-2'!E26)-E26</f>
        <v>0</v>
      </c>
      <c r="M26" s="46">
        <f>SUM('F-26-1'!F26,'F-26-2'!F26)-F26</f>
        <v>0</v>
      </c>
      <c r="N26" s="46">
        <f>SUM('F-26-1'!G26,'F-26-2'!G26)-G26</f>
        <v>0</v>
      </c>
      <c r="O26" s="46">
        <f>SUM('F-26-1'!H26,'F-26-2'!H26)-H26</f>
        <v>0</v>
      </c>
      <c r="P26" s="46">
        <f>SUM('F-26-1'!I26,'F-26-2'!I26)-I26</f>
        <v>0</v>
      </c>
    </row>
    <row r="27" spans="2:16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  <c r="J27" s="46">
        <f>SUM('F-26-1'!C27,'F-26-2'!C27)-C27</f>
        <v>0</v>
      </c>
      <c r="K27" s="46"/>
      <c r="L27" s="46">
        <f>SUM('F-26-1'!E27,'F-26-2'!E27)-E27</f>
        <v>0</v>
      </c>
      <c r="M27" s="46">
        <f>SUM('F-26-1'!F27,'F-26-2'!F27)-F27</f>
        <v>0</v>
      </c>
      <c r="N27" s="46">
        <f>SUM('F-26-1'!G27,'F-26-2'!G27)-G27</f>
        <v>0</v>
      </c>
      <c r="O27" s="46">
        <f>SUM('F-26-1'!H27,'F-26-2'!H27)-H27</f>
        <v>0</v>
      </c>
      <c r="P27" s="46">
        <f>SUM('F-26-1'!I27,'F-26-2'!I27)-I27</f>
        <v>0</v>
      </c>
    </row>
    <row r="28" spans="2:16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  <c r="J28" s="46">
        <f>SUM('F-26-1'!C28,'F-26-2'!C28)-C28</f>
        <v>0</v>
      </c>
      <c r="K28" s="46"/>
      <c r="L28" s="46">
        <f>SUM('F-26-1'!E28,'F-26-2'!E28)-E28</f>
        <v>0</v>
      </c>
      <c r="M28" s="46">
        <f>SUM('F-26-1'!F28,'F-26-2'!F28)-F28</f>
        <v>0</v>
      </c>
      <c r="N28" s="46">
        <f>SUM('F-26-1'!G28,'F-26-2'!G28)-G28</f>
        <v>0</v>
      </c>
      <c r="O28" s="46">
        <f>SUM('F-26-1'!H28,'F-26-2'!H28)-H28</f>
        <v>0</v>
      </c>
      <c r="P28" s="46">
        <f>SUM('F-26-1'!I28,'F-26-2'!I28)-I28</f>
        <v>0</v>
      </c>
    </row>
    <row r="29" spans="2:16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  <c r="J29" s="46">
        <f>SUM('F-26-1'!C29,'F-26-2'!C29)-C29</f>
        <v>0</v>
      </c>
      <c r="K29" s="46"/>
      <c r="L29" s="46">
        <f>SUM('F-26-1'!E29,'F-26-2'!E29)-E29</f>
        <v>0</v>
      </c>
      <c r="M29" s="46">
        <f>SUM('F-26-1'!F29,'F-26-2'!F29)-F29</f>
        <v>0</v>
      </c>
      <c r="N29" s="46">
        <f>SUM('F-26-1'!G29,'F-26-2'!G29)-G29</f>
        <v>0</v>
      </c>
      <c r="O29" s="46">
        <f>SUM('F-26-1'!H29,'F-26-2'!H29)-H29</f>
        <v>0</v>
      </c>
      <c r="P29" s="46">
        <f>SUM('F-26-1'!I29,'F-26-2'!I29)-I29</f>
        <v>0</v>
      </c>
    </row>
    <row r="30" spans="2:16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  <c r="J30" s="46">
        <f>SUM('F-26-1'!C30,'F-26-2'!C30)-C30</f>
        <v>0</v>
      </c>
      <c r="K30" s="46"/>
      <c r="L30" s="46">
        <f>SUM('F-26-1'!E30,'F-26-2'!E30)-E30</f>
        <v>0</v>
      </c>
      <c r="M30" s="46">
        <f>SUM('F-26-1'!F30,'F-26-2'!F30)-F30</f>
        <v>0</v>
      </c>
      <c r="N30" s="46">
        <f>SUM('F-26-1'!G30,'F-26-2'!G30)-G30</f>
        <v>0</v>
      </c>
      <c r="O30" s="46">
        <f>SUM('F-26-1'!H30,'F-26-2'!H30)-H30</f>
        <v>0</v>
      </c>
      <c r="P30" s="46">
        <f>SUM('F-26-1'!I30,'F-26-2'!I30)-I30</f>
        <v>0</v>
      </c>
    </row>
    <row r="31" spans="2:16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  <c r="J31" s="46">
        <f>SUM('F-26-1'!C31,'F-26-2'!C31)-C31</f>
        <v>0</v>
      </c>
      <c r="K31" s="46"/>
      <c r="L31" s="46">
        <f>SUM('F-26-1'!E31,'F-26-2'!E31)-E31</f>
        <v>0</v>
      </c>
      <c r="M31" s="46">
        <f>SUM('F-26-1'!F31,'F-26-2'!F31)-F31</f>
        <v>0</v>
      </c>
      <c r="N31" s="46">
        <f>SUM('F-26-1'!G31,'F-26-2'!G31)-G31</f>
        <v>0</v>
      </c>
      <c r="O31" s="46">
        <f>SUM('F-26-1'!H31,'F-26-2'!H31)-H31</f>
        <v>0</v>
      </c>
      <c r="P31" s="46">
        <f>SUM('F-26-1'!I31,'F-26-2'!I31)-I31</f>
        <v>0</v>
      </c>
    </row>
    <row r="32" spans="2:16" s="8" customFormat="1" ht="11.1" customHeight="1" x14ac:dyDescent="0.15">
      <c r="B32" s="29" t="s">
        <v>12</v>
      </c>
      <c r="C32" s="123">
        <v>1</v>
      </c>
      <c r="D32" s="43"/>
      <c r="E32" s="125">
        <v>1</v>
      </c>
      <c r="F32" s="123">
        <v>2</v>
      </c>
      <c r="G32" s="123">
        <v>2</v>
      </c>
      <c r="H32" s="123">
        <v>0</v>
      </c>
      <c r="I32" s="123">
        <v>0</v>
      </c>
      <c r="J32" s="46">
        <f>SUM('F-26-1'!C32,'F-26-2'!C32)-C32</f>
        <v>0</v>
      </c>
      <c r="K32" s="46"/>
      <c r="L32" s="46">
        <f>SUM('F-26-1'!E32,'F-26-2'!E32)-E32</f>
        <v>0</v>
      </c>
      <c r="M32" s="46">
        <f>SUM('F-26-1'!F32,'F-26-2'!F32)-F32</f>
        <v>0</v>
      </c>
      <c r="N32" s="46">
        <f>SUM('F-26-1'!G32,'F-26-2'!G32)-G32</f>
        <v>0</v>
      </c>
      <c r="O32" s="46">
        <f>SUM('F-26-1'!H32,'F-26-2'!H32)-H32</f>
        <v>0</v>
      </c>
      <c r="P32" s="46">
        <f>SUM('F-26-1'!I32,'F-26-2'!I32)-I32</f>
        <v>0</v>
      </c>
    </row>
    <row r="33" spans="2:16" s="22" customFormat="1" ht="11.1" customHeight="1" x14ac:dyDescent="0.15">
      <c r="B33" s="32" t="s">
        <v>13</v>
      </c>
      <c r="C33" s="128">
        <v>5</v>
      </c>
      <c r="D33" s="53"/>
      <c r="E33" s="129">
        <v>4</v>
      </c>
      <c r="F33" s="128">
        <v>7</v>
      </c>
      <c r="G33" s="128">
        <v>2</v>
      </c>
      <c r="H33" s="128">
        <v>0</v>
      </c>
      <c r="I33" s="128">
        <v>0</v>
      </c>
      <c r="J33" s="46">
        <f>SUM('F-26-1'!C33,'F-26-2'!C33)-C33</f>
        <v>0</v>
      </c>
      <c r="K33" s="46"/>
      <c r="L33" s="46">
        <f>SUM('F-26-1'!E33,'F-26-2'!E33)-E33</f>
        <v>0</v>
      </c>
      <c r="M33" s="46">
        <f>SUM('F-26-1'!F33,'F-26-2'!F33)-F33</f>
        <v>0</v>
      </c>
      <c r="N33" s="46">
        <f>SUM('F-26-1'!G33,'F-26-2'!G33)-G33</f>
        <v>0</v>
      </c>
      <c r="O33" s="46">
        <f>SUM('F-26-1'!H33,'F-26-2'!H33)-H33</f>
        <v>0</v>
      </c>
      <c r="P33" s="46">
        <f>SUM('F-26-1'!I33,'F-26-2'!I33)-I33</f>
        <v>0</v>
      </c>
    </row>
    <row r="34" spans="2:16" s="22" customFormat="1" ht="11.1" customHeight="1" x14ac:dyDescent="0.15">
      <c r="B34" s="32" t="s">
        <v>285</v>
      </c>
      <c r="C34" s="121">
        <v>9</v>
      </c>
      <c r="D34" s="53"/>
      <c r="E34" s="127">
        <v>10</v>
      </c>
      <c r="F34" s="121">
        <v>13</v>
      </c>
      <c r="G34" s="121">
        <v>8</v>
      </c>
      <c r="H34" s="121">
        <v>0</v>
      </c>
      <c r="I34" s="121">
        <v>0</v>
      </c>
      <c r="J34" s="46">
        <f>SUM('F-26-1'!C34,'F-26-2'!C34)-C34</f>
        <v>0</v>
      </c>
      <c r="K34" s="46"/>
      <c r="L34" s="46">
        <f>SUM('F-26-1'!E34,'F-26-2'!E34)-E34</f>
        <v>0</v>
      </c>
      <c r="M34" s="46">
        <f>SUM('F-26-1'!F34,'F-26-2'!F34)-F34</f>
        <v>0</v>
      </c>
      <c r="N34" s="46">
        <f>SUM('F-26-1'!G34,'F-26-2'!G34)-G34</f>
        <v>0</v>
      </c>
      <c r="O34" s="46">
        <f>SUM('F-26-1'!H34,'F-26-2'!H34)-H34</f>
        <v>0</v>
      </c>
      <c r="P34" s="46">
        <f>SUM('F-26-1'!I34,'F-26-2'!I34)-I34</f>
        <v>0</v>
      </c>
    </row>
    <row r="35" spans="2:16" s="8" customFormat="1" ht="11.1" customHeight="1" x14ac:dyDescent="0.15">
      <c r="B35" s="29" t="s">
        <v>14</v>
      </c>
      <c r="C35" s="123">
        <v>3</v>
      </c>
      <c r="D35" s="43"/>
      <c r="E35" s="125">
        <v>3</v>
      </c>
      <c r="F35" s="123">
        <v>3</v>
      </c>
      <c r="G35" s="123">
        <v>2</v>
      </c>
      <c r="H35" s="123">
        <v>0</v>
      </c>
      <c r="I35" s="123">
        <v>0</v>
      </c>
      <c r="J35" s="46">
        <f>SUM('F-26-1'!C35,'F-26-2'!C35)-C35</f>
        <v>0</v>
      </c>
      <c r="K35" s="46"/>
      <c r="L35" s="46">
        <f>SUM('F-26-1'!E35,'F-26-2'!E35)-E35</f>
        <v>0</v>
      </c>
      <c r="M35" s="46">
        <f>SUM('F-26-1'!F35,'F-26-2'!F35)-F35</f>
        <v>0</v>
      </c>
      <c r="N35" s="46">
        <f>SUM('F-26-1'!G35,'F-26-2'!G35)-G35</f>
        <v>0</v>
      </c>
      <c r="O35" s="46">
        <f>SUM('F-26-1'!H35,'F-26-2'!H35)-H35</f>
        <v>0</v>
      </c>
      <c r="P35" s="46">
        <f>SUM('F-26-1'!I35,'F-26-2'!I35)-I35</f>
        <v>0</v>
      </c>
    </row>
    <row r="36" spans="2:16" s="8" customFormat="1" ht="11.1" customHeight="1" x14ac:dyDescent="0.15">
      <c r="B36" s="29" t="s">
        <v>15</v>
      </c>
      <c r="C36" s="123">
        <v>1</v>
      </c>
      <c r="D36" s="43"/>
      <c r="E36" s="125">
        <v>1</v>
      </c>
      <c r="F36" s="123">
        <v>1</v>
      </c>
      <c r="G36" s="123">
        <v>0</v>
      </c>
      <c r="H36" s="123">
        <v>0</v>
      </c>
      <c r="I36" s="123">
        <v>0</v>
      </c>
      <c r="J36" s="46">
        <f>SUM('F-26-1'!C36,'F-26-2'!C36)-C36</f>
        <v>0</v>
      </c>
      <c r="K36" s="46"/>
      <c r="L36" s="46">
        <f>SUM('F-26-1'!E36,'F-26-2'!E36)-E36</f>
        <v>0</v>
      </c>
      <c r="M36" s="46">
        <f>SUM('F-26-1'!F36,'F-26-2'!F36)-F36</f>
        <v>0</v>
      </c>
      <c r="N36" s="46">
        <f>SUM('F-26-1'!G36,'F-26-2'!G36)-G36</f>
        <v>0</v>
      </c>
      <c r="O36" s="46">
        <f>SUM('F-26-1'!H36,'F-26-2'!H36)-H36</f>
        <v>0</v>
      </c>
      <c r="P36" s="46">
        <f>SUM('F-26-1'!I36,'F-26-2'!I36)-I36</f>
        <v>0</v>
      </c>
    </row>
    <row r="37" spans="2:16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  <c r="J37" s="46">
        <f>SUM('F-26-1'!C37,'F-26-2'!C37)-C37</f>
        <v>0</v>
      </c>
      <c r="K37" s="46"/>
      <c r="L37" s="46">
        <f>SUM('F-26-1'!E37,'F-26-2'!E37)-E37</f>
        <v>0</v>
      </c>
      <c r="M37" s="46">
        <f>SUM('F-26-1'!F37,'F-26-2'!F37)-F37</f>
        <v>0</v>
      </c>
      <c r="N37" s="46">
        <f>SUM('F-26-1'!G37,'F-26-2'!G37)-G37</f>
        <v>0</v>
      </c>
      <c r="O37" s="46">
        <f>SUM('F-26-1'!H37,'F-26-2'!H37)-H37</f>
        <v>0</v>
      </c>
      <c r="P37" s="46">
        <f>SUM('F-26-1'!I37,'F-26-2'!I37)-I37</f>
        <v>0</v>
      </c>
    </row>
    <row r="38" spans="2:16" s="8" customFormat="1" ht="11.1" customHeight="1" x14ac:dyDescent="0.15">
      <c r="B38" s="29" t="s">
        <v>17</v>
      </c>
      <c r="C38" s="123">
        <v>2</v>
      </c>
      <c r="D38" s="43"/>
      <c r="E38" s="125">
        <v>2</v>
      </c>
      <c r="F38" s="123">
        <v>3</v>
      </c>
      <c r="G38" s="123">
        <v>2</v>
      </c>
      <c r="H38" s="123">
        <v>0</v>
      </c>
      <c r="I38" s="123">
        <v>0</v>
      </c>
      <c r="J38" s="46">
        <f>SUM('F-26-1'!C38,'F-26-2'!C38)-C38</f>
        <v>0</v>
      </c>
      <c r="K38" s="46"/>
      <c r="L38" s="46">
        <f>SUM('F-26-1'!E38,'F-26-2'!E38)-E38</f>
        <v>0</v>
      </c>
      <c r="M38" s="46">
        <f>SUM('F-26-1'!F38,'F-26-2'!F38)-F38</f>
        <v>0</v>
      </c>
      <c r="N38" s="46">
        <f>SUM('F-26-1'!G38,'F-26-2'!G38)-G38</f>
        <v>0</v>
      </c>
      <c r="O38" s="46">
        <f>SUM('F-26-1'!H38,'F-26-2'!H38)-H38</f>
        <v>0</v>
      </c>
      <c r="P38" s="46">
        <f>SUM('F-26-1'!I38,'F-26-2'!I38)-I38</f>
        <v>0</v>
      </c>
    </row>
    <row r="39" spans="2:16" s="8" customFormat="1" ht="11.1" customHeight="1" x14ac:dyDescent="0.15">
      <c r="B39" s="29" t="s">
        <v>18</v>
      </c>
      <c r="C39" s="123">
        <v>2</v>
      </c>
      <c r="D39" s="43"/>
      <c r="E39" s="125">
        <v>2</v>
      </c>
      <c r="F39" s="123">
        <v>2</v>
      </c>
      <c r="G39" s="123">
        <v>1</v>
      </c>
      <c r="H39" s="123">
        <v>0</v>
      </c>
      <c r="I39" s="123">
        <v>0</v>
      </c>
      <c r="J39" s="46">
        <f>SUM('F-26-1'!C39,'F-26-2'!C39)-C39</f>
        <v>0</v>
      </c>
      <c r="K39" s="46"/>
      <c r="L39" s="46">
        <f>SUM('F-26-1'!E39,'F-26-2'!E39)-E39</f>
        <v>0</v>
      </c>
      <c r="M39" s="46">
        <f>SUM('F-26-1'!F39,'F-26-2'!F39)-F39</f>
        <v>0</v>
      </c>
      <c r="N39" s="46">
        <f>SUM('F-26-1'!G39,'F-26-2'!G39)-G39</f>
        <v>0</v>
      </c>
      <c r="O39" s="46">
        <f>SUM('F-26-1'!H39,'F-26-2'!H39)-H39</f>
        <v>0</v>
      </c>
      <c r="P39" s="46">
        <f>SUM('F-26-1'!I39,'F-26-2'!I39)-I39</f>
        <v>0</v>
      </c>
    </row>
    <row r="40" spans="2:16" s="8" customFormat="1" ht="11.1" customHeight="1" x14ac:dyDescent="0.15">
      <c r="B40" s="29" t="s">
        <v>19</v>
      </c>
      <c r="C40" s="123">
        <v>1</v>
      </c>
      <c r="D40" s="43"/>
      <c r="E40" s="125">
        <v>2</v>
      </c>
      <c r="F40" s="123">
        <v>4</v>
      </c>
      <c r="G40" s="123">
        <v>3</v>
      </c>
      <c r="H40" s="123">
        <v>0</v>
      </c>
      <c r="I40" s="123">
        <v>0</v>
      </c>
      <c r="J40" s="46">
        <f>SUM('F-26-1'!C40,'F-26-2'!C40)-C40</f>
        <v>0</v>
      </c>
      <c r="K40" s="46"/>
      <c r="L40" s="46">
        <f>SUM('F-26-1'!E40,'F-26-2'!E40)-E40</f>
        <v>0</v>
      </c>
      <c r="M40" s="46">
        <f>SUM('F-26-1'!F40,'F-26-2'!F40)-F40</f>
        <v>0</v>
      </c>
      <c r="N40" s="46">
        <f>SUM('F-26-1'!G40,'F-26-2'!G40)-G40</f>
        <v>0</v>
      </c>
      <c r="O40" s="46">
        <f>SUM('F-26-1'!H40,'F-26-2'!H40)-H40</f>
        <v>0</v>
      </c>
      <c r="P40" s="46">
        <f>SUM('F-26-1'!I40,'F-26-2'!I40)-I40</f>
        <v>0</v>
      </c>
    </row>
    <row r="41" spans="2:16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  <c r="J41" s="46">
        <f>SUM('F-26-1'!C41,'F-26-2'!C41)-C41</f>
        <v>0</v>
      </c>
      <c r="K41" s="46"/>
      <c r="L41" s="46">
        <f>SUM('F-26-1'!E41,'F-26-2'!E41)-E41</f>
        <v>0</v>
      </c>
      <c r="M41" s="46">
        <f>SUM('F-26-1'!F41,'F-26-2'!F41)-F41</f>
        <v>0</v>
      </c>
      <c r="N41" s="46">
        <f>SUM('F-26-1'!G41,'F-26-2'!G41)-G41</f>
        <v>0</v>
      </c>
      <c r="O41" s="46">
        <f>SUM('F-26-1'!H41,'F-26-2'!H41)-H41</f>
        <v>0</v>
      </c>
      <c r="P41" s="46">
        <f>SUM('F-26-1'!I41,'F-26-2'!I41)-I41</f>
        <v>0</v>
      </c>
    </row>
    <row r="42" spans="2:16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  <c r="J42" s="46">
        <f>SUM('F-26-1'!C42,'F-26-2'!C42)-C42</f>
        <v>0</v>
      </c>
      <c r="K42" s="46"/>
      <c r="L42" s="46">
        <f>SUM('F-26-1'!E42,'F-26-2'!E42)-E42</f>
        <v>0</v>
      </c>
      <c r="M42" s="46">
        <f>SUM('F-26-1'!F42,'F-26-2'!F42)-F42</f>
        <v>0</v>
      </c>
      <c r="N42" s="46">
        <f>SUM('F-26-1'!G42,'F-26-2'!G42)-G42</f>
        <v>0</v>
      </c>
      <c r="O42" s="46">
        <f>SUM('F-26-1'!H42,'F-26-2'!H42)-H42</f>
        <v>0</v>
      </c>
      <c r="P42" s="46">
        <f>SUM('F-26-1'!I42,'F-26-2'!I42)-I42</f>
        <v>0</v>
      </c>
    </row>
    <row r="43" spans="2:16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  <c r="J43" s="46">
        <f>SUM('F-26-1'!C43,'F-26-2'!C43)-C43</f>
        <v>0</v>
      </c>
      <c r="K43" s="46"/>
      <c r="L43" s="46">
        <f>SUM('F-26-1'!E43,'F-26-2'!E43)-E43</f>
        <v>0</v>
      </c>
      <c r="M43" s="46">
        <f>SUM('F-26-1'!F43,'F-26-2'!F43)-F43</f>
        <v>0</v>
      </c>
      <c r="N43" s="46">
        <f>SUM('F-26-1'!G43,'F-26-2'!G43)-G43</f>
        <v>0</v>
      </c>
      <c r="O43" s="46">
        <f>SUM('F-26-1'!H43,'F-26-2'!H43)-H43</f>
        <v>0</v>
      </c>
      <c r="P43" s="46">
        <f>SUM('F-26-1'!I43,'F-26-2'!I43)-I43</f>
        <v>0</v>
      </c>
    </row>
    <row r="44" spans="2:16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  <c r="J44" s="46">
        <f>SUM('F-26-1'!C44,'F-26-2'!C44)-C44</f>
        <v>0</v>
      </c>
      <c r="K44" s="46"/>
      <c r="L44" s="46">
        <f>SUM('F-26-1'!E44,'F-26-2'!E44)-E44</f>
        <v>0</v>
      </c>
      <c r="M44" s="46">
        <f>SUM('F-26-1'!F44,'F-26-2'!F44)-F44</f>
        <v>0</v>
      </c>
      <c r="N44" s="46">
        <f>SUM('F-26-1'!G44,'F-26-2'!G44)-G44</f>
        <v>0</v>
      </c>
      <c r="O44" s="46">
        <f>SUM('F-26-1'!H44,'F-26-2'!H44)-H44</f>
        <v>0</v>
      </c>
      <c r="P44" s="46">
        <f>SUM('F-26-1'!I44,'F-26-2'!I44)-I44</f>
        <v>0</v>
      </c>
    </row>
    <row r="45" spans="2:16" s="22" customFormat="1" ht="11.1" customHeight="1" x14ac:dyDescent="0.15">
      <c r="B45" s="32" t="s">
        <v>286</v>
      </c>
      <c r="C45" s="121">
        <v>6</v>
      </c>
      <c r="D45" s="53"/>
      <c r="E45" s="131">
        <v>4</v>
      </c>
      <c r="F45" s="121">
        <v>6</v>
      </c>
      <c r="G45" s="121">
        <v>3</v>
      </c>
      <c r="H45" s="121">
        <v>0</v>
      </c>
      <c r="I45" s="121">
        <v>0</v>
      </c>
      <c r="J45" s="46">
        <f>SUM('F-26-1'!C45,'F-26-2'!C45)-C45</f>
        <v>0</v>
      </c>
      <c r="K45" s="46"/>
      <c r="L45" s="46">
        <f>SUM('F-26-1'!E45,'F-26-2'!E45)-E45</f>
        <v>0</v>
      </c>
      <c r="M45" s="46">
        <f>SUM('F-26-1'!F45,'F-26-2'!F45)-F45</f>
        <v>0</v>
      </c>
      <c r="N45" s="46">
        <f>SUM('F-26-1'!G45,'F-26-2'!G45)-G45</f>
        <v>0</v>
      </c>
      <c r="O45" s="46">
        <f>SUM('F-26-1'!H45,'F-26-2'!H45)-H45</f>
        <v>0</v>
      </c>
      <c r="P45" s="46">
        <f>SUM('F-26-1'!I45,'F-26-2'!I45)-I45</f>
        <v>0</v>
      </c>
    </row>
    <row r="46" spans="2:16" s="8" customFormat="1" ht="11.1" customHeight="1" x14ac:dyDescent="0.15">
      <c r="B46" s="29" t="s">
        <v>24</v>
      </c>
      <c r="C46" s="123">
        <v>1</v>
      </c>
      <c r="D46" s="43"/>
      <c r="E46" s="125">
        <v>1</v>
      </c>
      <c r="F46" s="123">
        <v>1</v>
      </c>
      <c r="G46" s="123">
        <v>1</v>
      </c>
      <c r="H46" s="123">
        <v>0</v>
      </c>
      <c r="I46" s="123">
        <v>0</v>
      </c>
      <c r="J46" s="46">
        <f>SUM('F-26-1'!C46,'F-26-2'!C46)-C46</f>
        <v>0</v>
      </c>
      <c r="K46" s="46"/>
      <c r="L46" s="46">
        <f>SUM('F-26-1'!E46,'F-26-2'!E46)-E46</f>
        <v>0</v>
      </c>
      <c r="M46" s="46">
        <f>SUM('F-26-1'!F46,'F-26-2'!F46)-F46</f>
        <v>0</v>
      </c>
      <c r="N46" s="46">
        <f>SUM('F-26-1'!G46,'F-26-2'!G46)-G46</f>
        <v>0</v>
      </c>
      <c r="O46" s="46">
        <f>SUM('F-26-1'!H46,'F-26-2'!H46)-H46</f>
        <v>0</v>
      </c>
      <c r="P46" s="46">
        <f>SUM('F-26-1'!I46,'F-26-2'!I46)-I46</f>
        <v>0</v>
      </c>
    </row>
    <row r="47" spans="2:16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  <c r="J47" s="46">
        <f>SUM('F-26-1'!C47,'F-26-2'!C47)-C47</f>
        <v>0</v>
      </c>
      <c r="K47" s="46"/>
      <c r="L47" s="46">
        <f>SUM('F-26-1'!E47,'F-26-2'!E47)-E47</f>
        <v>0</v>
      </c>
      <c r="M47" s="46">
        <f>SUM('F-26-1'!F47,'F-26-2'!F47)-F47</f>
        <v>0</v>
      </c>
      <c r="N47" s="46">
        <f>SUM('F-26-1'!G47,'F-26-2'!G47)-G47</f>
        <v>0</v>
      </c>
      <c r="O47" s="46">
        <f>SUM('F-26-1'!H47,'F-26-2'!H47)-H47</f>
        <v>0</v>
      </c>
      <c r="P47" s="46">
        <f>SUM('F-26-1'!I47,'F-26-2'!I47)-I47</f>
        <v>0</v>
      </c>
    </row>
    <row r="48" spans="2:16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  <c r="J48" s="46">
        <f>SUM('F-26-1'!C48,'F-26-2'!C48)-C48</f>
        <v>0</v>
      </c>
      <c r="K48" s="46"/>
      <c r="L48" s="46">
        <f>SUM('F-26-1'!E48,'F-26-2'!E48)-E48</f>
        <v>0</v>
      </c>
      <c r="M48" s="46">
        <f>SUM('F-26-1'!F48,'F-26-2'!F48)-F48</f>
        <v>0</v>
      </c>
      <c r="N48" s="46">
        <f>SUM('F-26-1'!G48,'F-26-2'!G48)-G48</f>
        <v>0</v>
      </c>
      <c r="O48" s="46">
        <f>SUM('F-26-1'!H48,'F-26-2'!H48)-H48</f>
        <v>0</v>
      </c>
      <c r="P48" s="46">
        <f>SUM('F-26-1'!I48,'F-26-2'!I48)-I48</f>
        <v>0</v>
      </c>
    </row>
    <row r="49" spans="2:16" s="8" customFormat="1" ht="11.1" customHeight="1" x14ac:dyDescent="0.15">
      <c r="B49" s="29" t="s">
        <v>27</v>
      </c>
      <c r="C49" s="123">
        <v>1</v>
      </c>
      <c r="D49" s="43"/>
      <c r="E49" s="125">
        <v>2</v>
      </c>
      <c r="F49" s="123">
        <v>2</v>
      </c>
      <c r="G49" s="123">
        <v>1</v>
      </c>
      <c r="H49" s="123">
        <v>0</v>
      </c>
      <c r="I49" s="123">
        <v>0</v>
      </c>
      <c r="J49" s="46">
        <f>SUM('F-26-1'!C49,'F-26-2'!C49)-C49</f>
        <v>0</v>
      </c>
      <c r="K49" s="46"/>
      <c r="L49" s="46">
        <f>SUM('F-26-1'!E49,'F-26-2'!E49)-E49</f>
        <v>0</v>
      </c>
      <c r="M49" s="46">
        <f>SUM('F-26-1'!F49,'F-26-2'!F49)-F49</f>
        <v>0</v>
      </c>
      <c r="N49" s="46">
        <f>SUM('F-26-1'!G49,'F-26-2'!G49)-G49</f>
        <v>0</v>
      </c>
      <c r="O49" s="46">
        <f>SUM('F-26-1'!H49,'F-26-2'!H49)-H49</f>
        <v>0</v>
      </c>
      <c r="P49" s="46">
        <f>SUM('F-26-1'!I49,'F-26-2'!I49)-I49</f>
        <v>0</v>
      </c>
    </row>
    <row r="50" spans="2:16" s="8" customFormat="1" ht="11.1" customHeight="1" x14ac:dyDescent="0.15">
      <c r="B50" s="29" t="s">
        <v>28</v>
      </c>
      <c r="C50" s="123">
        <v>2</v>
      </c>
      <c r="D50" s="43"/>
      <c r="E50" s="125">
        <v>1</v>
      </c>
      <c r="F50" s="123">
        <v>2</v>
      </c>
      <c r="G50" s="123">
        <v>1</v>
      </c>
      <c r="H50" s="123">
        <v>0</v>
      </c>
      <c r="I50" s="123">
        <v>0</v>
      </c>
      <c r="J50" s="46">
        <f>SUM('F-26-1'!C50,'F-26-2'!C50)-C50</f>
        <v>0</v>
      </c>
      <c r="K50" s="46"/>
      <c r="L50" s="46">
        <f>SUM('F-26-1'!E50,'F-26-2'!E50)-E50</f>
        <v>0</v>
      </c>
      <c r="M50" s="46">
        <f>SUM('F-26-1'!F50,'F-26-2'!F50)-F50</f>
        <v>0</v>
      </c>
      <c r="N50" s="46">
        <f>SUM('F-26-1'!G50,'F-26-2'!G50)-G50</f>
        <v>0</v>
      </c>
      <c r="O50" s="46">
        <f>SUM('F-26-1'!H50,'F-26-2'!H50)-H50</f>
        <v>0</v>
      </c>
      <c r="P50" s="46">
        <f>SUM('F-26-1'!I50,'F-26-2'!I50)-I50</f>
        <v>0</v>
      </c>
    </row>
    <row r="51" spans="2:16" s="8" customFormat="1" ht="11.1" customHeight="1" x14ac:dyDescent="0.15">
      <c r="B51" s="29" t="s">
        <v>29</v>
      </c>
      <c r="C51" s="123">
        <v>2</v>
      </c>
      <c r="D51" s="43"/>
      <c r="E51" s="125">
        <v>0</v>
      </c>
      <c r="F51" s="123">
        <v>1</v>
      </c>
      <c r="G51" s="123">
        <v>0</v>
      </c>
      <c r="H51" s="123">
        <v>0</v>
      </c>
      <c r="I51" s="123">
        <v>0</v>
      </c>
      <c r="J51" s="46">
        <f>SUM('F-26-1'!C51,'F-26-2'!C51)-C51</f>
        <v>0</v>
      </c>
      <c r="K51" s="46"/>
      <c r="L51" s="46">
        <f>SUM('F-26-1'!E51,'F-26-2'!E51)-E51</f>
        <v>0</v>
      </c>
      <c r="M51" s="46">
        <f>SUM('F-26-1'!F51,'F-26-2'!F51)-F51</f>
        <v>0</v>
      </c>
      <c r="N51" s="46">
        <f>SUM('F-26-1'!G51,'F-26-2'!G51)-G51</f>
        <v>0</v>
      </c>
      <c r="O51" s="46">
        <f>SUM('F-26-1'!H51,'F-26-2'!H51)-H51</f>
        <v>0</v>
      </c>
      <c r="P51" s="46">
        <f>SUM('F-26-1'!I51,'F-26-2'!I51)-I51</f>
        <v>0</v>
      </c>
    </row>
    <row r="52" spans="2:16" s="22" customFormat="1" ht="11.1" customHeight="1" x14ac:dyDescent="0.15">
      <c r="B52" s="32" t="s">
        <v>287</v>
      </c>
      <c r="C52" s="121">
        <v>11</v>
      </c>
      <c r="D52" s="53"/>
      <c r="E52" s="127">
        <v>11</v>
      </c>
      <c r="F52" s="121">
        <v>17</v>
      </c>
      <c r="G52" s="121">
        <v>8</v>
      </c>
      <c r="H52" s="121">
        <v>1</v>
      </c>
      <c r="I52" s="121">
        <v>0</v>
      </c>
      <c r="J52" s="46">
        <f>SUM('F-26-1'!C52,'F-26-2'!C52)-C52</f>
        <v>0</v>
      </c>
      <c r="K52" s="46"/>
      <c r="L52" s="46">
        <f>SUM('F-26-1'!E52,'F-26-2'!E52)-E52</f>
        <v>0</v>
      </c>
      <c r="M52" s="46">
        <f>SUM('F-26-1'!F52,'F-26-2'!F52)-F52</f>
        <v>0</v>
      </c>
      <c r="N52" s="46">
        <f>SUM('F-26-1'!G52,'F-26-2'!G52)-G52</f>
        <v>0</v>
      </c>
      <c r="O52" s="46">
        <f>SUM('F-26-1'!H52,'F-26-2'!H52)-H52</f>
        <v>0</v>
      </c>
      <c r="P52" s="46">
        <f>SUM('F-26-1'!I52,'F-26-2'!I52)-I52</f>
        <v>0</v>
      </c>
    </row>
    <row r="53" spans="2:16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  <c r="J53" s="46">
        <f>SUM('F-26-1'!C53,'F-26-2'!C53)-C53</f>
        <v>0</v>
      </c>
      <c r="K53" s="46"/>
      <c r="L53" s="46">
        <f>SUM('F-26-1'!E53,'F-26-2'!E53)-E53</f>
        <v>0</v>
      </c>
      <c r="M53" s="46">
        <f>SUM('F-26-1'!F53,'F-26-2'!F53)-F53</f>
        <v>0</v>
      </c>
      <c r="N53" s="46">
        <f>SUM('F-26-1'!G53,'F-26-2'!G53)-G53</f>
        <v>0</v>
      </c>
      <c r="O53" s="46">
        <f>SUM('F-26-1'!H53,'F-26-2'!H53)-H53</f>
        <v>0</v>
      </c>
      <c r="P53" s="46">
        <f>SUM('F-26-1'!I53,'F-26-2'!I53)-I53</f>
        <v>0</v>
      </c>
    </row>
    <row r="54" spans="2:16" s="8" customFormat="1" ht="11.1" customHeight="1" x14ac:dyDescent="0.15">
      <c r="B54" s="29" t="s">
        <v>31</v>
      </c>
      <c r="C54" s="123">
        <v>1</v>
      </c>
      <c r="D54" s="43"/>
      <c r="E54" s="125">
        <v>1</v>
      </c>
      <c r="F54" s="123">
        <v>3</v>
      </c>
      <c r="G54" s="123">
        <v>1</v>
      </c>
      <c r="H54" s="123">
        <v>0</v>
      </c>
      <c r="I54" s="123">
        <v>0</v>
      </c>
      <c r="J54" s="46">
        <f>SUM('F-26-1'!C54,'F-26-2'!C54)-C54</f>
        <v>0</v>
      </c>
      <c r="K54" s="46"/>
      <c r="L54" s="46">
        <f>SUM('F-26-1'!E54,'F-26-2'!E54)-E54</f>
        <v>0</v>
      </c>
      <c r="M54" s="46">
        <f>SUM('F-26-1'!F54,'F-26-2'!F54)-F54</f>
        <v>0</v>
      </c>
      <c r="N54" s="46">
        <f>SUM('F-26-1'!G54,'F-26-2'!G54)-G54</f>
        <v>0</v>
      </c>
      <c r="O54" s="46">
        <f>SUM('F-26-1'!H54,'F-26-2'!H54)-H54</f>
        <v>0</v>
      </c>
      <c r="P54" s="46">
        <f>SUM('F-26-1'!I54,'F-26-2'!I54)-I54</f>
        <v>0</v>
      </c>
    </row>
    <row r="55" spans="2:16" s="8" customFormat="1" ht="11.1" customHeight="1" x14ac:dyDescent="0.15">
      <c r="B55" s="29" t="s">
        <v>32</v>
      </c>
      <c r="C55" s="123">
        <v>7</v>
      </c>
      <c r="D55" s="43"/>
      <c r="E55" s="125">
        <v>7</v>
      </c>
      <c r="F55" s="123">
        <v>8</v>
      </c>
      <c r="G55" s="123">
        <v>4</v>
      </c>
      <c r="H55" s="123">
        <v>1</v>
      </c>
      <c r="I55" s="123">
        <v>0</v>
      </c>
      <c r="J55" s="46">
        <f>SUM('F-26-1'!C55,'F-26-2'!C55)-C55</f>
        <v>0</v>
      </c>
      <c r="K55" s="46"/>
      <c r="L55" s="46">
        <f>SUM('F-26-1'!E55,'F-26-2'!E55)-E55</f>
        <v>0</v>
      </c>
      <c r="M55" s="46">
        <f>SUM('F-26-1'!F55,'F-26-2'!F55)-F55</f>
        <v>0</v>
      </c>
      <c r="N55" s="46">
        <f>SUM('F-26-1'!G55,'F-26-2'!G55)-G55</f>
        <v>0</v>
      </c>
      <c r="O55" s="46">
        <f>SUM('F-26-1'!H55,'F-26-2'!H55)-H55</f>
        <v>0</v>
      </c>
      <c r="P55" s="46">
        <f>SUM('F-26-1'!I55,'F-26-2'!I55)-I55</f>
        <v>0</v>
      </c>
    </row>
    <row r="56" spans="2:16" s="8" customFormat="1" ht="11.1" customHeight="1" x14ac:dyDescent="0.15">
      <c r="B56" s="29" t="s">
        <v>33</v>
      </c>
      <c r="C56" s="123">
        <v>3</v>
      </c>
      <c r="D56" s="43"/>
      <c r="E56" s="125">
        <v>3</v>
      </c>
      <c r="F56" s="123">
        <v>6</v>
      </c>
      <c r="G56" s="123">
        <v>3</v>
      </c>
      <c r="H56" s="123">
        <v>0</v>
      </c>
      <c r="I56" s="123">
        <v>0</v>
      </c>
      <c r="J56" s="46">
        <f>SUM('F-26-1'!C56,'F-26-2'!C56)-C56</f>
        <v>0</v>
      </c>
      <c r="K56" s="46"/>
      <c r="L56" s="46">
        <f>SUM('F-26-1'!E56,'F-26-2'!E56)-E56</f>
        <v>0</v>
      </c>
      <c r="M56" s="46">
        <f>SUM('F-26-1'!F56,'F-26-2'!F56)-F56</f>
        <v>0</v>
      </c>
      <c r="N56" s="46">
        <f>SUM('F-26-1'!G56,'F-26-2'!G56)-G56</f>
        <v>0</v>
      </c>
      <c r="O56" s="46">
        <f>SUM('F-26-1'!H56,'F-26-2'!H56)-H56</f>
        <v>0</v>
      </c>
      <c r="P56" s="46">
        <f>SUM('F-26-1'!I56,'F-26-2'!I56)-I56</f>
        <v>0</v>
      </c>
    </row>
    <row r="57" spans="2:16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  <c r="J57" s="46">
        <f>SUM('F-26-1'!C57,'F-26-2'!C57)-C57</f>
        <v>0</v>
      </c>
      <c r="K57" s="46"/>
      <c r="L57" s="46">
        <f>SUM('F-26-1'!E57,'F-26-2'!E57)-E57</f>
        <v>0</v>
      </c>
      <c r="M57" s="46">
        <f>SUM('F-26-1'!F57,'F-26-2'!F57)-F57</f>
        <v>0</v>
      </c>
      <c r="N57" s="46">
        <f>SUM('F-26-1'!G57,'F-26-2'!G57)-G57</f>
        <v>0</v>
      </c>
      <c r="O57" s="46">
        <f>SUM('F-26-1'!H57,'F-26-2'!H57)-H57</f>
        <v>0</v>
      </c>
      <c r="P57" s="46">
        <f>SUM('F-26-1'!I57,'F-26-2'!I57)-I57</f>
        <v>0</v>
      </c>
    </row>
    <row r="58" spans="2:16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  <c r="J58" s="46">
        <f>SUM('F-26-1'!C58,'F-26-2'!C58)-C58</f>
        <v>0</v>
      </c>
      <c r="K58" s="46"/>
      <c r="L58" s="46">
        <f>SUM('F-26-1'!E58,'F-26-2'!E58)-E58</f>
        <v>0</v>
      </c>
      <c r="M58" s="46">
        <f>SUM('F-26-1'!F58,'F-26-2'!F58)-F58</f>
        <v>0</v>
      </c>
      <c r="N58" s="46">
        <f>SUM('F-26-1'!G58,'F-26-2'!G58)-G58</f>
        <v>0</v>
      </c>
      <c r="O58" s="46">
        <f>SUM('F-26-1'!H58,'F-26-2'!H58)-H58</f>
        <v>0</v>
      </c>
      <c r="P58" s="46">
        <f>SUM('F-26-1'!I58,'F-26-2'!I58)-I58</f>
        <v>0</v>
      </c>
    </row>
    <row r="59" spans="2:16" s="22" customFormat="1" ht="11.1" customHeight="1" x14ac:dyDescent="0.15">
      <c r="B59" s="32" t="s">
        <v>288</v>
      </c>
      <c r="C59" s="121">
        <v>3</v>
      </c>
      <c r="D59" s="53"/>
      <c r="E59" s="127">
        <v>1</v>
      </c>
      <c r="F59" s="121">
        <v>1</v>
      </c>
      <c r="G59" s="121">
        <v>0</v>
      </c>
      <c r="H59" s="121">
        <v>0</v>
      </c>
      <c r="I59" s="121">
        <v>0</v>
      </c>
      <c r="J59" s="46">
        <f>SUM('F-26-1'!C59,'F-26-2'!C59)-C59</f>
        <v>0</v>
      </c>
      <c r="K59" s="46"/>
      <c r="L59" s="46">
        <f>SUM('F-26-1'!E59,'F-26-2'!E59)-E59</f>
        <v>0</v>
      </c>
      <c r="M59" s="46">
        <f>SUM('F-26-1'!F59,'F-26-2'!F59)-F59</f>
        <v>0</v>
      </c>
      <c r="N59" s="46">
        <f>SUM('F-26-1'!G59,'F-26-2'!G59)-G59</f>
        <v>0</v>
      </c>
      <c r="O59" s="46">
        <f>SUM('F-26-1'!H59,'F-26-2'!H59)-H59</f>
        <v>0</v>
      </c>
      <c r="P59" s="46">
        <f>SUM('F-26-1'!I59,'F-26-2'!I59)-I59</f>
        <v>0</v>
      </c>
    </row>
    <row r="60" spans="2:16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  <c r="J60" s="46">
        <f>SUM('F-26-1'!C60,'F-26-2'!C60)-C60</f>
        <v>0</v>
      </c>
      <c r="K60" s="46"/>
      <c r="L60" s="46">
        <f>SUM('F-26-1'!E60,'F-26-2'!E60)-E60</f>
        <v>0</v>
      </c>
      <c r="M60" s="46">
        <f>SUM('F-26-1'!F60,'F-26-2'!F60)-F60</f>
        <v>0</v>
      </c>
      <c r="N60" s="46">
        <f>SUM('F-26-1'!G60,'F-26-2'!G60)-G60</f>
        <v>0</v>
      </c>
      <c r="O60" s="46">
        <f>SUM('F-26-1'!H60,'F-26-2'!H60)-H60</f>
        <v>0</v>
      </c>
      <c r="P60" s="46">
        <f>SUM('F-26-1'!I60,'F-26-2'!I60)-I60</f>
        <v>0</v>
      </c>
    </row>
    <row r="61" spans="2:16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  <c r="J61" s="46">
        <f>SUM('F-26-1'!C61,'F-26-2'!C61)-C61</f>
        <v>0</v>
      </c>
      <c r="K61" s="46"/>
      <c r="L61" s="46">
        <f>SUM('F-26-1'!E61,'F-26-2'!E61)-E61</f>
        <v>0</v>
      </c>
      <c r="M61" s="46">
        <f>SUM('F-26-1'!F61,'F-26-2'!F61)-F61</f>
        <v>0</v>
      </c>
      <c r="N61" s="46">
        <f>SUM('F-26-1'!G61,'F-26-2'!G61)-G61</f>
        <v>0</v>
      </c>
      <c r="O61" s="46">
        <f>SUM('F-26-1'!H61,'F-26-2'!H61)-H61</f>
        <v>0</v>
      </c>
      <c r="P61" s="46">
        <f>SUM('F-26-1'!I61,'F-26-2'!I61)-I61</f>
        <v>0</v>
      </c>
    </row>
    <row r="62" spans="2:16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  <c r="J62" s="46">
        <f>SUM('F-26-1'!C62,'F-26-2'!C62)-C62</f>
        <v>0</v>
      </c>
      <c r="K62" s="46"/>
      <c r="L62" s="46">
        <f>SUM('F-26-1'!E62,'F-26-2'!E62)-E62</f>
        <v>0</v>
      </c>
      <c r="M62" s="46">
        <f>SUM('F-26-1'!F62,'F-26-2'!F62)-F62</f>
        <v>0</v>
      </c>
      <c r="N62" s="46">
        <f>SUM('F-26-1'!G62,'F-26-2'!G62)-G62</f>
        <v>0</v>
      </c>
      <c r="O62" s="46">
        <f>SUM('F-26-1'!H62,'F-26-2'!H62)-H62</f>
        <v>0</v>
      </c>
      <c r="P62" s="46">
        <f>SUM('F-26-1'!I62,'F-26-2'!I62)-I62</f>
        <v>0</v>
      </c>
    </row>
    <row r="63" spans="2:16" s="8" customFormat="1" ht="11.1" customHeight="1" x14ac:dyDescent="0.15">
      <c r="B63" s="29" t="s">
        <v>39</v>
      </c>
      <c r="C63" s="123">
        <v>2</v>
      </c>
      <c r="D63" s="43"/>
      <c r="E63" s="125">
        <v>1</v>
      </c>
      <c r="F63" s="123">
        <v>1</v>
      </c>
      <c r="G63" s="123">
        <v>0</v>
      </c>
      <c r="H63" s="123">
        <v>0</v>
      </c>
      <c r="I63" s="123">
        <v>0</v>
      </c>
      <c r="J63" s="46">
        <f>SUM('F-26-1'!C63,'F-26-2'!C63)-C63</f>
        <v>0</v>
      </c>
      <c r="K63" s="46"/>
      <c r="L63" s="46">
        <f>SUM('F-26-1'!E63,'F-26-2'!E63)-E63</f>
        <v>0</v>
      </c>
      <c r="M63" s="46">
        <f>SUM('F-26-1'!F63,'F-26-2'!F63)-F63</f>
        <v>0</v>
      </c>
      <c r="N63" s="46">
        <f>SUM('F-26-1'!G63,'F-26-2'!G63)-G63</f>
        <v>0</v>
      </c>
      <c r="O63" s="46">
        <f>SUM('F-26-1'!H63,'F-26-2'!H63)-H63</f>
        <v>0</v>
      </c>
      <c r="P63" s="46">
        <f>SUM('F-26-1'!I63,'F-26-2'!I63)-I63</f>
        <v>0</v>
      </c>
    </row>
    <row r="64" spans="2:16" s="8" customFormat="1" ht="11.1" customHeight="1" x14ac:dyDescent="0.15">
      <c r="B64" s="29" t="s">
        <v>40</v>
      </c>
      <c r="C64" s="123">
        <v>1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  <c r="J64" s="46">
        <f>SUM('F-26-1'!C64,'F-26-2'!C64)-C64</f>
        <v>0</v>
      </c>
      <c r="K64" s="46"/>
      <c r="L64" s="46">
        <f>SUM('F-26-1'!E64,'F-26-2'!E64)-E64</f>
        <v>0</v>
      </c>
      <c r="M64" s="46">
        <f>SUM('F-26-1'!F64,'F-26-2'!F64)-F64</f>
        <v>0</v>
      </c>
      <c r="N64" s="46">
        <f>SUM('F-26-1'!G64,'F-26-2'!G64)-G64</f>
        <v>0</v>
      </c>
      <c r="O64" s="46">
        <f>SUM('F-26-1'!H64,'F-26-2'!H64)-H64</f>
        <v>0</v>
      </c>
      <c r="P64" s="46">
        <f>SUM('F-26-1'!I64,'F-26-2'!I64)-I64</f>
        <v>0</v>
      </c>
    </row>
    <row r="65" spans="2:16" s="22" customFormat="1" ht="11.1" customHeight="1" x14ac:dyDescent="0.15">
      <c r="B65" s="32" t="s">
        <v>289</v>
      </c>
      <c r="C65" s="121">
        <v>4</v>
      </c>
      <c r="D65" s="53"/>
      <c r="E65" s="127">
        <v>4</v>
      </c>
      <c r="F65" s="121">
        <v>4</v>
      </c>
      <c r="G65" s="121">
        <v>3</v>
      </c>
      <c r="H65" s="121">
        <v>0</v>
      </c>
      <c r="I65" s="121">
        <v>0</v>
      </c>
      <c r="J65" s="46">
        <f>SUM('F-26-1'!C65,'F-26-2'!C65)-C65</f>
        <v>0</v>
      </c>
      <c r="K65" s="46"/>
      <c r="L65" s="46">
        <f>SUM('F-26-1'!E65,'F-26-2'!E65)-E65</f>
        <v>0</v>
      </c>
      <c r="M65" s="46">
        <f>SUM('F-26-1'!F65,'F-26-2'!F65)-F65</f>
        <v>0</v>
      </c>
      <c r="N65" s="46">
        <f>SUM('F-26-1'!G65,'F-26-2'!G65)-G65</f>
        <v>0</v>
      </c>
      <c r="O65" s="46">
        <f>SUM('F-26-1'!H65,'F-26-2'!H65)-H65</f>
        <v>0</v>
      </c>
      <c r="P65" s="46">
        <f>SUM('F-26-1'!I65,'F-26-2'!I65)-I65</f>
        <v>0</v>
      </c>
    </row>
    <row r="66" spans="2:16" s="8" customFormat="1" ht="11.1" customHeight="1" x14ac:dyDescent="0.15">
      <c r="B66" s="29" t="s">
        <v>41</v>
      </c>
      <c r="C66" s="123">
        <v>1</v>
      </c>
      <c r="D66" s="43"/>
      <c r="E66" s="125">
        <v>1</v>
      </c>
      <c r="F66" s="123">
        <v>1</v>
      </c>
      <c r="G66" s="123">
        <v>1</v>
      </c>
      <c r="H66" s="123">
        <v>0</v>
      </c>
      <c r="I66" s="123">
        <v>0</v>
      </c>
      <c r="J66" s="46">
        <f>SUM('F-26-1'!C66,'F-26-2'!C66)-C66</f>
        <v>0</v>
      </c>
      <c r="K66" s="46"/>
      <c r="L66" s="46">
        <f>SUM('F-26-1'!E66,'F-26-2'!E66)-E66</f>
        <v>0</v>
      </c>
      <c r="M66" s="46">
        <f>SUM('F-26-1'!F66,'F-26-2'!F66)-F66</f>
        <v>0</v>
      </c>
      <c r="N66" s="46">
        <f>SUM('F-26-1'!G66,'F-26-2'!G66)-G66</f>
        <v>0</v>
      </c>
      <c r="O66" s="46">
        <f>SUM('F-26-1'!H66,'F-26-2'!H66)-H66</f>
        <v>0</v>
      </c>
      <c r="P66" s="46">
        <f>SUM('F-26-1'!I66,'F-26-2'!I66)-I66</f>
        <v>0</v>
      </c>
    </row>
    <row r="67" spans="2:16" s="8" customFormat="1" ht="11.1" customHeight="1" x14ac:dyDescent="0.15">
      <c r="B67" s="29" t="s">
        <v>42</v>
      </c>
      <c r="C67" s="123">
        <v>1</v>
      </c>
      <c r="D67" s="43"/>
      <c r="E67" s="125">
        <v>1</v>
      </c>
      <c r="F67" s="123">
        <v>1</v>
      </c>
      <c r="G67" s="123">
        <v>1</v>
      </c>
      <c r="H67" s="123">
        <v>0</v>
      </c>
      <c r="I67" s="123">
        <v>0</v>
      </c>
      <c r="J67" s="46">
        <f>SUM('F-26-1'!C67,'F-26-2'!C67)-C67</f>
        <v>0</v>
      </c>
      <c r="K67" s="46"/>
      <c r="L67" s="46">
        <f>SUM('F-26-1'!E67,'F-26-2'!E67)-E67</f>
        <v>0</v>
      </c>
      <c r="M67" s="46">
        <f>SUM('F-26-1'!F67,'F-26-2'!F67)-F67</f>
        <v>0</v>
      </c>
      <c r="N67" s="46">
        <f>SUM('F-26-1'!G67,'F-26-2'!G67)-G67</f>
        <v>0</v>
      </c>
      <c r="O67" s="46">
        <f>SUM('F-26-1'!H67,'F-26-2'!H67)-H67</f>
        <v>0</v>
      </c>
      <c r="P67" s="46">
        <f>SUM('F-26-1'!I67,'F-26-2'!I67)-I67</f>
        <v>0</v>
      </c>
    </row>
    <row r="68" spans="2:16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  <c r="J68" s="46">
        <f>SUM('F-26-1'!C68,'F-26-2'!C68)-C68</f>
        <v>0</v>
      </c>
      <c r="K68" s="46"/>
      <c r="L68" s="46">
        <f>SUM('F-26-1'!E68,'F-26-2'!E68)-E68</f>
        <v>0</v>
      </c>
      <c r="M68" s="46">
        <f>SUM('F-26-1'!F68,'F-26-2'!F68)-F68</f>
        <v>0</v>
      </c>
      <c r="N68" s="46">
        <f>SUM('F-26-1'!G68,'F-26-2'!G68)-G68</f>
        <v>0</v>
      </c>
      <c r="O68" s="46">
        <f>SUM('F-26-1'!H68,'F-26-2'!H68)-H68</f>
        <v>0</v>
      </c>
      <c r="P68" s="46">
        <f>SUM('F-26-1'!I68,'F-26-2'!I68)-I68</f>
        <v>0</v>
      </c>
    </row>
    <row r="69" spans="2:16" s="8" customFormat="1" ht="11.1" customHeight="1" x14ac:dyDescent="0.15">
      <c r="B69" s="29" t="s">
        <v>44</v>
      </c>
      <c r="C69" s="123">
        <v>2</v>
      </c>
      <c r="D69" s="43"/>
      <c r="E69" s="125">
        <v>2</v>
      </c>
      <c r="F69" s="123">
        <v>2</v>
      </c>
      <c r="G69" s="123">
        <v>1</v>
      </c>
      <c r="H69" s="123">
        <v>0</v>
      </c>
      <c r="I69" s="123">
        <v>0</v>
      </c>
      <c r="J69" s="46">
        <f>SUM('F-26-1'!C69,'F-26-2'!C69)-C69</f>
        <v>0</v>
      </c>
      <c r="K69" s="46"/>
      <c r="L69" s="46">
        <f>SUM('F-26-1'!E69,'F-26-2'!E69)-E69</f>
        <v>0</v>
      </c>
      <c r="M69" s="46">
        <f>SUM('F-26-1'!F69,'F-26-2'!F69)-F69</f>
        <v>0</v>
      </c>
      <c r="N69" s="46">
        <f>SUM('F-26-1'!G69,'F-26-2'!G69)-G69</f>
        <v>0</v>
      </c>
      <c r="O69" s="46">
        <f>SUM('F-26-1'!H69,'F-26-2'!H69)-H69</f>
        <v>0</v>
      </c>
      <c r="P69" s="46">
        <f>SUM('F-26-1'!I69,'F-26-2'!I69)-I69</f>
        <v>0</v>
      </c>
    </row>
    <row r="70" spans="2:16" s="22" customFormat="1" ht="11.1" customHeight="1" x14ac:dyDescent="0.15">
      <c r="B70" s="32" t="s">
        <v>290</v>
      </c>
      <c r="C70" s="121">
        <v>6</v>
      </c>
      <c r="D70" s="53"/>
      <c r="E70" s="127">
        <v>6</v>
      </c>
      <c r="F70" s="121">
        <v>7</v>
      </c>
      <c r="G70" s="121">
        <v>4</v>
      </c>
      <c r="H70" s="121">
        <v>0</v>
      </c>
      <c r="I70" s="121">
        <v>0</v>
      </c>
      <c r="J70" s="46">
        <f>SUM('F-26-1'!C70,'F-26-2'!C70)-C70</f>
        <v>0</v>
      </c>
      <c r="K70" s="46"/>
      <c r="L70" s="46">
        <f>SUM('F-26-1'!E70,'F-26-2'!E70)-E70</f>
        <v>0</v>
      </c>
      <c r="M70" s="46">
        <f>SUM('F-26-1'!F70,'F-26-2'!F70)-F70</f>
        <v>0</v>
      </c>
      <c r="N70" s="46">
        <f>SUM('F-26-1'!G70,'F-26-2'!G70)-G70</f>
        <v>0</v>
      </c>
      <c r="O70" s="46">
        <f>SUM('F-26-1'!H70,'F-26-2'!H70)-H70</f>
        <v>0</v>
      </c>
      <c r="P70" s="46">
        <f>SUM('F-26-1'!I70,'F-26-2'!I70)-I70</f>
        <v>0</v>
      </c>
    </row>
    <row r="71" spans="2:16" s="8" customFormat="1" ht="11.1" customHeight="1" x14ac:dyDescent="0.15">
      <c r="B71" s="29" t="s">
        <v>45</v>
      </c>
      <c r="C71" s="123">
        <v>3</v>
      </c>
      <c r="D71" s="43"/>
      <c r="E71" s="125">
        <v>3</v>
      </c>
      <c r="F71" s="123">
        <v>4</v>
      </c>
      <c r="G71" s="123">
        <v>3</v>
      </c>
      <c r="H71" s="123">
        <v>0</v>
      </c>
      <c r="I71" s="123">
        <v>0</v>
      </c>
      <c r="J71" s="46">
        <f>SUM('F-26-1'!C71,'F-26-2'!C71)-C71</f>
        <v>0</v>
      </c>
      <c r="K71" s="46"/>
      <c r="L71" s="46">
        <f>SUM('F-26-1'!E71,'F-26-2'!E71)-E71</f>
        <v>0</v>
      </c>
      <c r="M71" s="46">
        <f>SUM('F-26-1'!F71,'F-26-2'!F71)-F71</f>
        <v>0</v>
      </c>
      <c r="N71" s="46">
        <f>SUM('F-26-1'!G71,'F-26-2'!G71)-G71</f>
        <v>0</v>
      </c>
      <c r="O71" s="46">
        <f>SUM('F-26-1'!H71,'F-26-2'!H71)-H71</f>
        <v>0</v>
      </c>
      <c r="P71" s="46">
        <f>SUM('F-26-1'!I71,'F-26-2'!I71)-I71</f>
        <v>0</v>
      </c>
    </row>
    <row r="72" spans="2:16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  <c r="J72" s="46">
        <f>SUM('F-26-1'!C72,'F-26-2'!C72)-C72</f>
        <v>0</v>
      </c>
      <c r="K72" s="46"/>
      <c r="L72" s="46">
        <f>SUM('F-26-1'!E72,'F-26-2'!E72)-E72</f>
        <v>0</v>
      </c>
      <c r="M72" s="46">
        <f>SUM('F-26-1'!F72,'F-26-2'!F72)-F72</f>
        <v>0</v>
      </c>
      <c r="N72" s="46">
        <f>SUM('F-26-1'!G72,'F-26-2'!G72)-G72</f>
        <v>0</v>
      </c>
      <c r="O72" s="46">
        <f>SUM('F-26-1'!H72,'F-26-2'!H72)-H72</f>
        <v>0</v>
      </c>
      <c r="P72" s="46">
        <f>SUM('F-26-1'!I72,'F-26-2'!I72)-I72</f>
        <v>0</v>
      </c>
    </row>
    <row r="73" spans="2:16" s="8" customFormat="1" ht="11.1" customHeight="1" x14ac:dyDescent="0.15">
      <c r="B73" s="29" t="s">
        <v>47</v>
      </c>
      <c r="C73" s="123">
        <v>1</v>
      </c>
      <c r="D73" s="43"/>
      <c r="E73" s="125">
        <v>1</v>
      </c>
      <c r="F73" s="123">
        <v>2</v>
      </c>
      <c r="G73" s="123">
        <v>1</v>
      </c>
      <c r="H73" s="123">
        <v>0</v>
      </c>
      <c r="I73" s="123">
        <v>0</v>
      </c>
      <c r="J73" s="46">
        <f>SUM('F-26-1'!C73,'F-26-2'!C73)-C73</f>
        <v>0</v>
      </c>
      <c r="K73" s="46"/>
      <c r="L73" s="46">
        <f>SUM('F-26-1'!E73,'F-26-2'!E73)-E73</f>
        <v>0</v>
      </c>
      <c r="M73" s="46">
        <f>SUM('F-26-1'!F73,'F-26-2'!F73)-F73</f>
        <v>0</v>
      </c>
      <c r="N73" s="46">
        <f>SUM('F-26-1'!G73,'F-26-2'!G73)-G73</f>
        <v>0</v>
      </c>
      <c r="O73" s="46">
        <f>SUM('F-26-1'!H73,'F-26-2'!H73)-H73</f>
        <v>0</v>
      </c>
      <c r="P73" s="46">
        <f>SUM('F-26-1'!I73,'F-26-2'!I73)-I73</f>
        <v>0</v>
      </c>
    </row>
    <row r="74" spans="2:16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  <c r="J74" s="46">
        <f>SUM('F-26-1'!C74,'F-26-2'!C74)-C74</f>
        <v>0</v>
      </c>
      <c r="K74" s="46"/>
      <c r="L74" s="46">
        <f>SUM('F-26-1'!E74,'F-26-2'!E74)-E74</f>
        <v>0</v>
      </c>
      <c r="M74" s="46">
        <f>SUM('F-26-1'!F74,'F-26-2'!F74)-F74</f>
        <v>0</v>
      </c>
      <c r="N74" s="46">
        <f>SUM('F-26-1'!G74,'F-26-2'!G74)-G74</f>
        <v>0</v>
      </c>
      <c r="O74" s="46">
        <f>SUM('F-26-1'!H74,'F-26-2'!H74)-H74</f>
        <v>0</v>
      </c>
      <c r="P74" s="46">
        <f>SUM('F-26-1'!I74,'F-26-2'!I74)-I74</f>
        <v>0</v>
      </c>
    </row>
    <row r="75" spans="2:16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  <c r="J75" s="46">
        <f>SUM('F-26-1'!C75,'F-26-2'!C75)-C75</f>
        <v>0</v>
      </c>
      <c r="K75" s="46"/>
      <c r="L75" s="46">
        <f>SUM('F-26-1'!E75,'F-26-2'!E75)-E75</f>
        <v>0</v>
      </c>
      <c r="M75" s="46">
        <f>SUM('F-26-1'!F75,'F-26-2'!F75)-F75</f>
        <v>0</v>
      </c>
      <c r="N75" s="46">
        <f>SUM('F-26-1'!G75,'F-26-2'!G75)-G75</f>
        <v>0</v>
      </c>
      <c r="O75" s="46">
        <f>SUM('F-26-1'!H75,'F-26-2'!H75)-H75</f>
        <v>0</v>
      </c>
      <c r="P75" s="46">
        <f>SUM('F-26-1'!I75,'F-26-2'!I75)-I75</f>
        <v>0</v>
      </c>
    </row>
    <row r="76" spans="2:16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  <c r="J76" s="46">
        <f>SUM('F-26-1'!C76,'F-26-2'!C76)-C76</f>
        <v>0</v>
      </c>
      <c r="K76" s="46"/>
      <c r="L76" s="46">
        <f>SUM('F-26-1'!E76,'F-26-2'!E76)-E76</f>
        <v>0</v>
      </c>
      <c r="M76" s="46">
        <f>SUM('F-26-1'!F76,'F-26-2'!F76)-F76</f>
        <v>0</v>
      </c>
      <c r="N76" s="46">
        <f>SUM('F-26-1'!G76,'F-26-2'!G76)-G76</f>
        <v>0</v>
      </c>
      <c r="O76" s="46">
        <f>SUM('F-26-1'!H76,'F-26-2'!H76)-H76</f>
        <v>0</v>
      </c>
      <c r="P76" s="46">
        <f>SUM('F-26-1'!I76,'F-26-2'!I76)-I76</f>
        <v>0</v>
      </c>
    </row>
    <row r="77" spans="2:16" s="8" customFormat="1" ht="11.1" customHeight="1" x14ac:dyDescent="0.15">
      <c r="B77" s="29" t="s">
        <v>51</v>
      </c>
      <c r="C77" s="123">
        <v>1</v>
      </c>
      <c r="D77" s="43"/>
      <c r="E77" s="125">
        <v>1</v>
      </c>
      <c r="F77" s="123">
        <v>1</v>
      </c>
      <c r="G77" s="123">
        <v>0</v>
      </c>
      <c r="H77" s="123">
        <v>0</v>
      </c>
      <c r="I77" s="123">
        <v>0</v>
      </c>
      <c r="J77" s="46">
        <f>SUM('F-26-1'!C77,'F-26-2'!C77)-C77</f>
        <v>0</v>
      </c>
      <c r="K77" s="46"/>
      <c r="L77" s="46">
        <f>SUM('F-26-1'!E77,'F-26-2'!E77)-E77</f>
        <v>0</v>
      </c>
      <c r="M77" s="46">
        <f>SUM('F-26-1'!F77,'F-26-2'!F77)-F77</f>
        <v>0</v>
      </c>
      <c r="N77" s="46">
        <f>SUM('F-26-1'!G77,'F-26-2'!G77)-G77</f>
        <v>0</v>
      </c>
      <c r="O77" s="46">
        <f>SUM('F-26-1'!H77,'F-26-2'!H77)-H77</f>
        <v>0</v>
      </c>
      <c r="P77" s="46">
        <f>SUM('F-26-1'!I77,'F-26-2'!I77)-I77</f>
        <v>0</v>
      </c>
    </row>
    <row r="78" spans="2:16" s="8" customFormat="1" ht="11.1" customHeight="1" thickBot="1" x14ac:dyDescent="0.2">
      <c r="B78" s="33" t="s">
        <v>52</v>
      </c>
      <c r="C78" s="132">
        <v>1</v>
      </c>
      <c r="D78" s="67"/>
      <c r="E78" s="134">
        <v>1</v>
      </c>
      <c r="F78" s="132">
        <v>0</v>
      </c>
      <c r="G78" s="132">
        <v>0</v>
      </c>
      <c r="H78" s="132">
        <v>0</v>
      </c>
      <c r="I78" s="132">
        <v>0</v>
      </c>
      <c r="J78" s="46">
        <f>SUM('F-26-1'!C78,'F-26-2'!C78)-C78</f>
        <v>0</v>
      </c>
      <c r="K78" s="46"/>
      <c r="L78" s="46">
        <f>SUM('F-26-1'!E78,'F-26-2'!E78)-E78</f>
        <v>0</v>
      </c>
      <c r="M78" s="46">
        <f>SUM('F-26-1'!F78,'F-26-2'!F78)-F78</f>
        <v>0</v>
      </c>
      <c r="N78" s="46">
        <f>SUM('F-26-1'!G78,'F-26-2'!G78)-G78</f>
        <v>0</v>
      </c>
      <c r="O78" s="46">
        <f>SUM('F-26-1'!H78,'F-26-2'!H78)-H78</f>
        <v>0</v>
      </c>
      <c r="P78" s="46">
        <f>SUM('F-26-1'!I78,'F-26-2'!I78)-I78</f>
        <v>0</v>
      </c>
    </row>
    <row r="79" spans="2:16" s="8" customFormat="1" x14ac:dyDescent="0.15">
      <c r="B79" s="8" t="s">
        <v>232</v>
      </c>
    </row>
    <row r="80" spans="2:16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transitionEvaluation="1" codeName="Sheet130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211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269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14</v>
      </c>
      <c r="D9" s="44">
        <v>85.714285714285708</v>
      </c>
      <c r="E9" s="14">
        <v>12</v>
      </c>
      <c r="F9" s="124">
        <v>6</v>
      </c>
      <c r="G9" s="124">
        <v>2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43">
        <v>24</v>
      </c>
      <c r="D10" s="44">
        <v>95.833333333333343</v>
      </c>
      <c r="E10" s="14">
        <v>23</v>
      </c>
      <c r="F10" s="124">
        <v>12</v>
      </c>
      <c r="G10" s="124">
        <v>6</v>
      </c>
      <c r="H10" s="124">
        <v>2</v>
      </c>
      <c r="I10" s="124">
        <v>0</v>
      </c>
    </row>
    <row r="11" spans="2:9" s="8" customFormat="1" x14ac:dyDescent="0.15">
      <c r="B11" s="14" t="str">
        <f>重要犯罪!B11</f>
        <v>2014     26</v>
      </c>
      <c r="C11" s="43">
        <v>11</v>
      </c>
      <c r="D11" s="44">
        <v>100</v>
      </c>
      <c r="E11" s="14">
        <v>11</v>
      </c>
      <c r="F11" s="124">
        <v>9</v>
      </c>
      <c r="G11" s="124">
        <v>5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2015     27</v>
      </c>
      <c r="C12" s="43">
        <v>15</v>
      </c>
      <c r="D12" s="115">
        <v>100</v>
      </c>
      <c r="E12" s="14">
        <v>15</v>
      </c>
      <c r="F12" s="124">
        <v>13</v>
      </c>
      <c r="G12" s="124">
        <v>3</v>
      </c>
      <c r="H12" s="124">
        <v>0</v>
      </c>
      <c r="I12" s="124">
        <v>0</v>
      </c>
    </row>
    <row r="13" spans="2:9" s="8" customFormat="1" x14ac:dyDescent="0.15">
      <c r="B13" s="14" t="str">
        <f>重要犯罪!B13</f>
        <v>2016     28</v>
      </c>
      <c r="C13" s="43">
        <v>5</v>
      </c>
      <c r="D13" s="115">
        <v>120</v>
      </c>
      <c r="E13" s="14">
        <v>6</v>
      </c>
      <c r="F13" s="124">
        <v>5</v>
      </c>
      <c r="G13" s="124">
        <v>1</v>
      </c>
      <c r="H13" s="124">
        <v>0</v>
      </c>
      <c r="I13" s="124">
        <v>0</v>
      </c>
    </row>
    <row r="14" spans="2:9" s="8" customFormat="1" x14ac:dyDescent="0.15">
      <c r="B14" s="18" t="str">
        <f>重要犯罪!B14</f>
        <v>2017     29</v>
      </c>
      <c r="C14" s="47">
        <v>16</v>
      </c>
      <c r="D14" s="115">
        <v>87.5</v>
      </c>
      <c r="E14" s="77">
        <v>14</v>
      </c>
      <c r="F14" s="142">
        <v>14</v>
      </c>
      <c r="G14" s="142">
        <v>9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47">
        <v>14</v>
      </c>
      <c r="D15" s="115">
        <v>100</v>
      </c>
      <c r="E15" s="77">
        <v>14</v>
      </c>
      <c r="F15" s="142">
        <v>15</v>
      </c>
      <c r="G15" s="142">
        <v>8</v>
      </c>
      <c r="H15" s="142">
        <v>1</v>
      </c>
      <c r="I15" s="142">
        <v>1</v>
      </c>
    </row>
    <row r="16" spans="2:9" s="8" customFormat="1" x14ac:dyDescent="0.15">
      <c r="B16" s="18" t="str">
        <f>重要犯罪!B16</f>
        <v>2019 令和元年</v>
      </c>
      <c r="C16" s="50">
        <v>7</v>
      </c>
      <c r="D16" s="115">
        <v>85.714285714285708</v>
      </c>
      <c r="E16" s="148">
        <v>6</v>
      </c>
      <c r="F16" s="142">
        <v>4</v>
      </c>
      <c r="G16" s="142">
        <v>1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13</v>
      </c>
      <c r="D17" s="48">
        <v>84.615384615384613</v>
      </c>
      <c r="E17" s="149">
        <v>11</v>
      </c>
      <c r="F17" s="149">
        <v>6</v>
      </c>
      <c r="G17" s="149">
        <v>2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7</v>
      </c>
      <c r="D18" s="54">
        <f>E18/C18*100</f>
        <v>85.714285714285708</v>
      </c>
      <c r="E18" s="131">
        <f>SUM(E20,E26,E33,E34,E45,E52,E59,E65,E70)</f>
        <v>6</v>
      </c>
      <c r="F18" s="121">
        <f>SUM(F20,F26,F33,F34,F45,F52,F59,F65,F70)</f>
        <v>8</v>
      </c>
      <c r="G18" s="121">
        <f>SUM(G20,G26,G33,G34,G45,G52,G59,G65,G70)</f>
        <v>3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</v>
      </c>
      <c r="D33" s="53"/>
      <c r="E33" s="129">
        <v>1</v>
      </c>
      <c r="F33" s="128">
        <v>1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3</v>
      </c>
      <c r="D34" s="53"/>
      <c r="E34" s="127">
        <v>4</v>
      </c>
      <c r="F34" s="121">
        <v>6</v>
      </c>
      <c r="G34" s="121">
        <v>3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2</v>
      </c>
      <c r="D35" s="43"/>
      <c r="E35" s="125">
        <v>2</v>
      </c>
      <c r="F35" s="123">
        <v>2</v>
      </c>
      <c r="G35" s="123">
        <v>1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1</v>
      </c>
      <c r="D36" s="43"/>
      <c r="E36" s="125">
        <v>1</v>
      </c>
      <c r="F36" s="123">
        <v>1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1</v>
      </c>
      <c r="F40" s="123">
        <v>3</v>
      </c>
      <c r="G40" s="123">
        <v>2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1</v>
      </c>
      <c r="D45" s="53"/>
      <c r="E45" s="131">
        <v>0</v>
      </c>
      <c r="F45" s="121">
        <v>1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1</v>
      </c>
      <c r="D51" s="43"/>
      <c r="E51" s="125">
        <v>0</v>
      </c>
      <c r="F51" s="123">
        <v>1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1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1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1</v>
      </c>
      <c r="D70" s="53"/>
      <c r="E70" s="127">
        <v>1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1</v>
      </c>
      <c r="D78" s="67"/>
      <c r="E78" s="134">
        <v>1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transitionEvaluation="1" codeName="Sheet131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212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270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35</v>
      </c>
      <c r="D9" s="44">
        <v>85.714285714285708</v>
      </c>
      <c r="E9" s="14">
        <v>30</v>
      </c>
      <c r="F9" s="124">
        <v>39</v>
      </c>
      <c r="G9" s="124">
        <v>15</v>
      </c>
      <c r="H9" s="124">
        <v>1</v>
      </c>
      <c r="I9" s="124">
        <v>1</v>
      </c>
    </row>
    <row r="10" spans="2:9" s="8" customFormat="1" x14ac:dyDescent="0.15">
      <c r="B10" s="14" t="str">
        <f>重要犯罪!B10</f>
        <v>2013     25</v>
      </c>
      <c r="C10" s="43">
        <v>40</v>
      </c>
      <c r="D10" s="44">
        <v>92.5</v>
      </c>
      <c r="E10" s="14">
        <v>37</v>
      </c>
      <c r="F10" s="124">
        <v>40</v>
      </c>
      <c r="G10" s="124">
        <v>17</v>
      </c>
      <c r="H10" s="124">
        <v>7</v>
      </c>
      <c r="I10" s="124">
        <v>2</v>
      </c>
    </row>
    <row r="11" spans="2:9" s="8" customFormat="1" x14ac:dyDescent="0.15">
      <c r="B11" s="14" t="str">
        <f>重要犯罪!B11</f>
        <v>2014     26</v>
      </c>
      <c r="C11" s="43">
        <v>40</v>
      </c>
      <c r="D11" s="44">
        <v>92.5</v>
      </c>
      <c r="E11" s="14">
        <v>37</v>
      </c>
      <c r="F11" s="124">
        <v>41</v>
      </c>
      <c r="G11" s="124">
        <v>25</v>
      </c>
      <c r="H11" s="124">
        <v>2</v>
      </c>
      <c r="I11" s="124">
        <v>2</v>
      </c>
    </row>
    <row r="12" spans="2:9" s="8" customFormat="1" x14ac:dyDescent="0.15">
      <c r="B12" s="14" t="str">
        <f>重要犯罪!B12</f>
        <v>2015     27</v>
      </c>
      <c r="C12" s="79">
        <v>34</v>
      </c>
      <c r="D12" s="115">
        <v>85.294117647058826</v>
      </c>
      <c r="E12" s="14">
        <v>29</v>
      </c>
      <c r="F12" s="124">
        <v>37</v>
      </c>
      <c r="G12" s="124">
        <v>15</v>
      </c>
      <c r="H12" s="124">
        <v>5</v>
      </c>
      <c r="I12" s="124">
        <v>2</v>
      </c>
    </row>
    <row r="13" spans="2:9" s="8" customFormat="1" x14ac:dyDescent="0.15">
      <c r="B13" s="14" t="str">
        <f>重要犯罪!B13</f>
        <v>2016     28</v>
      </c>
      <c r="C13" s="79">
        <v>44</v>
      </c>
      <c r="D13" s="115">
        <v>84.090909090909093</v>
      </c>
      <c r="E13" s="14">
        <v>37</v>
      </c>
      <c r="F13" s="124">
        <v>30</v>
      </c>
      <c r="G13" s="124">
        <v>15</v>
      </c>
      <c r="H13" s="124">
        <v>2</v>
      </c>
      <c r="I13" s="124">
        <v>2</v>
      </c>
    </row>
    <row r="14" spans="2:9" s="8" customFormat="1" x14ac:dyDescent="0.15">
      <c r="B14" s="18" t="str">
        <f>重要犯罪!B14</f>
        <v>2017     29</v>
      </c>
      <c r="C14" s="113">
        <v>57</v>
      </c>
      <c r="D14" s="115">
        <v>91.228070175438589</v>
      </c>
      <c r="E14" s="77">
        <v>52</v>
      </c>
      <c r="F14" s="142">
        <v>52</v>
      </c>
      <c r="G14" s="142">
        <v>23</v>
      </c>
      <c r="H14" s="142">
        <v>1</v>
      </c>
      <c r="I14" s="142">
        <v>1</v>
      </c>
    </row>
    <row r="15" spans="2:9" s="8" customFormat="1" x14ac:dyDescent="0.15">
      <c r="B15" s="18" t="str">
        <f>重要犯罪!B15</f>
        <v>2018     30</v>
      </c>
      <c r="C15" s="113">
        <v>45</v>
      </c>
      <c r="D15" s="115">
        <v>93.333333333333329</v>
      </c>
      <c r="E15" s="77">
        <v>42</v>
      </c>
      <c r="F15" s="142">
        <v>78</v>
      </c>
      <c r="G15" s="142">
        <v>32</v>
      </c>
      <c r="H15" s="142">
        <v>2</v>
      </c>
      <c r="I15" s="142">
        <v>2</v>
      </c>
    </row>
    <row r="16" spans="2:9" s="8" customFormat="1" x14ac:dyDescent="0.15">
      <c r="B16" s="18" t="str">
        <f>重要犯罪!B16</f>
        <v>2019 令和元年</v>
      </c>
      <c r="C16" s="79">
        <v>46</v>
      </c>
      <c r="D16" s="115">
        <v>95.652173913043484</v>
      </c>
      <c r="E16" s="148">
        <v>44</v>
      </c>
      <c r="F16" s="142">
        <v>58</v>
      </c>
      <c r="G16" s="142">
        <v>30</v>
      </c>
      <c r="H16" s="142">
        <v>4</v>
      </c>
      <c r="I16" s="142">
        <v>4</v>
      </c>
    </row>
    <row r="17" spans="2:9" s="22" customFormat="1" x14ac:dyDescent="0.15">
      <c r="B17" s="18" t="str">
        <f>重要犯罪!B17</f>
        <v>2020 　　２</v>
      </c>
      <c r="C17" s="50">
        <v>51</v>
      </c>
      <c r="D17" s="115">
        <v>103.92156862745099</v>
      </c>
      <c r="E17" s="149">
        <v>53</v>
      </c>
      <c r="F17" s="149">
        <v>57</v>
      </c>
      <c r="G17" s="149">
        <v>28</v>
      </c>
      <c r="H17" s="149">
        <v>1</v>
      </c>
      <c r="I17" s="148">
        <v>1</v>
      </c>
    </row>
    <row r="18" spans="2:9" s="22" customFormat="1" x14ac:dyDescent="0.15">
      <c r="B18" s="23" t="str">
        <f>重要犯罪!B18</f>
        <v>2021 　　３</v>
      </c>
      <c r="C18" s="53">
        <f>'F-26'!C18-'F-26-1'!C18</f>
        <v>38</v>
      </c>
      <c r="D18" s="54">
        <f>E18/C18*100</f>
        <v>92.10526315789474</v>
      </c>
      <c r="E18" s="131">
        <f>'F-26'!E18-'F-26-1'!E18</f>
        <v>35</v>
      </c>
      <c r="F18" s="121">
        <f>'F-26'!F18-'F-26-1'!F18</f>
        <v>49</v>
      </c>
      <c r="G18" s="121">
        <f>'F-26'!G18-'F-26-1'!G18</f>
        <v>27</v>
      </c>
      <c r="H18" s="121">
        <f>'F-26'!H18-'F-26-1'!H18</f>
        <v>1</v>
      </c>
      <c r="I18" s="121">
        <f>'F-26'!I18-'F-26-1'!I18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f>'F-26'!C20-'F-26-1'!C20</f>
        <v>0</v>
      </c>
      <c r="D20" s="53"/>
      <c r="E20" s="23">
        <f>'F-26'!E20-'F-26-1'!E20</f>
        <v>0</v>
      </c>
      <c r="F20" s="122">
        <f>'F-26'!F20-'F-26-1'!F20</f>
        <v>0</v>
      </c>
      <c r="G20" s="122">
        <f>'F-26'!G20-'F-26-1'!G20</f>
        <v>0</v>
      </c>
      <c r="H20" s="122">
        <f>'F-26'!H20-'F-26-1'!H20</f>
        <v>0</v>
      </c>
      <c r="I20" s="121">
        <f>'F-26'!I20-'F-26-1'!I20</f>
        <v>0</v>
      </c>
    </row>
    <row r="21" spans="2:9" s="8" customFormat="1" ht="11.1" customHeight="1" x14ac:dyDescent="0.15">
      <c r="B21" s="29" t="s">
        <v>2</v>
      </c>
      <c r="C21" s="123">
        <f>'F-26'!C21-'F-26-1'!C21</f>
        <v>0</v>
      </c>
      <c r="D21" s="43"/>
      <c r="E21" s="125">
        <f>'F-26'!E21-'F-26-1'!E21</f>
        <v>0</v>
      </c>
      <c r="F21" s="123">
        <f>'F-26'!F21-'F-26-1'!F21</f>
        <v>0</v>
      </c>
      <c r="G21" s="123">
        <f>'F-26'!G21-'F-26-1'!G21</f>
        <v>0</v>
      </c>
      <c r="H21" s="126">
        <f>'F-26'!H21-'F-26-1'!H21</f>
        <v>0</v>
      </c>
      <c r="I21" s="123">
        <f>'F-26'!I21-'F-26-1'!I21</f>
        <v>0</v>
      </c>
    </row>
    <row r="22" spans="2:9" s="8" customFormat="1" ht="11.1" customHeight="1" x14ac:dyDescent="0.15">
      <c r="B22" s="29" t="s">
        <v>3</v>
      </c>
      <c r="C22" s="123">
        <f>'F-26'!C22-'F-26-1'!C22</f>
        <v>0</v>
      </c>
      <c r="D22" s="43"/>
      <c r="E22" s="125">
        <f>'F-26'!E22-'F-26-1'!E22</f>
        <v>0</v>
      </c>
      <c r="F22" s="123">
        <f>'F-26'!F22-'F-26-1'!F22</f>
        <v>0</v>
      </c>
      <c r="G22" s="123">
        <f>'F-26'!G22-'F-26-1'!G22</f>
        <v>0</v>
      </c>
      <c r="H22" s="123">
        <f>'F-26'!H22-'F-26-1'!H22</f>
        <v>0</v>
      </c>
      <c r="I22" s="123">
        <f>'F-26'!I22-'F-26-1'!I22</f>
        <v>0</v>
      </c>
    </row>
    <row r="23" spans="2:9" s="8" customFormat="1" ht="11.1" customHeight="1" x14ac:dyDescent="0.15">
      <c r="B23" s="29" t="s">
        <v>4</v>
      </c>
      <c r="C23" s="123">
        <f>'F-26'!C23-'F-26-1'!C23</f>
        <v>0</v>
      </c>
      <c r="D23" s="43"/>
      <c r="E23" s="125">
        <f>'F-26'!E23-'F-26-1'!E23</f>
        <v>0</v>
      </c>
      <c r="F23" s="123">
        <f>'F-26'!F23-'F-26-1'!F23</f>
        <v>0</v>
      </c>
      <c r="G23" s="123">
        <f>'F-26'!G23-'F-26-1'!G23</f>
        <v>0</v>
      </c>
      <c r="H23" s="123">
        <f>'F-26'!H23-'F-26-1'!H23</f>
        <v>0</v>
      </c>
      <c r="I23" s="123">
        <f>'F-26'!I23-'F-26-1'!I23</f>
        <v>0</v>
      </c>
    </row>
    <row r="24" spans="2:9" s="8" customFormat="1" ht="11.1" customHeight="1" x14ac:dyDescent="0.15">
      <c r="B24" s="29" t="s">
        <v>5</v>
      </c>
      <c r="C24" s="123">
        <f>'F-26'!C24-'F-26-1'!C24</f>
        <v>0</v>
      </c>
      <c r="D24" s="43"/>
      <c r="E24" s="125">
        <f>'F-26'!E24-'F-26-1'!E24</f>
        <v>0</v>
      </c>
      <c r="F24" s="123">
        <f>'F-26'!F24-'F-26-1'!F24</f>
        <v>0</v>
      </c>
      <c r="G24" s="123">
        <f>'F-26'!G24-'F-26-1'!G24</f>
        <v>0</v>
      </c>
      <c r="H24" s="123">
        <f>'F-26'!H24-'F-26-1'!H24</f>
        <v>0</v>
      </c>
      <c r="I24" s="123">
        <f>'F-26'!I24-'F-26-1'!I24</f>
        <v>0</v>
      </c>
    </row>
    <row r="25" spans="2:9" s="8" customFormat="1" ht="11.1" customHeight="1" x14ac:dyDescent="0.15">
      <c r="B25" s="29" t="s">
        <v>6</v>
      </c>
      <c r="C25" s="123">
        <f>'F-26'!C25-'F-26-1'!C25</f>
        <v>0</v>
      </c>
      <c r="D25" s="43"/>
      <c r="E25" s="125">
        <f>'F-26'!E25-'F-26-1'!E25</f>
        <v>0</v>
      </c>
      <c r="F25" s="123">
        <f>'F-26'!F25-'F-26-1'!F25</f>
        <v>0</v>
      </c>
      <c r="G25" s="123">
        <f>'F-26'!G25-'F-26-1'!G25</f>
        <v>0</v>
      </c>
      <c r="H25" s="123">
        <f>'F-26'!H25-'F-26-1'!H25</f>
        <v>0</v>
      </c>
      <c r="I25" s="123">
        <f>'F-26'!I25-'F-26-1'!I25</f>
        <v>0</v>
      </c>
    </row>
    <row r="26" spans="2:9" s="22" customFormat="1" ht="11.1" customHeight="1" x14ac:dyDescent="0.15">
      <c r="B26" s="32" t="s">
        <v>284</v>
      </c>
      <c r="C26" s="121">
        <f>'F-26'!C26-'F-26-1'!C26</f>
        <v>1</v>
      </c>
      <c r="D26" s="53"/>
      <c r="E26" s="127">
        <f>'F-26'!E26-'F-26-1'!E26</f>
        <v>1</v>
      </c>
      <c r="F26" s="121">
        <f>'F-26'!F26-'F-26-1'!F26</f>
        <v>2</v>
      </c>
      <c r="G26" s="121">
        <f>'F-26'!G26-'F-26-1'!G26</f>
        <v>2</v>
      </c>
      <c r="H26" s="121">
        <f>'F-26'!H26-'F-26-1'!H26</f>
        <v>0</v>
      </c>
      <c r="I26" s="121">
        <f>'F-26'!I26-'F-26-1'!I26</f>
        <v>0</v>
      </c>
    </row>
    <row r="27" spans="2:9" s="8" customFormat="1" ht="11.1" customHeight="1" x14ac:dyDescent="0.15">
      <c r="B27" s="29" t="s">
        <v>7</v>
      </c>
      <c r="C27" s="123">
        <f>'F-26'!C27-'F-26-1'!C27</f>
        <v>0</v>
      </c>
      <c r="D27" s="43"/>
      <c r="E27" s="125">
        <f>'F-26'!E27-'F-26-1'!E27</f>
        <v>0</v>
      </c>
      <c r="F27" s="123">
        <f>'F-26'!F27-'F-26-1'!F27</f>
        <v>0</v>
      </c>
      <c r="G27" s="123">
        <f>'F-26'!G27-'F-26-1'!G27</f>
        <v>0</v>
      </c>
      <c r="H27" s="123">
        <f>'F-26'!H27-'F-26-1'!H27</f>
        <v>0</v>
      </c>
      <c r="I27" s="123">
        <f>'F-26'!I27-'F-26-1'!I27</f>
        <v>0</v>
      </c>
    </row>
    <row r="28" spans="2:9" s="8" customFormat="1" ht="11.1" customHeight="1" x14ac:dyDescent="0.15">
      <c r="B28" s="29" t="s">
        <v>8</v>
      </c>
      <c r="C28" s="123">
        <f>'F-26'!C28-'F-26-1'!C28</f>
        <v>0</v>
      </c>
      <c r="D28" s="43"/>
      <c r="E28" s="125">
        <f>'F-26'!E28-'F-26-1'!E28</f>
        <v>0</v>
      </c>
      <c r="F28" s="123">
        <f>'F-26'!F28-'F-26-1'!F28</f>
        <v>0</v>
      </c>
      <c r="G28" s="123">
        <f>'F-26'!G28-'F-26-1'!G28</f>
        <v>0</v>
      </c>
      <c r="H28" s="123">
        <f>'F-26'!H28-'F-26-1'!H28</f>
        <v>0</v>
      </c>
      <c r="I28" s="123">
        <f>'F-26'!I28-'F-26-1'!I28</f>
        <v>0</v>
      </c>
    </row>
    <row r="29" spans="2:9" s="8" customFormat="1" ht="11.1" customHeight="1" x14ac:dyDescent="0.15">
      <c r="B29" s="29" t="s">
        <v>9</v>
      </c>
      <c r="C29" s="123">
        <f>'F-26'!C29-'F-26-1'!C29</f>
        <v>0</v>
      </c>
      <c r="D29" s="43"/>
      <c r="E29" s="125">
        <f>'F-26'!E29-'F-26-1'!E29</f>
        <v>0</v>
      </c>
      <c r="F29" s="123">
        <f>'F-26'!F29-'F-26-1'!F29</f>
        <v>0</v>
      </c>
      <c r="G29" s="123">
        <f>'F-26'!G29-'F-26-1'!G29</f>
        <v>0</v>
      </c>
      <c r="H29" s="123">
        <f>'F-26'!H29-'F-26-1'!H29</f>
        <v>0</v>
      </c>
      <c r="I29" s="123">
        <f>'F-26'!I29-'F-26-1'!I29</f>
        <v>0</v>
      </c>
    </row>
    <row r="30" spans="2:9" s="8" customFormat="1" ht="11.1" customHeight="1" x14ac:dyDescent="0.15">
      <c r="B30" s="29" t="s">
        <v>10</v>
      </c>
      <c r="C30" s="123">
        <f>'F-26'!C30-'F-26-1'!C30</f>
        <v>0</v>
      </c>
      <c r="D30" s="43"/>
      <c r="E30" s="125">
        <f>'F-26'!E30-'F-26-1'!E30</f>
        <v>0</v>
      </c>
      <c r="F30" s="123">
        <f>'F-26'!F30-'F-26-1'!F30</f>
        <v>0</v>
      </c>
      <c r="G30" s="123">
        <f>'F-26'!G30-'F-26-1'!G30</f>
        <v>0</v>
      </c>
      <c r="H30" s="123">
        <f>'F-26'!H30-'F-26-1'!H30</f>
        <v>0</v>
      </c>
      <c r="I30" s="123">
        <f>'F-26'!I30-'F-26-1'!I30</f>
        <v>0</v>
      </c>
    </row>
    <row r="31" spans="2:9" s="8" customFormat="1" ht="11.1" customHeight="1" x14ac:dyDescent="0.15">
      <c r="B31" s="29" t="s">
        <v>11</v>
      </c>
      <c r="C31" s="123">
        <f>'F-26'!C31-'F-26-1'!C31</f>
        <v>0</v>
      </c>
      <c r="D31" s="43"/>
      <c r="E31" s="125">
        <f>'F-26'!E31-'F-26-1'!E31</f>
        <v>0</v>
      </c>
      <c r="F31" s="123">
        <f>'F-26'!F31-'F-26-1'!F31</f>
        <v>0</v>
      </c>
      <c r="G31" s="123">
        <f>'F-26'!G31-'F-26-1'!G31</f>
        <v>0</v>
      </c>
      <c r="H31" s="123">
        <f>'F-26'!H31-'F-26-1'!H31</f>
        <v>0</v>
      </c>
      <c r="I31" s="123">
        <f>'F-26'!I31-'F-26-1'!I31</f>
        <v>0</v>
      </c>
    </row>
    <row r="32" spans="2:9" s="8" customFormat="1" ht="11.1" customHeight="1" x14ac:dyDescent="0.15">
      <c r="B32" s="29" t="s">
        <v>12</v>
      </c>
      <c r="C32" s="123">
        <f>'F-26'!C32-'F-26-1'!C32</f>
        <v>1</v>
      </c>
      <c r="D32" s="43"/>
      <c r="E32" s="125">
        <f>'F-26'!E32-'F-26-1'!E32</f>
        <v>1</v>
      </c>
      <c r="F32" s="123">
        <f>'F-26'!F32-'F-26-1'!F32</f>
        <v>2</v>
      </c>
      <c r="G32" s="123">
        <f>'F-26'!G32-'F-26-1'!G32</f>
        <v>2</v>
      </c>
      <c r="H32" s="123">
        <f>'F-26'!H32-'F-26-1'!H32</f>
        <v>0</v>
      </c>
      <c r="I32" s="123">
        <f>'F-26'!I32-'F-26-1'!I32</f>
        <v>0</v>
      </c>
    </row>
    <row r="33" spans="2:9" s="22" customFormat="1" ht="11.1" customHeight="1" x14ac:dyDescent="0.15">
      <c r="B33" s="32" t="s">
        <v>13</v>
      </c>
      <c r="C33" s="128">
        <f>'F-26'!C33-'F-26-1'!C33</f>
        <v>4</v>
      </c>
      <c r="D33" s="53"/>
      <c r="E33" s="129">
        <f>'F-26'!E33-'F-26-1'!E33</f>
        <v>3</v>
      </c>
      <c r="F33" s="128">
        <f>'F-26'!F33-'F-26-1'!F33</f>
        <v>6</v>
      </c>
      <c r="G33" s="128">
        <f>'F-26'!G33-'F-26-1'!G33</f>
        <v>2</v>
      </c>
      <c r="H33" s="128">
        <f>'F-26'!H33-'F-26-1'!H33</f>
        <v>0</v>
      </c>
      <c r="I33" s="128">
        <f>'F-26'!I33-'F-26-1'!I33</f>
        <v>0</v>
      </c>
    </row>
    <row r="34" spans="2:9" s="22" customFormat="1" ht="11.1" customHeight="1" x14ac:dyDescent="0.15">
      <c r="B34" s="32" t="s">
        <v>285</v>
      </c>
      <c r="C34" s="121">
        <f>'F-26'!C34-'F-26-1'!C34</f>
        <v>6</v>
      </c>
      <c r="D34" s="53"/>
      <c r="E34" s="127">
        <f>'F-26'!E34-'F-26-1'!E34</f>
        <v>6</v>
      </c>
      <c r="F34" s="121">
        <f>'F-26'!F34-'F-26-1'!F34</f>
        <v>7</v>
      </c>
      <c r="G34" s="121">
        <f>'F-26'!G34-'F-26-1'!G34</f>
        <v>5</v>
      </c>
      <c r="H34" s="121">
        <f>'F-26'!H34-'F-26-1'!H34</f>
        <v>0</v>
      </c>
      <c r="I34" s="121">
        <f>'F-26'!I34-'F-26-1'!I34</f>
        <v>0</v>
      </c>
    </row>
    <row r="35" spans="2:9" s="8" customFormat="1" ht="11.1" customHeight="1" x14ac:dyDescent="0.15">
      <c r="B35" s="29" t="s">
        <v>14</v>
      </c>
      <c r="C35" s="123">
        <f>'F-26'!C35-'F-26-1'!C35</f>
        <v>1</v>
      </c>
      <c r="D35" s="43"/>
      <c r="E35" s="125">
        <f>'F-26'!E35-'F-26-1'!E35</f>
        <v>1</v>
      </c>
      <c r="F35" s="123">
        <f>'F-26'!F35-'F-26-1'!F35</f>
        <v>1</v>
      </c>
      <c r="G35" s="123">
        <f>'F-26'!G35-'F-26-1'!G35</f>
        <v>1</v>
      </c>
      <c r="H35" s="123">
        <f>'F-26'!H35-'F-26-1'!H35</f>
        <v>0</v>
      </c>
      <c r="I35" s="123">
        <f>'F-26'!I35-'F-26-1'!I35</f>
        <v>0</v>
      </c>
    </row>
    <row r="36" spans="2:9" s="8" customFormat="1" ht="11.1" customHeight="1" x14ac:dyDescent="0.15">
      <c r="B36" s="29" t="s">
        <v>15</v>
      </c>
      <c r="C36" s="123">
        <f>'F-26'!C36-'F-26-1'!C36</f>
        <v>0</v>
      </c>
      <c r="D36" s="43"/>
      <c r="E36" s="125">
        <f>'F-26'!E36-'F-26-1'!E36</f>
        <v>0</v>
      </c>
      <c r="F36" s="123">
        <f>'F-26'!F36-'F-26-1'!F36</f>
        <v>0</v>
      </c>
      <c r="G36" s="123">
        <f>'F-26'!G36-'F-26-1'!G36</f>
        <v>0</v>
      </c>
      <c r="H36" s="123">
        <f>'F-26'!H36-'F-26-1'!H36</f>
        <v>0</v>
      </c>
      <c r="I36" s="123">
        <f>'F-26'!I36-'F-26-1'!I36</f>
        <v>0</v>
      </c>
    </row>
    <row r="37" spans="2:9" s="8" customFormat="1" ht="11.1" customHeight="1" x14ac:dyDescent="0.15">
      <c r="B37" s="29" t="s">
        <v>16</v>
      </c>
      <c r="C37" s="123">
        <f>'F-26'!C37-'F-26-1'!C37</f>
        <v>0</v>
      </c>
      <c r="D37" s="43"/>
      <c r="E37" s="125">
        <f>'F-26'!E37-'F-26-1'!E37</f>
        <v>0</v>
      </c>
      <c r="F37" s="123">
        <f>'F-26'!F37-'F-26-1'!F37</f>
        <v>0</v>
      </c>
      <c r="G37" s="123">
        <f>'F-26'!G37-'F-26-1'!G37</f>
        <v>0</v>
      </c>
      <c r="H37" s="123">
        <f>'F-26'!H37-'F-26-1'!H37</f>
        <v>0</v>
      </c>
      <c r="I37" s="123">
        <f>'F-26'!I37-'F-26-1'!I37</f>
        <v>0</v>
      </c>
    </row>
    <row r="38" spans="2:9" s="8" customFormat="1" ht="11.1" customHeight="1" x14ac:dyDescent="0.15">
      <c r="B38" s="29" t="s">
        <v>17</v>
      </c>
      <c r="C38" s="123">
        <f>'F-26'!C38-'F-26-1'!C38</f>
        <v>2</v>
      </c>
      <c r="D38" s="43"/>
      <c r="E38" s="125">
        <f>'F-26'!E38-'F-26-1'!E38</f>
        <v>2</v>
      </c>
      <c r="F38" s="123">
        <f>'F-26'!F38-'F-26-1'!F38</f>
        <v>3</v>
      </c>
      <c r="G38" s="123">
        <f>'F-26'!G38-'F-26-1'!G38</f>
        <v>2</v>
      </c>
      <c r="H38" s="123">
        <f>'F-26'!H38-'F-26-1'!H38</f>
        <v>0</v>
      </c>
      <c r="I38" s="123">
        <f>'F-26'!I38-'F-26-1'!I38</f>
        <v>0</v>
      </c>
    </row>
    <row r="39" spans="2:9" s="8" customFormat="1" ht="11.1" customHeight="1" x14ac:dyDescent="0.15">
      <c r="B39" s="29" t="s">
        <v>18</v>
      </c>
      <c r="C39" s="123">
        <f>'F-26'!C39-'F-26-1'!C39</f>
        <v>2</v>
      </c>
      <c r="D39" s="43"/>
      <c r="E39" s="125">
        <f>'F-26'!E39-'F-26-1'!E39</f>
        <v>2</v>
      </c>
      <c r="F39" s="123">
        <f>'F-26'!F39-'F-26-1'!F39</f>
        <v>2</v>
      </c>
      <c r="G39" s="123">
        <f>'F-26'!G39-'F-26-1'!G39</f>
        <v>1</v>
      </c>
      <c r="H39" s="123">
        <f>'F-26'!H39-'F-26-1'!H39</f>
        <v>0</v>
      </c>
      <c r="I39" s="123">
        <f>'F-26'!I39-'F-26-1'!I39</f>
        <v>0</v>
      </c>
    </row>
    <row r="40" spans="2:9" s="8" customFormat="1" ht="11.1" customHeight="1" x14ac:dyDescent="0.15">
      <c r="B40" s="29" t="s">
        <v>19</v>
      </c>
      <c r="C40" s="123">
        <f>'F-26'!C40-'F-26-1'!C40</f>
        <v>1</v>
      </c>
      <c r="D40" s="43"/>
      <c r="E40" s="125">
        <f>'F-26'!E40-'F-26-1'!E40</f>
        <v>1</v>
      </c>
      <c r="F40" s="123">
        <f>'F-26'!F40-'F-26-1'!F40</f>
        <v>1</v>
      </c>
      <c r="G40" s="123">
        <f>'F-26'!G40-'F-26-1'!G40</f>
        <v>1</v>
      </c>
      <c r="H40" s="123">
        <f>'F-26'!H40-'F-26-1'!H40</f>
        <v>0</v>
      </c>
      <c r="I40" s="123">
        <f>'F-26'!I40-'F-26-1'!I40</f>
        <v>0</v>
      </c>
    </row>
    <row r="41" spans="2:9" s="8" customFormat="1" ht="11.1" customHeight="1" x14ac:dyDescent="0.15">
      <c r="B41" s="29" t="s">
        <v>20</v>
      </c>
      <c r="C41" s="123">
        <f>'F-26'!C41-'F-26-1'!C41</f>
        <v>0</v>
      </c>
      <c r="D41" s="43"/>
      <c r="E41" s="125">
        <f>'F-26'!E41-'F-26-1'!E41</f>
        <v>0</v>
      </c>
      <c r="F41" s="123">
        <f>'F-26'!F41-'F-26-1'!F41</f>
        <v>0</v>
      </c>
      <c r="G41" s="123">
        <f>'F-26'!G41-'F-26-1'!G41</f>
        <v>0</v>
      </c>
      <c r="H41" s="123">
        <f>'F-26'!H41-'F-26-1'!H41</f>
        <v>0</v>
      </c>
      <c r="I41" s="123">
        <f>'F-26'!I41-'F-26-1'!I41</f>
        <v>0</v>
      </c>
    </row>
    <row r="42" spans="2:9" s="8" customFormat="1" ht="11.1" customHeight="1" x14ac:dyDescent="0.15">
      <c r="B42" s="29" t="s">
        <v>21</v>
      </c>
      <c r="C42" s="130">
        <f>'F-26'!C42-'F-26-1'!C42</f>
        <v>0</v>
      </c>
      <c r="D42" s="43"/>
      <c r="E42" s="125">
        <f>'F-26'!E42-'F-26-1'!E42</f>
        <v>0</v>
      </c>
      <c r="F42" s="123">
        <f>'F-26'!F42-'F-26-1'!F42</f>
        <v>0</v>
      </c>
      <c r="G42" s="123">
        <f>'F-26'!G42-'F-26-1'!G42</f>
        <v>0</v>
      </c>
      <c r="H42" s="123">
        <f>'F-26'!H42-'F-26-1'!H42</f>
        <v>0</v>
      </c>
      <c r="I42" s="123">
        <f>'F-26'!I42-'F-26-1'!I42</f>
        <v>0</v>
      </c>
    </row>
    <row r="43" spans="2:9" s="8" customFormat="1" ht="11.1" customHeight="1" x14ac:dyDescent="0.15">
      <c r="B43" s="29" t="s">
        <v>22</v>
      </c>
      <c r="C43" s="123">
        <f>'F-26'!C43-'F-26-1'!C43</f>
        <v>0</v>
      </c>
      <c r="D43" s="43"/>
      <c r="E43" s="125">
        <f>'F-26'!E43-'F-26-1'!E43</f>
        <v>0</v>
      </c>
      <c r="F43" s="123">
        <f>'F-26'!F43-'F-26-1'!F43</f>
        <v>0</v>
      </c>
      <c r="G43" s="123">
        <f>'F-26'!G43-'F-26-1'!G43</f>
        <v>0</v>
      </c>
      <c r="H43" s="123">
        <f>'F-26'!H43-'F-26-1'!H43</f>
        <v>0</v>
      </c>
      <c r="I43" s="123">
        <f>'F-26'!I43-'F-26-1'!I43</f>
        <v>0</v>
      </c>
    </row>
    <row r="44" spans="2:9" s="8" customFormat="1" ht="11.1" customHeight="1" x14ac:dyDescent="0.15">
      <c r="B44" s="29" t="s">
        <v>23</v>
      </c>
      <c r="C44" s="123">
        <f>'F-26'!C44-'F-26-1'!C44</f>
        <v>0</v>
      </c>
      <c r="D44" s="43"/>
      <c r="E44" s="125">
        <f>'F-26'!E44-'F-26-1'!E44</f>
        <v>0</v>
      </c>
      <c r="F44" s="123">
        <f>'F-26'!F44-'F-26-1'!F44</f>
        <v>0</v>
      </c>
      <c r="G44" s="123">
        <f>'F-26'!G44-'F-26-1'!G44</f>
        <v>0</v>
      </c>
      <c r="H44" s="123">
        <f>'F-26'!H44-'F-26-1'!H44</f>
        <v>0</v>
      </c>
      <c r="I44" s="123">
        <f>'F-26'!I44-'F-26-1'!I44</f>
        <v>0</v>
      </c>
    </row>
    <row r="45" spans="2:9" s="22" customFormat="1" ht="11.1" customHeight="1" x14ac:dyDescent="0.15">
      <c r="B45" s="32" t="s">
        <v>286</v>
      </c>
      <c r="C45" s="121">
        <f>'F-26'!C45-'F-26-1'!C45</f>
        <v>5</v>
      </c>
      <c r="D45" s="53"/>
      <c r="E45" s="131">
        <f>'F-26'!E45-'F-26-1'!E45</f>
        <v>4</v>
      </c>
      <c r="F45" s="121">
        <f>'F-26'!F45-'F-26-1'!F45</f>
        <v>5</v>
      </c>
      <c r="G45" s="121">
        <f>'F-26'!G45-'F-26-1'!G45</f>
        <v>3</v>
      </c>
      <c r="H45" s="121">
        <f>'F-26'!H45-'F-26-1'!H45</f>
        <v>0</v>
      </c>
      <c r="I45" s="121">
        <f>'F-26'!I45-'F-26-1'!I45</f>
        <v>0</v>
      </c>
    </row>
    <row r="46" spans="2:9" s="8" customFormat="1" ht="11.1" customHeight="1" x14ac:dyDescent="0.15">
      <c r="B46" s="29" t="s">
        <v>24</v>
      </c>
      <c r="C46" s="123">
        <f>'F-26'!C46-'F-26-1'!C46</f>
        <v>1</v>
      </c>
      <c r="D46" s="43"/>
      <c r="E46" s="125">
        <f>'F-26'!E46-'F-26-1'!E46</f>
        <v>1</v>
      </c>
      <c r="F46" s="123">
        <f>'F-26'!F46-'F-26-1'!F46</f>
        <v>1</v>
      </c>
      <c r="G46" s="123">
        <f>'F-26'!G46-'F-26-1'!G46</f>
        <v>1</v>
      </c>
      <c r="H46" s="123">
        <f>'F-26'!H46-'F-26-1'!H46</f>
        <v>0</v>
      </c>
      <c r="I46" s="123">
        <f>'F-26'!I46-'F-26-1'!I46</f>
        <v>0</v>
      </c>
    </row>
    <row r="47" spans="2:9" s="8" customFormat="1" ht="11.1" customHeight="1" x14ac:dyDescent="0.15">
      <c r="B47" s="29" t="s">
        <v>25</v>
      </c>
      <c r="C47" s="123">
        <f>'F-26'!C47-'F-26-1'!C47</f>
        <v>0</v>
      </c>
      <c r="D47" s="43"/>
      <c r="E47" s="125">
        <f>'F-26'!E47-'F-26-1'!E47</f>
        <v>0</v>
      </c>
      <c r="F47" s="123">
        <f>'F-26'!F47-'F-26-1'!F47</f>
        <v>0</v>
      </c>
      <c r="G47" s="123">
        <f>'F-26'!G47-'F-26-1'!G47</f>
        <v>0</v>
      </c>
      <c r="H47" s="123">
        <f>'F-26'!H47-'F-26-1'!H47</f>
        <v>0</v>
      </c>
      <c r="I47" s="123">
        <f>'F-26'!I47-'F-26-1'!I47</f>
        <v>0</v>
      </c>
    </row>
    <row r="48" spans="2:9" s="8" customFormat="1" ht="11.1" customHeight="1" x14ac:dyDescent="0.15">
      <c r="B48" s="29" t="s">
        <v>26</v>
      </c>
      <c r="C48" s="123">
        <f>'F-26'!C48-'F-26-1'!C48</f>
        <v>0</v>
      </c>
      <c r="D48" s="43"/>
      <c r="E48" s="125">
        <f>'F-26'!E48-'F-26-1'!E48</f>
        <v>0</v>
      </c>
      <c r="F48" s="123">
        <f>'F-26'!F48-'F-26-1'!F48</f>
        <v>0</v>
      </c>
      <c r="G48" s="123">
        <f>'F-26'!G48-'F-26-1'!G48</f>
        <v>0</v>
      </c>
      <c r="H48" s="123">
        <f>'F-26'!H48-'F-26-1'!H48</f>
        <v>0</v>
      </c>
      <c r="I48" s="123">
        <f>'F-26'!I48-'F-26-1'!I48</f>
        <v>0</v>
      </c>
    </row>
    <row r="49" spans="2:9" s="8" customFormat="1" ht="11.1" customHeight="1" x14ac:dyDescent="0.15">
      <c r="B49" s="29" t="s">
        <v>27</v>
      </c>
      <c r="C49" s="123">
        <f>'F-26'!C49-'F-26-1'!C49</f>
        <v>1</v>
      </c>
      <c r="D49" s="43"/>
      <c r="E49" s="125">
        <f>'F-26'!E49-'F-26-1'!E49</f>
        <v>2</v>
      </c>
      <c r="F49" s="123">
        <f>'F-26'!F49-'F-26-1'!F49</f>
        <v>2</v>
      </c>
      <c r="G49" s="123">
        <f>'F-26'!G49-'F-26-1'!G49</f>
        <v>1</v>
      </c>
      <c r="H49" s="123">
        <f>'F-26'!H49-'F-26-1'!H49</f>
        <v>0</v>
      </c>
      <c r="I49" s="123">
        <f>'F-26'!I49-'F-26-1'!I49</f>
        <v>0</v>
      </c>
    </row>
    <row r="50" spans="2:9" s="8" customFormat="1" ht="11.1" customHeight="1" x14ac:dyDescent="0.15">
      <c r="B50" s="29" t="s">
        <v>28</v>
      </c>
      <c r="C50" s="123">
        <f>'F-26'!C50-'F-26-1'!C50</f>
        <v>2</v>
      </c>
      <c r="D50" s="43"/>
      <c r="E50" s="125">
        <f>'F-26'!E50-'F-26-1'!E50</f>
        <v>1</v>
      </c>
      <c r="F50" s="123">
        <f>'F-26'!F50-'F-26-1'!F50</f>
        <v>2</v>
      </c>
      <c r="G50" s="123">
        <f>'F-26'!G50-'F-26-1'!G50</f>
        <v>1</v>
      </c>
      <c r="H50" s="123">
        <f>'F-26'!H50-'F-26-1'!H50</f>
        <v>0</v>
      </c>
      <c r="I50" s="123">
        <f>'F-26'!I50-'F-26-1'!I50</f>
        <v>0</v>
      </c>
    </row>
    <row r="51" spans="2:9" s="8" customFormat="1" ht="11.1" customHeight="1" x14ac:dyDescent="0.15">
      <c r="B51" s="29" t="s">
        <v>29</v>
      </c>
      <c r="C51" s="123">
        <f>'F-26'!C51-'F-26-1'!C51</f>
        <v>1</v>
      </c>
      <c r="D51" s="43"/>
      <c r="E51" s="125">
        <f>'F-26'!E51-'F-26-1'!E51</f>
        <v>0</v>
      </c>
      <c r="F51" s="123">
        <f>'F-26'!F51-'F-26-1'!F51</f>
        <v>0</v>
      </c>
      <c r="G51" s="123">
        <f>'F-26'!G51-'F-26-1'!G51</f>
        <v>0</v>
      </c>
      <c r="H51" s="123">
        <f>'F-26'!H51-'F-26-1'!H51</f>
        <v>0</v>
      </c>
      <c r="I51" s="123">
        <f>'F-26'!I51-'F-26-1'!I51</f>
        <v>0</v>
      </c>
    </row>
    <row r="52" spans="2:9" s="22" customFormat="1" ht="11.1" customHeight="1" x14ac:dyDescent="0.15">
      <c r="B52" s="32" t="s">
        <v>287</v>
      </c>
      <c r="C52" s="121">
        <f>'F-26'!C52-'F-26-1'!C52</f>
        <v>10</v>
      </c>
      <c r="D52" s="53"/>
      <c r="E52" s="127">
        <f>'F-26'!E52-'F-26-1'!E52</f>
        <v>11</v>
      </c>
      <c r="F52" s="121">
        <f>'F-26'!F52-'F-26-1'!F52</f>
        <v>17</v>
      </c>
      <c r="G52" s="121">
        <f>'F-26'!G52-'F-26-1'!G52</f>
        <v>8</v>
      </c>
      <c r="H52" s="121">
        <f>'F-26'!H52-'F-26-1'!H52</f>
        <v>1</v>
      </c>
      <c r="I52" s="121">
        <f>'F-26'!I52-'F-26-1'!I52</f>
        <v>0</v>
      </c>
    </row>
    <row r="53" spans="2:9" s="8" customFormat="1" ht="11.1" customHeight="1" x14ac:dyDescent="0.15">
      <c r="B53" s="29" t="s">
        <v>30</v>
      </c>
      <c r="C53" s="123">
        <f>'F-26'!C53-'F-26-1'!C53</f>
        <v>0</v>
      </c>
      <c r="D53" s="43"/>
      <c r="E53" s="125">
        <f>'F-26'!E53-'F-26-1'!E53</f>
        <v>0</v>
      </c>
      <c r="F53" s="123">
        <f>'F-26'!F53-'F-26-1'!F53</f>
        <v>0</v>
      </c>
      <c r="G53" s="123">
        <f>'F-26'!G53-'F-26-1'!G53</f>
        <v>0</v>
      </c>
      <c r="H53" s="123">
        <f>'F-26'!H53-'F-26-1'!H53</f>
        <v>0</v>
      </c>
      <c r="I53" s="123">
        <f>'F-26'!I53-'F-26-1'!I53</f>
        <v>0</v>
      </c>
    </row>
    <row r="54" spans="2:9" s="8" customFormat="1" ht="11.1" customHeight="1" x14ac:dyDescent="0.15">
      <c r="B54" s="29" t="s">
        <v>31</v>
      </c>
      <c r="C54" s="123">
        <f>'F-26'!C54-'F-26-1'!C54</f>
        <v>1</v>
      </c>
      <c r="D54" s="43"/>
      <c r="E54" s="125">
        <f>'F-26'!E54-'F-26-1'!E54</f>
        <v>1</v>
      </c>
      <c r="F54" s="123">
        <f>'F-26'!F54-'F-26-1'!F54</f>
        <v>3</v>
      </c>
      <c r="G54" s="123">
        <f>'F-26'!G54-'F-26-1'!G54</f>
        <v>1</v>
      </c>
      <c r="H54" s="123">
        <f>'F-26'!H54-'F-26-1'!H54</f>
        <v>0</v>
      </c>
      <c r="I54" s="123">
        <f>'F-26'!I54-'F-26-1'!I54</f>
        <v>0</v>
      </c>
    </row>
    <row r="55" spans="2:9" s="8" customFormat="1" ht="11.1" customHeight="1" x14ac:dyDescent="0.15">
      <c r="B55" s="29" t="s">
        <v>32</v>
      </c>
      <c r="C55" s="123">
        <f>'F-26'!C55-'F-26-1'!C55</f>
        <v>6</v>
      </c>
      <c r="D55" s="43"/>
      <c r="E55" s="125">
        <f>'F-26'!E55-'F-26-1'!E55</f>
        <v>7</v>
      </c>
      <c r="F55" s="123">
        <f>'F-26'!F55-'F-26-1'!F55</f>
        <v>8</v>
      </c>
      <c r="G55" s="123">
        <f>'F-26'!G55-'F-26-1'!G55</f>
        <v>4</v>
      </c>
      <c r="H55" s="123">
        <f>'F-26'!H55-'F-26-1'!H55</f>
        <v>1</v>
      </c>
      <c r="I55" s="123">
        <f>'F-26'!I55-'F-26-1'!I55</f>
        <v>0</v>
      </c>
    </row>
    <row r="56" spans="2:9" s="8" customFormat="1" ht="11.1" customHeight="1" x14ac:dyDescent="0.15">
      <c r="B56" s="29" t="s">
        <v>33</v>
      </c>
      <c r="C56" s="123">
        <f>'F-26'!C56-'F-26-1'!C56</f>
        <v>3</v>
      </c>
      <c r="D56" s="43"/>
      <c r="E56" s="125">
        <f>'F-26'!E56-'F-26-1'!E56</f>
        <v>3</v>
      </c>
      <c r="F56" s="123">
        <f>'F-26'!F56-'F-26-1'!F56</f>
        <v>6</v>
      </c>
      <c r="G56" s="123">
        <f>'F-26'!G56-'F-26-1'!G56</f>
        <v>3</v>
      </c>
      <c r="H56" s="123">
        <f>'F-26'!H56-'F-26-1'!H56</f>
        <v>0</v>
      </c>
      <c r="I56" s="123">
        <f>'F-26'!I56-'F-26-1'!I56</f>
        <v>0</v>
      </c>
    </row>
    <row r="57" spans="2:9" s="8" customFormat="1" ht="11.1" customHeight="1" x14ac:dyDescent="0.15">
      <c r="B57" s="29" t="s">
        <v>34</v>
      </c>
      <c r="C57" s="123">
        <f>'F-26'!C57-'F-26-1'!C57</f>
        <v>0</v>
      </c>
      <c r="D57" s="43"/>
      <c r="E57" s="125">
        <f>'F-26'!E57-'F-26-1'!E57</f>
        <v>0</v>
      </c>
      <c r="F57" s="123">
        <f>'F-26'!F57-'F-26-1'!F57</f>
        <v>0</v>
      </c>
      <c r="G57" s="123">
        <f>'F-26'!G57-'F-26-1'!G57</f>
        <v>0</v>
      </c>
      <c r="H57" s="123">
        <f>'F-26'!H57-'F-26-1'!H57</f>
        <v>0</v>
      </c>
      <c r="I57" s="123">
        <f>'F-26'!I57-'F-26-1'!I57</f>
        <v>0</v>
      </c>
    </row>
    <row r="58" spans="2:9" s="8" customFormat="1" ht="11.1" customHeight="1" x14ac:dyDescent="0.15">
      <c r="B58" s="29" t="s">
        <v>35</v>
      </c>
      <c r="C58" s="123">
        <f>'F-26'!C58-'F-26-1'!C58</f>
        <v>0</v>
      </c>
      <c r="D58" s="43"/>
      <c r="E58" s="125">
        <f>'F-26'!E58-'F-26-1'!E58</f>
        <v>0</v>
      </c>
      <c r="F58" s="123">
        <f>'F-26'!F58-'F-26-1'!F58</f>
        <v>0</v>
      </c>
      <c r="G58" s="123">
        <f>'F-26'!G58-'F-26-1'!G58</f>
        <v>0</v>
      </c>
      <c r="H58" s="123">
        <f>'F-26'!H58-'F-26-1'!H58</f>
        <v>0</v>
      </c>
      <c r="I58" s="123">
        <f>'F-26'!I58-'F-26-1'!I58</f>
        <v>0</v>
      </c>
    </row>
    <row r="59" spans="2:9" s="22" customFormat="1" ht="11.1" customHeight="1" x14ac:dyDescent="0.15">
      <c r="B59" s="32" t="s">
        <v>288</v>
      </c>
      <c r="C59" s="121">
        <f>'F-26'!C59-'F-26-1'!C59</f>
        <v>3</v>
      </c>
      <c r="D59" s="53"/>
      <c r="E59" s="127">
        <f>'F-26'!E59-'F-26-1'!E59</f>
        <v>1</v>
      </c>
      <c r="F59" s="121">
        <f>'F-26'!F59-'F-26-1'!F59</f>
        <v>1</v>
      </c>
      <c r="G59" s="121">
        <f>'F-26'!G59-'F-26-1'!G59</f>
        <v>0</v>
      </c>
      <c r="H59" s="121">
        <f>'F-26'!H59-'F-26-1'!H59</f>
        <v>0</v>
      </c>
      <c r="I59" s="121">
        <f>'F-26'!I59-'F-26-1'!I59</f>
        <v>0</v>
      </c>
    </row>
    <row r="60" spans="2:9" s="8" customFormat="1" ht="11.1" customHeight="1" x14ac:dyDescent="0.15">
      <c r="B60" s="29" t="s">
        <v>36</v>
      </c>
      <c r="C60" s="123">
        <f>'F-26'!C60-'F-26-1'!C60</f>
        <v>0</v>
      </c>
      <c r="D60" s="43"/>
      <c r="E60" s="125">
        <f>'F-26'!E60-'F-26-1'!E60</f>
        <v>0</v>
      </c>
      <c r="F60" s="123">
        <f>'F-26'!F60-'F-26-1'!F60</f>
        <v>0</v>
      </c>
      <c r="G60" s="123">
        <f>'F-26'!G60-'F-26-1'!G60</f>
        <v>0</v>
      </c>
      <c r="H60" s="123">
        <f>'F-26'!H60-'F-26-1'!H60</f>
        <v>0</v>
      </c>
      <c r="I60" s="123">
        <f>'F-26'!I60-'F-26-1'!I60</f>
        <v>0</v>
      </c>
    </row>
    <row r="61" spans="2:9" s="8" customFormat="1" ht="11.1" customHeight="1" x14ac:dyDescent="0.15">
      <c r="B61" s="29" t="s">
        <v>37</v>
      </c>
      <c r="C61" s="123">
        <f>'F-26'!C61-'F-26-1'!C61</f>
        <v>0</v>
      </c>
      <c r="D61" s="43"/>
      <c r="E61" s="125">
        <f>'F-26'!E61-'F-26-1'!E61</f>
        <v>0</v>
      </c>
      <c r="F61" s="123">
        <f>'F-26'!F61-'F-26-1'!F61</f>
        <v>0</v>
      </c>
      <c r="G61" s="123">
        <f>'F-26'!G61-'F-26-1'!G61</f>
        <v>0</v>
      </c>
      <c r="H61" s="123">
        <f>'F-26'!H61-'F-26-1'!H61</f>
        <v>0</v>
      </c>
      <c r="I61" s="123">
        <f>'F-26'!I61-'F-26-1'!I61</f>
        <v>0</v>
      </c>
    </row>
    <row r="62" spans="2:9" s="8" customFormat="1" ht="11.1" customHeight="1" x14ac:dyDescent="0.15">
      <c r="B62" s="29" t="s">
        <v>38</v>
      </c>
      <c r="C62" s="123">
        <f>'F-26'!C62-'F-26-1'!C62</f>
        <v>0</v>
      </c>
      <c r="D62" s="43"/>
      <c r="E62" s="125">
        <f>'F-26'!E62-'F-26-1'!E62</f>
        <v>0</v>
      </c>
      <c r="F62" s="123">
        <f>'F-26'!F62-'F-26-1'!F62</f>
        <v>0</v>
      </c>
      <c r="G62" s="123">
        <f>'F-26'!G62-'F-26-1'!G62</f>
        <v>0</v>
      </c>
      <c r="H62" s="123">
        <f>'F-26'!H62-'F-26-1'!H62</f>
        <v>0</v>
      </c>
      <c r="I62" s="123">
        <f>'F-26'!I62-'F-26-1'!I62</f>
        <v>0</v>
      </c>
    </row>
    <row r="63" spans="2:9" s="8" customFormat="1" ht="11.1" customHeight="1" x14ac:dyDescent="0.15">
      <c r="B63" s="29" t="s">
        <v>39</v>
      </c>
      <c r="C63" s="123">
        <f>'F-26'!C63-'F-26-1'!C63</f>
        <v>2</v>
      </c>
      <c r="D63" s="43"/>
      <c r="E63" s="125">
        <f>'F-26'!E63-'F-26-1'!E63</f>
        <v>1</v>
      </c>
      <c r="F63" s="123">
        <f>'F-26'!F63-'F-26-1'!F63</f>
        <v>1</v>
      </c>
      <c r="G63" s="123">
        <f>'F-26'!G63-'F-26-1'!G63</f>
        <v>0</v>
      </c>
      <c r="H63" s="123">
        <f>'F-26'!H63-'F-26-1'!H63</f>
        <v>0</v>
      </c>
      <c r="I63" s="123">
        <f>'F-26'!I63-'F-26-1'!I63</f>
        <v>0</v>
      </c>
    </row>
    <row r="64" spans="2:9" s="8" customFormat="1" ht="11.1" customHeight="1" x14ac:dyDescent="0.15">
      <c r="B64" s="29" t="s">
        <v>40</v>
      </c>
      <c r="C64" s="123">
        <f>'F-26'!C64-'F-26-1'!C64</f>
        <v>1</v>
      </c>
      <c r="D64" s="43"/>
      <c r="E64" s="125">
        <f>'F-26'!E64-'F-26-1'!E64</f>
        <v>0</v>
      </c>
      <c r="F64" s="123">
        <f>'F-26'!F64-'F-26-1'!F64</f>
        <v>0</v>
      </c>
      <c r="G64" s="123">
        <f>'F-26'!G64-'F-26-1'!G64</f>
        <v>0</v>
      </c>
      <c r="H64" s="123">
        <f>'F-26'!H64-'F-26-1'!H64</f>
        <v>0</v>
      </c>
      <c r="I64" s="123">
        <f>'F-26'!I64-'F-26-1'!I64</f>
        <v>0</v>
      </c>
    </row>
    <row r="65" spans="2:9" s="22" customFormat="1" ht="11.1" customHeight="1" x14ac:dyDescent="0.15">
      <c r="B65" s="32" t="s">
        <v>289</v>
      </c>
      <c r="C65" s="121">
        <f>'F-26'!C65-'F-26-1'!C65</f>
        <v>4</v>
      </c>
      <c r="D65" s="53"/>
      <c r="E65" s="127">
        <f>'F-26'!E65-'F-26-1'!E65</f>
        <v>4</v>
      </c>
      <c r="F65" s="121">
        <f>'F-26'!F65-'F-26-1'!F65</f>
        <v>4</v>
      </c>
      <c r="G65" s="121">
        <f>'F-26'!G65-'F-26-1'!G65</f>
        <v>3</v>
      </c>
      <c r="H65" s="121">
        <f>'F-26'!H65-'F-26-1'!H65</f>
        <v>0</v>
      </c>
      <c r="I65" s="121">
        <f>'F-26'!I65-'F-26-1'!I65</f>
        <v>0</v>
      </c>
    </row>
    <row r="66" spans="2:9" s="8" customFormat="1" ht="11.1" customHeight="1" x14ac:dyDescent="0.15">
      <c r="B66" s="29" t="s">
        <v>41</v>
      </c>
      <c r="C66" s="123">
        <f>'F-26'!C66-'F-26-1'!C66</f>
        <v>1</v>
      </c>
      <c r="D66" s="43"/>
      <c r="E66" s="125">
        <f>'F-26'!E66-'F-26-1'!E66</f>
        <v>1</v>
      </c>
      <c r="F66" s="123">
        <f>'F-26'!F66-'F-26-1'!F66</f>
        <v>1</v>
      </c>
      <c r="G66" s="123">
        <f>'F-26'!G66-'F-26-1'!G66</f>
        <v>1</v>
      </c>
      <c r="H66" s="123">
        <f>'F-26'!H66-'F-26-1'!H66</f>
        <v>0</v>
      </c>
      <c r="I66" s="123">
        <f>'F-26'!I66-'F-26-1'!I66</f>
        <v>0</v>
      </c>
    </row>
    <row r="67" spans="2:9" s="8" customFormat="1" ht="11.1" customHeight="1" x14ac:dyDescent="0.15">
      <c r="B67" s="29" t="s">
        <v>42</v>
      </c>
      <c r="C67" s="123">
        <f>'F-26'!C67-'F-26-1'!C67</f>
        <v>1</v>
      </c>
      <c r="D67" s="43"/>
      <c r="E67" s="125">
        <f>'F-26'!E67-'F-26-1'!E67</f>
        <v>1</v>
      </c>
      <c r="F67" s="123">
        <f>'F-26'!F67-'F-26-1'!F67</f>
        <v>1</v>
      </c>
      <c r="G67" s="123">
        <f>'F-26'!G67-'F-26-1'!G67</f>
        <v>1</v>
      </c>
      <c r="H67" s="123">
        <f>'F-26'!H67-'F-26-1'!H67</f>
        <v>0</v>
      </c>
      <c r="I67" s="123">
        <f>'F-26'!I67-'F-26-1'!I67</f>
        <v>0</v>
      </c>
    </row>
    <row r="68" spans="2:9" s="8" customFormat="1" ht="11.1" customHeight="1" x14ac:dyDescent="0.15">
      <c r="B68" s="29" t="s">
        <v>43</v>
      </c>
      <c r="C68" s="123">
        <f>'F-26'!C68-'F-26-1'!C68</f>
        <v>0</v>
      </c>
      <c r="D68" s="43"/>
      <c r="E68" s="125">
        <f>'F-26'!E68-'F-26-1'!E68</f>
        <v>0</v>
      </c>
      <c r="F68" s="123">
        <f>'F-26'!F68-'F-26-1'!F68</f>
        <v>0</v>
      </c>
      <c r="G68" s="123">
        <f>'F-26'!G68-'F-26-1'!G68</f>
        <v>0</v>
      </c>
      <c r="H68" s="123">
        <f>'F-26'!H68-'F-26-1'!H68</f>
        <v>0</v>
      </c>
      <c r="I68" s="123">
        <f>'F-26'!I68-'F-26-1'!I68</f>
        <v>0</v>
      </c>
    </row>
    <row r="69" spans="2:9" s="8" customFormat="1" ht="11.1" customHeight="1" x14ac:dyDescent="0.15">
      <c r="B69" s="29" t="s">
        <v>44</v>
      </c>
      <c r="C69" s="123">
        <f>'F-26'!C69-'F-26-1'!C69</f>
        <v>2</v>
      </c>
      <c r="D69" s="43"/>
      <c r="E69" s="125">
        <f>'F-26'!E69-'F-26-1'!E69</f>
        <v>2</v>
      </c>
      <c r="F69" s="123">
        <f>'F-26'!F69-'F-26-1'!F69</f>
        <v>2</v>
      </c>
      <c r="G69" s="123">
        <f>'F-26'!G69-'F-26-1'!G69</f>
        <v>1</v>
      </c>
      <c r="H69" s="123">
        <f>'F-26'!H69-'F-26-1'!H69</f>
        <v>0</v>
      </c>
      <c r="I69" s="123">
        <f>'F-26'!I69-'F-26-1'!I69</f>
        <v>0</v>
      </c>
    </row>
    <row r="70" spans="2:9" s="22" customFormat="1" ht="11.1" customHeight="1" x14ac:dyDescent="0.15">
      <c r="B70" s="32" t="s">
        <v>290</v>
      </c>
      <c r="C70" s="121">
        <f>'F-26'!C70-'F-26-1'!C70</f>
        <v>5</v>
      </c>
      <c r="D70" s="53"/>
      <c r="E70" s="127">
        <f>'F-26'!E70-'F-26-1'!E70</f>
        <v>5</v>
      </c>
      <c r="F70" s="121">
        <f>'F-26'!F70-'F-26-1'!F70</f>
        <v>7</v>
      </c>
      <c r="G70" s="121">
        <f>'F-26'!G70-'F-26-1'!G70</f>
        <v>4</v>
      </c>
      <c r="H70" s="121">
        <f>'F-26'!H70-'F-26-1'!H70</f>
        <v>0</v>
      </c>
      <c r="I70" s="121">
        <f>'F-26'!I70-'F-26-1'!I70</f>
        <v>0</v>
      </c>
    </row>
    <row r="71" spans="2:9" s="8" customFormat="1" ht="11.1" customHeight="1" x14ac:dyDescent="0.15">
      <c r="B71" s="29" t="s">
        <v>45</v>
      </c>
      <c r="C71" s="123">
        <f>'F-26'!C71-'F-26-1'!C71</f>
        <v>3</v>
      </c>
      <c r="D71" s="43"/>
      <c r="E71" s="125">
        <f>'F-26'!E71-'F-26-1'!E71</f>
        <v>3</v>
      </c>
      <c r="F71" s="123">
        <f>'F-26'!F71-'F-26-1'!F71</f>
        <v>4</v>
      </c>
      <c r="G71" s="123">
        <f>'F-26'!G71-'F-26-1'!G71</f>
        <v>3</v>
      </c>
      <c r="H71" s="123">
        <f>'F-26'!H71-'F-26-1'!H71</f>
        <v>0</v>
      </c>
      <c r="I71" s="123">
        <f>'F-26'!I71-'F-26-1'!I71</f>
        <v>0</v>
      </c>
    </row>
    <row r="72" spans="2:9" s="8" customFormat="1" ht="11.1" customHeight="1" x14ac:dyDescent="0.15">
      <c r="B72" s="29" t="s">
        <v>46</v>
      </c>
      <c r="C72" s="123">
        <f>'F-26'!C72-'F-26-1'!C72</f>
        <v>0</v>
      </c>
      <c r="D72" s="43"/>
      <c r="E72" s="125">
        <f>'F-26'!E72-'F-26-1'!E72</f>
        <v>0</v>
      </c>
      <c r="F72" s="123">
        <f>'F-26'!F72-'F-26-1'!F72</f>
        <v>0</v>
      </c>
      <c r="G72" s="123">
        <f>'F-26'!G72-'F-26-1'!G72</f>
        <v>0</v>
      </c>
      <c r="H72" s="123">
        <f>'F-26'!H72-'F-26-1'!H72</f>
        <v>0</v>
      </c>
      <c r="I72" s="123">
        <f>'F-26'!I72-'F-26-1'!I72</f>
        <v>0</v>
      </c>
    </row>
    <row r="73" spans="2:9" s="8" customFormat="1" ht="11.1" customHeight="1" x14ac:dyDescent="0.15">
      <c r="B73" s="29" t="s">
        <v>47</v>
      </c>
      <c r="C73" s="123">
        <f>'F-26'!C73-'F-26-1'!C73</f>
        <v>1</v>
      </c>
      <c r="D73" s="43"/>
      <c r="E73" s="125">
        <f>'F-26'!E73-'F-26-1'!E73</f>
        <v>1</v>
      </c>
      <c r="F73" s="123">
        <f>'F-26'!F73-'F-26-1'!F73</f>
        <v>2</v>
      </c>
      <c r="G73" s="123">
        <f>'F-26'!G73-'F-26-1'!G73</f>
        <v>1</v>
      </c>
      <c r="H73" s="123">
        <f>'F-26'!H73-'F-26-1'!H73</f>
        <v>0</v>
      </c>
      <c r="I73" s="123">
        <f>'F-26'!I73-'F-26-1'!I73</f>
        <v>0</v>
      </c>
    </row>
    <row r="74" spans="2:9" s="8" customFormat="1" ht="11.1" customHeight="1" x14ac:dyDescent="0.15">
      <c r="B74" s="29" t="s">
        <v>48</v>
      </c>
      <c r="C74" s="123">
        <f>'F-26'!C74-'F-26-1'!C74</f>
        <v>0</v>
      </c>
      <c r="D74" s="43"/>
      <c r="E74" s="125">
        <f>'F-26'!E74-'F-26-1'!E74</f>
        <v>0</v>
      </c>
      <c r="F74" s="123">
        <f>'F-26'!F74-'F-26-1'!F74</f>
        <v>0</v>
      </c>
      <c r="G74" s="123">
        <f>'F-26'!G74-'F-26-1'!G74</f>
        <v>0</v>
      </c>
      <c r="H74" s="123">
        <f>'F-26'!H74-'F-26-1'!H74</f>
        <v>0</v>
      </c>
      <c r="I74" s="123">
        <f>'F-26'!I74-'F-26-1'!I74</f>
        <v>0</v>
      </c>
    </row>
    <row r="75" spans="2:9" s="8" customFormat="1" ht="11.1" customHeight="1" x14ac:dyDescent="0.15">
      <c r="B75" s="29" t="s">
        <v>49</v>
      </c>
      <c r="C75" s="123">
        <f>'F-26'!C75-'F-26-1'!C75</f>
        <v>0</v>
      </c>
      <c r="D75" s="43"/>
      <c r="E75" s="125">
        <f>'F-26'!E75-'F-26-1'!E75</f>
        <v>0</v>
      </c>
      <c r="F75" s="123">
        <f>'F-26'!F75-'F-26-1'!F75</f>
        <v>0</v>
      </c>
      <c r="G75" s="123">
        <f>'F-26'!G75-'F-26-1'!G75</f>
        <v>0</v>
      </c>
      <c r="H75" s="123">
        <f>'F-26'!H75-'F-26-1'!H75</f>
        <v>0</v>
      </c>
      <c r="I75" s="123">
        <f>'F-26'!I75-'F-26-1'!I75</f>
        <v>0</v>
      </c>
    </row>
    <row r="76" spans="2:9" s="8" customFormat="1" ht="11.1" customHeight="1" x14ac:dyDescent="0.15">
      <c r="B76" s="29" t="s">
        <v>50</v>
      </c>
      <c r="C76" s="123">
        <f>'F-26'!C76-'F-26-1'!C76</f>
        <v>0</v>
      </c>
      <c r="D76" s="43"/>
      <c r="E76" s="125">
        <f>'F-26'!E76-'F-26-1'!E76</f>
        <v>0</v>
      </c>
      <c r="F76" s="123">
        <f>'F-26'!F76-'F-26-1'!F76</f>
        <v>0</v>
      </c>
      <c r="G76" s="123">
        <f>'F-26'!G76-'F-26-1'!G76</f>
        <v>0</v>
      </c>
      <c r="H76" s="123">
        <f>'F-26'!H76-'F-26-1'!H76</f>
        <v>0</v>
      </c>
      <c r="I76" s="123">
        <f>'F-26'!I76-'F-26-1'!I76</f>
        <v>0</v>
      </c>
    </row>
    <row r="77" spans="2:9" s="8" customFormat="1" ht="11.1" customHeight="1" x14ac:dyDescent="0.15">
      <c r="B77" s="29" t="s">
        <v>51</v>
      </c>
      <c r="C77" s="123">
        <f>'F-26'!C77-'F-26-1'!C77</f>
        <v>1</v>
      </c>
      <c r="D77" s="43"/>
      <c r="E77" s="125">
        <f>'F-26'!E77-'F-26-1'!E77</f>
        <v>1</v>
      </c>
      <c r="F77" s="123">
        <f>'F-26'!F77-'F-26-1'!F77</f>
        <v>1</v>
      </c>
      <c r="G77" s="123">
        <f>'F-26'!G77-'F-26-1'!G77</f>
        <v>0</v>
      </c>
      <c r="H77" s="123">
        <f>'F-26'!H77-'F-26-1'!H77</f>
        <v>0</v>
      </c>
      <c r="I77" s="123">
        <f>'F-26'!I77-'F-26-1'!I77</f>
        <v>0</v>
      </c>
    </row>
    <row r="78" spans="2:9" s="8" customFormat="1" ht="11.1" customHeight="1" thickBot="1" x14ac:dyDescent="0.2">
      <c r="B78" s="33" t="s">
        <v>52</v>
      </c>
      <c r="C78" s="132">
        <f>'F-26'!C78-'F-26-1'!C78</f>
        <v>0</v>
      </c>
      <c r="D78" s="67"/>
      <c r="E78" s="134">
        <f>'F-26'!E78-'F-26-1'!E78</f>
        <v>0</v>
      </c>
      <c r="F78" s="132">
        <f>'F-26'!F78-'F-26-1'!F78</f>
        <v>0</v>
      </c>
      <c r="G78" s="132">
        <f>'F-26'!G78-'F-26-1'!G78</f>
        <v>0</v>
      </c>
      <c r="H78" s="132">
        <f>'F-26'!H78-'F-26-1'!H78</f>
        <v>0</v>
      </c>
      <c r="I78" s="132">
        <f>'F-26'!I78-'F-26-1'!I78</f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transitionEvaluation="1" codeName="Sheet102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213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130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309</v>
      </c>
      <c r="D9" s="44">
        <v>85.436893203883486</v>
      </c>
      <c r="E9" s="45">
        <v>264</v>
      </c>
      <c r="F9" s="43">
        <v>424</v>
      </c>
      <c r="G9" s="43">
        <v>42</v>
      </c>
      <c r="H9" s="43">
        <v>44</v>
      </c>
      <c r="I9" s="43">
        <v>9</v>
      </c>
    </row>
    <row r="10" spans="2:9" s="8" customFormat="1" x14ac:dyDescent="0.15">
      <c r="B10" s="14" t="str">
        <f>重要犯罪!B10</f>
        <v>2013     25</v>
      </c>
      <c r="C10" s="43">
        <v>304</v>
      </c>
      <c r="D10" s="44">
        <v>88.48684210526315</v>
      </c>
      <c r="E10" s="45">
        <v>269</v>
      </c>
      <c r="F10" s="43">
        <v>345</v>
      </c>
      <c r="G10" s="43">
        <v>26</v>
      </c>
      <c r="H10" s="43">
        <v>51</v>
      </c>
      <c r="I10" s="43">
        <v>8</v>
      </c>
    </row>
    <row r="11" spans="2:9" s="8" customFormat="1" x14ac:dyDescent="0.15">
      <c r="B11" s="14" t="str">
        <f>重要犯罪!B11</f>
        <v>2014     26</v>
      </c>
      <c r="C11" s="43">
        <v>304</v>
      </c>
      <c r="D11" s="44">
        <v>87.828947368421055</v>
      </c>
      <c r="E11" s="45">
        <v>267</v>
      </c>
      <c r="F11" s="43">
        <v>367</v>
      </c>
      <c r="G11" s="43">
        <v>31</v>
      </c>
      <c r="H11" s="43">
        <v>59</v>
      </c>
      <c r="I11" s="43">
        <v>10</v>
      </c>
    </row>
    <row r="12" spans="2:9" s="8" customFormat="1" x14ac:dyDescent="0.15">
      <c r="B12" s="14" t="str">
        <f>重要犯罪!B12</f>
        <v>2015     27</v>
      </c>
      <c r="C12" s="43">
        <v>341</v>
      </c>
      <c r="D12" s="115">
        <v>88.269794721407621</v>
      </c>
      <c r="E12" s="45">
        <v>301</v>
      </c>
      <c r="F12" s="43">
        <v>400</v>
      </c>
      <c r="G12" s="43">
        <v>48</v>
      </c>
      <c r="H12" s="43">
        <v>46</v>
      </c>
      <c r="I12" s="43">
        <v>9</v>
      </c>
    </row>
    <row r="13" spans="2:9" s="8" customFormat="1" x14ac:dyDescent="0.15">
      <c r="B13" s="14" t="str">
        <f>重要犯罪!B13</f>
        <v>2016     28</v>
      </c>
      <c r="C13" s="43">
        <v>295</v>
      </c>
      <c r="D13" s="115">
        <v>94.576271186440678</v>
      </c>
      <c r="E13" s="45">
        <v>279</v>
      </c>
      <c r="F13" s="43">
        <v>378</v>
      </c>
      <c r="G13" s="43">
        <v>31</v>
      </c>
      <c r="H13" s="43">
        <v>34</v>
      </c>
      <c r="I13" s="43">
        <v>2</v>
      </c>
    </row>
    <row r="14" spans="2:9" s="8" customFormat="1" x14ac:dyDescent="0.15">
      <c r="B14" s="18" t="str">
        <f>重要犯罪!B14</f>
        <v>2017     29</v>
      </c>
      <c r="C14" s="47">
        <v>294</v>
      </c>
      <c r="D14" s="115">
        <v>93.197278911564624</v>
      </c>
      <c r="E14" s="49">
        <v>274</v>
      </c>
      <c r="F14" s="50">
        <v>359</v>
      </c>
      <c r="G14" s="50">
        <v>40</v>
      </c>
      <c r="H14" s="50">
        <v>39</v>
      </c>
      <c r="I14" s="50">
        <v>8</v>
      </c>
    </row>
    <row r="15" spans="2:9" s="8" customFormat="1" x14ac:dyDescent="0.15">
      <c r="B15" s="18" t="str">
        <f>重要犯罪!B15</f>
        <v>2018     30</v>
      </c>
      <c r="C15" s="47">
        <v>255</v>
      </c>
      <c r="D15" s="115">
        <v>90.196078431372555</v>
      </c>
      <c r="E15" s="49">
        <v>230</v>
      </c>
      <c r="F15" s="50">
        <v>289</v>
      </c>
      <c r="G15" s="50">
        <v>19</v>
      </c>
      <c r="H15" s="50">
        <v>46</v>
      </c>
      <c r="I15" s="50">
        <v>6</v>
      </c>
    </row>
    <row r="16" spans="2:9" s="8" customFormat="1" x14ac:dyDescent="0.15">
      <c r="B16" s="18" t="str">
        <f>重要犯罪!B16</f>
        <v>2019 令和元年</v>
      </c>
      <c r="C16" s="50">
        <v>268</v>
      </c>
      <c r="D16" s="115">
        <v>96.641791044776113</v>
      </c>
      <c r="E16" s="51">
        <v>259</v>
      </c>
      <c r="F16" s="50">
        <v>398</v>
      </c>
      <c r="G16" s="50">
        <v>26</v>
      </c>
      <c r="H16" s="50">
        <v>54</v>
      </c>
      <c r="I16" s="50">
        <v>3</v>
      </c>
    </row>
    <row r="17" spans="2:9" s="22" customFormat="1" x14ac:dyDescent="0.15">
      <c r="B17" s="18" t="str">
        <f>重要犯罪!B17</f>
        <v>2020 　　２</v>
      </c>
      <c r="C17" s="50">
        <v>265</v>
      </c>
      <c r="D17" s="48">
        <v>96.981132075471692</v>
      </c>
      <c r="E17" s="52">
        <v>257</v>
      </c>
      <c r="F17" s="52">
        <v>400</v>
      </c>
      <c r="G17" s="52">
        <v>35</v>
      </c>
      <c r="H17" s="52">
        <v>67</v>
      </c>
      <c r="I17" s="51">
        <v>7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271</v>
      </c>
      <c r="D18" s="54">
        <f>E18/C18*100</f>
        <v>92.988929889298888</v>
      </c>
      <c r="E18" s="55">
        <f>SUM(E20,E26,E33,E34,E45,E52,E59,E65,E70)</f>
        <v>252</v>
      </c>
      <c r="F18" s="53">
        <f>SUM(F20,F26,F33,F34,F45,F52,F59,F65,F70)</f>
        <v>366</v>
      </c>
      <c r="G18" s="53">
        <f>SUM(G20,G26,G33,G34,G45,G52,G59,G65,G70)</f>
        <v>31</v>
      </c>
      <c r="H18" s="53">
        <f>SUM(H20,H26,H33,H34,H45,H52,H59,H65,H70)</f>
        <v>56</v>
      </c>
      <c r="I18" s="53">
        <f>SUM(I20,I26,I33,I34,I45,I52,I59,I65,I70)</f>
        <v>6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12</v>
      </c>
      <c r="D20" s="53"/>
      <c r="E20" s="23">
        <v>13</v>
      </c>
      <c r="F20" s="122">
        <v>19</v>
      </c>
      <c r="G20" s="122">
        <v>2</v>
      </c>
      <c r="H20" s="122">
        <v>5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11</v>
      </c>
      <c r="D21" s="43"/>
      <c r="E21" s="125">
        <v>11</v>
      </c>
      <c r="F21" s="123">
        <v>16</v>
      </c>
      <c r="G21" s="123">
        <v>2</v>
      </c>
      <c r="H21" s="126">
        <v>4</v>
      </c>
      <c r="I21" s="123">
        <v>0</v>
      </c>
    </row>
    <row r="22" spans="2:9" s="8" customFormat="1" ht="11.1" customHeight="1" x14ac:dyDescent="0.15">
      <c r="B22" s="29" t="s">
        <v>3</v>
      </c>
      <c r="C22" s="123">
        <v>1</v>
      </c>
      <c r="D22" s="43"/>
      <c r="E22" s="125">
        <v>1</v>
      </c>
      <c r="F22" s="123">
        <v>1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1</v>
      </c>
      <c r="F23" s="123">
        <v>2</v>
      </c>
      <c r="G23" s="123">
        <v>0</v>
      </c>
      <c r="H23" s="123">
        <v>1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10</v>
      </c>
      <c r="D26" s="53"/>
      <c r="E26" s="127">
        <v>7</v>
      </c>
      <c r="F26" s="121">
        <v>12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4</v>
      </c>
      <c r="D29" s="43"/>
      <c r="E29" s="125">
        <v>3</v>
      </c>
      <c r="F29" s="123">
        <v>8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2</v>
      </c>
      <c r="D31" s="43"/>
      <c r="E31" s="125">
        <v>1</v>
      </c>
      <c r="F31" s="123">
        <v>1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4</v>
      </c>
      <c r="D32" s="43"/>
      <c r="E32" s="125">
        <v>3</v>
      </c>
      <c r="F32" s="123">
        <v>3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39</v>
      </c>
      <c r="D33" s="53"/>
      <c r="E33" s="129">
        <v>35</v>
      </c>
      <c r="F33" s="128">
        <v>80</v>
      </c>
      <c r="G33" s="128">
        <v>7</v>
      </c>
      <c r="H33" s="128">
        <v>14</v>
      </c>
      <c r="I33" s="128">
        <v>2</v>
      </c>
    </row>
    <row r="34" spans="2:9" s="22" customFormat="1" ht="11.1" customHeight="1" x14ac:dyDescent="0.15">
      <c r="B34" s="32" t="s">
        <v>285</v>
      </c>
      <c r="C34" s="121">
        <v>83</v>
      </c>
      <c r="D34" s="53"/>
      <c r="E34" s="127">
        <v>75</v>
      </c>
      <c r="F34" s="121">
        <v>86</v>
      </c>
      <c r="G34" s="121">
        <v>5</v>
      </c>
      <c r="H34" s="121">
        <v>11</v>
      </c>
      <c r="I34" s="121">
        <v>1</v>
      </c>
    </row>
    <row r="35" spans="2:9" s="8" customFormat="1" ht="11.1" customHeight="1" x14ac:dyDescent="0.15">
      <c r="B35" s="29" t="s">
        <v>14</v>
      </c>
      <c r="C35" s="123">
        <v>8</v>
      </c>
      <c r="D35" s="43"/>
      <c r="E35" s="125">
        <v>5</v>
      </c>
      <c r="F35" s="123">
        <v>10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5</v>
      </c>
      <c r="D36" s="43"/>
      <c r="E36" s="125">
        <v>4</v>
      </c>
      <c r="F36" s="123">
        <v>6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3</v>
      </c>
      <c r="D37" s="43"/>
      <c r="E37" s="125">
        <v>4</v>
      </c>
      <c r="F37" s="123">
        <v>5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16</v>
      </c>
      <c r="D38" s="43"/>
      <c r="E38" s="125">
        <v>14</v>
      </c>
      <c r="F38" s="123">
        <v>12</v>
      </c>
      <c r="G38" s="123">
        <v>2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23</v>
      </c>
      <c r="D39" s="43"/>
      <c r="E39" s="125">
        <v>19</v>
      </c>
      <c r="F39" s="123">
        <v>19</v>
      </c>
      <c r="G39" s="123">
        <v>1</v>
      </c>
      <c r="H39" s="123">
        <v>6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19</v>
      </c>
      <c r="D40" s="43"/>
      <c r="E40" s="125">
        <v>18</v>
      </c>
      <c r="F40" s="123">
        <v>24</v>
      </c>
      <c r="G40" s="123">
        <v>1</v>
      </c>
      <c r="H40" s="123">
        <v>4</v>
      </c>
      <c r="I40" s="123">
        <v>1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2</v>
      </c>
      <c r="D42" s="43"/>
      <c r="E42" s="125">
        <v>1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3</v>
      </c>
      <c r="D43" s="43"/>
      <c r="E43" s="125">
        <v>3</v>
      </c>
      <c r="F43" s="123">
        <v>2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4</v>
      </c>
      <c r="D44" s="43"/>
      <c r="E44" s="125">
        <v>7</v>
      </c>
      <c r="F44" s="123">
        <v>8</v>
      </c>
      <c r="G44" s="123">
        <v>1</v>
      </c>
      <c r="H44" s="123">
        <v>1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25</v>
      </c>
      <c r="D45" s="53"/>
      <c r="E45" s="131">
        <v>28</v>
      </c>
      <c r="F45" s="121">
        <v>46</v>
      </c>
      <c r="G45" s="121">
        <v>4</v>
      </c>
      <c r="H45" s="121">
        <v>2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1</v>
      </c>
      <c r="D46" s="43"/>
      <c r="E46" s="125">
        <v>2</v>
      </c>
      <c r="F46" s="123">
        <v>2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</v>
      </c>
      <c r="D47" s="43"/>
      <c r="E47" s="125">
        <v>1</v>
      </c>
      <c r="F47" s="123">
        <v>1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2</v>
      </c>
      <c r="D48" s="43"/>
      <c r="E48" s="125">
        <v>2</v>
      </c>
      <c r="F48" s="123">
        <v>1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3</v>
      </c>
      <c r="D49" s="43"/>
      <c r="E49" s="125">
        <v>3</v>
      </c>
      <c r="F49" s="123">
        <v>3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18</v>
      </c>
      <c r="D50" s="43"/>
      <c r="E50" s="125">
        <v>19</v>
      </c>
      <c r="F50" s="123">
        <v>37</v>
      </c>
      <c r="G50" s="123">
        <v>4</v>
      </c>
      <c r="H50" s="123">
        <v>2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1</v>
      </c>
      <c r="F51" s="123">
        <v>2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52</v>
      </c>
      <c r="D52" s="53"/>
      <c r="E52" s="127">
        <v>48</v>
      </c>
      <c r="F52" s="121">
        <v>57</v>
      </c>
      <c r="G52" s="121">
        <v>8</v>
      </c>
      <c r="H52" s="121">
        <v>10</v>
      </c>
      <c r="I52" s="121">
        <v>3</v>
      </c>
    </row>
    <row r="53" spans="2:9" s="8" customFormat="1" ht="11.1" customHeight="1" x14ac:dyDescent="0.15">
      <c r="B53" s="29" t="s">
        <v>30</v>
      </c>
      <c r="C53" s="123">
        <v>1</v>
      </c>
      <c r="D53" s="43"/>
      <c r="E53" s="125">
        <v>1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2</v>
      </c>
      <c r="D54" s="43"/>
      <c r="E54" s="125">
        <v>1</v>
      </c>
      <c r="F54" s="123">
        <v>1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25</v>
      </c>
      <c r="D55" s="43"/>
      <c r="E55" s="125">
        <v>26</v>
      </c>
      <c r="F55" s="123">
        <v>31</v>
      </c>
      <c r="G55" s="123">
        <v>7</v>
      </c>
      <c r="H55" s="123">
        <v>3</v>
      </c>
      <c r="I55" s="123">
        <v>2</v>
      </c>
    </row>
    <row r="56" spans="2:9" s="8" customFormat="1" ht="11.1" customHeight="1" x14ac:dyDescent="0.15">
      <c r="B56" s="29" t="s">
        <v>33</v>
      </c>
      <c r="C56" s="123">
        <v>23</v>
      </c>
      <c r="D56" s="43"/>
      <c r="E56" s="125">
        <v>19</v>
      </c>
      <c r="F56" s="123">
        <v>24</v>
      </c>
      <c r="G56" s="123">
        <v>1</v>
      </c>
      <c r="H56" s="123">
        <v>7</v>
      </c>
      <c r="I56" s="123">
        <v>1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1</v>
      </c>
      <c r="D58" s="43"/>
      <c r="E58" s="125">
        <v>1</v>
      </c>
      <c r="F58" s="123">
        <v>1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11</v>
      </c>
      <c r="D59" s="53"/>
      <c r="E59" s="127">
        <v>11</v>
      </c>
      <c r="F59" s="121">
        <v>24</v>
      </c>
      <c r="G59" s="121">
        <v>2</v>
      </c>
      <c r="H59" s="121">
        <v>4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4</v>
      </c>
      <c r="D62" s="43"/>
      <c r="E62" s="125">
        <v>4</v>
      </c>
      <c r="F62" s="123">
        <v>9</v>
      </c>
      <c r="G62" s="123">
        <v>2</v>
      </c>
      <c r="H62" s="123">
        <v>4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6</v>
      </c>
      <c r="D63" s="43"/>
      <c r="E63" s="125">
        <v>7</v>
      </c>
      <c r="F63" s="123">
        <v>15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1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6</v>
      </c>
      <c r="D65" s="53"/>
      <c r="E65" s="127">
        <v>8</v>
      </c>
      <c r="F65" s="121">
        <v>7</v>
      </c>
      <c r="G65" s="121">
        <v>1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1</v>
      </c>
      <c r="D66" s="43"/>
      <c r="E66" s="125">
        <v>1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1</v>
      </c>
      <c r="D67" s="43"/>
      <c r="E67" s="125">
        <v>2</v>
      </c>
      <c r="F67" s="123">
        <v>4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3</v>
      </c>
      <c r="D68" s="43"/>
      <c r="E68" s="125">
        <v>3</v>
      </c>
      <c r="F68" s="123">
        <v>3</v>
      </c>
      <c r="G68" s="123">
        <v>1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1</v>
      </c>
      <c r="D69" s="43"/>
      <c r="E69" s="125">
        <v>2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33</v>
      </c>
      <c r="D70" s="53"/>
      <c r="E70" s="127">
        <v>27</v>
      </c>
      <c r="F70" s="121">
        <v>35</v>
      </c>
      <c r="G70" s="121">
        <v>2</v>
      </c>
      <c r="H70" s="121">
        <v>10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14</v>
      </c>
      <c r="D71" s="43"/>
      <c r="E71" s="125">
        <v>12</v>
      </c>
      <c r="F71" s="123">
        <v>16</v>
      </c>
      <c r="G71" s="123">
        <v>1</v>
      </c>
      <c r="H71" s="123">
        <v>8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2</v>
      </c>
      <c r="D72" s="43"/>
      <c r="E72" s="125">
        <v>1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5</v>
      </c>
      <c r="D74" s="43"/>
      <c r="E74" s="125">
        <v>4</v>
      </c>
      <c r="F74" s="123">
        <v>4</v>
      </c>
      <c r="G74" s="123">
        <v>0</v>
      </c>
      <c r="H74" s="123">
        <v>1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3</v>
      </c>
      <c r="D75" s="43"/>
      <c r="E75" s="125">
        <v>3</v>
      </c>
      <c r="F75" s="123">
        <v>5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2</v>
      </c>
      <c r="D76" s="43"/>
      <c r="E76" s="125">
        <v>1</v>
      </c>
      <c r="F76" s="123">
        <v>1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3</v>
      </c>
      <c r="D77" s="43"/>
      <c r="E77" s="125">
        <v>1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4</v>
      </c>
      <c r="D78" s="67"/>
      <c r="E78" s="134">
        <v>5</v>
      </c>
      <c r="F78" s="132">
        <v>9</v>
      </c>
      <c r="G78" s="132">
        <v>1</v>
      </c>
      <c r="H78" s="132">
        <v>1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transitionEvaluation="1" codeName="Sheet103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214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235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190</v>
      </c>
      <c r="D9" s="44">
        <v>91.05263157894737</v>
      </c>
      <c r="E9" s="14">
        <v>173</v>
      </c>
      <c r="F9" s="124">
        <v>137</v>
      </c>
      <c r="G9" s="124">
        <v>20</v>
      </c>
      <c r="H9" s="124">
        <v>9</v>
      </c>
      <c r="I9" s="124">
        <v>2</v>
      </c>
    </row>
    <row r="10" spans="2:9" s="8" customFormat="1" x14ac:dyDescent="0.15">
      <c r="B10" s="14" t="str">
        <f>重要犯罪!B10</f>
        <v>2013     25</v>
      </c>
      <c r="C10" s="43">
        <v>185</v>
      </c>
      <c r="D10" s="44">
        <v>86.486486486486484</v>
      </c>
      <c r="E10" s="14">
        <v>160</v>
      </c>
      <c r="F10" s="124">
        <v>154</v>
      </c>
      <c r="G10" s="124">
        <v>24</v>
      </c>
      <c r="H10" s="124">
        <v>6</v>
      </c>
      <c r="I10" s="124">
        <v>0</v>
      </c>
    </row>
    <row r="11" spans="2:9" s="8" customFormat="1" x14ac:dyDescent="0.15">
      <c r="B11" s="14" t="str">
        <f>重要犯罪!B11</f>
        <v>2014     26</v>
      </c>
      <c r="C11" s="43">
        <v>198</v>
      </c>
      <c r="D11" s="44">
        <v>89.898989898989896</v>
      </c>
      <c r="E11" s="14">
        <v>178</v>
      </c>
      <c r="F11" s="124">
        <v>144</v>
      </c>
      <c r="G11" s="124">
        <v>22</v>
      </c>
      <c r="H11" s="124">
        <v>15</v>
      </c>
      <c r="I11" s="124">
        <v>3</v>
      </c>
    </row>
    <row r="12" spans="2:9" s="8" customFormat="1" x14ac:dyDescent="0.15">
      <c r="B12" s="14" t="str">
        <f>重要犯罪!B12</f>
        <v>2015     27</v>
      </c>
      <c r="C12" s="43">
        <v>192</v>
      </c>
      <c r="D12" s="115">
        <v>91.666666666666657</v>
      </c>
      <c r="E12" s="14">
        <v>176</v>
      </c>
      <c r="F12" s="124">
        <v>160</v>
      </c>
      <c r="G12" s="124">
        <v>18</v>
      </c>
      <c r="H12" s="124">
        <v>12</v>
      </c>
      <c r="I12" s="124">
        <v>4</v>
      </c>
    </row>
    <row r="13" spans="2:9" s="8" customFormat="1" x14ac:dyDescent="0.15">
      <c r="B13" s="18" t="str">
        <f>重要犯罪!B13</f>
        <v>2016     28</v>
      </c>
      <c r="C13" s="50">
        <v>228</v>
      </c>
      <c r="D13" s="115">
        <v>88.157894736842096</v>
      </c>
      <c r="E13" s="18">
        <v>201</v>
      </c>
      <c r="F13" s="142">
        <v>185</v>
      </c>
      <c r="G13" s="142">
        <v>19</v>
      </c>
      <c r="H13" s="142">
        <v>16</v>
      </c>
      <c r="I13" s="142">
        <v>1</v>
      </c>
    </row>
    <row r="14" spans="2:9" s="8" customFormat="1" x14ac:dyDescent="0.15">
      <c r="B14" s="18" t="str">
        <f>重要犯罪!B14</f>
        <v>2017     29</v>
      </c>
      <c r="C14" s="47">
        <v>239</v>
      </c>
      <c r="D14" s="115">
        <v>97.907949790794973</v>
      </c>
      <c r="E14" s="77">
        <v>234</v>
      </c>
      <c r="F14" s="142">
        <v>186</v>
      </c>
      <c r="G14" s="142">
        <v>19</v>
      </c>
      <c r="H14" s="142">
        <v>10</v>
      </c>
      <c r="I14" s="142">
        <v>1</v>
      </c>
    </row>
    <row r="15" spans="2:9" s="8" customFormat="1" x14ac:dyDescent="0.15">
      <c r="B15" s="18" t="str">
        <f>重要犯罪!B15</f>
        <v>2018     30</v>
      </c>
      <c r="C15" s="47">
        <v>304</v>
      </c>
      <c r="D15" s="115">
        <v>93.092105263157904</v>
      </c>
      <c r="E15" s="77">
        <v>283</v>
      </c>
      <c r="F15" s="142">
        <v>257</v>
      </c>
      <c r="G15" s="142">
        <v>31</v>
      </c>
      <c r="H15" s="142">
        <v>18</v>
      </c>
      <c r="I15" s="142">
        <v>1</v>
      </c>
    </row>
    <row r="16" spans="2:9" s="8" customFormat="1" x14ac:dyDescent="0.15">
      <c r="B16" s="18" t="str">
        <f>重要犯罪!B16</f>
        <v>2019 令和元年</v>
      </c>
      <c r="C16" s="50">
        <v>293</v>
      </c>
      <c r="D16" s="115">
        <v>91.467576791808867</v>
      </c>
      <c r="E16" s="148">
        <v>268</v>
      </c>
      <c r="F16" s="142">
        <v>235</v>
      </c>
      <c r="G16" s="142">
        <v>22</v>
      </c>
      <c r="H16" s="142">
        <v>20</v>
      </c>
      <c r="I16" s="142">
        <v>1</v>
      </c>
    </row>
    <row r="17" spans="2:9" s="22" customFormat="1" x14ac:dyDescent="0.15">
      <c r="B17" s="18" t="str">
        <f>重要犯罪!B17</f>
        <v>2020 　　２</v>
      </c>
      <c r="C17" s="50">
        <v>337</v>
      </c>
      <c r="D17" s="48">
        <v>99.406528189910986</v>
      </c>
      <c r="E17" s="149">
        <v>335</v>
      </c>
      <c r="F17" s="149">
        <v>266</v>
      </c>
      <c r="G17" s="149">
        <v>34</v>
      </c>
      <c r="H17" s="149">
        <v>12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389</v>
      </c>
      <c r="D18" s="54">
        <f>E18/C18*100</f>
        <v>93.830334190231355</v>
      </c>
      <c r="E18" s="131">
        <f>SUM(E20,E26,E33,E34,E45,E52,E59,E65,E70)</f>
        <v>365</v>
      </c>
      <c r="F18" s="121">
        <f>SUM(F20,F26,F33,F34,F45,F52,F59,F65,F70)</f>
        <v>376</v>
      </c>
      <c r="G18" s="121">
        <f>SUM(G20,G26,G33,G34,G45,G52,G59,G65,G70)</f>
        <v>37</v>
      </c>
      <c r="H18" s="121">
        <f>SUM(H20,H26,H33,H34,H45,H52,H59,H65,H70)</f>
        <v>19</v>
      </c>
      <c r="I18" s="121">
        <f>SUM(I20,I26,I33,I34,I45,I52,I59,I65,I70)</f>
        <v>2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10</v>
      </c>
      <c r="D20" s="53"/>
      <c r="E20" s="23">
        <v>10</v>
      </c>
      <c r="F20" s="122">
        <v>16</v>
      </c>
      <c r="G20" s="122">
        <v>3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7</v>
      </c>
      <c r="D21" s="43"/>
      <c r="E21" s="125">
        <v>7</v>
      </c>
      <c r="F21" s="123">
        <v>13</v>
      </c>
      <c r="G21" s="123">
        <v>3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2</v>
      </c>
      <c r="D22" s="43"/>
      <c r="E22" s="125">
        <v>2</v>
      </c>
      <c r="F22" s="123">
        <v>2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1</v>
      </c>
      <c r="D24" s="43"/>
      <c r="E24" s="125">
        <v>1</v>
      </c>
      <c r="F24" s="123">
        <v>1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19</v>
      </c>
      <c r="D26" s="53"/>
      <c r="E26" s="127">
        <v>20</v>
      </c>
      <c r="F26" s="121">
        <v>21</v>
      </c>
      <c r="G26" s="121">
        <v>1</v>
      </c>
      <c r="H26" s="121">
        <v>2</v>
      </c>
      <c r="I26" s="121">
        <v>0</v>
      </c>
    </row>
    <row r="27" spans="2:9" s="8" customFormat="1" ht="11.1" customHeight="1" x14ac:dyDescent="0.15">
      <c r="B27" s="29" t="s">
        <v>7</v>
      </c>
      <c r="C27" s="123">
        <v>3</v>
      </c>
      <c r="D27" s="43"/>
      <c r="E27" s="125">
        <v>4</v>
      </c>
      <c r="F27" s="123">
        <v>4</v>
      </c>
      <c r="G27" s="123">
        <v>0</v>
      </c>
      <c r="H27" s="123">
        <v>1</v>
      </c>
      <c r="I27" s="123">
        <v>0</v>
      </c>
    </row>
    <row r="28" spans="2:9" s="8" customFormat="1" ht="11.1" customHeight="1" x14ac:dyDescent="0.15">
      <c r="B28" s="29" t="s">
        <v>8</v>
      </c>
      <c r="C28" s="123">
        <v>2</v>
      </c>
      <c r="D28" s="43"/>
      <c r="E28" s="125">
        <v>2</v>
      </c>
      <c r="F28" s="123">
        <v>1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8</v>
      </c>
      <c r="D29" s="43"/>
      <c r="E29" s="125">
        <v>8</v>
      </c>
      <c r="F29" s="123">
        <v>10</v>
      </c>
      <c r="G29" s="123">
        <v>1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1</v>
      </c>
      <c r="D30" s="43"/>
      <c r="E30" s="125">
        <v>1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4</v>
      </c>
      <c r="D31" s="43"/>
      <c r="E31" s="125">
        <v>4</v>
      </c>
      <c r="F31" s="123">
        <v>4</v>
      </c>
      <c r="G31" s="123">
        <v>0</v>
      </c>
      <c r="H31" s="123">
        <v>1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1</v>
      </c>
      <c r="D32" s="43"/>
      <c r="E32" s="125">
        <v>1</v>
      </c>
      <c r="F32" s="123">
        <v>2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48</v>
      </c>
      <c r="D33" s="53"/>
      <c r="E33" s="129">
        <v>50</v>
      </c>
      <c r="F33" s="128">
        <v>35</v>
      </c>
      <c r="G33" s="128">
        <v>1</v>
      </c>
      <c r="H33" s="128">
        <v>2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112</v>
      </c>
      <c r="D34" s="53"/>
      <c r="E34" s="127">
        <v>108</v>
      </c>
      <c r="F34" s="121">
        <v>115</v>
      </c>
      <c r="G34" s="121">
        <v>9</v>
      </c>
      <c r="H34" s="121">
        <v>2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2</v>
      </c>
      <c r="D35" s="43"/>
      <c r="E35" s="125">
        <v>2</v>
      </c>
      <c r="F35" s="123">
        <v>1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5</v>
      </c>
      <c r="D36" s="43"/>
      <c r="E36" s="125">
        <v>5</v>
      </c>
      <c r="F36" s="123">
        <v>15</v>
      </c>
      <c r="G36" s="123">
        <v>1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6</v>
      </c>
      <c r="D37" s="43"/>
      <c r="E37" s="125">
        <v>6</v>
      </c>
      <c r="F37" s="123">
        <v>5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46</v>
      </c>
      <c r="D38" s="43"/>
      <c r="E38" s="125">
        <v>45</v>
      </c>
      <c r="F38" s="123">
        <v>43</v>
      </c>
      <c r="G38" s="123">
        <v>4</v>
      </c>
      <c r="H38" s="123">
        <v>1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14</v>
      </c>
      <c r="D39" s="43"/>
      <c r="E39" s="125">
        <v>14</v>
      </c>
      <c r="F39" s="123">
        <v>8</v>
      </c>
      <c r="G39" s="123">
        <v>2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12</v>
      </c>
      <c r="D40" s="43"/>
      <c r="E40" s="125">
        <v>8</v>
      </c>
      <c r="F40" s="123">
        <v>7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6</v>
      </c>
      <c r="D41" s="43"/>
      <c r="E41" s="125">
        <v>8</v>
      </c>
      <c r="F41" s="123">
        <v>4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2</v>
      </c>
      <c r="D42" s="43"/>
      <c r="E42" s="125">
        <v>2</v>
      </c>
      <c r="F42" s="123">
        <v>2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4</v>
      </c>
      <c r="D43" s="43"/>
      <c r="E43" s="125">
        <v>4</v>
      </c>
      <c r="F43" s="123">
        <v>12</v>
      </c>
      <c r="G43" s="123">
        <v>2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15</v>
      </c>
      <c r="D44" s="43"/>
      <c r="E44" s="125">
        <v>14</v>
      </c>
      <c r="F44" s="123">
        <v>18</v>
      </c>
      <c r="G44" s="123">
        <v>0</v>
      </c>
      <c r="H44" s="123">
        <v>1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37</v>
      </c>
      <c r="D45" s="53"/>
      <c r="E45" s="131">
        <v>35</v>
      </c>
      <c r="F45" s="121">
        <v>33</v>
      </c>
      <c r="G45" s="121">
        <v>5</v>
      </c>
      <c r="H45" s="121">
        <v>2</v>
      </c>
      <c r="I45" s="121">
        <v>1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2</v>
      </c>
      <c r="D47" s="43"/>
      <c r="E47" s="125">
        <v>2</v>
      </c>
      <c r="F47" s="123">
        <v>2</v>
      </c>
      <c r="G47" s="123">
        <v>1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3</v>
      </c>
      <c r="D48" s="43"/>
      <c r="E48" s="125">
        <v>3</v>
      </c>
      <c r="F48" s="123">
        <v>3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2</v>
      </c>
      <c r="D49" s="43"/>
      <c r="E49" s="125">
        <v>2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27</v>
      </c>
      <c r="D50" s="43"/>
      <c r="E50" s="125">
        <v>26</v>
      </c>
      <c r="F50" s="123">
        <v>24</v>
      </c>
      <c r="G50" s="123">
        <v>4</v>
      </c>
      <c r="H50" s="123">
        <v>2</v>
      </c>
      <c r="I50" s="123">
        <v>1</v>
      </c>
    </row>
    <row r="51" spans="2:9" s="8" customFormat="1" ht="11.1" customHeight="1" x14ac:dyDescent="0.15">
      <c r="B51" s="29" t="s">
        <v>29</v>
      </c>
      <c r="C51" s="123">
        <v>3</v>
      </c>
      <c r="D51" s="43"/>
      <c r="E51" s="125">
        <v>2</v>
      </c>
      <c r="F51" s="123">
        <v>4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100</v>
      </c>
      <c r="D52" s="53"/>
      <c r="E52" s="127">
        <v>83</v>
      </c>
      <c r="F52" s="121">
        <v>94</v>
      </c>
      <c r="G52" s="121">
        <v>7</v>
      </c>
      <c r="H52" s="121">
        <v>9</v>
      </c>
      <c r="I52" s="121">
        <v>1</v>
      </c>
    </row>
    <row r="53" spans="2:9" s="8" customFormat="1" ht="11.1" customHeight="1" x14ac:dyDescent="0.15">
      <c r="B53" s="29" t="s">
        <v>30</v>
      </c>
      <c r="C53" s="123">
        <v>6</v>
      </c>
      <c r="D53" s="43"/>
      <c r="E53" s="125">
        <v>5</v>
      </c>
      <c r="F53" s="123">
        <v>15</v>
      </c>
      <c r="G53" s="123">
        <v>0</v>
      </c>
      <c r="H53" s="123">
        <v>3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4</v>
      </c>
      <c r="D54" s="43"/>
      <c r="E54" s="125">
        <v>4</v>
      </c>
      <c r="F54" s="123">
        <v>7</v>
      </c>
      <c r="G54" s="123">
        <v>2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39</v>
      </c>
      <c r="D55" s="43"/>
      <c r="E55" s="125">
        <v>25</v>
      </c>
      <c r="F55" s="123">
        <v>32</v>
      </c>
      <c r="G55" s="123">
        <v>3</v>
      </c>
      <c r="H55" s="123">
        <v>3</v>
      </c>
      <c r="I55" s="123">
        <v>1</v>
      </c>
    </row>
    <row r="56" spans="2:9" s="8" customFormat="1" ht="11.1" customHeight="1" x14ac:dyDescent="0.15">
      <c r="B56" s="29" t="s">
        <v>33</v>
      </c>
      <c r="C56" s="123">
        <v>44</v>
      </c>
      <c r="D56" s="43"/>
      <c r="E56" s="125">
        <v>42</v>
      </c>
      <c r="F56" s="123">
        <v>32</v>
      </c>
      <c r="G56" s="123">
        <v>2</v>
      </c>
      <c r="H56" s="123">
        <v>2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6</v>
      </c>
      <c r="D57" s="43"/>
      <c r="E57" s="125">
        <v>6</v>
      </c>
      <c r="F57" s="123">
        <v>8</v>
      </c>
      <c r="G57" s="123">
        <v>0</v>
      </c>
      <c r="H57" s="123">
        <v>1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1</v>
      </c>
      <c r="D58" s="43"/>
      <c r="E58" s="125">
        <v>1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27</v>
      </c>
      <c r="D59" s="53"/>
      <c r="E59" s="127">
        <v>27</v>
      </c>
      <c r="F59" s="121">
        <v>31</v>
      </c>
      <c r="G59" s="121">
        <v>2</v>
      </c>
      <c r="H59" s="121">
        <v>1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4</v>
      </c>
      <c r="D60" s="43"/>
      <c r="E60" s="125">
        <v>3</v>
      </c>
      <c r="F60" s="123">
        <v>8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2</v>
      </c>
      <c r="F61" s="123">
        <v>1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8</v>
      </c>
      <c r="D62" s="43"/>
      <c r="E62" s="125">
        <v>8</v>
      </c>
      <c r="F62" s="123">
        <v>6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11</v>
      </c>
      <c r="D63" s="43"/>
      <c r="E63" s="125">
        <v>10</v>
      </c>
      <c r="F63" s="123">
        <v>14</v>
      </c>
      <c r="G63" s="123">
        <v>2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4</v>
      </c>
      <c r="D64" s="43"/>
      <c r="E64" s="125">
        <v>4</v>
      </c>
      <c r="F64" s="123">
        <v>2</v>
      </c>
      <c r="G64" s="123">
        <v>0</v>
      </c>
      <c r="H64" s="123">
        <v>1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5</v>
      </c>
      <c r="D65" s="53"/>
      <c r="E65" s="127">
        <v>6</v>
      </c>
      <c r="F65" s="121">
        <v>7</v>
      </c>
      <c r="G65" s="121">
        <v>3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4</v>
      </c>
      <c r="D67" s="43"/>
      <c r="E67" s="125">
        <v>4</v>
      </c>
      <c r="F67" s="123">
        <v>6</v>
      </c>
      <c r="G67" s="123">
        <v>3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1</v>
      </c>
      <c r="D68" s="43"/>
      <c r="E68" s="125">
        <v>1</v>
      </c>
      <c r="F68" s="123">
        <v>1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1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31</v>
      </c>
      <c r="D70" s="53"/>
      <c r="E70" s="127">
        <v>26</v>
      </c>
      <c r="F70" s="121">
        <v>24</v>
      </c>
      <c r="G70" s="121">
        <v>6</v>
      </c>
      <c r="H70" s="121">
        <v>1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17</v>
      </c>
      <c r="D71" s="43"/>
      <c r="E71" s="125">
        <v>14</v>
      </c>
      <c r="F71" s="123">
        <v>13</v>
      </c>
      <c r="G71" s="123">
        <v>2</v>
      </c>
      <c r="H71" s="123">
        <v>1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4</v>
      </c>
      <c r="D73" s="43"/>
      <c r="E73" s="125">
        <v>4</v>
      </c>
      <c r="F73" s="123">
        <v>3</v>
      </c>
      <c r="G73" s="123">
        <v>1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3</v>
      </c>
      <c r="D74" s="43"/>
      <c r="E74" s="125">
        <v>3</v>
      </c>
      <c r="F74" s="123">
        <v>3</v>
      </c>
      <c r="G74" s="123">
        <v>2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5</v>
      </c>
      <c r="D77" s="43"/>
      <c r="E77" s="125">
        <v>4</v>
      </c>
      <c r="F77" s="123">
        <v>4</v>
      </c>
      <c r="G77" s="123">
        <v>1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2</v>
      </c>
      <c r="D78" s="67"/>
      <c r="E78" s="134">
        <v>1</v>
      </c>
      <c r="F78" s="132">
        <v>1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transitionEvaluation="1" codeName="Sheet104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215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131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599</v>
      </c>
      <c r="D9" s="44">
        <v>54.42404006677797</v>
      </c>
      <c r="E9" s="45">
        <v>326</v>
      </c>
      <c r="F9" s="43">
        <v>282</v>
      </c>
      <c r="G9" s="43">
        <v>76</v>
      </c>
      <c r="H9" s="43">
        <v>13</v>
      </c>
      <c r="I9" s="43">
        <v>7</v>
      </c>
    </row>
    <row r="10" spans="2:9" s="8" customFormat="1" x14ac:dyDescent="0.15">
      <c r="B10" s="14" t="str">
        <f>重要犯罪!B10</f>
        <v>2013     25</v>
      </c>
      <c r="C10" s="43">
        <v>659</v>
      </c>
      <c r="D10" s="44">
        <v>60.091047040971169</v>
      </c>
      <c r="E10" s="45">
        <v>396</v>
      </c>
      <c r="F10" s="43">
        <v>350</v>
      </c>
      <c r="G10" s="43">
        <v>94</v>
      </c>
      <c r="H10" s="43">
        <v>21</v>
      </c>
      <c r="I10" s="43">
        <v>10</v>
      </c>
    </row>
    <row r="11" spans="2:9" s="8" customFormat="1" x14ac:dyDescent="0.15">
      <c r="B11" s="14" t="str">
        <f>重要犯罪!B11</f>
        <v>2014     26</v>
      </c>
      <c r="C11" s="43">
        <v>729</v>
      </c>
      <c r="D11" s="44">
        <v>64.197530864197532</v>
      </c>
      <c r="E11" s="45">
        <v>468</v>
      </c>
      <c r="F11" s="43">
        <v>434</v>
      </c>
      <c r="G11" s="43">
        <v>107</v>
      </c>
      <c r="H11" s="43">
        <v>23</v>
      </c>
      <c r="I11" s="43">
        <v>7</v>
      </c>
    </row>
    <row r="12" spans="2:9" s="8" customFormat="1" x14ac:dyDescent="0.15">
      <c r="B12" s="14" t="str">
        <f>重要犯罪!B12</f>
        <v>2015     27</v>
      </c>
      <c r="C12" s="43">
        <v>720</v>
      </c>
      <c r="D12" s="115">
        <v>69.027777777777771</v>
      </c>
      <c r="E12" s="45">
        <v>497</v>
      </c>
      <c r="F12" s="43">
        <v>440</v>
      </c>
      <c r="G12" s="43">
        <v>115</v>
      </c>
      <c r="H12" s="43">
        <v>19</v>
      </c>
      <c r="I12" s="43">
        <v>5</v>
      </c>
    </row>
    <row r="13" spans="2:9" s="8" customFormat="1" x14ac:dyDescent="0.15">
      <c r="B13" s="14" t="str">
        <f>重要犯罪!B13</f>
        <v>2016     28</v>
      </c>
      <c r="C13" s="43">
        <v>762</v>
      </c>
      <c r="D13" s="115">
        <v>65.354330708661408</v>
      </c>
      <c r="E13" s="45">
        <v>498</v>
      </c>
      <c r="F13" s="43">
        <v>437</v>
      </c>
      <c r="G13" s="43">
        <v>119</v>
      </c>
      <c r="H13" s="43">
        <v>21</v>
      </c>
      <c r="I13" s="43">
        <v>4</v>
      </c>
    </row>
    <row r="14" spans="2:9" s="8" customFormat="1" x14ac:dyDescent="0.15">
      <c r="B14" s="14" t="str">
        <f>重要犯罪!B14</f>
        <v>2017     29</v>
      </c>
      <c r="C14" s="24">
        <v>786</v>
      </c>
      <c r="D14" s="115">
        <v>70.229007633587784</v>
      </c>
      <c r="E14" s="46">
        <v>552</v>
      </c>
      <c r="F14" s="43">
        <v>511</v>
      </c>
      <c r="G14" s="43">
        <v>149</v>
      </c>
      <c r="H14" s="43">
        <v>22</v>
      </c>
      <c r="I14" s="43">
        <v>8</v>
      </c>
    </row>
    <row r="15" spans="2:9" s="8" customFormat="1" x14ac:dyDescent="0.15">
      <c r="B15" s="18" t="str">
        <f>重要犯罪!B15</f>
        <v>2018     30</v>
      </c>
      <c r="C15" s="47">
        <v>792</v>
      </c>
      <c r="D15" s="115">
        <v>76.13636363636364</v>
      </c>
      <c r="E15" s="49">
        <v>603</v>
      </c>
      <c r="F15" s="50">
        <v>565</v>
      </c>
      <c r="G15" s="50">
        <v>129</v>
      </c>
      <c r="H15" s="50">
        <v>30</v>
      </c>
      <c r="I15" s="50">
        <v>4</v>
      </c>
    </row>
    <row r="16" spans="2:9" s="8" customFormat="1" x14ac:dyDescent="0.15">
      <c r="B16" s="18" t="str">
        <f>重要犯罪!B16</f>
        <v>2019 令和元年</v>
      </c>
      <c r="C16" s="50">
        <v>764</v>
      </c>
      <c r="D16" s="115">
        <v>74.083769633507856</v>
      </c>
      <c r="E16" s="51">
        <v>566</v>
      </c>
      <c r="F16" s="50">
        <v>582</v>
      </c>
      <c r="G16" s="50">
        <v>163</v>
      </c>
      <c r="H16" s="50">
        <v>28</v>
      </c>
      <c r="I16" s="50">
        <v>9</v>
      </c>
    </row>
    <row r="17" spans="2:9" s="22" customFormat="1" x14ac:dyDescent="0.15">
      <c r="B17" s="18" t="str">
        <f>重要犯罪!B17</f>
        <v>2020 　　２</v>
      </c>
      <c r="C17" s="50">
        <v>805</v>
      </c>
      <c r="D17" s="48">
        <v>78.136645962732914</v>
      </c>
      <c r="E17" s="52">
        <v>629</v>
      </c>
      <c r="F17" s="52">
        <v>581</v>
      </c>
      <c r="G17" s="52">
        <v>176</v>
      </c>
      <c r="H17" s="52">
        <v>23</v>
      </c>
      <c r="I17" s="51">
        <v>1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1011</v>
      </c>
      <c r="D18" s="54">
        <f>E18/C18*100</f>
        <v>70.82096933728981</v>
      </c>
      <c r="E18" s="55">
        <f>SUM(E20,E26,E33,E34,E45,E52,E59,E65,E70)</f>
        <v>716</v>
      </c>
      <c r="F18" s="53">
        <f>SUM(F20,F26,F33,F34,F45,F52,F59,F65,F70)</f>
        <v>640</v>
      </c>
      <c r="G18" s="53">
        <f>SUM(G20,G26,G33,G34,G45,G52,G59,G65,G70)</f>
        <v>181</v>
      </c>
      <c r="H18" s="53">
        <f>SUM(H20,H26,H33,H34,H45,H52,H59,H65,H70)</f>
        <v>27</v>
      </c>
      <c r="I18" s="53">
        <f>SUM(I20,I26,I33,I34,I45,I52,I59,I65,I70)</f>
        <v>7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36</v>
      </c>
      <c r="D20" s="53"/>
      <c r="E20" s="23">
        <v>23</v>
      </c>
      <c r="F20" s="122">
        <v>27</v>
      </c>
      <c r="G20" s="122">
        <v>5</v>
      </c>
      <c r="H20" s="122">
        <v>1</v>
      </c>
      <c r="I20" s="121">
        <v>1</v>
      </c>
    </row>
    <row r="21" spans="2:9" s="8" customFormat="1" ht="11.1" customHeight="1" x14ac:dyDescent="0.15">
      <c r="B21" s="29" t="s">
        <v>2</v>
      </c>
      <c r="C21" s="30">
        <v>17</v>
      </c>
      <c r="D21" s="43"/>
      <c r="E21" s="125">
        <v>15</v>
      </c>
      <c r="F21" s="123">
        <v>21</v>
      </c>
      <c r="G21" s="123">
        <v>4</v>
      </c>
      <c r="H21" s="126">
        <v>1</v>
      </c>
      <c r="I21" s="123">
        <v>1</v>
      </c>
    </row>
    <row r="22" spans="2:9" s="8" customFormat="1" ht="11.1" customHeight="1" x14ac:dyDescent="0.15">
      <c r="B22" s="29" t="s">
        <v>3</v>
      </c>
      <c r="C22" s="30">
        <v>6</v>
      </c>
      <c r="D22" s="43"/>
      <c r="E22" s="125">
        <v>4</v>
      </c>
      <c r="F22" s="123">
        <v>2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30">
        <v>5</v>
      </c>
      <c r="D23" s="43"/>
      <c r="E23" s="125">
        <v>1</v>
      </c>
      <c r="F23" s="123">
        <v>1</v>
      </c>
      <c r="G23" s="123">
        <v>1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30">
        <v>7</v>
      </c>
      <c r="D24" s="43"/>
      <c r="E24" s="125">
        <v>2</v>
      </c>
      <c r="F24" s="123">
        <v>2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30">
        <v>1</v>
      </c>
      <c r="D25" s="43"/>
      <c r="E25" s="125">
        <v>1</v>
      </c>
      <c r="F25" s="123">
        <v>1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53">
        <v>59</v>
      </c>
      <c r="D26" s="53"/>
      <c r="E26" s="127">
        <v>46</v>
      </c>
      <c r="F26" s="121">
        <v>40</v>
      </c>
      <c r="G26" s="121">
        <v>11</v>
      </c>
      <c r="H26" s="121">
        <v>2</v>
      </c>
      <c r="I26" s="121">
        <v>0</v>
      </c>
    </row>
    <row r="27" spans="2:9" s="8" customFormat="1" ht="11.1" customHeight="1" x14ac:dyDescent="0.15">
      <c r="B27" s="29" t="s">
        <v>7</v>
      </c>
      <c r="C27" s="30">
        <v>11</v>
      </c>
      <c r="D27" s="43"/>
      <c r="E27" s="125">
        <v>7</v>
      </c>
      <c r="F27" s="123">
        <v>7</v>
      </c>
      <c r="G27" s="123">
        <v>1</v>
      </c>
      <c r="H27" s="123">
        <v>1</v>
      </c>
      <c r="I27" s="123">
        <v>0</v>
      </c>
    </row>
    <row r="28" spans="2:9" s="8" customFormat="1" ht="11.1" customHeight="1" x14ac:dyDescent="0.15">
      <c r="B28" s="29" t="s">
        <v>8</v>
      </c>
      <c r="C28" s="30">
        <v>2</v>
      </c>
      <c r="D28" s="43"/>
      <c r="E28" s="125">
        <v>1</v>
      </c>
      <c r="F28" s="123">
        <v>1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30">
        <v>17</v>
      </c>
      <c r="D29" s="43"/>
      <c r="E29" s="125">
        <v>13</v>
      </c>
      <c r="F29" s="123">
        <v>10</v>
      </c>
      <c r="G29" s="123">
        <v>3</v>
      </c>
      <c r="H29" s="123">
        <v>1</v>
      </c>
      <c r="I29" s="123">
        <v>0</v>
      </c>
    </row>
    <row r="30" spans="2:9" s="8" customFormat="1" ht="11.1" customHeight="1" x14ac:dyDescent="0.15">
      <c r="B30" s="29" t="s">
        <v>10</v>
      </c>
      <c r="C30" s="30">
        <v>6</v>
      </c>
      <c r="D30" s="43"/>
      <c r="E30" s="125">
        <v>10</v>
      </c>
      <c r="F30" s="123">
        <v>10</v>
      </c>
      <c r="G30" s="123">
        <v>5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30">
        <v>10</v>
      </c>
      <c r="D31" s="43"/>
      <c r="E31" s="125">
        <v>7</v>
      </c>
      <c r="F31" s="123">
        <v>6</v>
      </c>
      <c r="G31" s="123">
        <v>2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30">
        <v>13</v>
      </c>
      <c r="D32" s="43"/>
      <c r="E32" s="125">
        <v>8</v>
      </c>
      <c r="F32" s="123">
        <v>6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63">
        <v>131</v>
      </c>
      <c r="D33" s="53"/>
      <c r="E33" s="129">
        <v>88</v>
      </c>
      <c r="F33" s="128">
        <v>82</v>
      </c>
      <c r="G33" s="128">
        <v>25</v>
      </c>
      <c r="H33" s="128">
        <v>7</v>
      </c>
      <c r="I33" s="128">
        <v>1</v>
      </c>
    </row>
    <row r="34" spans="2:9" s="22" customFormat="1" ht="11.1" customHeight="1" x14ac:dyDescent="0.15">
      <c r="B34" s="32" t="s">
        <v>285</v>
      </c>
      <c r="C34" s="53">
        <v>216</v>
      </c>
      <c r="D34" s="53"/>
      <c r="E34" s="127">
        <v>152</v>
      </c>
      <c r="F34" s="121">
        <v>144</v>
      </c>
      <c r="G34" s="121">
        <v>44</v>
      </c>
      <c r="H34" s="121">
        <v>3</v>
      </c>
      <c r="I34" s="121">
        <v>0</v>
      </c>
    </row>
    <row r="35" spans="2:9" s="8" customFormat="1" ht="11.1" customHeight="1" x14ac:dyDescent="0.15">
      <c r="B35" s="29" t="s">
        <v>14</v>
      </c>
      <c r="C35" s="30">
        <v>20</v>
      </c>
      <c r="D35" s="43"/>
      <c r="E35" s="125">
        <v>15</v>
      </c>
      <c r="F35" s="123">
        <v>18</v>
      </c>
      <c r="G35" s="123">
        <v>5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30">
        <v>5</v>
      </c>
      <c r="D36" s="43"/>
      <c r="E36" s="125">
        <v>3</v>
      </c>
      <c r="F36" s="123">
        <v>3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30">
        <v>7</v>
      </c>
      <c r="D37" s="43"/>
      <c r="E37" s="125">
        <v>7</v>
      </c>
      <c r="F37" s="123">
        <v>7</v>
      </c>
      <c r="G37" s="123">
        <v>3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30">
        <v>47</v>
      </c>
      <c r="D38" s="43"/>
      <c r="E38" s="125">
        <v>43</v>
      </c>
      <c r="F38" s="123">
        <v>39</v>
      </c>
      <c r="G38" s="123">
        <v>11</v>
      </c>
      <c r="H38" s="123">
        <v>1</v>
      </c>
      <c r="I38" s="123">
        <v>0</v>
      </c>
    </row>
    <row r="39" spans="2:9" s="8" customFormat="1" ht="11.1" customHeight="1" x14ac:dyDescent="0.15">
      <c r="B39" s="29" t="s">
        <v>18</v>
      </c>
      <c r="C39" s="30">
        <v>34</v>
      </c>
      <c r="D39" s="43"/>
      <c r="E39" s="125">
        <v>26</v>
      </c>
      <c r="F39" s="123">
        <v>23</v>
      </c>
      <c r="G39" s="123">
        <v>4</v>
      </c>
      <c r="H39" s="123">
        <v>1</v>
      </c>
      <c r="I39" s="123">
        <v>0</v>
      </c>
    </row>
    <row r="40" spans="2:9" s="8" customFormat="1" ht="11.1" customHeight="1" x14ac:dyDescent="0.15">
      <c r="B40" s="29" t="s">
        <v>19</v>
      </c>
      <c r="C40" s="30">
        <v>43</v>
      </c>
      <c r="D40" s="43"/>
      <c r="E40" s="125">
        <v>26</v>
      </c>
      <c r="F40" s="123">
        <v>25</v>
      </c>
      <c r="G40" s="123">
        <v>9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30">
        <v>24</v>
      </c>
      <c r="D41" s="43"/>
      <c r="E41" s="125">
        <v>12</v>
      </c>
      <c r="F41" s="123">
        <v>9</v>
      </c>
      <c r="G41" s="123">
        <v>2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66">
        <v>7</v>
      </c>
      <c r="D42" s="43"/>
      <c r="E42" s="125">
        <v>3</v>
      </c>
      <c r="F42" s="123">
        <v>2</v>
      </c>
      <c r="G42" s="123">
        <v>1</v>
      </c>
      <c r="H42" s="123">
        <v>1</v>
      </c>
      <c r="I42" s="123">
        <v>0</v>
      </c>
    </row>
    <row r="43" spans="2:9" s="8" customFormat="1" ht="11.1" customHeight="1" x14ac:dyDescent="0.15">
      <c r="B43" s="29" t="s">
        <v>22</v>
      </c>
      <c r="C43" s="30">
        <v>11</v>
      </c>
      <c r="D43" s="43"/>
      <c r="E43" s="125">
        <v>5</v>
      </c>
      <c r="F43" s="123">
        <v>6</v>
      </c>
      <c r="G43" s="123">
        <v>4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30">
        <v>18</v>
      </c>
      <c r="D44" s="43"/>
      <c r="E44" s="125">
        <v>12</v>
      </c>
      <c r="F44" s="123">
        <v>12</v>
      </c>
      <c r="G44" s="123">
        <v>5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53">
        <v>127</v>
      </c>
      <c r="D45" s="53"/>
      <c r="E45" s="131">
        <v>84</v>
      </c>
      <c r="F45" s="121">
        <v>74</v>
      </c>
      <c r="G45" s="121">
        <v>25</v>
      </c>
      <c r="H45" s="121">
        <v>3</v>
      </c>
      <c r="I45" s="121">
        <v>1</v>
      </c>
    </row>
    <row r="46" spans="2:9" s="8" customFormat="1" ht="11.1" customHeight="1" x14ac:dyDescent="0.15">
      <c r="B46" s="29" t="s">
        <v>24</v>
      </c>
      <c r="C46" s="30">
        <v>20</v>
      </c>
      <c r="D46" s="43"/>
      <c r="E46" s="125">
        <v>16</v>
      </c>
      <c r="F46" s="123">
        <v>16</v>
      </c>
      <c r="G46" s="123">
        <v>3</v>
      </c>
      <c r="H46" s="123">
        <v>1</v>
      </c>
      <c r="I46" s="123">
        <v>0</v>
      </c>
    </row>
    <row r="47" spans="2:9" s="8" customFormat="1" ht="11.1" customHeight="1" x14ac:dyDescent="0.15">
      <c r="B47" s="29" t="s">
        <v>25</v>
      </c>
      <c r="C47" s="30">
        <v>13</v>
      </c>
      <c r="D47" s="43"/>
      <c r="E47" s="125">
        <v>9</v>
      </c>
      <c r="F47" s="123">
        <v>8</v>
      </c>
      <c r="G47" s="123">
        <v>3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30">
        <v>4</v>
      </c>
      <c r="D48" s="43"/>
      <c r="E48" s="125">
        <v>3</v>
      </c>
      <c r="F48" s="123">
        <v>1</v>
      </c>
      <c r="G48" s="123">
        <v>0</v>
      </c>
      <c r="H48" s="123">
        <v>1</v>
      </c>
      <c r="I48" s="123">
        <v>0</v>
      </c>
    </row>
    <row r="49" spans="2:9" s="8" customFormat="1" ht="11.1" customHeight="1" x14ac:dyDescent="0.15">
      <c r="B49" s="29" t="s">
        <v>27</v>
      </c>
      <c r="C49" s="30">
        <v>16</v>
      </c>
      <c r="D49" s="43"/>
      <c r="E49" s="125">
        <v>10</v>
      </c>
      <c r="F49" s="123">
        <v>7</v>
      </c>
      <c r="G49" s="123">
        <v>2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30">
        <v>60</v>
      </c>
      <c r="D50" s="43"/>
      <c r="E50" s="125">
        <v>34</v>
      </c>
      <c r="F50" s="123">
        <v>32</v>
      </c>
      <c r="G50" s="123">
        <v>13</v>
      </c>
      <c r="H50" s="123">
        <v>1</v>
      </c>
      <c r="I50" s="123">
        <v>1</v>
      </c>
    </row>
    <row r="51" spans="2:9" s="8" customFormat="1" ht="11.1" customHeight="1" x14ac:dyDescent="0.15">
      <c r="B51" s="29" t="s">
        <v>29</v>
      </c>
      <c r="C51" s="30">
        <v>14</v>
      </c>
      <c r="D51" s="43"/>
      <c r="E51" s="125">
        <v>12</v>
      </c>
      <c r="F51" s="123">
        <v>10</v>
      </c>
      <c r="G51" s="123">
        <v>4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53">
        <v>221</v>
      </c>
      <c r="D52" s="53"/>
      <c r="E52" s="127">
        <v>160</v>
      </c>
      <c r="F52" s="121">
        <v>127</v>
      </c>
      <c r="G52" s="121">
        <v>32</v>
      </c>
      <c r="H52" s="121">
        <v>5</v>
      </c>
      <c r="I52" s="121">
        <v>2</v>
      </c>
    </row>
    <row r="53" spans="2:9" s="8" customFormat="1" ht="11.1" customHeight="1" x14ac:dyDescent="0.15">
      <c r="B53" s="29" t="s">
        <v>30</v>
      </c>
      <c r="C53" s="30">
        <v>22</v>
      </c>
      <c r="D53" s="43"/>
      <c r="E53" s="125">
        <v>10</v>
      </c>
      <c r="F53" s="123">
        <v>7</v>
      </c>
      <c r="G53" s="123">
        <v>3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30">
        <v>41</v>
      </c>
      <c r="D54" s="43"/>
      <c r="E54" s="125">
        <v>28</v>
      </c>
      <c r="F54" s="123">
        <v>21</v>
      </c>
      <c r="G54" s="123">
        <v>5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30">
        <v>84</v>
      </c>
      <c r="D55" s="43"/>
      <c r="E55" s="125">
        <v>66</v>
      </c>
      <c r="F55" s="123">
        <v>52</v>
      </c>
      <c r="G55" s="123">
        <v>8</v>
      </c>
      <c r="H55" s="123">
        <v>3</v>
      </c>
      <c r="I55" s="123">
        <v>1</v>
      </c>
    </row>
    <row r="56" spans="2:9" s="8" customFormat="1" ht="11.1" customHeight="1" x14ac:dyDescent="0.15">
      <c r="B56" s="29" t="s">
        <v>33</v>
      </c>
      <c r="C56" s="30">
        <v>59</v>
      </c>
      <c r="D56" s="43"/>
      <c r="E56" s="125">
        <v>47</v>
      </c>
      <c r="F56" s="123">
        <v>35</v>
      </c>
      <c r="G56" s="123">
        <v>14</v>
      </c>
      <c r="H56" s="123">
        <v>1</v>
      </c>
      <c r="I56" s="123">
        <v>0</v>
      </c>
    </row>
    <row r="57" spans="2:9" s="8" customFormat="1" ht="11.1" customHeight="1" x14ac:dyDescent="0.15">
      <c r="B57" s="29" t="s">
        <v>34</v>
      </c>
      <c r="C57" s="30">
        <v>7</v>
      </c>
      <c r="D57" s="43"/>
      <c r="E57" s="125">
        <v>6</v>
      </c>
      <c r="F57" s="123">
        <v>10</v>
      </c>
      <c r="G57" s="123">
        <v>2</v>
      </c>
      <c r="H57" s="123">
        <v>1</v>
      </c>
      <c r="I57" s="123">
        <v>1</v>
      </c>
    </row>
    <row r="58" spans="2:9" s="8" customFormat="1" ht="11.1" customHeight="1" x14ac:dyDescent="0.15">
      <c r="B58" s="29" t="s">
        <v>35</v>
      </c>
      <c r="C58" s="30">
        <v>8</v>
      </c>
      <c r="D58" s="43"/>
      <c r="E58" s="125">
        <v>3</v>
      </c>
      <c r="F58" s="123">
        <v>2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53">
        <v>75</v>
      </c>
      <c r="D59" s="53"/>
      <c r="E59" s="127">
        <v>60</v>
      </c>
      <c r="F59" s="121">
        <v>48</v>
      </c>
      <c r="G59" s="121">
        <v>9</v>
      </c>
      <c r="H59" s="121">
        <v>2</v>
      </c>
      <c r="I59" s="121">
        <v>1</v>
      </c>
    </row>
    <row r="60" spans="2:9" s="8" customFormat="1" ht="11.1" customHeight="1" x14ac:dyDescent="0.15">
      <c r="B60" s="29" t="s">
        <v>36</v>
      </c>
      <c r="C60" s="30">
        <v>4</v>
      </c>
      <c r="D60" s="43"/>
      <c r="E60" s="125">
        <v>4</v>
      </c>
      <c r="F60" s="123">
        <v>4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30">
        <v>6</v>
      </c>
      <c r="D61" s="43"/>
      <c r="E61" s="125">
        <v>5</v>
      </c>
      <c r="F61" s="123">
        <v>5</v>
      </c>
      <c r="G61" s="123">
        <v>1</v>
      </c>
      <c r="H61" s="123">
        <v>1</v>
      </c>
      <c r="I61" s="123">
        <v>0</v>
      </c>
    </row>
    <row r="62" spans="2:9" s="8" customFormat="1" ht="11.1" customHeight="1" x14ac:dyDescent="0.15">
      <c r="B62" s="29" t="s">
        <v>38</v>
      </c>
      <c r="C62" s="30">
        <v>28</v>
      </c>
      <c r="D62" s="43"/>
      <c r="E62" s="125">
        <v>20</v>
      </c>
      <c r="F62" s="123">
        <v>18</v>
      </c>
      <c r="G62" s="123">
        <v>1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30">
        <v>27</v>
      </c>
      <c r="D63" s="43"/>
      <c r="E63" s="125">
        <v>21</v>
      </c>
      <c r="F63" s="123">
        <v>17</v>
      </c>
      <c r="G63" s="123">
        <v>6</v>
      </c>
      <c r="H63" s="123">
        <v>1</v>
      </c>
      <c r="I63" s="123">
        <v>1</v>
      </c>
    </row>
    <row r="64" spans="2:9" s="8" customFormat="1" ht="11.1" customHeight="1" x14ac:dyDescent="0.15">
      <c r="B64" s="29" t="s">
        <v>40</v>
      </c>
      <c r="C64" s="30">
        <v>10</v>
      </c>
      <c r="D64" s="43"/>
      <c r="E64" s="125">
        <v>10</v>
      </c>
      <c r="F64" s="123">
        <v>4</v>
      </c>
      <c r="G64" s="123">
        <v>1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53">
        <v>29</v>
      </c>
      <c r="D65" s="53"/>
      <c r="E65" s="127">
        <v>22</v>
      </c>
      <c r="F65" s="121">
        <v>17</v>
      </c>
      <c r="G65" s="121">
        <v>9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30">
        <v>4</v>
      </c>
      <c r="D66" s="43"/>
      <c r="E66" s="125">
        <v>4</v>
      </c>
      <c r="F66" s="123">
        <v>1</v>
      </c>
      <c r="G66" s="123">
        <v>1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30">
        <v>15</v>
      </c>
      <c r="D67" s="43"/>
      <c r="E67" s="125">
        <v>13</v>
      </c>
      <c r="F67" s="123">
        <v>13</v>
      </c>
      <c r="G67" s="123">
        <v>5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30">
        <v>6</v>
      </c>
      <c r="D68" s="43"/>
      <c r="E68" s="125">
        <v>3</v>
      </c>
      <c r="F68" s="123">
        <v>2</v>
      </c>
      <c r="G68" s="123">
        <v>2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30">
        <v>4</v>
      </c>
      <c r="D69" s="43"/>
      <c r="E69" s="125">
        <v>2</v>
      </c>
      <c r="F69" s="123">
        <v>1</v>
      </c>
      <c r="G69" s="123">
        <v>1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53">
        <v>117</v>
      </c>
      <c r="D70" s="53"/>
      <c r="E70" s="127">
        <v>81</v>
      </c>
      <c r="F70" s="121">
        <v>81</v>
      </c>
      <c r="G70" s="121">
        <v>21</v>
      </c>
      <c r="H70" s="121">
        <v>4</v>
      </c>
      <c r="I70" s="121">
        <v>1</v>
      </c>
    </row>
    <row r="71" spans="2:9" s="8" customFormat="1" ht="11.1" customHeight="1" x14ac:dyDescent="0.15">
      <c r="B71" s="29" t="s">
        <v>45</v>
      </c>
      <c r="C71" s="30">
        <v>46</v>
      </c>
      <c r="D71" s="43"/>
      <c r="E71" s="125">
        <v>28</v>
      </c>
      <c r="F71" s="123">
        <v>34</v>
      </c>
      <c r="G71" s="123">
        <v>9</v>
      </c>
      <c r="H71" s="123">
        <v>3</v>
      </c>
      <c r="I71" s="123">
        <v>1</v>
      </c>
    </row>
    <row r="72" spans="2:9" s="8" customFormat="1" ht="11.1" customHeight="1" x14ac:dyDescent="0.15">
      <c r="B72" s="29" t="s">
        <v>46</v>
      </c>
      <c r="C72" s="30">
        <v>7</v>
      </c>
      <c r="D72" s="43"/>
      <c r="E72" s="125">
        <v>8</v>
      </c>
      <c r="F72" s="123">
        <v>9</v>
      </c>
      <c r="G72" s="123">
        <v>3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30">
        <v>8</v>
      </c>
      <c r="D73" s="43"/>
      <c r="E73" s="125">
        <v>5</v>
      </c>
      <c r="F73" s="123">
        <v>4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30">
        <v>14</v>
      </c>
      <c r="D74" s="43"/>
      <c r="E74" s="125">
        <v>11</v>
      </c>
      <c r="F74" s="123">
        <v>9</v>
      </c>
      <c r="G74" s="123">
        <v>2</v>
      </c>
      <c r="H74" s="123">
        <v>1</v>
      </c>
      <c r="I74" s="123">
        <v>0</v>
      </c>
    </row>
    <row r="75" spans="2:9" s="8" customFormat="1" ht="11.1" customHeight="1" x14ac:dyDescent="0.15">
      <c r="B75" s="29" t="s">
        <v>49</v>
      </c>
      <c r="C75" s="30">
        <v>11</v>
      </c>
      <c r="D75" s="43"/>
      <c r="E75" s="125">
        <v>7</v>
      </c>
      <c r="F75" s="123">
        <v>5</v>
      </c>
      <c r="G75" s="123">
        <v>1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30">
        <v>4</v>
      </c>
      <c r="D76" s="43"/>
      <c r="E76" s="125">
        <v>2</v>
      </c>
      <c r="F76" s="123">
        <v>3</v>
      </c>
      <c r="G76" s="123">
        <v>2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30">
        <v>18</v>
      </c>
      <c r="D77" s="43"/>
      <c r="E77" s="125">
        <v>16</v>
      </c>
      <c r="F77" s="123">
        <v>13</v>
      </c>
      <c r="G77" s="123">
        <v>2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9</v>
      </c>
      <c r="D78" s="67"/>
      <c r="E78" s="134">
        <v>4</v>
      </c>
      <c r="F78" s="132">
        <v>4</v>
      </c>
      <c r="G78" s="132">
        <v>2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36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145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65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25</v>
      </c>
      <c r="D9" s="44">
        <v>88</v>
      </c>
      <c r="E9" s="14">
        <v>22</v>
      </c>
      <c r="F9" s="124">
        <v>15</v>
      </c>
      <c r="G9" s="124">
        <v>0</v>
      </c>
      <c r="H9" s="124">
        <v>1</v>
      </c>
      <c r="I9" s="124">
        <v>0</v>
      </c>
    </row>
    <row r="10" spans="2:9" s="8" customFormat="1" x14ac:dyDescent="0.15">
      <c r="B10" s="14" t="str">
        <f>重要犯罪!B10</f>
        <v>2013     25</v>
      </c>
      <c r="C10" s="43">
        <v>24</v>
      </c>
      <c r="D10" s="44">
        <v>100</v>
      </c>
      <c r="E10" s="14">
        <v>24</v>
      </c>
      <c r="F10" s="124">
        <v>22</v>
      </c>
      <c r="G10" s="124">
        <v>8</v>
      </c>
      <c r="H10" s="124">
        <v>2</v>
      </c>
      <c r="I10" s="124">
        <v>0</v>
      </c>
    </row>
    <row r="11" spans="2:9" s="8" customFormat="1" x14ac:dyDescent="0.15">
      <c r="B11" s="18" t="str">
        <f>重要犯罪!B11</f>
        <v>2014     26</v>
      </c>
      <c r="C11" s="50">
        <v>31</v>
      </c>
      <c r="D11" s="48">
        <v>106.45161290322579</v>
      </c>
      <c r="E11" s="18">
        <v>33</v>
      </c>
      <c r="F11" s="142">
        <v>29</v>
      </c>
      <c r="G11" s="142">
        <v>2</v>
      </c>
      <c r="H11" s="142">
        <v>4</v>
      </c>
      <c r="I11" s="142">
        <v>0</v>
      </c>
    </row>
    <row r="12" spans="2:9" s="8" customFormat="1" x14ac:dyDescent="0.15">
      <c r="B12" s="18" t="str">
        <f>重要犯罪!B12</f>
        <v>2015     27</v>
      </c>
      <c r="C12" s="50">
        <v>25</v>
      </c>
      <c r="D12" s="115">
        <v>100</v>
      </c>
      <c r="E12" s="18">
        <v>25</v>
      </c>
      <c r="F12" s="142">
        <v>22</v>
      </c>
      <c r="G12" s="142">
        <v>2</v>
      </c>
      <c r="H12" s="142">
        <v>2</v>
      </c>
      <c r="I12" s="142">
        <v>0</v>
      </c>
    </row>
    <row r="13" spans="2:9" s="8" customFormat="1" x14ac:dyDescent="0.15">
      <c r="B13" s="18" t="str">
        <f>重要犯罪!B13</f>
        <v>2016     28</v>
      </c>
      <c r="C13" s="50">
        <v>22</v>
      </c>
      <c r="D13" s="115">
        <v>100</v>
      </c>
      <c r="E13" s="18">
        <v>22</v>
      </c>
      <c r="F13" s="142">
        <v>20</v>
      </c>
      <c r="G13" s="142">
        <v>2</v>
      </c>
      <c r="H13" s="142">
        <v>2</v>
      </c>
      <c r="I13" s="142">
        <v>0</v>
      </c>
    </row>
    <row r="14" spans="2:9" s="8" customFormat="1" x14ac:dyDescent="0.15">
      <c r="B14" s="18" t="str">
        <f>重要犯罪!B14</f>
        <v>2017     29</v>
      </c>
      <c r="C14" s="47">
        <v>21</v>
      </c>
      <c r="D14" s="115">
        <v>95.238095238095227</v>
      </c>
      <c r="E14" s="77">
        <v>20</v>
      </c>
      <c r="F14" s="142">
        <v>19</v>
      </c>
      <c r="G14" s="142">
        <v>2</v>
      </c>
      <c r="H14" s="142">
        <v>2</v>
      </c>
      <c r="I14" s="142">
        <v>0</v>
      </c>
    </row>
    <row r="15" spans="2:9" s="8" customFormat="1" x14ac:dyDescent="0.15">
      <c r="B15" s="18" t="str">
        <f>重要犯罪!B15</f>
        <v>2018     30</v>
      </c>
      <c r="C15" s="47">
        <v>35</v>
      </c>
      <c r="D15" s="115">
        <v>97.142857142857139</v>
      </c>
      <c r="E15" s="77">
        <v>34</v>
      </c>
      <c r="F15" s="142">
        <v>28</v>
      </c>
      <c r="G15" s="142">
        <v>5</v>
      </c>
      <c r="H15" s="142">
        <v>2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50">
        <v>20</v>
      </c>
      <c r="D16" s="115">
        <v>110.00000000000001</v>
      </c>
      <c r="E16" s="148">
        <v>22</v>
      </c>
      <c r="F16" s="142">
        <v>23</v>
      </c>
      <c r="G16" s="142">
        <v>7</v>
      </c>
      <c r="H16" s="142">
        <v>2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25</v>
      </c>
      <c r="D17" s="48">
        <v>100</v>
      </c>
      <c r="E17" s="149">
        <v>25</v>
      </c>
      <c r="F17" s="149">
        <v>19</v>
      </c>
      <c r="G17" s="149">
        <v>5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21</v>
      </c>
      <c r="D18" s="54">
        <f>E18/C18*100</f>
        <v>100</v>
      </c>
      <c r="E18" s="131">
        <f>SUM(E20,E26,E33,E34,E45,E52,E59,E65,E70)</f>
        <v>21</v>
      </c>
      <c r="F18" s="121">
        <f>SUM(F20,F26,F33,F34,F45,F52,F59,F65,F70)</f>
        <v>19</v>
      </c>
      <c r="G18" s="121">
        <f>SUM(G20,G26,G33,G34,G45,G52,G59,G65,G70)</f>
        <v>4</v>
      </c>
      <c r="H18" s="121">
        <f>SUM(H20,H26,H33,H34,H45,H52,H59,H65,H70)</f>
        <v>1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</v>
      </c>
      <c r="D20" s="53"/>
      <c r="E20" s="23">
        <v>1</v>
      </c>
      <c r="F20" s="122">
        <v>1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1</v>
      </c>
      <c r="D24" s="43"/>
      <c r="E24" s="125">
        <v>1</v>
      </c>
      <c r="F24" s="123">
        <v>1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1</v>
      </c>
      <c r="D26" s="53"/>
      <c r="E26" s="127">
        <v>1</v>
      </c>
      <c r="F26" s="121">
        <v>1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</v>
      </c>
      <c r="D28" s="43"/>
      <c r="E28" s="125">
        <v>1</v>
      </c>
      <c r="F28" s="123">
        <v>1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5</v>
      </c>
      <c r="D34" s="53"/>
      <c r="E34" s="127">
        <v>5</v>
      </c>
      <c r="F34" s="121">
        <v>5</v>
      </c>
      <c r="G34" s="121">
        <v>0</v>
      </c>
      <c r="H34" s="121">
        <v>1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4</v>
      </c>
      <c r="D38" s="43"/>
      <c r="E38" s="125">
        <v>4</v>
      </c>
      <c r="F38" s="123">
        <v>4</v>
      </c>
      <c r="G38" s="123">
        <v>0</v>
      </c>
      <c r="H38" s="123">
        <v>1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1</v>
      </c>
      <c r="D41" s="43"/>
      <c r="E41" s="125">
        <v>1</v>
      </c>
      <c r="F41" s="123">
        <v>1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5</v>
      </c>
      <c r="D45" s="53"/>
      <c r="E45" s="131">
        <v>5</v>
      </c>
      <c r="F45" s="121">
        <v>5</v>
      </c>
      <c r="G45" s="121">
        <v>2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1</v>
      </c>
      <c r="D46" s="43"/>
      <c r="E46" s="125">
        <v>1</v>
      </c>
      <c r="F46" s="123">
        <v>1</v>
      </c>
      <c r="G46" s="123">
        <v>1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1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4</v>
      </c>
      <c r="D50" s="43"/>
      <c r="E50" s="125">
        <v>4</v>
      </c>
      <c r="F50" s="123">
        <v>3</v>
      </c>
      <c r="G50" s="123">
        <v>1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5</v>
      </c>
      <c r="D52" s="53"/>
      <c r="E52" s="127">
        <v>5</v>
      </c>
      <c r="F52" s="121">
        <v>4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2</v>
      </c>
      <c r="D55" s="43"/>
      <c r="E55" s="125">
        <v>2</v>
      </c>
      <c r="F55" s="123">
        <v>2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3</v>
      </c>
      <c r="D56" s="43"/>
      <c r="E56" s="125">
        <v>3</v>
      </c>
      <c r="F56" s="123">
        <v>2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4</v>
      </c>
      <c r="D70" s="53"/>
      <c r="E70" s="127">
        <v>4</v>
      </c>
      <c r="F70" s="121">
        <v>3</v>
      </c>
      <c r="G70" s="121">
        <v>2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4</v>
      </c>
      <c r="D71" s="43"/>
      <c r="E71" s="125">
        <v>4</v>
      </c>
      <c r="F71" s="123">
        <v>3</v>
      </c>
      <c r="G71" s="123">
        <v>2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B2:I2"/>
    <mergeCell ref="F5:I5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transitionEvaluation="1" codeName="Sheet105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216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132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1076</v>
      </c>
      <c r="D9" s="44">
        <v>45.631970260223049</v>
      </c>
      <c r="E9" s="45">
        <v>491</v>
      </c>
      <c r="F9" s="43">
        <v>400</v>
      </c>
      <c r="G9" s="43">
        <v>39</v>
      </c>
      <c r="H9" s="43">
        <v>59</v>
      </c>
      <c r="I9" s="43">
        <v>2</v>
      </c>
    </row>
    <row r="10" spans="2:9" s="8" customFormat="1" x14ac:dyDescent="0.15">
      <c r="B10" s="14" t="str">
        <f>重要犯罪!B10</f>
        <v>2013     25</v>
      </c>
      <c r="C10" s="43">
        <v>1127</v>
      </c>
      <c r="D10" s="44">
        <v>35.314995563442771</v>
      </c>
      <c r="E10" s="45">
        <v>398</v>
      </c>
      <c r="F10" s="43">
        <v>404</v>
      </c>
      <c r="G10" s="43">
        <v>42</v>
      </c>
      <c r="H10" s="43">
        <v>71</v>
      </c>
      <c r="I10" s="43">
        <v>5</v>
      </c>
    </row>
    <row r="11" spans="2:9" s="8" customFormat="1" x14ac:dyDescent="0.15">
      <c r="B11" s="14" t="str">
        <f>重要犯罪!B11</f>
        <v>2014     26</v>
      </c>
      <c r="C11" s="43">
        <v>1013</v>
      </c>
      <c r="D11" s="44">
        <v>50.049358341559724</v>
      </c>
      <c r="E11" s="45">
        <v>507</v>
      </c>
      <c r="F11" s="43">
        <v>438</v>
      </c>
      <c r="G11" s="43">
        <v>55</v>
      </c>
      <c r="H11" s="43">
        <v>72</v>
      </c>
      <c r="I11" s="43">
        <v>5</v>
      </c>
    </row>
    <row r="12" spans="2:9" s="8" customFormat="1" x14ac:dyDescent="0.15">
      <c r="B12" s="14" t="str">
        <f>重要犯罪!B12</f>
        <v>2015     27</v>
      </c>
      <c r="C12" s="43">
        <v>1175</v>
      </c>
      <c r="D12" s="115">
        <v>46.297872340425535</v>
      </c>
      <c r="E12" s="45">
        <v>544</v>
      </c>
      <c r="F12" s="43">
        <v>456</v>
      </c>
      <c r="G12" s="43">
        <v>60</v>
      </c>
      <c r="H12" s="43">
        <v>69</v>
      </c>
      <c r="I12" s="43">
        <v>6</v>
      </c>
    </row>
    <row r="13" spans="2:9" s="8" customFormat="1" x14ac:dyDescent="0.15">
      <c r="B13" s="14" t="str">
        <f>重要犯罪!B13</f>
        <v>2016     28</v>
      </c>
      <c r="C13" s="43">
        <v>1118</v>
      </c>
      <c r="D13" s="115">
        <v>55.008944543828264</v>
      </c>
      <c r="E13" s="45">
        <v>615</v>
      </c>
      <c r="F13" s="43">
        <v>573</v>
      </c>
      <c r="G13" s="43">
        <v>76</v>
      </c>
      <c r="H13" s="43">
        <v>70</v>
      </c>
      <c r="I13" s="43">
        <v>9</v>
      </c>
    </row>
    <row r="14" spans="2:9" s="8" customFormat="1" x14ac:dyDescent="0.15">
      <c r="B14" s="18" t="str">
        <f>重要犯罪!B14</f>
        <v>2017     29</v>
      </c>
      <c r="C14" s="47">
        <v>1023</v>
      </c>
      <c r="D14" s="115">
        <v>55.522971652003903</v>
      </c>
      <c r="E14" s="49">
        <v>568</v>
      </c>
      <c r="F14" s="50">
        <v>480</v>
      </c>
      <c r="G14" s="50">
        <v>70</v>
      </c>
      <c r="H14" s="50">
        <v>57</v>
      </c>
      <c r="I14" s="50">
        <v>2</v>
      </c>
    </row>
    <row r="15" spans="2:9" s="8" customFormat="1" x14ac:dyDescent="0.15">
      <c r="B15" s="18" t="str">
        <f>重要犯罪!B15</f>
        <v>2018     30</v>
      </c>
      <c r="C15" s="47">
        <v>824</v>
      </c>
      <c r="D15" s="115">
        <v>67.475728155339809</v>
      </c>
      <c r="E15" s="49">
        <v>556</v>
      </c>
      <c r="F15" s="50">
        <v>447</v>
      </c>
      <c r="G15" s="50">
        <v>68</v>
      </c>
      <c r="H15" s="50">
        <v>40</v>
      </c>
      <c r="I15" s="50">
        <v>3</v>
      </c>
    </row>
    <row r="16" spans="2:9" s="8" customFormat="1" x14ac:dyDescent="0.15">
      <c r="B16" s="18" t="str">
        <f>重要犯罪!B16</f>
        <v>2019 令和元年</v>
      </c>
      <c r="C16" s="50">
        <v>940</v>
      </c>
      <c r="D16" s="115">
        <v>61.702127659574465</v>
      </c>
      <c r="E16" s="51">
        <v>580</v>
      </c>
      <c r="F16" s="50">
        <v>529</v>
      </c>
      <c r="G16" s="50">
        <v>74</v>
      </c>
      <c r="H16" s="50">
        <v>44</v>
      </c>
      <c r="I16" s="50">
        <v>2</v>
      </c>
    </row>
    <row r="17" spans="2:9" s="22" customFormat="1" x14ac:dyDescent="0.15">
      <c r="B17" s="18" t="str">
        <f>重要犯罪!B17</f>
        <v>2020 　　２</v>
      </c>
      <c r="C17" s="50">
        <v>1038</v>
      </c>
      <c r="D17" s="48">
        <v>60.5009633911368</v>
      </c>
      <c r="E17" s="52">
        <v>628</v>
      </c>
      <c r="F17" s="52">
        <v>569</v>
      </c>
      <c r="G17" s="52">
        <v>79</v>
      </c>
      <c r="H17" s="52">
        <v>77</v>
      </c>
      <c r="I17" s="51">
        <v>8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781</v>
      </c>
      <c r="D18" s="54">
        <f>E18/C18*100</f>
        <v>72.727272727272734</v>
      </c>
      <c r="E18" s="55">
        <f>SUM(E20,E26,E33,E34,E45,E52,E59,E65,E70)</f>
        <v>568</v>
      </c>
      <c r="F18" s="53">
        <f>SUM(F20,F26,F33,F34,F45,F52,F59,F65,F70)</f>
        <v>508</v>
      </c>
      <c r="G18" s="53">
        <f>SUM(G20,G26,G33,G34,G45,G52,G59,G65,G70)</f>
        <v>86</v>
      </c>
      <c r="H18" s="53">
        <f>SUM(H20,H26,H33,H34,H45,H52,H59,H65,H70)</f>
        <v>58</v>
      </c>
      <c r="I18" s="53">
        <f>SUM(I20,I26,I33,I34,I45,I52,I59,I65,I70)</f>
        <v>8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36</v>
      </c>
      <c r="D20" s="53"/>
      <c r="E20" s="23">
        <v>23</v>
      </c>
      <c r="F20" s="122">
        <v>11</v>
      </c>
      <c r="G20" s="122">
        <v>1</v>
      </c>
      <c r="H20" s="122">
        <v>1</v>
      </c>
      <c r="I20" s="121">
        <v>0</v>
      </c>
    </row>
    <row r="21" spans="2:9" s="8" customFormat="1" ht="11.1" customHeight="1" x14ac:dyDescent="0.15">
      <c r="B21" s="29" t="s">
        <v>2</v>
      </c>
      <c r="C21" s="123">
        <v>25</v>
      </c>
      <c r="D21" s="43"/>
      <c r="E21" s="125">
        <v>15</v>
      </c>
      <c r="F21" s="123">
        <v>8</v>
      </c>
      <c r="G21" s="123">
        <v>1</v>
      </c>
      <c r="H21" s="126">
        <v>1</v>
      </c>
      <c r="I21" s="123">
        <v>0</v>
      </c>
    </row>
    <row r="22" spans="2:9" s="8" customFormat="1" ht="11.1" customHeight="1" x14ac:dyDescent="0.15">
      <c r="B22" s="29" t="s">
        <v>3</v>
      </c>
      <c r="C22" s="123">
        <v>1</v>
      </c>
      <c r="D22" s="43"/>
      <c r="E22" s="125">
        <v>1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2</v>
      </c>
      <c r="D23" s="43"/>
      <c r="E23" s="125">
        <v>1</v>
      </c>
      <c r="F23" s="123">
        <v>1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7</v>
      </c>
      <c r="D24" s="43"/>
      <c r="E24" s="125">
        <v>5</v>
      </c>
      <c r="F24" s="123">
        <v>1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1</v>
      </c>
      <c r="D25" s="43"/>
      <c r="E25" s="125">
        <v>1</v>
      </c>
      <c r="F25" s="123">
        <v>1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30</v>
      </c>
      <c r="D26" s="53"/>
      <c r="E26" s="127">
        <v>20</v>
      </c>
      <c r="F26" s="121">
        <v>14</v>
      </c>
      <c r="G26" s="121">
        <v>0</v>
      </c>
      <c r="H26" s="121">
        <v>2</v>
      </c>
      <c r="I26" s="121">
        <v>0</v>
      </c>
    </row>
    <row r="27" spans="2:9" s="8" customFormat="1" ht="11.1" customHeight="1" x14ac:dyDescent="0.15">
      <c r="B27" s="29" t="s">
        <v>7</v>
      </c>
      <c r="C27" s="123">
        <v>1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13</v>
      </c>
      <c r="D29" s="43"/>
      <c r="E29" s="125">
        <v>9</v>
      </c>
      <c r="F29" s="123">
        <v>7</v>
      </c>
      <c r="G29" s="123">
        <v>0</v>
      </c>
      <c r="H29" s="123">
        <v>1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2</v>
      </c>
      <c r="D30" s="43"/>
      <c r="E30" s="125">
        <v>2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5</v>
      </c>
      <c r="D31" s="43"/>
      <c r="E31" s="125">
        <v>3</v>
      </c>
      <c r="F31" s="123">
        <v>4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9</v>
      </c>
      <c r="D32" s="43"/>
      <c r="E32" s="125">
        <v>6</v>
      </c>
      <c r="F32" s="123">
        <v>3</v>
      </c>
      <c r="G32" s="123">
        <v>0</v>
      </c>
      <c r="H32" s="123">
        <v>1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99</v>
      </c>
      <c r="D33" s="53"/>
      <c r="E33" s="129">
        <v>73</v>
      </c>
      <c r="F33" s="128">
        <v>72</v>
      </c>
      <c r="G33" s="128">
        <v>7</v>
      </c>
      <c r="H33" s="128">
        <v>6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178</v>
      </c>
      <c r="D34" s="53"/>
      <c r="E34" s="127">
        <v>146</v>
      </c>
      <c r="F34" s="121">
        <v>127</v>
      </c>
      <c r="G34" s="121">
        <v>24</v>
      </c>
      <c r="H34" s="121">
        <v>13</v>
      </c>
      <c r="I34" s="121">
        <v>5</v>
      </c>
    </row>
    <row r="35" spans="2:9" s="8" customFormat="1" ht="11.1" customHeight="1" x14ac:dyDescent="0.15">
      <c r="B35" s="29" t="s">
        <v>14</v>
      </c>
      <c r="C35" s="123">
        <v>20</v>
      </c>
      <c r="D35" s="43"/>
      <c r="E35" s="125">
        <v>17</v>
      </c>
      <c r="F35" s="123">
        <v>14</v>
      </c>
      <c r="G35" s="123">
        <v>3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8</v>
      </c>
      <c r="D36" s="43"/>
      <c r="E36" s="125">
        <v>6</v>
      </c>
      <c r="F36" s="123">
        <v>5</v>
      </c>
      <c r="G36" s="123">
        <v>1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8</v>
      </c>
      <c r="D37" s="43"/>
      <c r="E37" s="125">
        <v>6</v>
      </c>
      <c r="F37" s="123">
        <v>5</v>
      </c>
      <c r="G37" s="123">
        <v>1</v>
      </c>
      <c r="H37" s="123">
        <v>1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43</v>
      </c>
      <c r="D38" s="43"/>
      <c r="E38" s="125">
        <v>36</v>
      </c>
      <c r="F38" s="123">
        <v>29</v>
      </c>
      <c r="G38" s="123">
        <v>6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35</v>
      </c>
      <c r="D39" s="43"/>
      <c r="E39" s="125">
        <v>28</v>
      </c>
      <c r="F39" s="123">
        <v>20</v>
      </c>
      <c r="G39" s="123">
        <v>3</v>
      </c>
      <c r="H39" s="123">
        <v>1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33</v>
      </c>
      <c r="D40" s="43"/>
      <c r="E40" s="125">
        <v>24</v>
      </c>
      <c r="F40" s="123">
        <v>26</v>
      </c>
      <c r="G40" s="123">
        <v>6</v>
      </c>
      <c r="H40" s="123">
        <v>10</v>
      </c>
      <c r="I40" s="123">
        <v>5</v>
      </c>
    </row>
    <row r="41" spans="2:9" s="8" customFormat="1" ht="11.1" customHeight="1" x14ac:dyDescent="0.15">
      <c r="B41" s="29" t="s">
        <v>20</v>
      </c>
      <c r="C41" s="123">
        <v>8</v>
      </c>
      <c r="D41" s="43"/>
      <c r="E41" s="125">
        <v>7</v>
      </c>
      <c r="F41" s="123">
        <v>7</v>
      </c>
      <c r="G41" s="123">
        <v>2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2</v>
      </c>
      <c r="D42" s="43"/>
      <c r="E42" s="125">
        <v>2</v>
      </c>
      <c r="F42" s="123">
        <v>2</v>
      </c>
      <c r="G42" s="123">
        <v>1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5</v>
      </c>
      <c r="D43" s="43"/>
      <c r="E43" s="125">
        <v>5</v>
      </c>
      <c r="F43" s="123">
        <v>5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16</v>
      </c>
      <c r="D44" s="43"/>
      <c r="E44" s="125">
        <v>15</v>
      </c>
      <c r="F44" s="123">
        <v>14</v>
      </c>
      <c r="G44" s="123">
        <v>1</v>
      </c>
      <c r="H44" s="123">
        <v>1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109</v>
      </c>
      <c r="D45" s="53"/>
      <c r="E45" s="131">
        <v>70</v>
      </c>
      <c r="F45" s="121">
        <v>64</v>
      </c>
      <c r="G45" s="121">
        <v>12</v>
      </c>
      <c r="H45" s="121">
        <v>1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9</v>
      </c>
      <c r="D46" s="43"/>
      <c r="E46" s="125">
        <v>6</v>
      </c>
      <c r="F46" s="123">
        <v>5</v>
      </c>
      <c r="G46" s="123">
        <v>1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2</v>
      </c>
      <c r="D47" s="43"/>
      <c r="E47" s="125">
        <v>1</v>
      </c>
      <c r="F47" s="123">
        <v>1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3</v>
      </c>
      <c r="D48" s="43"/>
      <c r="E48" s="125">
        <v>3</v>
      </c>
      <c r="F48" s="123">
        <v>3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15</v>
      </c>
      <c r="D49" s="43"/>
      <c r="E49" s="125">
        <v>13</v>
      </c>
      <c r="F49" s="123">
        <v>9</v>
      </c>
      <c r="G49" s="123">
        <v>3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73</v>
      </c>
      <c r="D50" s="43"/>
      <c r="E50" s="125">
        <v>44</v>
      </c>
      <c r="F50" s="123">
        <v>44</v>
      </c>
      <c r="G50" s="123">
        <v>8</v>
      </c>
      <c r="H50" s="123">
        <v>1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7</v>
      </c>
      <c r="D51" s="43"/>
      <c r="E51" s="125">
        <v>3</v>
      </c>
      <c r="F51" s="123">
        <v>2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212</v>
      </c>
      <c r="D52" s="53"/>
      <c r="E52" s="127">
        <v>146</v>
      </c>
      <c r="F52" s="121">
        <v>144</v>
      </c>
      <c r="G52" s="121">
        <v>30</v>
      </c>
      <c r="H52" s="121">
        <v>24</v>
      </c>
      <c r="I52" s="121">
        <v>2</v>
      </c>
    </row>
    <row r="53" spans="2:9" s="8" customFormat="1" ht="11.1" customHeight="1" x14ac:dyDescent="0.15">
      <c r="B53" s="29" t="s">
        <v>30</v>
      </c>
      <c r="C53" s="123">
        <v>18</v>
      </c>
      <c r="D53" s="43"/>
      <c r="E53" s="125">
        <v>14</v>
      </c>
      <c r="F53" s="123">
        <v>11</v>
      </c>
      <c r="G53" s="123">
        <v>2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15</v>
      </c>
      <c r="D54" s="43"/>
      <c r="E54" s="125">
        <v>14</v>
      </c>
      <c r="F54" s="123">
        <v>14</v>
      </c>
      <c r="G54" s="123">
        <v>2</v>
      </c>
      <c r="H54" s="123">
        <v>2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102</v>
      </c>
      <c r="D55" s="43"/>
      <c r="E55" s="125">
        <v>61</v>
      </c>
      <c r="F55" s="123">
        <v>73</v>
      </c>
      <c r="G55" s="123">
        <v>13</v>
      </c>
      <c r="H55" s="123">
        <v>17</v>
      </c>
      <c r="I55" s="123">
        <v>1</v>
      </c>
    </row>
    <row r="56" spans="2:9" s="8" customFormat="1" ht="11.1" customHeight="1" x14ac:dyDescent="0.15">
      <c r="B56" s="29" t="s">
        <v>33</v>
      </c>
      <c r="C56" s="123">
        <v>64</v>
      </c>
      <c r="D56" s="43"/>
      <c r="E56" s="125">
        <v>44</v>
      </c>
      <c r="F56" s="123">
        <v>34</v>
      </c>
      <c r="G56" s="123">
        <v>9</v>
      </c>
      <c r="H56" s="123">
        <v>5</v>
      </c>
      <c r="I56" s="123">
        <v>1</v>
      </c>
    </row>
    <row r="57" spans="2:9" s="8" customFormat="1" ht="11.1" customHeight="1" x14ac:dyDescent="0.15">
      <c r="B57" s="29" t="s">
        <v>34</v>
      </c>
      <c r="C57" s="123">
        <v>9</v>
      </c>
      <c r="D57" s="43"/>
      <c r="E57" s="125">
        <v>8</v>
      </c>
      <c r="F57" s="123">
        <v>9</v>
      </c>
      <c r="G57" s="123">
        <v>3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4</v>
      </c>
      <c r="D58" s="43"/>
      <c r="E58" s="125">
        <v>5</v>
      </c>
      <c r="F58" s="123">
        <v>3</v>
      </c>
      <c r="G58" s="123">
        <v>1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50</v>
      </c>
      <c r="D59" s="53"/>
      <c r="E59" s="127">
        <v>45</v>
      </c>
      <c r="F59" s="121">
        <v>32</v>
      </c>
      <c r="G59" s="121">
        <v>5</v>
      </c>
      <c r="H59" s="121">
        <v>1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1</v>
      </c>
      <c r="F60" s="123">
        <v>1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1</v>
      </c>
      <c r="D61" s="43"/>
      <c r="E61" s="125">
        <v>1</v>
      </c>
      <c r="F61" s="123">
        <v>1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18</v>
      </c>
      <c r="D62" s="43"/>
      <c r="E62" s="125">
        <v>13</v>
      </c>
      <c r="F62" s="123">
        <v>11</v>
      </c>
      <c r="G62" s="123">
        <v>3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24</v>
      </c>
      <c r="D63" s="43"/>
      <c r="E63" s="125">
        <v>26</v>
      </c>
      <c r="F63" s="123">
        <v>16</v>
      </c>
      <c r="G63" s="123">
        <v>2</v>
      </c>
      <c r="H63" s="123">
        <v>1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7</v>
      </c>
      <c r="D64" s="43"/>
      <c r="E64" s="125">
        <v>4</v>
      </c>
      <c r="F64" s="123">
        <v>3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17</v>
      </c>
      <c r="D65" s="53"/>
      <c r="E65" s="127">
        <v>10</v>
      </c>
      <c r="F65" s="121">
        <v>6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2</v>
      </c>
      <c r="D66" s="43"/>
      <c r="E66" s="125">
        <v>1</v>
      </c>
      <c r="F66" s="123">
        <v>1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6</v>
      </c>
      <c r="D67" s="43"/>
      <c r="E67" s="125">
        <v>4</v>
      </c>
      <c r="F67" s="123">
        <v>2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5</v>
      </c>
      <c r="D68" s="43"/>
      <c r="E68" s="125">
        <v>2</v>
      </c>
      <c r="F68" s="123">
        <v>2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4</v>
      </c>
      <c r="D69" s="43"/>
      <c r="E69" s="125">
        <v>3</v>
      </c>
      <c r="F69" s="123">
        <v>1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50</v>
      </c>
      <c r="D70" s="53"/>
      <c r="E70" s="127">
        <v>35</v>
      </c>
      <c r="F70" s="121">
        <v>38</v>
      </c>
      <c r="G70" s="121">
        <v>7</v>
      </c>
      <c r="H70" s="121">
        <v>10</v>
      </c>
      <c r="I70" s="121">
        <v>1</v>
      </c>
    </row>
    <row r="71" spans="2:9" s="8" customFormat="1" ht="11.1" customHeight="1" x14ac:dyDescent="0.15">
      <c r="B71" s="29" t="s">
        <v>45</v>
      </c>
      <c r="C71" s="123">
        <v>24</v>
      </c>
      <c r="D71" s="43"/>
      <c r="E71" s="125">
        <v>13</v>
      </c>
      <c r="F71" s="123">
        <v>17</v>
      </c>
      <c r="G71" s="123">
        <v>3</v>
      </c>
      <c r="H71" s="123">
        <v>9</v>
      </c>
      <c r="I71" s="123">
        <v>1</v>
      </c>
    </row>
    <row r="72" spans="2:9" s="8" customFormat="1" ht="11.1" customHeight="1" x14ac:dyDescent="0.15">
      <c r="B72" s="29" t="s">
        <v>46</v>
      </c>
      <c r="C72" s="123">
        <v>1</v>
      </c>
      <c r="D72" s="43"/>
      <c r="E72" s="125">
        <v>3</v>
      </c>
      <c r="F72" s="123">
        <v>4</v>
      </c>
      <c r="G72" s="123">
        <v>1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3</v>
      </c>
      <c r="D73" s="43"/>
      <c r="E73" s="125">
        <v>1</v>
      </c>
      <c r="F73" s="123">
        <v>1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8</v>
      </c>
      <c r="D74" s="43"/>
      <c r="E74" s="125">
        <v>6</v>
      </c>
      <c r="F74" s="123">
        <v>4</v>
      </c>
      <c r="G74" s="123">
        <v>0</v>
      </c>
      <c r="H74" s="123">
        <v>1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2</v>
      </c>
      <c r="D75" s="43"/>
      <c r="E75" s="125">
        <v>3</v>
      </c>
      <c r="F75" s="123">
        <v>4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1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4</v>
      </c>
      <c r="D77" s="43"/>
      <c r="E77" s="125">
        <v>2</v>
      </c>
      <c r="F77" s="123">
        <v>2</v>
      </c>
      <c r="G77" s="123">
        <v>1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7</v>
      </c>
      <c r="D78" s="67"/>
      <c r="E78" s="134">
        <v>7</v>
      </c>
      <c r="F78" s="132">
        <v>6</v>
      </c>
      <c r="G78" s="132">
        <v>2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transitionEvaluation="1" codeName="Sheet106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1" sqref="D21"/>
      <selection pane="topRight" activeCell="D21" sqref="D21"/>
      <selection pane="bottomLeft" activeCell="D21" sqref="D21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217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133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24</v>
      </c>
      <c r="D9" s="44">
        <v>75</v>
      </c>
      <c r="E9" s="14">
        <v>18</v>
      </c>
      <c r="F9" s="124">
        <v>23</v>
      </c>
      <c r="G9" s="124">
        <v>4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43">
        <v>26</v>
      </c>
      <c r="D10" s="44">
        <v>76.923076923076934</v>
      </c>
      <c r="E10" s="14">
        <v>20</v>
      </c>
      <c r="F10" s="124">
        <v>30</v>
      </c>
      <c r="G10" s="124">
        <v>4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2014     26</v>
      </c>
      <c r="C11" s="43">
        <v>32</v>
      </c>
      <c r="D11" s="44">
        <v>81.25</v>
      </c>
      <c r="E11" s="14">
        <v>26</v>
      </c>
      <c r="F11" s="124">
        <v>33</v>
      </c>
      <c r="G11" s="124">
        <v>7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2015     27</v>
      </c>
      <c r="C12" s="43">
        <v>25</v>
      </c>
      <c r="D12" s="115">
        <v>96</v>
      </c>
      <c r="E12" s="14">
        <v>24</v>
      </c>
      <c r="F12" s="124">
        <v>40</v>
      </c>
      <c r="G12" s="124">
        <v>3</v>
      </c>
      <c r="H12" s="124">
        <v>0</v>
      </c>
      <c r="I12" s="124">
        <v>0</v>
      </c>
    </row>
    <row r="13" spans="2:9" s="8" customFormat="1" x14ac:dyDescent="0.15">
      <c r="B13" s="18" t="str">
        <f>重要犯罪!B13</f>
        <v>2016     28</v>
      </c>
      <c r="C13" s="50">
        <v>24</v>
      </c>
      <c r="D13" s="115">
        <v>87.5</v>
      </c>
      <c r="E13" s="18">
        <v>21</v>
      </c>
      <c r="F13" s="142">
        <v>34</v>
      </c>
      <c r="G13" s="142">
        <v>6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2017     29</v>
      </c>
      <c r="C14" s="47">
        <v>22</v>
      </c>
      <c r="D14" s="115">
        <v>86.36363636363636</v>
      </c>
      <c r="E14" s="77">
        <v>19</v>
      </c>
      <c r="F14" s="142">
        <v>15</v>
      </c>
      <c r="G14" s="142">
        <v>2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47">
        <v>22</v>
      </c>
      <c r="D15" s="115">
        <v>77.272727272727266</v>
      </c>
      <c r="E15" s="77">
        <v>17</v>
      </c>
      <c r="F15" s="142">
        <v>24</v>
      </c>
      <c r="G15" s="142">
        <v>4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50">
        <v>31</v>
      </c>
      <c r="D16" s="115">
        <v>77.41935483870968</v>
      </c>
      <c r="E16" s="148">
        <v>24</v>
      </c>
      <c r="F16" s="142">
        <v>22</v>
      </c>
      <c r="G16" s="142">
        <v>1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27</v>
      </c>
      <c r="D17" s="48">
        <v>96.296296296296291</v>
      </c>
      <c r="E17" s="149">
        <v>26</v>
      </c>
      <c r="F17" s="149">
        <v>30</v>
      </c>
      <c r="G17" s="149">
        <v>3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18</v>
      </c>
      <c r="D18" s="54">
        <f>E18/C18*100</f>
        <v>111.11111111111111</v>
      </c>
      <c r="E18" s="131">
        <f>SUM(E20,E26,E33,E34,E45,E52,E59,E65,E70)</f>
        <v>20</v>
      </c>
      <c r="F18" s="121">
        <f>SUM(F20,F26,F33,F34,F45,F52,F59,F65,F70)</f>
        <v>34</v>
      </c>
      <c r="G18" s="121">
        <f>SUM(G20,G26,G33,G34,G45,G52,G59,G65,G70)</f>
        <v>5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</v>
      </c>
      <c r="D20" s="53"/>
      <c r="E20" s="23">
        <v>1</v>
      </c>
      <c r="F20" s="122">
        <v>4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</v>
      </c>
      <c r="D21" s="43"/>
      <c r="E21" s="125">
        <v>1</v>
      </c>
      <c r="F21" s="123">
        <v>4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0</v>
      </c>
      <c r="D26" s="53"/>
      <c r="E26" s="127">
        <v>2</v>
      </c>
      <c r="F26" s="121">
        <v>4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2</v>
      </c>
      <c r="F29" s="123">
        <v>4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1</v>
      </c>
      <c r="D34" s="53"/>
      <c r="E34" s="127">
        <v>5</v>
      </c>
      <c r="F34" s="121">
        <v>8</v>
      </c>
      <c r="G34" s="121">
        <v>3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1</v>
      </c>
      <c r="D35" s="43"/>
      <c r="E35" s="125">
        <v>1</v>
      </c>
      <c r="F35" s="123">
        <v>3</v>
      </c>
      <c r="G35" s="123">
        <v>2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1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2</v>
      </c>
      <c r="F39" s="123">
        <v>2</v>
      </c>
      <c r="G39" s="123">
        <v>1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1</v>
      </c>
      <c r="F40" s="123">
        <v>1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1</v>
      </c>
      <c r="F43" s="123">
        <v>1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2</v>
      </c>
      <c r="D45" s="53"/>
      <c r="E45" s="131">
        <v>1</v>
      </c>
      <c r="F45" s="121">
        <v>1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</v>
      </c>
      <c r="D47" s="43"/>
      <c r="E47" s="125">
        <v>1</v>
      </c>
      <c r="F47" s="123">
        <v>1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8</v>
      </c>
      <c r="D52" s="53"/>
      <c r="E52" s="127">
        <v>3</v>
      </c>
      <c r="F52" s="121">
        <v>4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1</v>
      </c>
      <c r="D53" s="43"/>
      <c r="E53" s="125">
        <v>1</v>
      </c>
      <c r="F53" s="123">
        <v>1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1</v>
      </c>
      <c r="D55" s="43"/>
      <c r="E55" s="125">
        <v>1</v>
      </c>
      <c r="F55" s="123">
        <v>2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5</v>
      </c>
      <c r="D56" s="43"/>
      <c r="E56" s="125">
        <v>1</v>
      </c>
      <c r="F56" s="123">
        <v>1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2</v>
      </c>
      <c r="D59" s="53"/>
      <c r="E59" s="127">
        <v>1</v>
      </c>
      <c r="F59" s="121">
        <v>2</v>
      </c>
      <c r="G59" s="121">
        <v>1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1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</v>
      </c>
      <c r="D63" s="43"/>
      <c r="E63" s="125">
        <v>1</v>
      </c>
      <c r="F63" s="123">
        <v>2</v>
      </c>
      <c r="G63" s="123">
        <v>1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4</v>
      </c>
      <c r="D70" s="53"/>
      <c r="E70" s="127">
        <v>7</v>
      </c>
      <c r="F70" s="121">
        <v>11</v>
      </c>
      <c r="G70" s="121">
        <v>1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1</v>
      </c>
      <c r="F71" s="123">
        <v>4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2</v>
      </c>
      <c r="F73" s="123">
        <v>2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3</v>
      </c>
      <c r="D74" s="43"/>
      <c r="E74" s="125">
        <v>2</v>
      </c>
      <c r="F74" s="123">
        <v>3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1</v>
      </c>
      <c r="D76" s="43"/>
      <c r="E76" s="125">
        <v>1</v>
      </c>
      <c r="F76" s="123">
        <v>1</v>
      </c>
      <c r="G76" s="123">
        <v>1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1</v>
      </c>
      <c r="F77" s="123">
        <v>1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transitionEvaluation="1" codeName="Sheet107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9" style="2" bestFit="1" customWidth="1"/>
    <col min="59" max="16384" width="9.28515625" style="2"/>
  </cols>
  <sheetData>
    <row r="1" spans="2:9" x14ac:dyDescent="0.15">
      <c r="B1" s="1" t="s">
        <v>218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134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39753</v>
      </c>
      <c r="D9" s="44">
        <v>92.75526375367896</v>
      </c>
      <c r="E9" s="45">
        <v>36873</v>
      </c>
      <c r="F9" s="43">
        <v>36467</v>
      </c>
      <c r="G9" s="43">
        <v>4259</v>
      </c>
      <c r="H9" s="43">
        <v>11658</v>
      </c>
      <c r="I9" s="43">
        <v>1609</v>
      </c>
    </row>
    <row r="10" spans="2:9" s="8" customFormat="1" x14ac:dyDescent="0.15">
      <c r="B10" s="14" t="str">
        <f>重要犯罪!B10</f>
        <v>2013     25</v>
      </c>
      <c r="C10" s="43">
        <v>33114</v>
      </c>
      <c r="D10" s="44">
        <v>91.577580479555479</v>
      </c>
      <c r="E10" s="45">
        <v>30325</v>
      </c>
      <c r="F10" s="43">
        <v>29556</v>
      </c>
      <c r="G10" s="43">
        <v>3116</v>
      </c>
      <c r="H10" s="43">
        <v>9128</v>
      </c>
      <c r="I10" s="43">
        <v>1115</v>
      </c>
    </row>
    <row r="11" spans="2:9" s="8" customFormat="1" x14ac:dyDescent="0.15">
      <c r="B11" s="14" t="str">
        <f>重要犯罪!B11</f>
        <v>2014     26</v>
      </c>
      <c r="C11" s="43">
        <v>29534</v>
      </c>
      <c r="D11" s="44">
        <v>89.462991806054035</v>
      </c>
      <c r="E11" s="45">
        <v>26422</v>
      </c>
      <c r="F11" s="43">
        <v>25719</v>
      </c>
      <c r="G11" s="43">
        <v>2431</v>
      </c>
      <c r="H11" s="43">
        <v>7602</v>
      </c>
      <c r="I11" s="43">
        <v>747</v>
      </c>
    </row>
    <row r="12" spans="2:9" s="8" customFormat="1" x14ac:dyDescent="0.15">
      <c r="B12" s="14" t="str">
        <f>重要犯罪!B12</f>
        <v>2015     27</v>
      </c>
      <c r="C12" s="43">
        <v>26500</v>
      </c>
      <c r="D12" s="115">
        <v>88.611320754716985</v>
      </c>
      <c r="E12" s="45">
        <v>23482</v>
      </c>
      <c r="F12" s="43">
        <v>22689</v>
      </c>
      <c r="G12" s="43">
        <v>2167</v>
      </c>
      <c r="H12" s="43">
        <v>5584</v>
      </c>
      <c r="I12" s="43">
        <v>505</v>
      </c>
    </row>
    <row r="13" spans="2:9" s="8" customFormat="1" x14ac:dyDescent="0.15">
      <c r="B13" s="18" t="str">
        <f>重要犯罪!B13</f>
        <v>2016     28</v>
      </c>
      <c r="C13" s="50">
        <v>22979</v>
      </c>
      <c r="D13" s="115">
        <v>86.574698637886769</v>
      </c>
      <c r="E13" s="72">
        <v>19894</v>
      </c>
      <c r="F13" s="50">
        <v>19075</v>
      </c>
      <c r="G13" s="50">
        <v>1776</v>
      </c>
      <c r="H13" s="50">
        <v>4143</v>
      </c>
      <c r="I13" s="50">
        <v>350</v>
      </c>
    </row>
    <row r="14" spans="2:9" s="8" customFormat="1" x14ac:dyDescent="0.15">
      <c r="B14" s="18" t="str">
        <f>重要犯罪!B14</f>
        <v>2017     29</v>
      </c>
      <c r="C14" s="47">
        <v>20408</v>
      </c>
      <c r="D14" s="115">
        <v>85.912387299098398</v>
      </c>
      <c r="E14" s="49">
        <v>17533</v>
      </c>
      <c r="F14" s="50">
        <v>16771</v>
      </c>
      <c r="G14" s="50">
        <v>1573</v>
      </c>
      <c r="H14" s="50">
        <v>3313</v>
      </c>
      <c r="I14" s="50">
        <v>295</v>
      </c>
    </row>
    <row r="15" spans="2:9" s="8" customFormat="1" x14ac:dyDescent="0.15">
      <c r="B15" s="18" t="str">
        <f>重要犯罪!B15</f>
        <v>2018     30</v>
      </c>
      <c r="C15" s="47">
        <v>18522</v>
      </c>
      <c r="D15" s="115">
        <v>83.776050102580712</v>
      </c>
      <c r="E15" s="49">
        <v>15517</v>
      </c>
      <c r="F15" s="50">
        <v>14890</v>
      </c>
      <c r="G15" s="50">
        <v>1388</v>
      </c>
      <c r="H15" s="50">
        <v>2551</v>
      </c>
      <c r="I15" s="50">
        <v>216</v>
      </c>
    </row>
    <row r="16" spans="2:9" s="8" customFormat="1" x14ac:dyDescent="0.15">
      <c r="B16" s="18" t="str">
        <f>重要犯罪!B16</f>
        <v>2019 令和元年</v>
      </c>
      <c r="C16" s="50">
        <v>15857</v>
      </c>
      <c r="D16" s="115">
        <v>82.039477833133631</v>
      </c>
      <c r="E16" s="51">
        <v>13009</v>
      </c>
      <c r="F16" s="50">
        <v>12359</v>
      </c>
      <c r="G16" s="50">
        <v>1244</v>
      </c>
      <c r="H16" s="50">
        <v>2061</v>
      </c>
      <c r="I16" s="50">
        <v>181</v>
      </c>
    </row>
    <row r="17" spans="2:9" s="22" customFormat="1" x14ac:dyDescent="0.15">
      <c r="B17" s="18" t="str">
        <f>重要犯罪!B17</f>
        <v>2020 　　２</v>
      </c>
      <c r="C17" s="50">
        <v>14154</v>
      </c>
      <c r="D17" s="48">
        <v>81.658895012010731</v>
      </c>
      <c r="E17" s="52">
        <v>11558</v>
      </c>
      <c r="F17" s="52">
        <v>10992</v>
      </c>
      <c r="G17" s="52">
        <v>1293</v>
      </c>
      <c r="H17" s="52">
        <v>1620</v>
      </c>
      <c r="I17" s="51">
        <v>167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11746</v>
      </c>
      <c r="D18" s="54">
        <f>E18/C18*100</f>
        <v>77.098586752937166</v>
      </c>
      <c r="E18" s="55">
        <f>SUM(E20,E26,E33,E34,E45,E52,E59,E65,E70)</f>
        <v>9056</v>
      </c>
      <c r="F18" s="53">
        <f>SUM(F20,F26,F33,F34,F45,F52,F59,F65,F70)</f>
        <v>8680</v>
      </c>
      <c r="G18" s="53">
        <f>SUM(G20,G26,G33,G34,G45,G52,G59,G65,G70)</f>
        <v>1127</v>
      </c>
      <c r="H18" s="53">
        <f>SUM(H20,H26,H33,H34,H45,H52,H59,H65,H70)</f>
        <v>1051</v>
      </c>
      <c r="I18" s="53">
        <f>SUM(I20,I26,I33,I34,I45,I52,I59,I65,I70)</f>
        <v>109</v>
      </c>
    </row>
    <row r="19" spans="2:9" s="8" customFormat="1" x14ac:dyDescent="0.15">
      <c r="B19" s="77"/>
      <c r="C19" s="47"/>
      <c r="D19" s="50"/>
      <c r="E19" s="49"/>
      <c r="F19" s="47"/>
      <c r="G19" s="47"/>
      <c r="H19" s="47"/>
      <c r="I19" s="47"/>
    </row>
    <row r="20" spans="2:9" s="22" customFormat="1" ht="11.1" customHeight="1" x14ac:dyDescent="0.15">
      <c r="B20" s="26" t="s">
        <v>1</v>
      </c>
      <c r="C20" s="56">
        <v>413</v>
      </c>
      <c r="D20" s="53"/>
      <c r="E20" s="23">
        <v>243</v>
      </c>
      <c r="F20" s="122">
        <v>226</v>
      </c>
      <c r="G20" s="122">
        <v>37</v>
      </c>
      <c r="H20" s="122">
        <v>46</v>
      </c>
      <c r="I20" s="121">
        <v>6</v>
      </c>
    </row>
    <row r="21" spans="2:9" s="8" customFormat="1" ht="11.1" customHeight="1" x14ac:dyDescent="0.15">
      <c r="B21" s="29" t="s">
        <v>2</v>
      </c>
      <c r="C21" s="30">
        <v>303</v>
      </c>
      <c r="D21" s="43"/>
      <c r="E21" s="125">
        <v>177</v>
      </c>
      <c r="F21" s="123">
        <v>158</v>
      </c>
      <c r="G21" s="123">
        <v>16</v>
      </c>
      <c r="H21" s="126">
        <v>35</v>
      </c>
      <c r="I21" s="123">
        <v>3</v>
      </c>
    </row>
    <row r="22" spans="2:9" s="8" customFormat="1" ht="11.1" customHeight="1" x14ac:dyDescent="0.15">
      <c r="B22" s="29" t="s">
        <v>3</v>
      </c>
      <c r="C22" s="30">
        <v>27</v>
      </c>
      <c r="D22" s="43"/>
      <c r="E22" s="125">
        <v>11</v>
      </c>
      <c r="F22" s="123">
        <v>13</v>
      </c>
      <c r="G22" s="123">
        <v>5</v>
      </c>
      <c r="H22" s="123">
        <v>1</v>
      </c>
      <c r="I22" s="123">
        <v>0</v>
      </c>
    </row>
    <row r="23" spans="2:9" s="8" customFormat="1" ht="11.1" customHeight="1" x14ac:dyDescent="0.15">
      <c r="B23" s="29" t="s">
        <v>4</v>
      </c>
      <c r="C23" s="30">
        <v>39</v>
      </c>
      <c r="D23" s="43"/>
      <c r="E23" s="125">
        <v>23</v>
      </c>
      <c r="F23" s="123">
        <v>23</v>
      </c>
      <c r="G23" s="123">
        <v>10</v>
      </c>
      <c r="H23" s="123">
        <v>7</v>
      </c>
      <c r="I23" s="123">
        <v>3</v>
      </c>
    </row>
    <row r="24" spans="2:9" s="8" customFormat="1" ht="11.1" customHeight="1" x14ac:dyDescent="0.15">
      <c r="B24" s="29" t="s">
        <v>5</v>
      </c>
      <c r="C24" s="30">
        <v>31</v>
      </c>
      <c r="D24" s="43"/>
      <c r="E24" s="125">
        <v>24</v>
      </c>
      <c r="F24" s="123">
        <v>24</v>
      </c>
      <c r="G24" s="123">
        <v>5</v>
      </c>
      <c r="H24" s="123">
        <v>3</v>
      </c>
      <c r="I24" s="123">
        <v>0</v>
      </c>
    </row>
    <row r="25" spans="2:9" s="8" customFormat="1" ht="11.1" customHeight="1" x14ac:dyDescent="0.15">
      <c r="B25" s="29" t="s">
        <v>6</v>
      </c>
      <c r="C25" s="30">
        <v>13</v>
      </c>
      <c r="D25" s="43"/>
      <c r="E25" s="125">
        <v>8</v>
      </c>
      <c r="F25" s="123">
        <v>8</v>
      </c>
      <c r="G25" s="123">
        <v>1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53">
        <v>397</v>
      </c>
      <c r="D26" s="53"/>
      <c r="E26" s="127">
        <v>267</v>
      </c>
      <c r="F26" s="121">
        <v>264</v>
      </c>
      <c r="G26" s="121">
        <v>42</v>
      </c>
      <c r="H26" s="121">
        <v>19</v>
      </c>
      <c r="I26" s="121">
        <v>2</v>
      </c>
    </row>
    <row r="27" spans="2:9" s="8" customFormat="1" ht="11.1" customHeight="1" x14ac:dyDescent="0.15">
      <c r="B27" s="29" t="s">
        <v>7</v>
      </c>
      <c r="C27" s="30">
        <v>31</v>
      </c>
      <c r="D27" s="43"/>
      <c r="E27" s="125">
        <v>29</v>
      </c>
      <c r="F27" s="123">
        <v>30</v>
      </c>
      <c r="G27" s="123">
        <v>6</v>
      </c>
      <c r="H27" s="123">
        <v>1</v>
      </c>
      <c r="I27" s="123">
        <v>0</v>
      </c>
    </row>
    <row r="28" spans="2:9" s="8" customFormat="1" ht="11.1" customHeight="1" x14ac:dyDescent="0.15">
      <c r="B28" s="29" t="s">
        <v>8</v>
      </c>
      <c r="C28" s="30">
        <v>46</v>
      </c>
      <c r="D28" s="43"/>
      <c r="E28" s="125">
        <v>40</v>
      </c>
      <c r="F28" s="123">
        <v>40</v>
      </c>
      <c r="G28" s="123">
        <v>4</v>
      </c>
      <c r="H28" s="123">
        <v>3</v>
      </c>
      <c r="I28" s="123">
        <v>1</v>
      </c>
    </row>
    <row r="29" spans="2:9" s="8" customFormat="1" ht="11.1" customHeight="1" x14ac:dyDescent="0.15">
      <c r="B29" s="29" t="s">
        <v>9</v>
      </c>
      <c r="C29" s="30">
        <v>102</v>
      </c>
      <c r="D29" s="43"/>
      <c r="E29" s="125">
        <v>85</v>
      </c>
      <c r="F29" s="123">
        <v>79</v>
      </c>
      <c r="G29" s="123">
        <v>10</v>
      </c>
      <c r="H29" s="123">
        <v>7</v>
      </c>
      <c r="I29" s="123">
        <v>1</v>
      </c>
    </row>
    <row r="30" spans="2:9" s="8" customFormat="1" ht="11.1" customHeight="1" x14ac:dyDescent="0.15">
      <c r="B30" s="29" t="s">
        <v>10</v>
      </c>
      <c r="C30" s="30">
        <v>41</v>
      </c>
      <c r="D30" s="43"/>
      <c r="E30" s="125">
        <v>33</v>
      </c>
      <c r="F30" s="123">
        <v>33</v>
      </c>
      <c r="G30" s="123">
        <v>6</v>
      </c>
      <c r="H30" s="123">
        <v>3</v>
      </c>
      <c r="I30" s="123">
        <v>0</v>
      </c>
    </row>
    <row r="31" spans="2:9" s="8" customFormat="1" ht="11.1" customHeight="1" x14ac:dyDescent="0.15">
      <c r="B31" s="29" t="s">
        <v>11</v>
      </c>
      <c r="C31" s="30">
        <v>21</v>
      </c>
      <c r="D31" s="43"/>
      <c r="E31" s="125">
        <v>14</v>
      </c>
      <c r="F31" s="123">
        <v>15</v>
      </c>
      <c r="G31" s="123">
        <v>3</v>
      </c>
      <c r="H31" s="123">
        <v>1</v>
      </c>
      <c r="I31" s="123">
        <v>0</v>
      </c>
    </row>
    <row r="32" spans="2:9" s="8" customFormat="1" ht="11.1" customHeight="1" x14ac:dyDescent="0.15">
      <c r="B32" s="29" t="s">
        <v>12</v>
      </c>
      <c r="C32" s="30">
        <v>156</v>
      </c>
      <c r="D32" s="43"/>
      <c r="E32" s="125">
        <v>66</v>
      </c>
      <c r="F32" s="123">
        <v>67</v>
      </c>
      <c r="G32" s="123">
        <v>13</v>
      </c>
      <c r="H32" s="123">
        <v>4</v>
      </c>
      <c r="I32" s="123">
        <v>0</v>
      </c>
    </row>
    <row r="33" spans="2:9" s="22" customFormat="1" ht="11.1" customHeight="1" x14ac:dyDescent="0.15">
      <c r="B33" s="32" t="s">
        <v>13</v>
      </c>
      <c r="C33" s="63">
        <v>1881</v>
      </c>
      <c r="D33" s="53"/>
      <c r="E33" s="129">
        <v>1729</v>
      </c>
      <c r="F33" s="128">
        <v>1683</v>
      </c>
      <c r="G33" s="128">
        <v>127</v>
      </c>
      <c r="H33" s="128">
        <v>176</v>
      </c>
      <c r="I33" s="128">
        <v>17</v>
      </c>
    </row>
    <row r="34" spans="2:9" s="22" customFormat="1" ht="11.1" customHeight="1" x14ac:dyDescent="0.15">
      <c r="B34" s="32" t="s">
        <v>285</v>
      </c>
      <c r="C34" s="53">
        <v>3074</v>
      </c>
      <c r="D34" s="53"/>
      <c r="E34" s="127">
        <v>2391</v>
      </c>
      <c r="F34" s="121">
        <v>2220</v>
      </c>
      <c r="G34" s="121">
        <v>297</v>
      </c>
      <c r="H34" s="121">
        <v>245</v>
      </c>
      <c r="I34" s="121">
        <v>25</v>
      </c>
    </row>
    <row r="35" spans="2:9" s="8" customFormat="1" ht="11.1" customHeight="1" x14ac:dyDescent="0.15">
      <c r="B35" s="29" t="s">
        <v>14</v>
      </c>
      <c r="C35" s="30">
        <v>156</v>
      </c>
      <c r="D35" s="43"/>
      <c r="E35" s="125">
        <v>107</v>
      </c>
      <c r="F35" s="123">
        <v>105</v>
      </c>
      <c r="G35" s="123">
        <v>20</v>
      </c>
      <c r="H35" s="123">
        <v>9</v>
      </c>
      <c r="I35" s="123">
        <v>0</v>
      </c>
    </row>
    <row r="36" spans="2:9" s="8" customFormat="1" ht="11.1" customHeight="1" x14ac:dyDescent="0.15">
      <c r="B36" s="29" t="s">
        <v>15</v>
      </c>
      <c r="C36" s="30">
        <v>141</v>
      </c>
      <c r="D36" s="43"/>
      <c r="E36" s="125">
        <v>70</v>
      </c>
      <c r="F36" s="123">
        <v>65</v>
      </c>
      <c r="G36" s="123">
        <v>17</v>
      </c>
      <c r="H36" s="123">
        <v>4</v>
      </c>
      <c r="I36" s="123">
        <v>1</v>
      </c>
    </row>
    <row r="37" spans="2:9" s="8" customFormat="1" ht="11.1" customHeight="1" x14ac:dyDescent="0.15">
      <c r="B37" s="29" t="s">
        <v>16</v>
      </c>
      <c r="C37" s="30">
        <v>119</v>
      </c>
      <c r="D37" s="43"/>
      <c r="E37" s="125">
        <v>96</v>
      </c>
      <c r="F37" s="123">
        <v>94</v>
      </c>
      <c r="G37" s="123">
        <v>17</v>
      </c>
      <c r="H37" s="123">
        <v>12</v>
      </c>
      <c r="I37" s="123">
        <v>4</v>
      </c>
    </row>
    <row r="38" spans="2:9" s="8" customFormat="1" ht="11.1" customHeight="1" x14ac:dyDescent="0.15">
      <c r="B38" s="29" t="s">
        <v>17</v>
      </c>
      <c r="C38" s="30">
        <v>740</v>
      </c>
      <c r="D38" s="43"/>
      <c r="E38" s="125">
        <v>652</v>
      </c>
      <c r="F38" s="123">
        <v>602</v>
      </c>
      <c r="G38" s="123">
        <v>83</v>
      </c>
      <c r="H38" s="123">
        <v>70</v>
      </c>
      <c r="I38" s="123">
        <v>7</v>
      </c>
    </row>
    <row r="39" spans="2:9" s="8" customFormat="1" ht="11.1" customHeight="1" x14ac:dyDescent="0.15">
      <c r="B39" s="29" t="s">
        <v>18</v>
      </c>
      <c r="C39" s="30">
        <v>644</v>
      </c>
      <c r="D39" s="43"/>
      <c r="E39" s="125">
        <v>466</v>
      </c>
      <c r="F39" s="123">
        <v>412</v>
      </c>
      <c r="G39" s="123">
        <v>53</v>
      </c>
      <c r="H39" s="123">
        <v>50</v>
      </c>
      <c r="I39" s="123">
        <v>3</v>
      </c>
    </row>
    <row r="40" spans="2:9" s="8" customFormat="1" ht="11.1" customHeight="1" x14ac:dyDescent="0.15">
      <c r="B40" s="29" t="s">
        <v>19</v>
      </c>
      <c r="C40" s="30">
        <v>682</v>
      </c>
      <c r="D40" s="43"/>
      <c r="E40" s="125">
        <v>610</v>
      </c>
      <c r="F40" s="123">
        <v>577</v>
      </c>
      <c r="G40" s="123">
        <v>49</v>
      </c>
      <c r="H40" s="123">
        <v>58</v>
      </c>
      <c r="I40" s="123">
        <v>5</v>
      </c>
    </row>
    <row r="41" spans="2:9" s="8" customFormat="1" ht="11.1" customHeight="1" x14ac:dyDescent="0.15">
      <c r="B41" s="29" t="s">
        <v>20</v>
      </c>
      <c r="C41" s="30">
        <v>130</v>
      </c>
      <c r="D41" s="43"/>
      <c r="E41" s="125">
        <v>77</v>
      </c>
      <c r="F41" s="123">
        <v>72</v>
      </c>
      <c r="G41" s="123">
        <v>6</v>
      </c>
      <c r="H41" s="123">
        <v>18</v>
      </c>
      <c r="I41" s="123">
        <v>2</v>
      </c>
    </row>
    <row r="42" spans="2:9" s="8" customFormat="1" ht="11.1" customHeight="1" x14ac:dyDescent="0.15">
      <c r="B42" s="29" t="s">
        <v>21</v>
      </c>
      <c r="C42" s="66">
        <v>54</v>
      </c>
      <c r="D42" s="43"/>
      <c r="E42" s="125">
        <v>35</v>
      </c>
      <c r="F42" s="123">
        <v>36</v>
      </c>
      <c r="G42" s="123">
        <v>4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30">
        <v>111</v>
      </c>
      <c r="D43" s="43"/>
      <c r="E43" s="125">
        <v>77</v>
      </c>
      <c r="F43" s="123">
        <v>69</v>
      </c>
      <c r="G43" s="123">
        <v>12</v>
      </c>
      <c r="H43" s="123">
        <v>7</v>
      </c>
      <c r="I43" s="123">
        <v>0</v>
      </c>
    </row>
    <row r="44" spans="2:9" s="8" customFormat="1" ht="11.1" customHeight="1" x14ac:dyDescent="0.15">
      <c r="B44" s="29" t="s">
        <v>23</v>
      </c>
      <c r="C44" s="30">
        <v>297</v>
      </c>
      <c r="D44" s="43"/>
      <c r="E44" s="125">
        <v>201</v>
      </c>
      <c r="F44" s="123">
        <v>188</v>
      </c>
      <c r="G44" s="123">
        <v>36</v>
      </c>
      <c r="H44" s="123">
        <v>17</v>
      </c>
      <c r="I44" s="123">
        <v>3</v>
      </c>
    </row>
    <row r="45" spans="2:9" s="22" customFormat="1" ht="11.1" customHeight="1" x14ac:dyDescent="0.15">
      <c r="B45" s="32" t="s">
        <v>286</v>
      </c>
      <c r="C45" s="53">
        <v>1445</v>
      </c>
      <c r="D45" s="53"/>
      <c r="E45" s="131">
        <v>997</v>
      </c>
      <c r="F45" s="121">
        <v>941</v>
      </c>
      <c r="G45" s="121">
        <v>111</v>
      </c>
      <c r="H45" s="121">
        <v>124</v>
      </c>
      <c r="I45" s="121">
        <v>10</v>
      </c>
    </row>
    <row r="46" spans="2:9" s="8" customFormat="1" ht="11.1" customHeight="1" x14ac:dyDescent="0.15">
      <c r="B46" s="29" t="s">
        <v>24</v>
      </c>
      <c r="C46" s="30">
        <v>71</v>
      </c>
      <c r="D46" s="43"/>
      <c r="E46" s="125">
        <v>36</v>
      </c>
      <c r="F46" s="123">
        <v>33</v>
      </c>
      <c r="G46" s="123">
        <v>4</v>
      </c>
      <c r="H46" s="123">
        <v>4</v>
      </c>
      <c r="I46" s="123">
        <v>0</v>
      </c>
    </row>
    <row r="47" spans="2:9" s="8" customFormat="1" ht="11.1" customHeight="1" x14ac:dyDescent="0.15">
      <c r="B47" s="29" t="s">
        <v>25</v>
      </c>
      <c r="C47" s="30">
        <v>35</v>
      </c>
      <c r="D47" s="43"/>
      <c r="E47" s="125">
        <v>29</v>
      </c>
      <c r="F47" s="123">
        <v>26</v>
      </c>
      <c r="G47" s="123">
        <v>1</v>
      </c>
      <c r="H47" s="123">
        <v>1</v>
      </c>
      <c r="I47" s="123">
        <v>0</v>
      </c>
    </row>
    <row r="48" spans="2:9" s="8" customFormat="1" ht="11.1" customHeight="1" x14ac:dyDescent="0.15">
      <c r="B48" s="29" t="s">
        <v>26</v>
      </c>
      <c r="C48" s="30">
        <v>34</v>
      </c>
      <c r="D48" s="43"/>
      <c r="E48" s="125">
        <v>24</v>
      </c>
      <c r="F48" s="123">
        <v>23</v>
      </c>
      <c r="G48" s="123">
        <v>4</v>
      </c>
      <c r="H48" s="123">
        <v>5</v>
      </c>
      <c r="I48" s="123">
        <v>2</v>
      </c>
    </row>
    <row r="49" spans="2:9" s="8" customFormat="1" ht="11.1" customHeight="1" x14ac:dyDescent="0.15">
      <c r="B49" s="29" t="s">
        <v>27</v>
      </c>
      <c r="C49" s="30">
        <v>180</v>
      </c>
      <c r="D49" s="43"/>
      <c r="E49" s="125">
        <v>77</v>
      </c>
      <c r="F49" s="123">
        <v>70</v>
      </c>
      <c r="G49" s="123">
        <v>16</v>
      </c>
      <c r="H49" s="123">
        <v>12</v>
      </c>
      <c r="I49" s="123">
        <v>2</v>
      </c>
    </row>
    <row r="50" spans="2:9" s="8" customFormat="1" ht="11.1" customHeight="1" x14ac:dyDescent="0.15">
      <c r="B50" s="29" t="s">
        <v>28</v>
      </c>
      <c r="C50" s="30">
        <v>1074</v>
      </c>
      <c r="D50" s="43"/>
      <c r="E50" s="125">
        <v>789</v>
      </c>
      <c r="F50" s="123">
        <v>747</v>
      </c>
      <c r="G50" s="123">
        <v>82</v>
      </c>
      <c r="H50" s="123">
        <v>94</v>
      </c>
      <c r="I50" s="123">
        <v>5</v>
      </c>
    </row>
    <row r="51" spans="2:9" s="8" customFormat="1" ht="11.1" customHeight="1" x14ac:dyDescent="0.15">
      <c r="B51" s="29" t="s">
        <v>29</v>
      </c>
      <c r="C51" s="30">
        <v>51</v>
      </c>
      <c r="D51" s="43"/>
      <c r="E51" s="125">
        <v>42</v>
      </c>
      <c r="F51" s="123">
        <v>42</v>
      </c>
      <c r="G51" s="123">
        <v>4</v>
      </c>
      <c r="H51" s="123">
        <v>8</v>
      </c>
      <c r="I51" s="123">
        <v>1</v>
      </c>
    </row>
    <row r="52" spans="2:9" s="22" customFormat="1" ht="11.1" customHeight="1" x14ac:dyDescent="0.15">
      <c r="B52" s="32" t="s">
        <v>287</v>
      </c>
      <c r="C52" s="53">
        <v>2331</v>
      </c>
      <c r="D52" s="53"/>
      <c r="E52" s="127">
        <v>1891</v>
      </c>
      <c r="F52" s="121">
        <v>1845</v>
      </c>
      <c r="G52" s="121">
        <v>248</v>
      </c>
      <c r="H52" s="121">
        <v>254</v>
      </c>
      <c r="I52" s="121">
        <v>35</v>
      </c>
    </row>
    <row r="53" spans="2:9" s="8" customFormat="1" ht="11.1" customHeight="1" x14ac:dyDescent="0.15">
      <c r="B53" s="29" t="s">
        <v>30</v>
      </c>
      <c r="C53" s="30">
        <v>125</v>
      </c>
      <c r="D53" s="43"/>
      <c r="E53" s="125">
        <v>63</v>
      </c>
      <c r="F53" s="123">
        <v>58</v>
      </c>
      <c r="G53" s="123">
        <v>14</v>
      </c>
      <c r="H53" s="123">
        <v>12</v>
      </c>
      <c r="I53" s="123">
        <v>1</v>
      </c>
    </row>
    <row r="54" spans="2:9" s="8" customFormat="1" ht="11.1" customHeight="1" x14ac:dyDescent="0.15">
      <c r="B54" s="29" t="s">
        <v>31</v>
      </c>
      <c r="C54" s="30">
        <v>376</v>
      </c>
      <c r="D54" s="43"/>
      <c r="E54" s="125">
        <v>221</v>
      </c>
      <c r="F54" s="123">
        <v>215</v>
      </c>
      <c r="G54" s="123">
        <v>30</v>
      </c>
      <c r="H54" s="123">
        <v>22</v>
      </c>
      <c r="I54" s="123">
        <v>2</v>
      </c>
    </row>
    <row r="55" spans="2:9" s="8" customFormat="1" ht="11.1" customHeight="1" x14ac:dyDescent="0.15">
      <c r="B55" s="29" t="s">
        <v>32</v>
      </c>
      <c r="C55" s="30">
        <v>1189</v>
      </c>
      <c r="D55" s="43"/>
      <c r="E55" s="125">
        <v>1144</v>
      </c>
      <c r="F55" s="123">
        <v>1120</v>
      </c>
      <c r="G55" s="123">
        <v>136</v>
      </c>
      <c r="H55" s="123">
        <v>160</v>
      </c>
      <c r="I55" s="123">
        <v>22</v>
      </c>
    </row>
    <row r="56" spans="2:9" s="8" customFormat="1" ht="11.1" customHeight="1" x14ac:dyDescent="0.15">
      <c r="B56" s="29" t="s">
        <v>33</v>
      </c>
      <c r="C56" s="30">
        <v>479</v>
      </c>
      <c r="D56" s="43"/>
      <c r="E56" s="125">
        <v>351</v>
      </c>
      <c r="F56" s="123">
        <v>341</v>
      </c>
      <c r="G56" s="123">
        <v>42</v>
      </c>
      <c r="H56" s="123">
        <v>46</v>
      </c>
      <c r="I56" s="123">
        <v>7</v>
      </c>
    </row>
    <row r="57" spans="2:9" s="8" customFormat="1" ht="11.1" customHeight="1" x14ac:dyDescent="0.15">
      <c r="B57" s="29" t="s">
        <v>34</v>
      </c>
      <c r="C57" s="30">
        <v>48</v>
      </c>
      <c r="D57" s="43"/>
      <c r="E57" s="125">
        <v>29</v>
      </c>
      <c r="F57" s="123">
        <v>28</v>
      </c>
      <c r="G57" s="123">
        <v>7</v>
      </c>
      <c r="H57" s="123">
        <v>5</v>
      </c>
      <c r="I57" s="123">
        <v>1</v>
      </c>
    </row>
    <row r="58" spans="2:9" s="8" customFormat="1" ht="11.1" customHeight="1" x14ac:dyDescent="0.15">
      <c r="B58" s="29" t="s">
        <v>35</v>
      </c>
      <c r="C58" s="30">
        <v>114</v>
      </c>
      <c r="D58" s="43"/>
      <c r="E58" s="125">
        <v>83</v>
      </c>
      <c r="F58" s="123">
        <v>83</v>
      </c>
      <c r="G58" s="123">
        <v>19</v>
      </c>
      <c r="H58" s="123">
        <v>9</v>
      </c>
      <c r="I58" s="123">
        <v>2</v>
      </c>
    </row>
    <row r="59" spans="2:9" s="22" customFormat="1" ht="11.1" customHeight="1" x14ac:dyDescent="0.15">
      <c r="B59" s="32" t="s">
        <v>288</v>
      </c>
      <c r="C59" s="53">
        <v>617</v>
      </c>
      <c r="D59" s="53"/>
      <c r="E59" s="127">
        <v>468</v>
      </c>
      <c r="F59" s="121">
        <v>445</v>
      </c>
      <c r="G59" s="121">
        <v>83</v>
      </c>
      <c r="H59" s="121">
        <v>54</v>
      </c>
      <c r="I59" s="121">
        <v>5</v>
      </c>
    </row>
    <row r="60" spans="2:9" s="8" customFormat="1" ht="11.1" customHeight="1" x14ac:dyDescent="0.15">
      <c r="B60" s="29" t="s">
        <v>36</v>
      </c>
      <c r="C60" s="30">
        <v>36</v>
      </c>
      <c r="D60" s="43"/>
      <c r="E60" s="125">
        <v>29</v>
      </c>
      <c r="F60" s="123">
        <v>31</v>
      </c>
      <c r="G60" s="123">
        <v>2</v>
      </c>
      <c r="H60" s="123">
        <v>8</v>
      </c>
      <c r="I60" s="123">
        <v>0</v>
      </c>
    </row>
    <row r="61" spans="2:9" s="8" customFormat="1" ht="11.1" customHeight="1" x14ac:dyDescent="0.15">
      <c r="B61" s="29" t="s">
        <v>37</v>
      </c>
      <c r="C61" s="30">
        <v>47</v>
      </c>
      <c r="D61" s="43"/>
      <c r="E61" s="125">
        <v>35</v>
      </c>
      <c r="F61" s="123">
        <v>36</v>
      </c>
      <c r="G61" s="123">
        <v>5</v>
      </c>
      <c r="H61" s="123">
        <v>2</v>
      </c>
      <c r="I61" s="123">
        <v>0</v>
      </c>
    </row>
    <row r="62" spans="2:9" s="8" customFormat="1" ht="11.1" customHeight="1" x14ac:dyDescent="0.15">
      <c r="B62" s="29" t="s">
        <v>38</v>
      </c>
      <c r="C62" s="30">
        <v>193</v>
      </c>
      <c r="D62" s="43"/>
      <c r="E62" s="125">
        <v>139</v>
      </c>
      <c r="F62" s="123">
        <v>133</v>
      </c>
      <c r="G62" s="123">
        <v>33</v>
      </c>
      <c r="H62" s="123">
        <v>19</v>
      </c>
      <c r="I62" s="123">
        <v>2</v>
      </c>
    </row>
    <row r="63" spans="2:9" s="8" customFormat="1" ht="11.1" customHeight="1" x14ac:dyDescent="0.15">
      <c r="B63" s="29" t="s">
        <v>39</v>
      </c>
      <c r="C63" s="30">
        <v>246</v>
      </c>
      <c r="D63" s="43"/>
      <c r="E63" s="125">
        <v>175</v>
      </c>
      <c r="F63" s="123">
        <v>160</v>
      </c>
      <c r="G63" s="123">
        <v>25</v>
      </c>
      <c r="H63" s="123">
        <v>17</v>
      </c>
      <c r="I63" s="123">
        <v>0</v>
      </c>
    </row>
    <row r="64" spans="2:9" s="8" customFormat="1" ht="11.1" customHeight="1" x14ac:dyDescent="0.15">
      <c r="B64" s="29" t="s">
        <v>40</v>
      </c>
      <c r="C64" s="30">
        <v>95</v>
      </c>
      <c r="D64" s="43"/>
      <c r="E64" s="125">
        <v>90</v>
      </c>
      <c r="F64" s="123">
        <v>85</v>
      </c>
      <c r="G64" s="123">
        <v>18</v>
      </c>
      <c r="H64" s="123">
        <v>8</v>
      </c>
      <c r="I64" s="123">
        <v>3</v>
      </c>
    </row>
    <row r="65" spans="2:9" s="22" customFormat="1" ht="11.1" customHeight="1" x14ac:dyDescent="0.15">
      <c r="B65" s="32" t="s">
        <v>289</v>
      </c>
      <c r="C65" s="53">
        <v>551</v>
      </c>
      <c r="D65" s="53"/>
      <c r="E65" s="127">
        <v>282</v>
      </c>
      <c r="F65" s="121">
        <v>271</v>
      </c>
      <c r="G65" s="121">
        <v>53</v>
      </c>
      <c r="H65" s="121">
        <v>18</v>
      </c>
      <c r="I65" s="121">
        <v>1</v>
      </c>
    </row>
    <row r="66" spans="2:9" s="8" customFormat="1" ht="11.1" customHeight="1" x14ac:dyDescent="0.15">
      <c r="B66" s="29" t="s">
        <v>41</v>
      </c>
      <c r="C66" s="30">
        <v>70</v>
      </c>
      <c r="D66" s="43"/>
      <c r="E66" s="125">
        <v>38</v>
      </c>
      <c r="F66" s="123">
        <v>40</v>
      </c>
      <c r="G66" s="123">
        <v>7</v>
      </c>
      <c r="H66" s="123">
        <v>4</v>
      </c>
      <c r="I66" s="123">
        <v>1</v>
      </c>
    </row>
    <row r="67" spans="2:9" s="8" customFormat="1" ht="11.1" customHeight="1" x14ac:dyDescent="0.15">
      <c r="B67" s="29" t="s">
        <v>42</v>
      </c>
      <c r="C67" s="30">
        <v>230</v>
      </c>
      <c r="D67" s="43"/>
      <c r="E67" s="125">
        <v>137</v>
      </c>
      <c r="F67" s="123">
        <v>121</v>
      </c>
      <c r="G67" s="123">
        <v>30</v>
      </c>
      <c r="H67" s="123">
        <v>1</v>
      </c>
      <c r="I67" s="123">
        <v>0</v>
      </c>
    </row>
    <row r="68" spans="2:9" s="8" customFormat="1" ht="11.1" customHeight="1" x14ac:dyDescent="0.15">
      <c r="B68" s="29" t="s">
        <v>43</v>
      </c>
      <c r="C68" s="30">
        <v>227</v>
      </c>
      <c r="D68" s="43"/>
      <c r="E68" s="125">
        <v>93</v>
      </c>
      <c r="F68" s="123">
        <v>96</v>
      </c>
      <c r="G68" s="123">
        <v>14</v>
      </c>
      <c r="H68" s="123">
        <v>10</v>
      </c>
      <c r="I68" s="123">
        <v>0</v>
      </c>
    </row>
    <row r="69" spans="2:9" s="8" customFormat="1" ht="11.1" customHeight="1" x14ac:dyDescent="0.15">
      <c r="B69" s="29" t="s">
        <v>44</v>
      </c>
      <c r="C69" s="30">
        <v>24</v>
      </c>
      <c r="D69" s="43"/>
      <c r="E69" s="125">
        <v>14</v>
      </c>
      <c r="F69" s="123">
        <v>14</v>
      </c>
      <c r="G69" s="123">
        <v>2</v>
      </c>
      <c r="H69" s="123">
        <v>3</v>
      </c>
      <c r="I69" s="123">
        <v>0</v>
      </c>
    </row>
    <row r="70" spans="2:9" s="22" customFormat="1" ht="11.1" customHeight="1" x14ac:dyDescent="0.15">
      <c r="B70" s="32" t="s">
        <v>290</v>
      </c>
      <c r="C70" s="53">
        <v>1037</v>
      </c>
      <c r="D70" s="53"/>
      <c r="E70" s="127">
        <v>788</v>
      </c>
      <c r="F70" s="121">
        <v>785</v>
      </c>
      <c r="G70" s="121">
        <v>129</v>
      </c>
      <c r="H70" s="121">
        <v>115</v>
      </c>
      <c r="I70" s="121">
        <v>8</v>
      </c>
    </row>
    <row r="71" spans="2:9" s="8" customFormat="1" ht="11.1" customHeight="1" x14ac:dyDescent="0.15">
      <c r="B71" s="29" t="s">
        <v>45</v>
      </c>
      <c r="C71" s="30">
        <v>504</v>
      </c>
      <c r="D71" s="43"/>
      <c r="E71" s="125">
        <v>432</v>
      </c>
      <c r="F71" s="123">
        <v>429</v>
      </c>
      <c r="G71" s="123">
        <v>56</v>
      </c>
      <c r="H71" s="123">
        <v>86</v>
      </c>
      <c r="I71" s="123">
        <v>7</v>
      </c>
    </row>
    <row r="72" spans="2:9" s="8" customFormat="1" ht="11.1" customHeight="1" x14ac:dyDescent="0.15">
      <c r="B72" s="29" t="s">
        <v>46</v>
      </c>
      <c r="C72" s="30">
        <v>44</v>
      </c>
      <c r="D72" s="43"/>
      <c r="E72" s="125">
        <v>40</v>
      </c>
      <c r="F72" s="123">
        <v>40</v>
      </c>
      <c r="G72" s="123">
        <v>6</v>
      </c>
      <c r="H72" s="123">
        <v>5</v>
      </c>
      <c r="I72" s="123">
        <v>1</v>
      </c>
    </row>
    <row r="73" spans="2:9" s="8" customFormat="1" ht="11.1" customHeight="1" x14ac:dyDescent="0.15">
      <c r="B73" s="29" t="s">
        <v>47</v>
      </c>
      <c r="C73" s="30">
        <v>128</v>
      </c>
      <c r="D73" s="43"/>
      <c r="E73" s="125">
        <v>79</v>
      </c>
      <c r="F73" s="123">
        <v>80</v>
      </c>
      <c r="G73" s="123">
        <v>23</v>
      </c>
      <c r="H73" s="123">
        <v>1</v>
      </c>
      <c r="I73" s="123">
        <v>0</v>
      </c>
    </row>
    <row r="74" spans="2:9" s="8" customFormat="1" ht="11.1" customHeight="1" x14ac:dyDescent="0.15">
      <c r="B74" s="29" t="s">
        <v>48</v>
      </c>
      <c r="C74" s="30">
        <v>77</v>
      </c>
      <c r="D74" s="43"/>
      <c r="E74" s="125">
        <v>57</v>
      </c>
      <c r="F74" s="123">
        <v>57</v>
      </c>
      <c r="G74" s="123">
        <v>12</v>
      </c>
      <c r="H74" s="123">
        <v>3</v>
      </c>
      <c r="I74" s="123">
        <v>0</v>
      </c>
    </row>
    <row r="75" spans="2:9" s="8" customFormat="1" ht="11.1" customHeight="1" x14ac:dyDescent="0.15">
      <c r="B75" s="29" t="s">
        <v>49</v>
      </c>
      <c r="C75" s="30">
        <v>79</v>
      </c>
      <c r="D75" s="43"/>
      <c r="E75" s="125">
        <v>65</v>
      </c>
      <c r="F75" s="123">
        <v>63</v>
      </c>
      <c r="G75" s="123">
        <v>13</v>
      </c>
      <c r="H75" s="123">
        <v>2</v>
      </c>
      <c r="I75" s="123">
        <v>0</v>
      </c>
    </row>
    <row r="76" spans="2:9" s="8" customFormat="1" ht="11.1" customHeight="1" x14ac:dyDescent="0.15">
      <c r="B76" s="29" t="s">
        <v>50</v>
      </c>
      <c r="C76" s="30">
        <v>44</v>
      </c>
      <c r="D76" s="43"/>
      <c r="E76" s="125">
        <v>28</v>
      </c>
      <c r="F76" s="123">
        <v>24</v>
      </c>
      <c r="G76" s="123">
        <v>1</v>
      </c>
      <c r="H76" s="123">
        <v>3</v>
      </c>
      <c r="I76" s="123">
        <v>0</v>
      </c>
    </row>
    <row r="77" spans="2:9" s="8" customFormat="1" ht="11.1" customHeight="1" x14ac:dyDescent="0.15">
      <c r="B77" s="29" t="s">
        <v>51</v>
      </c>
      <c r="C77" s="30">
        <v>103</v>
      </c>
      <c r="D77" s="43"/>
      <c r="E77" s="125">
        <v>59</v>
      </c>
      <c r="F77" s="123">
        <v>61</v>
      </c>
      <c r="G77" s="123">
        <v>12</v>
      </c>
      <c r="H77" s="123">
        <v>11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58</v>
      </c>
      <c r="D78" s="67"/>
      <c r="E78" s="134">
        <v>28</v>
      </c>
      <c r="F78" s="132">
        <v>31</v>
      </c>
      <c r="G78" s="132">
        <v>6</v>
      </c>
      <c r="H78" s="132">
        <v>4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transitionEvaluation="1" codeName="Sheet108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219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135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2559</v>
      </c>
      <c r="D9" s="44">
        <v>91.207502930832348</v>
      </c>
      <c r="E9" s="45">
        <v>2334</v>
      </c>
      <c r="F9" s="43">
        <v>2199</v>
      </c>
      <c r="G9" s="43">
        <v>332</v>
      </c>
      <c r="H9" s="43">
        <v>1135</v>
      </c>
      <c r="I9" s="43">
        <v>151</v>
      </c>
    </row>
    <row r="10" spans="2:9" s="8" customFormat="1" x14ac:dyDescent="0.15">
      <c r="B10" s="14" t="str">
        <f>重要犯罪!B10</f>
        <v>2013     25</v>
      </c>
      <c r="C10" s="43">
        <v>2045</v>
      </c>
      <c r="D10" s="44">
        <v>92.27383863080685</v>
      </c>
      <c r="E10" s="45">
        <v>1887</v>
      </c>
      <c r="F10" s="43">
        <v>1745</v>
      </c>
      <c r="G10" s="43">
        <v>225</v>
      </c>
      <c r="H10" s="43">
        <v>882</v>
      </c>
      <c r="I10" s="43">
        <v>92</v>
      </c>
    </row>
    <row r="11" spans="2:9" s="8" customFormat="1" x14ac:dyDescent="0.15">
      <c r="B11" s="14" t="str">
        <f>重要犯罪!B11</f>
        <v>2014     26</v>
      </c>
      <c r="C11" s="43">
        <v>1716</v>
      </c>
      <c r="D11" s="44">
        <v>92.424242424242422</v>
      </c>
      <c r="E11" s="45">
        <v>1586</v>
      </c>
      <c r="F11" s="43">
        <v>1453</v>
      </c>
      <c r="G11" s="43">
        <v>188</v>
      </c>
      <c r="H11" s="43">
        <v>747</v>
      </c>
      <c r="I11" s="43">
        <v>88</v>
      </c>
    </row>
    <row r="12" spans="2:9" s="8" customFormat="1" x14ac:dyDescent="0.15">
      <c r="B12" s="14" t="str">
        <f>重要犯罪!B12</f>
        <v>2015     27</v>
      </c>
      <c r="C12" s="43">
        <v>1590</v>
      </c>
      <c r="D12" s="115">
        <v>93.018867924528308</v>
      </c>
      <c r="E12" s="45">
        <v>1479</v>
      </c>
      <c r="F12" s="43">
        <v>1364</v>
      </c>
      <c r="G12" s="43">
        <v>158</v>
      </c>
      <c r="H12" s="43">
        <v>600</v>
      </c>
      <c r="I12" s="43">
        <v>59</v>
      </c>
    </row>
    <row r="13" spans="2:9" s="8" customFormat="1" x14ac:dyDescent="0.15">
      <c r="B13" s="14" t="str">
        <f>重要犯罪!B13</f>
        <v>2016     28</v>
      </c>
      <c r="C13" s="43">
        <v>1495</v>
      </c>
      <c r="D13" s="115">
        <v>92.909698996655521</v>
      </c>
      <c r="E13" s="45">
        <v>1389</v>
      </c>
      <c r="F13" s="43">
        <v>1228</v>
      </c>
      <c r="G13" s="43">
        <v>157</v>
      </c>
      <c r="H13" s="43">
        <v>538</v>
      </c>
      <c r="I13" s="43">
        <v>52</v>
      </c>
    </row>
    <row r="14" spans="2:9" s="8" customFormat="1" x14ac:dyDescent="0.15">
      <c r="B14" s="14" t="str">
        <f>重要犯罪!B14</f>
        <v>2017     29</v>
      </c>
      <c r="C14" s="24">
        <v>1197</v>
      </c>
      <c r="D14" s="115">
        <v>93.817878028404351</v>
      </c>
      <c r="E14" s="46">
        <v>1123</v>
      </c>
      <c r="F14" s="43">
        <v>999</v>
      </c>
      <c r="G14" s="43">
        <v>117</v>
      </c>
      <c r="H14" s="43">
        <v>410</v>
      </c>
      <c r="I14" s="43">
        <v>41</v>
      </c>
    </row>
    <row r="15" spans="2:9" s="8" customFormat="1" x14ac:dyDescent="0.15">
      <c r="B15" s="18" t="str">
        <f>重要犯罪!B15</f>
        <v>2018     30</v>
      </c>
      <c r="C15" s="47">
        <v>1021</v>
      </c>
      <c r="D15" s="115">
        <v>93.339862879529875</v>
      </c>
      <c r="E15" s="49">
        <v>953</v>
      </c>
      <c r="F15" s="50">
        <v>864</v>
      </c>
      <c r="G15" s="50">
        <v>113</v>
      </c>
      <c r="H15" s="50">
        <v>314</v>
      </c>
      <c r="I15" s="50">
        <v>36</v>
      </c>
    </row>
    <row r="16" spans="2:9" s="8" customFormat="1" x14ac:dyDescent="0.15">
      <c r="B16" s="18" t="str">
        <f>重要犯罪!B16</f>
        <v>2019 令和元年</v>
      </c>
      <c r="C16" s="50">
        <v>889</v>
      </c>
      <c r="D16" s="115">
        <v>93.813273340832396</v>
      </c>
      <c r="E16" s="51">
        <v>834</v>
      </c>
      <c r="F16" s="50">
        <v>745</v>
      </c>
      <c r="G16" s="50">
        <v>88</v>
      </c>
      <c r="H16" s="50">
        <v>274</v>
      </c>
      <c r="I16" s="50">
        <v>27</v>
      </c>
    </row>
    <row r="17" spans="2:9" s="22" customFormat="1" x14ac:dyDescent="0.15">
      <c r="B17" s="18" t="str">
        <f>重要犯罪!B17</f>
        <v>2020 　　２</v>
      </c>
      <c r="C17" s="50">
        <v>875</v>
      </c>
      <c r="D17" s="48">
        <v>92.800000000000011</v>
      </c>
      <c r="E17" s="52">
        <v>812</v>
      </c>
      <c r="F17" s="52">
        <v>709</v>
      </c>
      <c r="G17" s="52">
        <v>86</v>
      </c>
      <c r="H17" s="52">
        <v>272</v>
      </c>
      <c r="I17" s="51">
        <v>31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733</v>
      </c>
      <c r="D18" s="54">
        <f>E18/C18*100</f>
        <v>97.407912687585267</v>
      </c>
      <c r="E18" s="55">
        <f>SUM(E20,E26,E33,E34,E45,E52,E59,E65,E70)</f>
        <v>714</v>
      </c>
      <c r="F18" s="53">
        <f>SUM(F20,F26,F33,F34,F45,F52,F59,F65,F70)</f>
        <v>607</v>
      </c>
      <c r="G18" s="53">
        <f>SUM(G20,G26,G33,G34,G45,G52,G59,G65,G70)</f>
        <v>65</v>
      </c>
      <c r="H18" s="53">
        <f>SUM(H20,H26,H33,H34,H45,H52,H59,H65,H70)</f>
        <v>213</v>
      </c>
      <c r="I18" s="53">
        <f>SUM(I20,I26,I33,I34,I45,I52,I59,I65,I70)</f>
        <v>19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16</v>
      </c>
      <c r="D20" s="53"/>
      <c r="E20" s="23">
        <v>17</v>
      </c>
      <c r="F20" s="122">
        <v>13</v>
      </c>
      <c r="G20" s="122">
        <v>5</v>
      </c>
      <c r="H20" s="122">
        <v>8</v>
      </c>
      <c r="I20" s="121">
        <v>2</v>
      </c>
    </row>
    <row r="21" spans="2:9" s="8" customFormat="1" ht="11.1" customHeight="1" x14ac:dyDescent="0.15">
      <c r="B21" s="29" t="s">
        <v>2</v>
      </c>
      <c r="C21" s="123">
        <v>13</v>
      </c>
      <c r="D21" s="43"/>
      <c r="E21" s="125">
        <v>14</v>
      </c>
      <c r="F21" s="123">
        <v>10</v>
      </c>
      <c r="G21" s="123">
        <v>3</v>
      </c>
      <c r="H21" s="126">
        <v>5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1</v>
      </c>
      <c r="D23" s="43"/>
      <c r="E23" s="125">
        <v>1</v>
      </c>
      <c r="F23" s="123">
        <v>2</v>
      </c>
      <c r="G23" s="123">
        <v>2</v>
      </c>
      <c r="H23" s="123">
        <v>2</v>
      </c>
      <c r="I23" s="123">
        <v>2</v>
      </c>
    </row>
    <row r="24" spans="2:9" s="8" customFormat="1" ht="11.1" customHeight="1" x14ac:dyDescent="0.15">
      <c r="B24" s="29" t="s">
        <v>5</v>
      </c>
      <c r="C24" s="123">
        <v>2</v>
      </c>
      <c r="D24" s="43"/>
      <c r="E24" s="125">
        <v>2</v>
      </c>
      <c r="F24" s="123">
        <v>1</v>
      </c>
      <c r="G24" s="123">
        <v>0</v>
      </c>
      <c r="H24" s="123">
        <v>1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12</v>
      </c>
      <c r="D26" s="53"/>
      <c r="E26" s="127">
        <v>13</v>
      </c>
      <c r="F26" s="121">
        <v>14</v>
      </c>
      <c r="G26" s="121">
        <v>1</v>
      </c>
      <c r="H26" s="121">
        <v>6</v>
      </c>
      <c r="I26" s="121">
        <v>0</v>
      </c>
    </row>
    <row r="27" spans="2:9" s="8" customFormat="1" ht="11.1" customHeight="1" x14ac:dyDescent="0.15">
      <c r="B27" s="29" t="s">
        <v>7</v>
      </c>
      <c r="C27" s="123">
        <v>1</v>
      </c>
      <c r="D27" s="43"/>
      <c r="E27" s="125">
        <v>1</v>
      </c>
      <c r="F27" s="123">
        <v>1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3</v>
      </c>
      <c r="D28" s="43"/>
      <c r="E28" s="125">
        <v>3</v>
      </c>
      <c r="F28" s="123">
        <v>3</v>
      </c>
      <c r="G28" s="123">
        <v>0</v>
      </c>
      <c r="H28" s="123">
        <v>3</v>
      </c>
      <c r="I28" s="123">
        <v>0</v>
      </c>
    </row>
    <row r="29" spans="2:9" s="8" customFormat="1" ht="11.1" customHeight="1" x14ac:dyDescent="0.15">
      <c r="B29" s="29" t="s">
        <v>9</v>
      </c>
      <c r="C29" s="123">
        <v>3</v>
      </c>
      <c r="D29" s="43"/>
      <c r="E29" s="125">
        <v>3</v>
      </c>
      <c r="F29" s="123">
        <v>4</v>
      </c>
      <c r="G29" s="123">
        <v>1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2</v>
      </c>
      <c r="D30" s="43"/>
      <c r="E30" s="125">
        <v>2</v>
      </c>
      <c r="F30" s="123">
        <v>2</v>
      </c>
      <c r="G30" s="123">
        <v>0</v>
      </c>
      <c r="H30" s="123">
        <v>1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1</v>
      </c>
      <c r="F31" s="123">
        <v>1</v>
      </c>
      <c r="G31" s="123">
        <v>0</v>
      </c>
      <c r="H31" s="123">
        <v>1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3</v>
      </c>
      <c r="D32" s="43"/>
      <c r="E32" s="125">
        <v>3</v>
      </c>
      <c r="F32" s="123">
        <v>3</v>
      </c>
      <c r="G32" s="123">
        <v>0</v>
      </c>
      <c r="H32" s="123">
        <v>1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68</v>
      </c>
      <c r="D33" s="53"/>
      <c r="E33" s="129">
        <v>64</v>
      </c>
      <c r="F33" s="128">
        <v>48</v>
      </c>
      <c r="G33" s="128">
        <v>2</v>
      </c>
      <c r="H33" s="128">
        <v>19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172</v>
      </c>
      <c r="D34" s="53"/>
      <c r="E34" s="127">
        <v>173</v>
      </c>
      <c r="F34" s="121">
        <v>143</v>
      </c>
      <c r="G34" s="121">
        <v>10</v>
      </c>
      <c r="H34" s="121">
        <v>50</v>
      </c>
      <c r="I34" s="121">
        <v>2</v>
      </c>
    </row>
    <row r="35" spans="2:9" s="8" customFormat="1" ht="11.1" customHeight="1" x14ac:dyDescent="0.15">
      <c r="B35" s="29" t="s">
        <v>14</v>
      </c>
      <c r="C35" s="123">
        <v>46</v>
      </c>
      <c r="D35" s="43"/>
      <c r="E35" s="125">
        <v>41</v>
      </c>
      <c r="F35" s="123">
        <v>34</v>
      </c>
      <c r="G35" s="123">
        <v>2</v>
      </c>
      <c r="H35" s="123">
        <v>2</v>
      </c>
      <c r="I35" s="123">
        <v>1</v>
      </c>
    </row>
    <row r="36" spans="2:9" s="8" customFormat="1" ht="11.1" customHeight="1" x14ac:dyDescent="0.15">
      <c r="B36" s="29" t="s">
        <v>15</v>
      </c>
      <c r="C36" s="123">
        <v>6</v>
      </c>
      <c r="D36" s="43"/>
      <c r="E36" s="125">
        <v>8</v>
      </c>
      <c r="F36" s="123">
        <v>7</v>
      </c>
      <c r="G36" s="123">
        <v>1</v>
      </c>
      <c r="H36" s="123">
        <v>3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9</v>
      </c>
      <c r="D37" s="43"/>
      <c r="E37" s="125">
        <v>7</v>
      </c>
      <c r="F37" s="123">
        <v>4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37</v>
      </c>
      <c r="D38" s="43"/>
      <c r="E38" s="125">
        <v>37</v>
      </c>
      <c r="F38" s="123">
        <v>30</v>
      </c>
      <c r="G38" s="123">
        <v>3</v>
      </c>
      <c r="H38" s="123">
        <v>14</v>
      </c>
      <c r="I38" s="123">
        <v>1</v>
      </c>
    </row>
    <row r="39" spans="2:9" s="8" customFormat="1" ht="11.1" customHeight="1" x14ac:dyDescent="0.15">
      <c r="B39" s="29" t="s">
        <v>18</v>
      </c>
      <c r="C39" s="123">
        <v>19</v>
      </c>
      <c r="D39" s="43"/>
      <c r="E39" s="125">
        <v>26</v>
      </c>
      <c r="F39" s="123">
        <v>23</v>
      </c>
      <c r="G39" s="123">
        <v>1</v>
      </c>
      <c r="H39" s="123">
        <v>10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38</v>
      </c>
      <c r="D40" s="43"/>
      <c r="E40" s="125">
        <v>36</v>
      </c>
      <c r="F40" s="123">
        <v>30</v>
      </c>
      <c r="G40" s="123">
        <v>3</v>
      </c>
      <c r="H40" s="123">
        <v>13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1</v>
      </c>
      <c r="D41" s="43"/>
      <c r="E41" s="125">
        <v>1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3</v>
      </c>
      <c r="D42" s="43"/>
      <c r="E42" s="125">
        <v>3</v>
      </c>
      <c r="F42" s="123">
        <v>3</v>
      </c>
      <c r="G42" s="123">
        <v>0</v>
      </c>
      <c r="H42" s="123">
        <v>2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3</v>
      </c>
      <c r="D43" s="43"/>
      <c r="E43" s="125">
        <v>3</v>
      </c>
      <c r="F43" s="123">
        <v>3</v>
      </c>
      <c r="G43" s="123">
        <v>0</v>
      </c>
      <c r="H43" s="123">
        <v>2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10</v>
      </c>
      <c r="D44" s="43"/>
      <c r="E44" s="125">
        <v>11</v>
      </c>
      <c r="F44" s="123">
        <v>9</v>
      </c>
      <c r="G44" s="123">
        <v>0</v>
      </c>
      <c r="H44" s="123">
        <v>4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102</v>
      </c>
      <c r="D45" s="53"/>
      <c r="E45" s="131">
        <v>89</v>
      </c>
      <c r="F45" s="121">
        <v>75</v>
      </c>
      <c r="G45" s="121">
        <v>8</v>
      </c>
      <c r="H45" s="121">
        <v>24</v>
      </c>
      <c r="I45" s="121">
        <v>2</v>
      </c>
    </row>
    <row r="46" spans="2:9" s="8" customFormat="1" ht="11.1" customHeight="1" x14ac:dyDescent="0.15">
      <c r="B46" s="29" t="s">
        <v>24</v>
      </c>
      <c r="C46" s="123">
        <v>3</v>
      </c>
      <c r="D46" s="43"/>
      <c r="E46" s="125">
        <v>2</v>
      </c>
      <c r="F46" s="123">
        <v>2</v>
      </c>
      <c r="G46" s="123">
        <v>0</v>
      </c>
      <c r="H46" s="123">
        <v>1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2</v>
      </c>
      <c r="D47" s="43"/>
      <c r="E47" s="125">
        <v>2</v>
      </c>
      <c r="F47" s="123">
        <v>2</v>
      </c>
      <c r="G47" s="123">
        <v>1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2</v>
      </c>
      <c r="D48" s="43"/>
      <c r="E48" s="125">
        <v>2</v>
      </c>
      <c r="F48" s="123">
        <v>1</v>
      </c>
      <c r="G48" s="123">
        <v>0</v>
      </c>
      <c r="H48" s="123">
        <v>1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8</v>
      </c>
      <c r="D49" s="43"/>
      <c r="E49" s="125">
        <v>7</v>
      </c>
      <c r="F49" s="123">
        <v>4</v>
      </c>
      <c r="G49" s="123">
        <v>1</v>
      </c>
      <c r="H49" s="123">
        <v>1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74</v>
      </c>
      <c r="D50" s="43"/>
      <c r="E50" s="125">
        <v>70</v>
      </c>
      <c r="F50" s="123">
        <v>61</v>
      </c>
      <c r="G50" s="123">
        <v>6</v>
      </c>
      <c r="H50" s="123">
        <v>17</v>
      </c>
      <c r="I50" s="123">
        <v>2</v>
      </c>
    </row>
    <row r="51" spans="2:9" s="8" customFormat="1" ht="11.1" customHeight="1" x14ac:dyDescent="0.15">
      <c r="B51" s="29" t="s">
        <v>29</v>
      </c>
      <c r="C51" s="123">
        <v>13</v>
      </c>
      <c r="D51" s="43"/>
      <c r="E51" s="125">
        <v>6</v>
      </c>
      <c r="F51" s="123">
        <v>5</v>
      </c>
      <c r="G51" s="123">
        <v>0</v>
      </c>
      <c r="H51" s="123">
        <v>4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252</v>
      </c>
      <c r="D52" s="53"/>
      <c r="E52" s="127">
        <v>256</v>
      </c>
      <c r="F52" s="121">
        <v>221</v>
      </c>
      <c r="G52" s="121">
        <v>23</v>
      </c>
      <c r="H52" s="121">
        <v>75</v>
      </c>
      <c r="I52" s="121">
        <v>8</v>
      </c>
    </row>
    <row r="53" spans="2:9" s="8" customFormat="1" ht="11.1" customHeight="1" x14ac:dyDescent="0.15">
      <c r="B53" s="29" t="s">
        <v>30</v>
      </c>
      <c r="C53" s="123">
        <v>6</v>
      </c>
      <c r="D53" s="43"/>
      <c r="E53" s="125">
        <v>9</v>
      </c>
      <c r="F53" s="123">
        <v>6</v>
      </c>
      <c r="G53" s="123">
        <v>1</v>
      </c>
      <c r="H53" s="123">
        <v>3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13</v>
      </c>
      <c r="D54" s="43"/>
      <c r="E54" s="125">
        <v>9</v>
      </c>
      <c r="F54" s="123">
        <v>6</v>
      </c>
      <c r="G54" s="123">
        <v>1</v>
      </c>
      <c r="H54" s="123">
        <v>3</v>
      </c>
      <c r="I54" s="123">
        <v>1</v>
      </c>
    </row>
    <row r="55" spans="2:9" s="8" customFormat="1" ht="11.1" customHeight="1" x14ac:dyDescent="0.15">
      <c r="B55" s="29" t="s">
        <v>32</v>
      </c>
      <c r="C55" s="123">
        <v>202</v>
      </c>
      <c r="D55" s="43"/>
      <c r="E55" s="125">
        <v>202</v>
      </c>
      <c r="F55" s="123">
        <v>181</v>
      </c>
      <c r="G55" s="123">
        <v>17</v>
      </c>
      <c r="H55" s="123">
        <v>56</v>
      </c>
      <c r="I55" s="123">
        <v>5</v>
      </c>
    </row>
    <row r="56" spans="2:9" s="8" customFormat="1" ht="11.1" customHeight="1" x14ac:dyDescent="0.15">
      <c r="B56" s="29" t="s">
        <v>33</v>
      </c>
      <c r="C56" s="123">
        <v>20</v>
      </c>
      <c r="D56" s="43"/>
      <c r="E56" s="125">
        <v>22</v>
      </c>
      <c r="F56" s="123">
        <v>18</v>
      </c>
      <c r="G56" s="123">
        <v>3</v>
      </c>
      <c r="H56" s="123">
        <v>6</v>
      </c>
      <c r="I56" s="123">
        <v>1</v>
      </c>
    </row>
    <row r="57" spans="2:9" s="8" customFormat="1" ht="11.1" customHeight="1" x14ac:dyDescent="0.15">
      <c r="B57" s="29" t="s">
        <v>34</v>
      </c>
      <c r="C57" s="123">
        <v>2</v>
      </c>
      <c r="D57" s="43"/>
      <c r="E57" s="125">
        <v>7</v>
      </c>
      <c r="F57" s="123">
        <v>4</v>
      </c>
      <c r="G57" s="123">
        <v>1</v>
      </c>
      <c r="H57" s="123">
        <v>2</v>
      </c>
      <c r="I57" s="123">
        <v>1</v>
      </c>
    </row>
    <row r="58" spans="2:9" s="8" customFormat="1" ht="11.1" customHeight="1" x14ac:dyDescent="0.15">
      <c r="B58" s="29" t="s">
        <v>35</v>
      </c>
      <c r="C58" s="123">
        <v>9</v>
      </c>
      <c r="D58" s="43"/>
      <c r="E58" s="125">
        <v>7</v>
      </c>
      <c r="F58" s="123">
        <v>6</v>
      </c>
      <c r="G58" s="123">
        <v>0</v>
      </c>
      <c r="H58" s="123">
        <v>5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17</v>
      </c>
      <c r="D59" s="53"/>
      <c r="E59" s="127">
        <v>16</v>
      </c>
      <c r="F59" s="121">
        <v>17</v>
      </c>
      <c r="G59" s="121">
        <v>7</v>
      </c>
      <c r="H59" s="121">
        <v>6</v>
      </c>
      <c r="I59" s="121">
        <v>3</v>
      </c>
    </row>
    <row r="60" spans="2:9" s="8" customFormat="1" ht="11.1" customHeight="1" x14ac:dyDescent="0.15">
      <c r="B60" s="29" t="s">
        <v>36</v>
      </c>
      <c r="C60" s="123">
        <v>2</v>
      </c>
      <c r="D60" s="43"/>
      <c r="E60" s="125">
        <v>2</v>
      </c>
      <c r="F60" s="123">
        <v>2</v>
      </c>
      <c r="G60" s="123">
        <v>1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2</v>
      </c>
      <c r="D61" s="43"/>
      <c r="E61" s="125">
        <v>2</v>
      </c>
      <c r="F61" s="123">
        <v>1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9</v>
      </c>
      <c r="D62" s="43"/>
      <c r="E62" s="125">
        <v>9</v>
      </c>
      <c r="F62" s="123">
        <v>11</v>
      </c>
      <c r="G62" s="123">
        <v>5</v>
      </c>
      <c r="H62" s="123">
        <v>5</v>
      </c>
      <c r="I62" s="123">
        <v>3</v>
      </c>
    </row>
    <row r="63" spans="2:9" s="8" customFormat="1" ht="11.1" customHeight="1" x14ac:dyDescent="0.15">
      <c r="B63" s="29" t="s">
        <v>39</v>
      </c>
      <c r="C63" s="123">
        <v>2</v>
      </c>
      <c r="D63" s="43"/>
      <c r="E63" s="125">
        <v>1</v>
      </c>
      <c r="F63" s="123">
        <v>1</v>
      </c>
      <c r="G63" s="123">
        <v>1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2</v>
      </c>
      <c r="D64" s="43"/>
      <c r="E64" s="125">
        <v>2</v>
      </c>
      <c r="F64" s="123">
        <v>2</v>
      </c>
      <c r="G64" s="123">
        <v>0</v>
      </c>
      <c r="H64" s="123">
        <v>1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11</v>
      </c>
      <c r="D65" s="53"/>
      <c r="E65" s="127">
        <v>10</v>
      </c>
      <c r="F65" s="121">
        <v>8</v>
      </c>
      <c r="G65" s="121">
        <v>1</v>
      </c>
      <c r="H65" s="121">
        <v>4</v>
      </c>
      <c r="I65" s="121">
        <v>1</v>
      </c>
    </row>
    <row r="66" spans="2:9" s="8" customFormat="1" ht="11.1" customHeight="1" x14ac:dyDescent="0.15">
      <c r="B66" s="29" t="s">
        <v>41</v>
      </c>
      <c r="C66" s="123">
        <v>1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3</v>
      </c>
      <c r="D67" s="43"/>
      <c r="E67" s="125">
        <v>3</v>
      </c>
      <c r="F67" s="123">
        <v>3</v>
      </c>
      <c r="G67" s="123">
        <v>0</v>
      </c>
      <c r="H67" s="123">
        <v>1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3</v>
      </c>
      <c r="D68" s="43"/>
      <c r="E68" s="125">
        <v>3</v>
      </c>
      <c r="F68" s="123">
        <v>2</v>
      </c>
      <c r="G68" s="123">
        <v>1</v>
      </c>
      <c r="H68" s="123">
        <v>1</v>
      </c>
      <c r="I68" s="123">
        <v>1</v>
      </c>
    </row>
    <row r="69" spans="2:9" s="8" customFormat="1" ht="11.1" customHeight="1" x14ac:dyDescent="0.15">
      <c r="B69" s="29" t="s">
        <v>44</v>
      </c>
      <c r="C69" s="123">
        <v>4</v>
      </c>
      <c r="D69" s="43"/>
      <c r="E69" s="125">
        <v>4</v>
      </c>
      <c r="F69" s="123">
        <v>3</v>
      </c>
      <c r="G69" s="123">
        <v>0</v>
      </c>
      <c r="H69" s="123">
        <v>2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83</v>
      </c>
      <c r="D70" s="53"/>
      <c r="E70" s="127">
        <v>76</v>
      </c>
      <c r="F70" s="121">
        <v>68</v>
      </c>
      <c r="G70" s="121">
        <v>8</v>
      </c>
      <c r="H70" s="121">
        <v>21</v>
      </c>
      <c r="I70" s="121">
        <v>1</v>
      </c>
    </row>
    <row r="71" spans="2:9" s="8" customFormat="1" ht="11.1" customHeight="1" x14ac:dyDescent="0.15">
      <c r="B71" s="29" t="s">
        <v>45</v>
      </c>
      <c r="C71" s="123">
        <v>55</v>
      </c>
      <c r="D71" s="43"/>
      <c r="E71" s="125">
        <v>48</v>
      </c>
      <c r="F71" s="123">
        <v>45</v>
      </c>
      <c r="G71" s="123">
        <v>4</v>
      </c>
      <c r="H71" s="123">
        <v>6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3</v>
      </c>
      <c r="D72" s="43"/>
      <c r="E72" s="125">
        <v>4</v>
      </c>
      <c r="F72" s="123">
        <v>3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4</v>
      </c>
      <c r="D73" s="43"/>
      <c r="E73" s="125">
        <v>4</v>
      </c>
      <c r="F73" s="123">
        <v>4</v>
      </c>
      <c r="G73" s="123">
        <v>1</v>
      </c>
      <c r="H73" s="123">
        <v>3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6</v>
      </c>
      <c r="D74" s="43"/>
      <c r="E74" s="125">
        <v>6</v>
      </c>
      <c r="F74" s="123">
        <v>5</v>
      </c>
      <c r="G74" s="123">
        <v>1</v>
      </c>
      <c r="H74" s="123">
        <v>3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1</v>
      </c>
      <c r="D75" s="43"/>
      <c r="E75" s="125">
        <v>2</v>
      </c>
      <c r="F75" s="123">
        <v>1</v>
      </c>
      <c r="G75" s="123">
        <v>1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5</v>
      </c>
      <c r="D76" s="43"/>
      <c r="E76" s="125">
        <v>4</v>
      </c>
      <c r="F76" s="123">
        <v>3</v>
      </c>
      <c r="G76" s="123">
        <v>1</v>
      </c>
      <c r="H76" s="123">
        <v>2</v>
      </c>
      <c r="I76" s="123">
        <v>1</v>
      </c>
    </row>
    <row r="77" spans="2:9" s="8" customFormat="1" ht="11.1" customHeight="1" x14ac:dyDescent="0.15">
      <c r="B77" s="29" t="s">
        <v>51</v>
      </c>
      <c r="C77" s="123">
        <v>4</v>
      </c>
      <c r="D77" s="43"/>
      <c r="E77" s="125">
        <v>4</v>
      </c>
      <c r="F77" s="123">
        <v>3</v>
      </c>
      <c r="G77" s="123">
        <v>0</v>
      </c>
      <c r="H77" s="123">
        <v>3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5</v>
      </c>
      <c r="D78" s="67"/>
      <c r="E78" s="134">
        <v>4</v>
      </c>
      <c r="F78" s="132">
        <v>4</v>
      </c>
      <c r="G78" s="132">
        <v>0</v>
      </c>
      <c r="H78" s="132">
        <v>4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transitionEvaluation="1" codeName="Sheet109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220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136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93</v>
      </c>
      <c r="D9" s="44">
        <v>98.924731182795696</v>
      </c>
      <c r="E9" s="14">
        <v>92</v>
      </c>
      <c r="F9" s="124">
        <v>63</v>
      </c>
      <c r="G9" s="124">
        <v>12</v>
      </c>
      <c r="H9" s="124">
        <v>2</v>
      </c>
      <c r="I9" s="124">
        <v>0</v>
      </c>
    </row>
    <row r="10" spans="2:9" s="8" customFormat="1" x14ac:dyDescent="0.15">
      <c r="B10" s="14" t="str">
        <f>重要犯罪!B10</f>
        <v>2013     25</v>
      </c>
      <c r="C10" s="43">
        <v>131</v>
      </c>
      <c r="D10" s="44">
        <v>91.603053435114504</v>
      </c>
      <c r="E10" s="14">
        <v>120</v>
      </c>
      <c r="F10" s="124">
        <v>73</v>
      </c>
      <c r="G10" s="124">
        <v>9</v>
      </c>
      <c r="H10" s="124">
        <v>3</v>
      </c>
      <c r="I10" s="124">
        <v>1</v>
      </c>
    </row>
    <row r="11" spans="2:9" s="8" customFormat="1" x14ac:dyDescent="0.15">
      <c r="B11" s="14" t="str">
        <f>重要犯罪!B11</f>
        <v>2014     26</v>
      </c>
      <c r="C11" s="43">
        <v>117</v>
      </c>
      <c r="D11" s="44">
        <v>86.324786324786331</v>
      </c>
      <c r="E11" s="14">
        <v>101</v>
      </c>
      <c r="F11" s="124">
        <v>57</v>
      </c>
      <c r="G11" s="124">
        <v>8</v>
      </c>
      <c r="H11" s="124">
        <v>2</v>
      </c>
      <c r="I11" s="124">
        <v>0</v>
      </c>
    </row>
    <row r="12" spans="2:9" s="8" customFormat="1" x14ac:dyDescent="0.15">
      <c r="B12" s="14" t="str">
        <f>重要犯罪!B12</f>
        <v>2015     27</v>
      </c>
      <c r="C12" s="43">
        <v>106</v>
      </c>
      <c r="D12" s="115">
        <v>85.84905660377359</v>
      </c>
      <c r="E12" s="14">
        <v>91</v>
      </c>
      <c r="F12" s="124">
        <v>62</v>
      </c>
      <c r="G12" s="124">
        <v>7</v>
      </c>
      <c r="H12" s="124">
        <v>1</v>
      </c>
      <c r="I12" s="124">
        <v>0</v>
      </c>
    </row>
    <row r="13" spans="2:9" s="8" customFormat="1" x14ac:dyDescent="0.15">
      <c r="B13" s="14" t="str">
        <f>重要犯罪!B13</f>
        <v>2016     28</v>
      </c>
      <c r="C13" s="43">
        <v>114</v>
      </c>
      <c r="D13" s="115">
        <v>92.10526315789474</v>
      </c>
      <c r="E13" s="14">
        <v>105</v>
      </c>
      <c r="F13" s="124">
        <v>61</v>
      </c>
      <c r="G13" s="124">
        <v>11</v>
      </c>
      <c r="H13" s="124">
        <v>1</v>
      </c>
      <c r="I13" s="124">
        <v>0</v>
      </c>
    </row>
    <row r="14" spans="2:9" s="8" customFormat="1" x14ac:dyDescent="0.15">
      <c r="B14" s="14" t="str">
        <f>重要犯罪!B14</f>
        <v>2017     29</v>
      </c>
      <c r="C14" s="24">
        <v>110</v>
      </c>
      <c r="D14" s="115">
        <v>93.63636363636364</v>
      </c>
      <c r="E14" s="2">
        <v>103</v>
      </c>
      <c r="F14" s="124">
        <v>52</v>
      </c>
      <c r="G14" s="124">
        <v>10</v>
      </c>
      <c r="H14" s="124">
        <v>0</v>
      </c>
      <c r="I14" s="124">
        <v>0</v>
      </c>
    </row>
    <row r="15" spans="2:9" s="8" customFormat="1" x14ac:dyDescent="0.15">
      <c r="B15" s="18" t="str">
        <f>重要犯罪!B15</f>
        <v>2018     30</v>
      </c>
      <c r="C15" s="47">
        <v>99</v>
      </c>
      <c r="D15" s="115">
        <v>78.787878787878782</v>
      </c>
      <c r="E15" s="77">
        <v>78</v>
      </c>
      <c r="F15" s="142">
        <v>54</v>
      </c>
      <c r="G15" s="142">
        <v>13</v>
      </c>
      <c r="H15" s="142">
        <v>1</v>
      </c>
      <c r="I15" s="142">
        <v>1</v>
      </c>
    </row>
    <row r="16" spans="2:9" s="8" customFormat="1" x14ac:dyDescent="0.15">
      <c r="B16" s="18" t="str">
        <f>重要犯罪!B16</f>
        <v>2019 令和元年</v>
      </c>
      <c r="C16" s="50">
        <v>111</v>
      </c>
      <c r="D16" s="115">
        <v>89.189189189189193</v>
      </c>
      <c r="E16" s="148">
        <v>99</v>
      </c>
      <c r="F16" s="142">
        <v>50</v>
      </c>
      <c r="G16" s="142">
        <v>10</v>
      </c>
      <c r="H16" s="142">
        <v>1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101</v>
      </c>
      <c r="D17" s="48">
        <v>101.98019801980197</v>
      </c>
      <c r="E17" s="149">
        <v>103</v>
      </c>
      <c r="F17" s="149">
        <v>55</v>
      </c>
      <c r="G17" s="149">
        <v>12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109</v>
      </c>
      <c r="D18" s="54">
        <f>E18/C18*100</f>
        <v>90.825688073394488</v>
      </c>
      <c r="E18" s="131">
        <f>SUM(E20,E26,E33,E34,E45,E52,E59,E65,E70)</f>
        <v>99</v>
      </c>
      <c r="F18" s="121">
        <f>SUM(F20,F26,F33,F34,F45,F52,F59,F65,F70)</f>
        <v>55</v>
      </c>
      <c r="G18" s="121">
        <f>SUM(G20,G26,G33,G34,G45,G52,G59,G65,G70)</f>
        <v>13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7</v>
      </c>
      <c r="D20" s="53"/>
      <c r="E20" s="23">
        <v>7</v>
      </c>
      <c r="F20" s="122">
        <v>3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7</v>
      </c>
      <c r="D21" s="43"/>
      <c r="E21" s="125">
        <v>7</v>
      </c>
      <c r="F21" s="123">
        <v>3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4</v>
      </c>
      <c r="D26" s="53"/>
      <c r="E26" s="127">
        <v>3</v>
      </c>
      <c r="F26" s="121">
        <v>1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4</v>
      </c>
      <c r="D29" s="43"/>
      <c r="E29" s="125">
        <v>3</v>
      </c>
      <c r="F29" s="123">
        <v>1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13</v>
      </c>
      <c r="D33" s="53"/>
      <c r="E33" s="129">
        <v>14</v>
      </c>
      <c r="F33" s="128">
        <v>8</v>
      </c>
      <c r="G33" s="128">
        <v>1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28</v>
      </c>
      <c r="D34" s="53"/>
      <c r="E34" s="127">
        <v>25</v>
      </c>
      <c r="F34" s="121">
        <v>15</v>
      </c>
      <c r="G34" s="121">
        <v>5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2</v>
      </c>
      <c r="D35" s="43"/>
      <c r="E35" s="125">
        <v>2</v>
      </c>
      <c r="F35" s="123">
        <v>3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2</v>
      </c>
      <c r="D37" s="43"/>
      <c r="E37" s="125">
        <v>2</v>
      </c>
      <c r="F37" s="123">
        <v>1</v>
      </c>
      <c r="G37" s="123">
        <v>1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3</v>
      </c>
      <c r="D38" s="43"/>
      <c r="E38" s="125">
        <v>2</v>
      </c>
      <c r="F38" s="123">
        <v>2</v>
      </c>
      <c r="G38" s="123">
        <v>2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9</v>
      </c>
      <c r="D39" s="43"/>
      <c r="E39" s="125">
        <v>8</v>
      </c>
      <c r="F39" s="123">
        <v>4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4</v>
      </c>
      <c r="D40" s="43"/>
      <c r="E40" s="125">
        <v>4</v>
      </c>
      <c r="F40" s="123">
        <v>2</v>
      </c>
      <c r="G40" s="123">
        <v>1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1</v>
      </c>
      <c r="D41" s="43"/>
      <c r="E41" s="125">
        <v>1</v>
      </c>
      <c r="F41" s="123">
        <v>1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1</v>
      </c>
      <c r="D42" s="43"/>
      <c r="E42" s="125">
        <v>1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2</v>
      </c>
      <c r="D43" s="43"/>
      <c r="E43" s="125">
        <v>2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4</v>
      </c>
      <c r="D44" s="43"/>
      <c r="E44" s="125">
        <v>3</v>
      </c>
      <c r="F44" s="123">
        <v>2</v>
      </c>
      <c r="G44" s="123">
        <v>1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15</v>
      </c>
      <c r="D45" s="53"/>
      <c r="E45" s="131">
        <v>13</v>
      </c>
      <c r="F45" s="121">
        <v>7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2</v>
      </c>
      <c r="D46" s="43"/>
      <c r="E46" s="125">
        <v>2</v>
      </c>
      <c r="F46" s="123">
        <v>1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2</v>
      </c>
      <c r="D48" s="43"/>
      <c r="E48" s="125">
        <v>2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5</v>
      </c>
      <c r="D49" s="43"/>
      <c r="E49" s="125">
        <v>2</v>
      </c>
      <c r="F49" s="123">
        <v>1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6</v>
      </c>
      <c r="D50" s="43"/>
      <c r="E50" s="125">
        <v>6</v>
      </c>
      <c r="F50" s="123">
        <v>5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1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27</v>
      </c>
      <c r="D52" s="53"/>
      <c r="E52" s="127">
        <v>21</v>
      </c>
      <c r="F52" s="121">
        <v>12</v>
      </c>
      <c r="G52" s="121">
        <v>4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1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3</v>
      </c>
      <c r="D54" s="43"/>
      <c r="E54" s="125">
        <v>2</v>
      </c>
      <c r="F54" s="123">
        <v>1</v>
      </c>
      <c r="G54" s="123">
        <v>1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9</v>
      </c>
      <c r="D55" s="43"/>
      <c r="E55" s="125">
        <v>8</v>
      </c>
      <c r="F55" s="123">
        <v>7</v>
      </c>
      <c r="G55" s="123">
        <v>2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10</v>
      </c>
      <c r="D56" s="43"/>
      <c r="E56" s="125">
        <v>9</v>
      </c>
      <c r="F56" s="123">
        <v>2</v>
      </c>
      <c r="G56" s="123">
        <v>1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2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2</v>
      </c>
      <c r="D58" s="43"/>
      <c r="E58" s="125">
        <v>2</v>
      </c>
      <c r="F58" s="123">
        <v>2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3</v>
      </c>
      <c r="D59" s="53"/>
      <c r="E59" s="127">
        <v>6</v>
      </c>
      <c r="F59" s="121">
        <v>4</v>
      </c>
      <c r="G59" s="121">
        <v>2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1</v>
      </c>
      <c r="D60" s="43"/>
      <c r="E60" s="125">
        <v>1</v>
      </c>
      <c r="F60" s="123">
        <v>1</v>
      </c>
      <c r="G60" s="123">
        <v>1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2</v>
      </c>
      <c r="D63" s="43"/>
      <c r="E63" s="125">
        <v>2</v>
      </c>
      <c r="F63" s="123">
        <v>2</v>
      </c>
      <c r="G63" s="123">
        <v>1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3</v>
      </c>
      <c r="F64" s="123">
        <v>1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1</v>
      </c>
      <c r="D65" s="53"/>
      <c r="E65" s="127">
        <v>1</v>
      </c>
      <c r="F65" s="121">
        <v>1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1</v>
      </c>
      <c r="D68" s="43"/>
      <c r="E68" s="125">
        <v>1</v>
      </c>
      <c r="F68" s="123">
        <v>1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11</v>
      </c>
      <c r="D70" s="53"/>
      <c r="E70" s="127">
        <v>9</v>
      </c>
      <c r="F70" s="121">
        <v>4</v>
      </c>
      <c r="G70" s="121">
        <v>1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</v>
      </c>
      <c r="D71" s="43"/>
      <c r="E71" s="125">
        <v>2</v>
      </c>
      <c r="F71" s="123">
        <v>2</v>
      </c>
      <c r="G71" s="123">
        <v>1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4</v>
      </c>
      <c r="D72" s="43"/>
      <c r="E72" s="125">
        <v>3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1</v>
      </c>
      <c r="D73" s="43"/>
      <c r="E73" s="125">
        <v>1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2</v>
      </c>
      <c r="D74" s="43"/>
      <c r="E74" s="125">
        <v>1</v>
      </c>
      <c r="F74" s="123">
        <v>1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2</v>
      </c>
      <c r="D77" s="43"/>
      <c r="E77" s="125">
        <v>1</v>
      </c>
      <c r="F77" s="123">
        <v>1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1</v>
      </c>
      <c r="D78" s="67"/>
      <c r="E78" s="134">
        <v>1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transitionEvaluation="1" codeName="Sheet110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221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137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1230</v>
      </c>
      <c r="D9" s="44">
        <v>29.024390243902438</v>
      </c>
      <c r="E9" s="45">
        <v>357</v>
      </c>
      <c r="F9" s="43">
        <v>388</v>
      </c>
      <c r="G9" s="43">
        <v>40</v>
      </c>
      <c r="H9" s="43">
        <v>145</v>
      </c>
      <c r="I9" s="43">
        <v>26</v>
      </c>
    </row>
    <row r="10" spans="2:9" s="8" customFormat="1" x14ac:dyDescent="0.15">
      <c r="B10" s="14" t="str">
        <f>重要犯罪!B10</f>
        <v>2013     25</v>
      </c>
      <c r="C10" s="43">
        <v>1351</v>
      </c>
      <c r="D10" s="44">
        <v>27.387120651369358</v>
      </c>
      <c r="E10" s="45">
        <v>370</v>
      </c>
      <c r="F10" s="43">
        <v>414</v>
      </c>
      <c r="G10" s="43">
        <v>29</v>
      </c>
      <c r="H10" s="43">
        <v>147</v>
      </c>
      <c r="I10" s="43">
        <v>14</v>
      </c>
    </row>
    <row r="11" spans="2:9" s="8" customFormat="1" x14ac:dyDescent="0.15">
      <c r="B11" s="14" t="str">
        <f>重要犯罪!B11</f>
        <v>2014     26</v>
      </c>
      <c r="C11" s="43">
        <v>1439</v>
      </c>
      <c r="D11" s="44">
        <v>26.546212647671997</v>
      </c>
      <c r="E11" s="45">
        <v>382</v>
      </c>
      <c r="F11" s="43">
        <v>390</v>
      </c>
      <c r="G11" s="43">
        <v>26</v>
      </c>
      <c r="H11" s="43">
        <v>80</v>
      </c>
      <c r="I11" s="43">
        <v>8</v>
      </c>
    </row>
    <row r="12" spans="2:9" s="8" customFormat="1" x14ac:dyDescent="0.15">
      <c r="B12" s="14" t="str">
        <f>重要犯罪!B12</f>
        <v>2015     27</v>
      </c>
      <c r="C12" s="43">
        <v>1514</v>
      </c>
      <c r="D12" s="115">
        <v>28.335535006605017</v>
      </c>
      <c r="E12" s="45">
        <v>429</v>
      </c>
      <c r="F12" s="43">
        <v>421</v>
      </c>
      <c r="G12" s="43">
        <v>42</v>
      </c>
      <c r="H12" s="43">
        <v>92</v>
      </c>
      <c r="I12" s="43">
        <v>11</v>
      </c>
    </row>
    <row r="13" spans="2:9" s="8" customFormat="1" x14ac:dyDescent="0.15">
      <c r="B13" s="14" t="str">
        <f>重要犯罪!B13</f>
        <v>2016     28</v>
      </c>
      <c r="C13" s="43">
        <v>1604</v>
      </c>
      <c r="D13" s="115">
        <v>27.431421446384043</v>
      </c>
      <c r="E13" s="45">
        <v>440</v>
      </c>
      <c r="F13" s="43">
        <v>476</v>
      </c>
      <c r="G13" s="43">
        <v>42</v>
      </c>
      <c r="H13" s="43">
        <v>70</v>
      </c>
      <c r="I13" s="43">
        <v>7</v>
      </c>
    </row>
    <row r="14" spans="2:9" s="8" customFormat="1" x14ac:dyDescent="0.15">
      <c r="B14" s="18" t="str">
        <f>重要犯罪!B14</f>
        <v>2017     29</v>
      </c>
      <c r="C14" s="47">
        <v>1823</v>
      </c>
      <c r="D14" s="115">
        <v>26.988480526604498</v>
      </c>
      <c r="E14" s="49">
        <v>492</v>
      </c>
      <c r="F14" s="50">
        <v>465</v>
      </c>
      <c r="G14" s="50">
        <v>43</v>
      </c>
      <c r="H14" s="50">
        <v>75</v>
      </c>
      <c r="I14" s="50">
        <v>7</v>
      </c>
    </row>
    <row r="15" spans="2:9" s="8" customFormat="1" x14ac:dyDescent="0.15">
      <c r="B15" s="18" t="str">
        <f>重要犯罪!B15</f>
        <v>2018     30</v>
      </c>
      <c r="C15" s="47">
        <v>1649</v>
      </c>
      <c r="D15" s="115">
        <v>31.109763493026076</v>
      </c>
      <c r="E15" s="49">
        <v>513</v>
      </c>
      <c r="F15" s="50">
        <v>487</v>
      </c>
      <c r="G15" s="50">
        <v>36</v>
      </c>
      <c r="H15" s="50">
        <v>72</v>
      </c>
      <c r="I15" s="50">
        <v>10</v>
      </c>
    </row>
    <row r="16" spans="2:9" s="8" customFormat="1" x14ac:dyDescent="0.15">
      <c r="B16" s="18" t="str">
        <f>重要犯罪!B16</f>
        <v>2019 令和元年</v>
      </c>
      <c r="C16" s="50">
        <v>1672</v>
      </c>
      <c r="D16" s="115">
        <v>33.492822966507177</v>
      </c>
      <c r="E16" s="51">
        <v>560</v>
      </c>
      <c r="F16" s="50">
        <v>538</v>
      </c>
      <c r="G16" s="50">
        <v>34</v>
      </c>
      <c r="H16" s="50">
        <v>84</v>
      </c>
      <c r="I16" s="50">
        <v>5</v>
      </c>
    </row>
    <row r="17" spans="2:9" s="22" customFormat="1" x14ac:dyDescent="0.15">
      <c r="B17" s="18" t="str">
        <f>重要犯罪!B17</f>
        <v>2020 　　２</v>
      </c>
      <c r="C17" s="50">
        <v>1908</v>
      </c>
      <c r="D17" s="48">
        <v>30.922431865828091</v>
      </c>
      <c r="E17" s="52">
        <v>590</v>
      </c>
      <c r="F17" s="52">
        <v>528</v>
      </c>
      <c r="G17" s="52">
        <v>48</v>
      </c>
      <c r="H17" s="52">
        <v>67</v>
      </c>
      <c r="I17" s="51">
        <v>4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1976</v>
      </c>
      <c r="D18" s="54">
        <f>E18/C18*100</f>
        <v>29.099190283400812</v>
      </c>
      <c r="E18" s="55">
        <f>SUM(E20,E26,E33,E34,E45,E52,E59,E65,E70)</f>
        <v>575</v>
      </c>
      <c r="F18" s="53">
        <f>SUM(F20,F26,F33,F34,F45,F52,F59,F65,F70)</f>
        <v>539</v>
      </c>
      <c r="G18" s="53">
        <f>SUM(G20,G26,G33,G34,G45,G52,G59,G65,G70)</f>
        <v>51</v>
      </c>
      <c r="H18" s="53">
        <f>SUM(H20,H26,H33,H34,H45,H52,H59,H65,H70)</f>
        <v>64</v>
      </c>
      <c r="I18" s="53">
        <f>SUM(I20,I26,I33,I34,I45,I52,I59,I65,I70)</f>
        <v>2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135</v>
      </c>
      <c r="D20" s="53"/>
      <c r="E20" s="23">
        <v>39</v>
      </c>
      <c r="F20" s="122">
        <v>33</v>
      </c>
      <c r="G20" s="122">
        <v>5</v>
      </c>
      <c r="H20" s="122">
        <v>3</v>
      </c>
      <c r="I20" s="121">
        <v>2</v>
      </c>
    </row>
    <row r="21" spans="2:9" s="8" customFormat="1" ht="11.1" customHeight="1" x14ac:dyDescent="0.15">
      <c r="B21" s="29" t="s">
        <v>2</v>
      </c>
      <c r="C21" s="123">
        <v>90</v>
      </c>
      <c r="D21" s="43"/>
      <c r="E21" s="125">
        <v>21</v>
      </c>
      <c r="F21" s="123">
        <v>21</v>
      </c>
      <c r="G21" s="123">
        <v>1</v>
      </c>
      <c r="H21" s="126">
        <v>1</v>
      </c>
      <c r="I21" s="123">
        <v>0</v>
      </c>
    </row>
    <row r="22" spans="2:9" s="8" customFormat="1" ht="11.1" customHeight="1" x14ac:dyDescent="0.15">
      <c r="B22" s="29" t="s">
        <v>3</v>
      </c>
      <c r="C22" s="123">
        <v>5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18</v>
      </c>
      <c r="D23" s="43"/>
      <c r="E23" s="125">
        <v>9</v>
      </c>
      <c r="F23" s="123">
        <v>2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15</v>
      </c>
      <c r="D24" s="43"/>
      <c r="E24" s="125">
        <v>3</v>
      </c>
      <c r="F24" s="123">
        <v>4</v>
      </c>
      <c r="G24" s="123">
        <v>1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7</v>
      </c>
      <c r="D25" s="43"/>
      <c r="E25" s="125">
        <v>6</v>
      </c>
      <c r="F25" s="123">
        <v>6</v>
      </c>
      <c r="G25" s="123">
        <v>3</v>
      </c>
      <c r="H25" s="123">
        <v>2</v>
      </c>
      <c r="I25" s="123">
        <v>2</v>
      </c>
    </row>
    <row r="26" spans="2:9" s="22" customFormat="1" ht="11.1" customHeight="1" x14ac:dyDescent="0.15">
      <c r="B26" s="32" t="s">
        <v>284</v>
      </c>
      <c r="C26" s="121">
        <v>89</v>
      </c>
      <c r="D26" s="53"/>
      <c r="E26" s="127">
        <v>20</v>
      </c>
      <c r="F26" s="121">
        <v>18</v>
      </c>
      <c r="G26" s="121">
        <v>2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6</v>
      </c>
      <c r="D27" s="43"/>
      <c r="E27" s="125">
        <v>2</v>
      </c>
      <c r="F27" s="123">
        <v>1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5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35</v>
      </c>
      <c r="D29" s="43"/>
      <c r="E29" s="125">
        <v>9</v>
      </c>
      <c r="F29" s="123">
        <v>8</v>
      </c>
      <c r="G29" s="123">
        <v>1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15</v>
      </c>
      <c r="D30" s="43"/>
      <c r="E30" s="125">
        <v>3</v>
      </c>
      <c r="F30" s="123">
        <v>3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6</v>
      </c>
      <c r="D31" s="43"/>
      <c r="E31" s="125">
        <v>3</v>
      </c>
      <c r="F31" s="123">
        <v>3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22</v>
      </c>
      <c r="D32" s="43"/>
      <c r="E32" s="125">
        <v>3</v>
      </c>
      <c r="F32" s="123">
        <v>3</v>
      </c>
      <c r="G32" s="123">
        <v>1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213</v>
      </c>
      <c r="D33" s="53"/>
      <c r="E33" s="129">
        <v>62</v>
      </c>
      <c r="F33" s="128">
        <v>89</v>
      </c>
      <c r="G33" s="128">
        <v>8</v>
      </c>
      <c r="H33" s="128">
        <v>11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456</v>
      </c>
      <c r="D34" s="53"/>
      <c r="E34" s="127">
        <v>137</v>
      </c>
      <c r="F34" s="121">
        <v>128</v>
      </c>
      <c r="G34" s="121">
        <v>13</v>
      </c>
      <c r="H34" s="121">
        <v>13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25</v>
      </c>
      <c r="D35" s="43"/>
      <c r="E35" s="125">
        <v>5</v>
      </c>
      <c r="F35" s="123">
        <v>5</v>
      </c>
      <c r="G35" s="123">
        <v>1</v>
      </c>
      <c r="H35" s="123">
        <v>1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24</v>
      </c>
      <c r="D36" s="43"/>
      <c r="E36" s="125">
        <v>10</v>
      </c>
      <c r="F36" s="123">
        <v>10</v>
      </c>
      <c r="G36" s="123">
        <v>1</v>
      </c>
      <c r="H36" s="123">
        <v>1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28</v>
      </c>
      <c r="D37" s="43"/>
      <c r="E37" s="125">
        <v>3</v>
      </c>
      <c r="F37" s="123">
        <v>3</v>
      </c>
      <c r="G37" s="123">
        <v>0</v>
      </c>
      <c r="H37" s="123">
        <v>2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70</v>
      </c>
      <c r="D38" s="43"/>
      <c r="E38" s="125">
        <v>29</v>
      </c>
      <c r="F38" s="123">
        <v>26</v>
      </c>
      <c r="G38" s="123">
        <v>3</v>
      </c>
      <c r="H38" s="123">
        <v>2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105</v>
      </c>
      <c r="D39" s="43"/>
      <c r="E39" s="125">
        <v>31</v>
      </c>
      <c r="F39" s="123">
        <v>31</v>
      </c>
      <c r="G39" s="123">
        <v>4</v>
      </c>
      <c r="H39" s="123">
        <v>1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59</v>
      </c>
      <c r="D40" s="43"/>
      <c r="E40" s="125">
        <v>22</v>
      </c>
      <c r="F40" s="123">
        <v>24</v>
      </c>
      <c r="G40" s="123">
        <v>0</v>
      </c>
      <c r="H40" s="123">
        <v>2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35</v>
      </c>
      <c r="D41" s="43"/>
      <c r="E41" s="125">
        <v>8</v>
      </c>
      <c r="F41" s="123">
        <v>7</v>
      </c>
      <c r="G41" s="123">
        <v>1</v>
      </c>
      <c r="H41" s="123">
        <v>1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4</v>
      </c>
      <c r="D42" s="43"/>
      <c r="E42" s="125">
        <v>2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30</v>
      </c>
      <c r="D43" s="43"/>
      <c r="E43" s="125">
        <v>7</v>
      </c>
      <c r="F43" s="123">
        <v>4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76</v>
      </c>
      <c r="D44" s="43"/>
      <c r="E44" s="125">
        <v>20</v>
      </c>
      <c r="F44" s="123">
        <v>18</v>
      </c>
      <c r="G44" s="123">
        <v>3</v>
      </c>
      <c r="H44" s="123">
        <v>3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209</v>
      </c>
      <c r="D45" s="53"/>
      <c r="E45" s="131">
        <v>55</v>
      </c>
      <c r="F45" s="121">
        <v>43</v>
      </c>
      <c r="G45" s="121">
        <v>5</v>
      </c>
      <c r="H45" s="121">
        <v>6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20</v>
      </c>
      <c r="D46" s="43"/>
      <c r="E46" s="125">
        <v>7</v>
      </c>
      <c r="F46" s="123">
        <v>5</v>
      </c>
      <c r="G46" s="123">
        <v>0</v>
      </c>
      <c r="H46" s="123">
        <v>2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8</v>
      </c>
      <c r="D47" s="43"/>
      <c r="E47" s="125">
        <v>4</v>
      </c>
      <c r="F47" s="123">
        <v>2</v>
      </c>
      <c r="G47" s="123">
        <v>2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9</v>
      </c>
      <c r="D48" s="43"/>
      <c r="E48" s="125">
        <v>6</v>
      </c>
      <c r="F48" s="123">
        <v>3</v>
      </c>
      <c r="G48" s="123">
        <v>0</v>
      </c>
      <c r="H48" s="123">
        <v>1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16</v>
      </c>
      <c r="D49" s="43"/>
      <c r="E49" s="125">
        <v>5</v>
      </c>
      <c r="F49" s="123">
        <v>4</v>
      </c>
      <c r="G49" s="123">
        <v>1</v>
      </c>
      <c r="H49" s="123">
        <v>2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146</v>
      </c>
      <c r="D50" s="43"/>
      <c r="E50" s="125">
        <v>29</v>
      </c>
      <c r="F50" s="123">
        <v>27</v>
      </c>
      <c r="G50" s="123">
        <v>2</v>
      </c>
      <c r="H50" s="123">
        <v>1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10</v>
      </c>
      <c r="D51" s="43"/>
      <c r="E51" s="125">
        <v>4</v>
      </c>
      <c r="F51" s="123">
        <v>2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418</v>
      </c>
      <c r="D52" s="53"/>
      <c r="E52" s="127">
        <v>127</v>
      </c>
      <c r="F52" s="121">
        <v>114</v>
      </c>
      <c r="G52" s="121">
        <v>9</v>
      </c>
      <c r="H52" s="121">
        <v>13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24</v>
      </c>
      <c r="D53" s="43"/>
      <c r="E53" s="125">
        <v>6</v>
      </c>
      <c r="F53" s="123">
        <v>6</v>
      </c>
      <c r="G53" s="123">
        <v>0</v>
      </c>
      <c r="H53" s="123">
        <v>1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31</v>
      </c>
      <c r="D54" s="43"/>
      <c r="E54" s="125">
        <v>10</v>
      </c>
      <c r="F54" s="123">
        <v>8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257</v>
      </c>
      <c r="D55" s="43"/>
      <c r="E55" s="125">
        <v>67</v>
      </c>
      <c r="F55" s="123">
        <v>68</v>
      </c>
      <c r="G55" s="123">
        <v>8</v>
      </c>
      <c r="H55" s="123">
        <v>11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87</v>
      </c>
      <c r="D56" s="43"/>
      <c r="E56" s="125">
        <v>40</v>
      </c>
      <c r="F56" s="123">
        <v>30</v>
      </c>
      <c r="G56" s="123">
        <v>1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5</v>
      </c>
      <c r="D57" s="43"/>
      <c r="E57" s="125">
        <v>1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14</v>
      </c>
      <c r="D58" s="43"/>
      <c r="E58" s="125">
        <v>3</v>
      </c>
      <c r="F58" s="123">
        <v>2</v>
      </c>
      <c r="G58" s="123">
        <v>0</v>
      </c>
      <c r="H58" s="123">
        <v>1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112</v>
      </c>
      <c r="D59" s="53"/>
      <c r="E59" s="127">
        <v>48</v>
      </c>
      <c r="F59" s="121">
        <v>36</v>
      </c>
      <c r="G59" s="121">
        <v>1</v>
      </c>
      <c r="H59" s="121">
        <v>8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4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4</v>
      </c>
      <c r="D61" s="43"/>
      <c r="E61" s="125">
        <v>4</v>
      </c>
      <c r="F61" s="123">
        <v>1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29</v>
      </c>
      <c r="D62" s="43"/>
      <c r="E62" s="125">
        <v>14</v>
      </c>
      <c r="F62" s="123">
        <v>16</v>
      </c>
      <c r="G62" s="123">
        <v>0</v>
      </c>
      <c r="H62" s="123">
        <v>5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49</v>
      </c>
      <c r="D63" s="43"/>
      <c r="E63" s="125">
        <v>19</v>
      </c>
      <c r="F63" s="123">
        <v>19</v>
      </c>
      <c r="G63" s="123">
        <v>1</v>
      </c>
      <c r="H63" s="123">
        <v>3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26</v>
      </c>
      <c r="D64" s="43"/>
      <c r="E64" s="125">
        <v>11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49</v>
      </c>
      <c r="D65" s="53"/>
      <c r="E65" s="127">
        <v>15</v>
      </c>
      <c r="F65" s="121">
        <v>13</v>
      </c>
      <c r="G65" s="121">
        <v>4</v>
      </c>
      <c r="H65" s="121">
        <v>1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19</v>
      </c>
      <c r="D66" s="43"/>
      <c r="E66" s="125">
        <v>2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5</v>
      </c>
      <c r="D67" s="43"/>
      <c r="E67" s="125">
        <v>5</v>
      </c>
      <c r="F67" s="123">
        <v>7</v>
      </c>
      <c r="G67" s="123">
        <v>2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8</v>
      </c>
      <c r="D68" s="43"/>
      <c r="E68" s="125">
        <v>3</v>
      </c>
      <c r="F68" s="123">
        <v>1</v>
      </c>
      <c r="G68" s="123">
        <v>0</v>
      </c>
      <c r="H68" s="123">
        <v>1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17</v>
      </c>
      <c r="D69" s="43"/>
      <c r="E69" s="125">
        <v>5</v>
      </c>
      <c r="F69" s="123">
        <v>5</v>
      </c>
      <c r="G69" s="123">
        <v>2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295</v>
      </c>
      <c r="D70" s="53"/>
      <c r="E70" s="127">
        <v>72</v>
      </c>
      <c r="F70" s="121">
        <v>65</v>
      </c>
      <c r="G70" s="121">
        <v>4</v>
      </c>
      <c r="H70" s="121">
        <v>9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128</v>
      </c>
      <c r="D71" s="43"/>
      <c r="E71" s="125">
        <v>34</v>
      </c>
      <c r="F71" s="123">
        <v>28</v>
      </c>
      <c r="G71" s="123">
        <v>1</v>
      </c>
      <c r="H71" s="123">
        <v>2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2</v>
      </c>
      <c r="D72" s="43"/>
      <c r="E72" s="125">
        <v>1</v>
      </c>
      <c r="F72" s="123">
        <v>1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11</v>
      </c>
      <c r="D73" s="43"/>
      <c r="E73" s="125">
        <v>4</v>
      </c>
      <c r="F73" s="123">
        <v>3</v>
      </c>
      <c r="G73" s="123">
        <v>0</v>
      </c>
      <c r="H73" s="123">
        <v>1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23</v>
      </c>
      <c r="D74" s="43"/>
      <c r="E74" s="125">
        <v>7</v>
      </c>
      <c r="F74" s="123">
        <v>5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10</v>
      </c>
      <c r="D75" s="43"/>
      <c r="E75" s="125">
        <v>6</v>
      </c>
      <c r="F75" s="123">
        <v>5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12</v>
      </c>
      <c r="D76" s="43"/>
      <c r="E76" s="125">
        <v>1</v>
      </c>
      <c r="F76" s="123">
        <v>3</v>
      </c>
      <c r="G76" s="123">
        <v>2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45</v>
      </c>
      <c r="D77" s="43"/>
      <c r="E77" s="125">
        <v>3</v>
      </c>
      <c r="F77" s="123">
        <v>3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64</v>
      </c>
      <c r="D78" s="67"/>
      <c r="E78" s="134">
        <v>16</v>
      </c>
      <c r="F78" s="132">
        <v>17</v>
      </c>
      <c r="G78" s="132">
        <v>1</v>
      </c>
      <c r="H78" s="132">
        <v>6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transitionEvaluation="1" codeName="Sheet111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260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240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16</v>
      </c>
      <c r="D9" s="44">
        <v>56.25</v>
      </c>
      <c r="E9" s="14">
        <v>9</v>
      </c>
      <c r="F9" s="124">
        <v>14</v>
      </c>
      <c r="G9" s="124">
        <v>3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43">
        <v>26</v>
      </c>
      <c r="D10" s="44">
        <v>7.6923076923076925</v>
      </c>
      <c r="E10" s="14">
        <v>2</v>
      </c>
      <c r="F10" s="124">
        <v>3</v>
      </c>
      <c r="G10" s="124">
        <v>1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2014     26</v>
      </c>
      <c r="C11" s="43">
        <v>18</v>
      </c>
      <c r="D11" s="44">
        <v>50</v>
      </c>
      <c r="E11" s="14">
        <v>9</v>
      </c>
      <c r="F11" s="124">
        <v>19</v>
      </c>
      <c r="G11" s="124">
        <v>5</v>
      </c>
      <c r="H11" s="124">
        <v>0</v>
      </c>
      <c r="I11" s="124">
        <v>0</v>
      </c>
    </row>
    <row r="12" spans="2:9" s="8" customFormat="1" x14ac:dyDescent="0.15">
      <c r="B12" s="18" t="str">
        <f>重要犯罪!B12</f>
        <v>2015     27</v>
      </c>
      <c r="C12" s="50">
        <v>17</v>
      </c>
      <c r="D12" s="115">
        <v>64.705882352941174</v>
      </c>
      <c r="E12" s="18">
        <v>11</v>
      </c>
      <c r="F12" s="142">
        <v>13</v>
      </c>
      <c r="G12" s="142">
        <v>0</v>
      </c>
      <c r="H12" s="142">
        <v>0</v>
      </c>
      <c r="I12" s="142">
        <v>0</v>
      </c>
    </row>
    <row r="13" spans="2:9" s="8" customFormat="1" x14ac:dyDescent="0.15">
      <c r="B13" s="18" t="str">
        <f>重要犯罪!B13</f>
        <v>2016     28</v>
      </c>
      <c r="C13" s="50">
        <v>13</v>
      </c>
      <c r="D13" s="115">
        <v>38.461538461538467</v>
      </c>
      <c r="E13" s="18">
        <v>5</v>
      </c>
      <c r="F13" s="142">
        <v>5</v>
      </c>
      <c r="G13" s="142">
        <v>0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2017     29</v>
      </c>
      <c r="C14" s="47">
        <v>8</v>
      </c>
      <c r="D14" s="115">
        <v>75</v>
      </c>
      <c r="E14" s="77">
        <v>6</v>
      </c>
      <c r="F14" s="142">
        <v>7</v>
      </c>
      <c r="G14" s="142">
        <v>1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47">
        <v>17</v>
      </c>
      <c r="D15" s="115">
        <v>29.411764705882355</v>
      </c>
      <c r="E15" s="77">
        <v>5</v>
      </c>
      <c r="F15" s="142">
        <v>4</v>
      </c>
      <c r="G15" s="142">
        <v>2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50">
        <v>15</v>
      </c>
      <c r="D16" s="115">
        <v>26.666666666666668</v>
      </c>
      <c r="E16" s="148">
        <v>4</v>
      </c>
      <c r="F16" s="142">
        <v>6</v>
      </c>
      <c r="G16" s="142">
        <v>1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50">
        <v>19</v>
      </c>
      <c r="D17" s="48">
        <v>73.68421052631578</v>
      </c>
      <c r="E17" s="149">
        <v>14</v>
      </c>
      <c r="F17" s="149">
        <v>14</v>
      </c>
      <c r="G17" s="149">
        <v>1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25</v>
      </c>
      <c r="D18" s="54">
        <f>E18/C18*100</f>
        <v>72</v>
      </c>
      <c r="E18" s="131">
        <f>SUM(E20,E26,E33,E34,E45,E52,E59,E65,E70)</f>
        <v>18</v>
      </c>
      <c r="F18" s="121">
        <f>SUM(F20,F26,F33,F34,F45,F52,F59,F65,F70)</f>
        <v>17</v>
      </c>
      <c r="G18" s="121">
        <f>SUM(G20,G26,G33,G34,G45,G52,G59,G65,G70)</f>
        <v>4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1</v>
      </c>
      <c r="D26" s="53"/>
      <c r="E26" s="127">
        <v>1</v>
      </c>
      <c r="F26" s="121">
        <v>1</v>
      </c>
      <c r="G26" s="121">
        <v>1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</v>
      </c>
      <c r="D29" s="43"/>
      <c r="E29" s="125">
        <v>1</v>
      </c>
      <c r="F29" s="123">
        <v>1</v>
      </c>
      <c r="G29" s="123">
        <v>1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7</v>
      </c>
      <c r="D34" s="53"/>
      <c r="E34" s="127">
        <v>5</v>
      </c>
      <c r="F34" s="121">
        <v>5</v>
      </c>
      <c r="G34" s="121">
        <v>1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1</v>
      </c>
      <c r="D36" s="43"/>
      <c r="E36" s="125">
        <v>1</v>
      </c>
      <c r="F36" s="123">
        <v>2</v>
      </c>
      <c r="G36" s="123">
        <v>1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</v>
      </c>
      <c r="D38" s="43"/>
      <c r="E38" s="125">
        <v>1</v>
      </c>
      <c r="F38" s="123">
        <v>1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3</v>
      </c>
      <c r="D39" s="43"/>
      <c r="E39" s="125">
        <v>2</v>
      </c>
      <c r="F39" s="123">
        <v>1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2</v>
      </c>
      <c r="D40" s="43"/>
      <c r="E40" s="125">
        <v>1</v>
      </c>
      <c r="F40" s="123">
        <v>1</v>
      </c>
      <c r="G40" s="123">
        <v>0</v>
      </c>
      <c r="H40" s="123">
        <v>0</v>
      </c>
      <c r="I40" s="123">
        <v>0</v>
      </c>
    </row>
    <row r="41" spans="2:9" s="8" customFormat="1" ht="9.75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1</v>
      </c>
      <c r="D45" s="53"/>
      <c r="E45" s="131">
        <v>1</v>
      </c>
      <c r="F45" s="121">
        <v>1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</v>
      </c>
      <c r="D50" s="43"/>
      <c r="E50" s="125">
        <v>1</v>
      </c>
      <c r="F50" s="123">
        <v>1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10</v>
      </c>
      <c r="D52" s="53"/>
      <c r="E52" s="127">
        <v>5</v>
      </c>
      <c r="F52" s="121">
        <v>5</v>
      </c>
      <c r="G52" s="121">
        <v>2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2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3</v>
      </c>
      <c r="D55" s="43"/>
      <c r="E55" s="125">
        <v>2</v>
      </c>
      <c r="F55" s="123">
        <v>1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3</v>
      </c>
      <c r="D56" s="43"/>
      <c r="E56" s="125">
        <v>2</v>
      </c>
      <c r="F56" s="123">
        <v>3</v>
      </c>
      <c r="G56" s="123">
        <v>2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1</v>
      </c>
      <c r="D58" s="43"/>
      <c r="E58" s="125">
        <v>1</v>
      </c>
      <c r="F58" s="123">
        <v>1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2</v>
      </c>
      <c r="D59" s="53"/>
      <c r="E59" s="127">
        <v>1</v>
      </c>
      <c r="F59" s="121">
        <v>1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1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1</v>
      </c>
      <c r="D63" s="43"/>
      <c r="E63" s="125">
        <v>1</v>
      </c>
      <c r="F63" s="123">
        <v>1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1</v>
      </c>
      <c r="D65" s="53"/>
      <c r="E65" s="127">
        <v>1</v>
      </c>
      <c r="F65" s="121">
        <v>2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1</v>
      </c>
      <c r="D67" s="43"/>
      <c r="E67" s="125">
        <v>1</v>
      </c>
      <c r="F67" s="123">
        <v>2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3</v>
      </c>
      <c r="D70" s="53"/>
      <c r="E70" s="127">
        <v>4</v>
      </c>
      <c r="F70" s="121">
        <v>2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</v>
      </c>
      <c r="D71" s="43"/>
      <c r="E71" s="125">
        <v>3</v>
      </c>
      <c r="F71" s="123">
        <v>1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1</v>
      </c>
      <c r="D75" s="43"/>
      <c r="E75" s="125">
        <v>1</v>
      </c>
      <c r="F75" s="123">
        <v>1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1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transitionEvaluation="1" codeName="Sheet112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9" style="2" bestFit="1" customWidth="1"/>
    <col min="59" max="16384" width="9.28515625" style="2"/>
  </cols>
  <sheetData>
    <row r="1" spans="2:9" x14ac:dyDescent="0.15">
      <c r="B1" s="1" t="s">
        <v>222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138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145711</v>
      </c>
      <c r="D9" s="44">
        <v>7.6891929916066735</v>
      </c>
      <c r="E9" s="45">
        <v>11204</v>
      </c>
      <c r="F9" s="43">
        <v>5975</v>
      </c>
      <c r="G9" s="43">
        <v>536</v>
      </c>
      <c r="H9" s="43">
        <v>1122</v>
      </c>
      <c r="I9" s="43">
        <v>93</v>
      </c>
    </row>
    <row r="10" spans="2:9" s="8" customFormat="1" x14ac:dyDescent="0.15">
      <c r="B10" s="14" t="str">
        <f>重要犯罪!B10</f>
        <v>2013     25</v>
      </c>
      <c r="C10" s="43">
        <v>140809</v>
      </c>
      <c r="D10" s="44">
        <v>7.6067580907470402</v>
      </c>
      <c r="E10" s="45">
        <v>10711</v>
      </c>
      <c r="F10" s="43">
        <v>6042</v>
      </c>
      <c r="G10" s="43">
        <v>554</v>
      </c>
      <c r="H10" s="43">
        <v>1203</v>
      </c>
      <c r="I10" s="43">
        <v>116</v>
      </c>
    </row>
    <row r="11" spans="2:9" s="8" customFormat="1" x14ac:dyDescent="0.15">
      <c r="B11" s="14" t="str">
        <f>重要犯罪!B11</f>
        <v>2014     26</v>
      </c>
      <c r="C11" s="43">
        <v>126818</v>
      </c>
      <c r="D11" s="44">
        <v>8.2866785472093856</v>
      </c>
      <c r="E11" s="45">
        <v>10509</v>
      </c>
      <c r="F11" s="43">
        <v>5775</v>
      </c>
      <c r="G11" s="43">
        <v>518</v>
      </c>
      <c r="H11" s="43">
        <v>993</v>
      </c>
      <c r="I11" s="43">
        <v>74</v>
      </c>
    </row>
    <row r="12" spans="2:9" s="8" customFormat="1" x14ac:dyDescent="0.15">
      <c r="B12" s="14" t="str">
        <f>重要犯罪!B12</f>
        <v>2015     27</v>
      </c>
      <c r="C12" s="43">
        <v>112931</v>
      </c>
      <c r="D12" s="115">
        <v>9.1976516634050878</v>
      </c>
      <c r="E12" s="45">
        <v>10387</v>
      </c>
      <c r="F12" s="43">
        <v>5588</v>
      </c>
      <c r="G12" s="43">
        <v>491</v>
      </c>
      <c r="H12" s="43">
        <v>687</v>
      </c>
      <c r="I12" s="43">
        <v>49</v>
      </c>
    </row>
    <row r="13" spans="2:9" s="8" customFormat="1" x14ac:dyDescent="0.15">
      <c r="B13" s="18" t="str">
        <f>重要犯罪!B13</f>
        <v>2016     28</v>
      </c>
      <c r="C13" s="50">
        <v>100440</v>
      </c>
      <c r="D13" s="115">
        <v>9.5011947431302275</v>
      </c>
      <c r="E13" s="72">
        <v>9543</v>
      </c>
      <c r="F13" s="50">
        <v>5381</v>
      </c>
      <c r="G13" s="50">
        <v>479</v>
      </c>
      <c r="H13" s="50">
        <v>605</v>
      </c>
      <c r="I13" s="50">
        <v>39</v>
      </c>
    </row>
    <row r="14" spans="2:9" s="8" customFormat="1" x14ac:dyDescent="0.15">
      <c r="B14" s="18" t="str">
        <f>重要犯罪!B14</f>
        <v>2017     29</v>
      </c>
      <c r="C14" s="47">
        <v>92707</v>
      </c>
      <c r="D14" s="115">
        <v>10.458757159653533</v>
      </c>
      <c r="E14" s="49">
        <v>9696</v>
      </c>
      <c r="F14" s="50">
        <v>5335</v>
      </c>
      <c r="G14" s="50">
        <v>455</v>
      </c>
      <c r="H14" s="50">
        <v>574</v>
      </c>
      <c r="I14" s="50">
        <v>28</v>
      </c>
    </row>
    <row r="15" spans="2:9" s="8" customFormat="1" x14ac:dyDescent="0.15">
      <c r="B15" s="18" t="str">
        <f>重要犯罪!B15</f>
        <v>2018     30</v>
      </c>
      <c r="C15" s="47">
        <v>78371</v>
      </c>
      <c r="D15" s="115">
        <v>11.659925227443825</v>
      </c>
      <c r="E15" s="49">
        <v>9138</v>
      </c>
      <c r="F15" s="50">
        <v>4993</v>
      </c>
      <c r="G15" s="50">
        <v>521</v>
      </c>
      <c r="H15" s="50">
        <v>455</v>
      </c>
      <c r="I15" s="50">
        <v>43</v>
      </c>
    </row>
    <row r="16" spans="2:9" s="8" customFormat="1" x14ac:dyDescent="0.15">
      <c r="B16" s="18" t="str">
        <f>重要犯罪!B16</f>
        <v>2019 令和元年</v>
      </c>
      <c r="C16" s="50">
        <v>71695</v>
      </c>
      <c r="D16" s="115">
        <v>11.970151335518516</v>
      </c>
      <c r="E16" s="51">
        <v>8582</v>
      </c>
      <c r="F16" s="50">
        <v>4790</v>
      </c>
      <c r="G16" s="50">
        <v>473</v>
      </c>
      <c r="H16" s="50">
        <v>411</v>
      </c>
      <c r="I16" s="50">
        <v>38</v>
      </c>
    </row>
    <row r="17" spans="2:9" s="22" customFormat="1" x14ac:dyDescent="0.15">
      <c r="B17" s="18" t="str">
        <f>重要犯罪!B17</f>
        <v>2020 　　２</v>
      </c>
      <c r="C17" s="50">
        <v>64089</v>
      </c>
      <c r="D17" s="48">
        <v>13.381391502441916</v>
      </c>
      <c r="E17" s="52">
        <v>8576</v>
      </c>
      <c r="F17" s="52">
        <v>4922</v>
      </c>
      <c r="G17" s="52">
        <v>493</v>
      </c>
      <c r="H17" s="52">
        <v>433</v>
      </c>
      <c r="I17" s="51">
        <v>20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56925</v>
      </c>
      <c r="D18" s="54">
        <f>E18/C18*100</f>
        <v>14.866930171277998</v>
      </c>
      <c r="E18" s="55">
        <f>SUM(E20,E26,E33,E34,E45,E52,E59,E65,E70)</f>
        <v>8463</v>
      </c>
      <c r="F18" s="53">
        <f>SUM(F20,F26,F33,F34,F45,F52,F59,F65,F70)</f>
        <v>4563</v>
      </c>
      <c r="G18" s="53">
        <f>SUM(G20,G26,G33,G34,G45,G52,G59,G65,G70)</f>
        <v>493</v>
      </c>
      <c r="H18" s="53">
        <f>SUM(H20,H26,H33,H34,H45,H52,H59,H65,H70)</f>
        <v>360</v>
      </c>
      <c r="I18" s="53">
        <f>SUM(I20,I26,I33,I34,I45,I52,I59,I65,I70)</f>
        <v>35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1862</v>
      </c>
      <c r="D20" s="53"/>
      <c r="E20" s="23">
        <v>287</v>
      </c>
      <c r="F20" s="122">
        <v>108</v>
      </c>
      <c r="G20" s="122">
        <v>14</v>
      </c>
      <c r="H20" s="122">
        <v>8</v>
      </c>
      <c r="I20" s="121">
        <v>3</v>
      </c>
    </row>
    <row r="21" spans="2:9" s="8" customFormat="1" ht="11.1" customHeight="1" x14ac:dyDescent="0.15">
      <c r="B21" s="29" t="s">
        <v>2</v>
      </c>
      <c r="C21" s="30">
        <v>1259</v>
      </c>
      <c r="D21" s="43"/>
      <c r="E21" s="125">
        <v>201</v>
      </c>
      <c r="F21" s="123">
        <v>64</v>
      </c>
      <c r="G21" s="123">
        <v>7</v>
      </c>
      <c r="H21" s="126">
        <v>4</v>
      </c>
      <c r="I21" s="123">
        <v>1</v>
      </c>
    </row>
    <row r="22" spans="2:9" s="8" customFormat="1" ht="11.1" customHeight="1" x14ac:dyDescent="0.15">
      <c r="B22" s="29" t="s">
        <v>3</v>
      </c>
      <c r="C22" s="30">
        <v>163</v>
      </c>
      <c r="D22" s="43"/>
      <c r="E22" s="125">
        <v>31</v>
      </c>
      <c r="F22" s="123">
        <v>14</v>
      </c>
      <c r="G22" s="123">
        <v>4</v>
      </c>
      <c r="H22" s="123">
        <v>2</v>
      </c>
      <c r="I22" s="123">
        <v>2</v>
      </c>
    </row>
    <row r="23" spans="2:9" s="8" customFormat="1" ht="11.1" customHeight="1" x14ac:dyDescent="0.15">
      <c r="B23" s="29" t="s">
        <v>4</v>
      </c>
      <c r="C23" s="30">
        <v>200</v>
      </c>
      <c r="D23" s="43"/>
      <c r="E23" s="125">
        <v>19</v>
      </c>
      <c r="F23" s="123">
        <v>9</v>
      </c>
      <c r="G23" s="123">
        <v>1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30">
        <v>157</v>
      </c>
      <c r="D24" s="43"/>
      <c r="E24" s="125">
        <v>29</v>
      </c>
      <c r="F24" s="123">
        <v>16</v>
      </c>
      <c r="G24" s="123">
        <v>0</v>
      </c>
      <c r="H24" s="123">
        <v>2</v>
      </c>
      <c r="I24" s="123">
        <v>0</v>
      </c>
    </row>
    <row r="25" spans="2:9" s="8" customFormat="1" ht="11.1" customHeight="1" x14ac:dyDescent="0.15">
      <c r="B25" s="29" t="s">
        <v>6</v>
      </c>
      <c r="C25" s="30">
        <v>83</v>
      </c>
      <c r="D25" s="43"/>
      <c r="E25" s="125">
        <v>7</v>
      </c>
      <c r="F25" s="123">
        <v>5</v>
      </c>
      <c r="G25" s="123">
        <v>2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53">
        <v>2784</v>
      </c>
      <c r="D26" s="53"/>
      <c r="E26" s="127">
        <v>476</v>
      </c>
      <c r="F26" s="121">
        <v>192</v>
      </c>
      <c r="G26" s="121">
        <v>24</v>
      </c>
      <c r="H26" s="121">
        <v>18</v>
      </c>
      <c r="I26" s="121">
        <v>3</v>
      </c>
    </row>
    <row r="27" spans="2:9" s="8" customFormat="1" ht="11.1" customHeight="1" x14ac:dyDescent="0.15">
      <c r="B27" s="29" t="s">
        <v>7</v>
      </c>
      <c r="C27" s="30">
        <v>255</v>
      </c>
      <c r="D27" s="43"/>
      <c r="E27" s="125">
        <v>39</v>
      </c>
      <c r="F27" s="123">
        <v>22</v>
      </c>
      <c r="G27" s="123">
        <v>3</v>
      </c>
      <c r="H27" s="123">
        <v>3</v>
      </c>
      <c r="I27" s="123">
        <v>2</v>
      </c>
    </row>
    <row r="28" spans="2:9" s="8" customFormat="1" ht="11.1" customHeight="1" x14ac:dyDescent="0.15">
      <c r="B28" s="29" t="s">
        <v>8</v>
      </c>
      <c r="C28" s="30">
        <v>244</v>
      </c>
      <c r="D28" s="43"/>
      <c r="E28" s="125">
        <v>42</v>
      </c>
      <c r="F28" s="123">
        <v>12</v>
      </c>
      <c r="G28" s="123">
        <v>1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30">
        <v>1183</v>
      </c>
      <c r="D29" s="43"/>
      <c r="E29" s="125">
        <v>166</v>
      </c>
      <c r="F29" s="123">
        <v>74</v>
      </c>
      <c r="G29" s="123">
        <v>8</v>
      </c>
      <c r="H29" s="123">
        <v>5</v>
      </c>
      <c r="I29" s="123">
        <v>1</v>
      </c>
    </row>
    <row r="30" spans="2:9" s="8" customFormat="1" ht="11.1" customHeight="1" x14ac:dyDescent="0.15">
      <c r="B30" s="29" t="s">
        <v>10</v>
      </c>
      <c r="C30" s="30">
        <v>135</v>
      </c>
      <c r="D30" s="43"/>
      <c r="E30" s="125">
        <v>33</v>
      </c>
      <c r="F30" s="123">
        <v>16</v>
      </c>
      <c r="G30" s="123">
        <v>2</v>
      </c>
      <c r="H30" s="123">
        <v>3</v>
      </c>
      <c r="I30" s="123">
        <v>0</v>
      </c>
    </row>
    <row r="31" spans="2:9" s="8" customFormat="1" ht="11.1" customHeight="1" x14ac:dyDescent="0.15">
      <c r="B31" s="29" t="s">
        <v>11</v>
      </c>
      <c r="C31" s="30">
        <v>246</v>
      </c>
      <c r="D31" s="43"/>
      <c r="E31" s="125">
        <v>117</v>
      </c>
      <c r="F31" s="123">
        <v>25</v>
      </c>
      <c r="G31" s="123">
        <v>4</v>
      </c>
      <c r="H31" s="123">
        <v>1</v>
      </c>
      <c r="I31" s="123">
        <v>0</v>
      </c>
    </row>
    <row r="32" spans="2:9" s="8" customFormat="1" ht="11.1" customHeight="1" x14ac:dyDescent="0.15">
      <c r="B32" s="29" t="s">
        <v>12</v>
      </c>
      <c r="C32" s="30">
        <v>721</v>
      </c>
      <c r="D32" s="43"/>
      <c r="E32" s="125">
        <v>79</v>
      </c>
      <c r="F32" s="123">
        <v>43</v>
      </c>
      <c r="G32" s="123">
        <v>6</v>
      </c>
      <c r="H32" s="123">
        <v>6</v>
      </c>
      <c r="I32" s="123">
        <v>0</v>
      </c>
    </row>
    <row r="33" spans="2:9" s="22" customFormat="1" ht="11.1" customHeight="1" x14ac:dyDescent="0.15">
      <c r="B33" s="32" t="s">
        <v>13</v>
      </c>
      <c r="C33" s="63">
        <v>7695</v>
      </c>
      <c r="D33" s="53"/>
      <c r="E33" s="129">
        <v>915</v>
      </c>
      <c r="F33" s="128">
        <v>590</v>
      </c>
      <c r="G33" s="128">
        <v>54</v>
      </c>
      <c r="H33" s="128">
        <v>39</v>
      </c>
      <c r="I33" s="128">
        <v>2</v>
      </c>
    </row>
    <row r="34" spans="2:9" s="22" customFormat="1" ht="11.1" customHeight="1" x14ac:dyDescent="0.15">
      <c r="B34" s="32" t="s">
        <v>285</v>
      </c>
      <c r="C34" s="53">
        <v>15238</v>
      </c>
      <c r="D34" s="53"/>
      <c r="E34" s="127">
        <v>2246</v>
      </c>
      <c r="F34" s="121">
        <v>1292</v>
      </c>
      <c r="G34" s="121">
        <v>153</v>
      </c>
      <c r="H34" s="121">
        <v>91</v>
      </c>
      <c r="I34" s="121">
        <v>6</v>
      </c>
    </row>
    <row r="35" spans="2:9" s="8" customFormat="1" ht="11.1" customHeight="1" x14ac:dyDescent="0.15">
      <c r="B35" s="29" t="s">
        <v>14</v>
      </c>
      <c r="C35" s="30">
        <v>1226</v>
      </c>
      <c r="D35" s="43"/>
      <c r="E35" s="125">
        <v>141</v>
      </c>
      <c r="F35" s="123">
        <v>87</v>
      </c>
      <c r="G35" s="123">
        <v>15</v>
      </c>
      <c r="H35" s="123">
        <v>7</v>
      </c>
      <c r="I35" s="123">
        <v>0</v>
      </c>
    </row>
    <row r="36" spans="2:9" s="8" customFormat="1" ht="11.1" customHeight="1" x14ac:dyDescent="0.15">
      <c r="B36" s="29" t="s">
        <v>15</v>
      </c>
      <c r="C36" s="30">
        <v>761</v>
      </c>
      <c r="D36" s="43"/>
      <c r="E36" s="125">
        <v>98</v>
      </c>
      <c r="F36" s="123">
        <v>60</v>
      </c>
      <c r="G36" s="123">
        <v>8</v>
      </c>
      <c r="H36" s="123">
        <v>2</v>
      </c>
      <c r="I36" s="123">
        <v>0</v>
      </c>
    </row>
    <row r="37" spans="2:9" s="8" customFormat="1" ht="11.1" customHeight="1" x14ac:dyDescent="0.15">
      <c r="B37" s="29" t="s">
        <v>16</v>
      </c>
      <c r="C37" s="30">
        <v>798</v>
      </c>
      <c r="D37" s="43"/>
      <c r="E37" s="125">
        <v>162</v>
      </c>
      <c r="F37" s="123">
        <v>67</v>
      </c>
      <c r="G37" s="123">
        <v>13</v>
      </c>
      <c r="H37" s="123">
        <v>3</v>
      </c>
      <c r="I37" s="123">
        <v>1</v>
      </c>
    </row>
    <row r="38" spans="2:9" s="8" customFormat="1" ht="11.1" customHeight="1" x14ac:dyDescent="0.15">
      <c r="B38" s="29" t="s">
        <v>17</v>
      </c>
      <c r="C38" s="30">
        <v>4541</v>
      </c>
      <c r="D38" s="43"/>
      <c r="E38" s="125">
        <v>552</v>
      </c>
      <c r="F38" s="123">
        <v>330</v>
      </c>
      <c r="G38" s="123">
        <v>49</v>
      </c>
      <c r="H38" s="123">
        <v>24</v>
      </c>
      <c r="I38" s="123">
        <v>3</v>
      </c>
    </row>
    <row r="39" spans="2:9" s="8" customFormat="1" ht="11.1" customHeight="1" x14ac:dyDescent="0.15">
      <c r="B39" s="29" t="s">
        <v>18</v>
      </c>
      <c r="C39" s="30">
        <v>3012</v>
      </c>
      <c r="D39" s="43"/>
      <c r="E39" s="125">
        <v>356</v>
      </c>
      <c r="F39" s="123">
        <v>224</v>
      </c>
      <c r="G39" s="123">
        <v>17</v>
      </c>
      <c r="H39" s="123">
        <v>23</v>
      </c>
      <c r="I39" s="123">
        <v>1</v>
      </c>
    </row>
    <row r="40" spans="2:9" s="8" customFormat="1" ht="11.1" customHeight="1" x14ac:dyDescent="0.15">
      <c r="B40" s="29" t="s">
        <v>19</v>
      </c>
      <c r="C40" s="30">
        <v>1802</v>
      </c>
      <c r="D40" s="43"/>
      <c r="E40" s="125">
        <v>427</v>
      </c>
      <c r="F40" s="123">
        <v>255</v>
      </c>
      <c r="G40" s="123">
        <v>23</v>
      </c>
      <c r="H40" s="123">
        <v>17</v>
      </c>
      <c r="I40" s="123">
        <v>0</v>
      </c>
    </row>
    <row r="41" spans="2:9" s="8" customFormat="1" ht="11.1" customHeight="1" x14ac:dyDescent="0.15">
      <c r="B41" s="29" t="s">
        <v>20</v>
      </c>
      <c r="C41" s="30">
        <v>897</v>
      </c>
      <c r="D41" s="43"/>
      <c r="E41" s="125">
        <v>125</v>
      </c>
      <c r="F41" s="123">
        <v>69</v>
      </c>
      <c r="G41" s="123">
        <v>8</v>
      </c>
      <c r="H41" s="123">
        <v>6</v>
      </c>
      <c r="I41" s="123">
        <v>1</v>
      </c>
    </row>
    <row r="42" spans="2:9" s="8" customFormat="1" ht="11.1" customHeight="1" x14ac:dyDescent="0.15">
      <c r="B42" s="29" t="s">
        <v>21</v>
      </c>
      <c r="C42" s="66">
        <v>246</v>
      </c>
      <c r="D42" s="43"/>
      <c r="E42" s="125">
        <v>33</v>
      </c>
      <c r="F42" s="123">
        <v>13</v>
      </c>
      <c r="G42" s="123">
        <v>2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30">
        <v>577</v>
      </c>
      <c r="D43" s="43"/>
      <c r="E43" s="125">
        <v>100</v>
      </c>
      <c r="F43" s="123">
        <v>55</v>
      </c>
      <c r="G43" s="123">
        <v>4</v>
      </c>
      <c r="H43" s="123">
        <v>1</v>
      </c>
      <c r="I43" s="123">
        <v>0</v>
      </c>
    </row>
    <row r="44" spans="2:9" s="8" customFormat="1" ht="11.1" customHeight="1" x14ac:dyDescent="0.15">
      <c r="B44" s="29" t="s">
        <v>23</v>
      </c>
      <c r="C44" s="30">
        <v>1378</v>
      </c>
      <c r="D44" s="43"/>
      <c r="E44" s="125">
        <v>252</v>
      </c>
      <c r="F44" s="123">
        <v>132</v>
      </c>
      <c r="G44" s="123">
        <v>14</v>
      </c>
      <c r="H44" s="123">
        <v>8</v>
      </c>
      <c r="I44" s="123">
        <v>0</v>
      </c>
    </row>
    <row r="45" spans="2:9" s="22" customFormat="1" ht="11.1" customHeight="1" x14ac:dyDescent="0.15">
      <c r="B45" s="32" t="s">
        <v>286</v>
      </c>
      <c r="C45" s="53">
        <v>7663</v>
      </c>
      <c r="D45" s="53"/>
      <c r="E45" s="131">
        <v>1052</v>
      </c>
      <c r="F45" s="121">
        <v>545</v>
      </c>
      <c r="G45" s="121">
        <v>68</v>
      </c>
      <c r="H45" s="121">
        <v>58</v>
      </c>
      <c r="I45" s="121">
        <v>4</v>
      </c>
    </row>
    <row r="46" spans="2:9" s="8" customFormat="1" ht="11.1" customHeight="1" x14ac:dyDescent="0.15">
      <c r="B46" s="29" t="s">
        <v>24</v>
      </c>
      <c r="C46" s="30">
        <v>343</v>
      </c>
      <c r="D46" s="43"/>
      <c r="E46" s="125">
        <v>83</v>
      </c>
      <c r="F46" s="123">
        <v>35</v>
      </c>
      <c r="G46" s="123">
        <v>5</v>
      </c>
      <c r="H46" s="123">
        <v>1</v>
      </c>
      <c r="I46" s="123">
        <v>0</v>
      </c>
    </row>
    <row r="47" spans="2:9" s="8" customFormat="1" ht="11.1" customHeight="1" x14ac:dyDescent="0.15">
      <c r="B47" s="29" t="s">
        <v>25</v>
      </c>
      <c r="C47" s="30">
        <v>187</v>
      </c>
      <c r="D47" s="43"/>
      <c r="E47" s="125">
        <v>63</v>
      </c>
      <c r="F47" s="123">
        <v>31</v>
      </c>
      <c r="G47" s="123">
        <v>3</v>
      </c>
      <c r="H47" s="123">
        <v>5</v>
      </c>
      <c r="I47" s="123">
        <v>0</v>
      </c>
    </row>
    <row r="48" spans="2:9" s="8" customFormat="1" ht="11.1" customHeight="1" x14ac:dyDescent="0.15">
      <c r="B48" s="29" t="s">
        <v>26</v>
      </c>
      <c r="C48" s="30">
        <v>220</v>
      </c>
      <c r="D48" s="43"/>
      <c r="E48" s="125">
        <v>42</v>
      </c>
      <c r="F48" s="123">
        <v>30</v>
      </c>
      <c r="G48" s="123">
        <v>5</v>
      </c>
      <c r="H48" s="123">
        <v>3</v>
      </c>
      <c r="I48" s="123">
        <v>2</v>
      </c>
    </row>
    <row r="49" spans="2:9" s="8" customFormat="1" ht="11.1" customHeight="1" x14ac:dyDescent="0.15">
      <c r="B49" s="29" t="s">
        <v>27</v>
      </c>
      <c r="C49" s="30">
        <v>1194</v>
      </c>
      <c r="D49" s="43"/>
      <c r="E49" s="125">
        <v>181</v>
      </c>
      <c r="F49" s="123">
        <v>56</v>
      </c>
      <c r="G49" s="123">
        <v>8</v>
      </c>
      <c r="H49" s="123">
        <v>13</v>
      </c>
      <c r="I49" s="123">
        <v>0</v>
      </c>
    </row>
    <row r="50" spans="2:9" s="8" customFormat="1" ht="11.1" customHeight="1" x14ac:dyDescent="0.15">
      <c r="B50" s="29" t="s">
        <v>28</v>
      </c>
      <c r="C50" s="30">
        <v>4756</v>
      </c>
      <c r="D50" s="43"/>
      <c r="E50" s="125">
        <v>535</v>
      </c>
      <c r="F50" s="123">
        <v>338</v>
      </c>
      <c r="G50" s="123">
        <v>42</v>
      </c>
      <c r="H50" s="123">
        <v>31</v>
      </c>
      <c r="I50" s="123">
        <v>2</v>
      </c>
    </row>
    <row r="51" spans="2:9" s="8" customFormat="1" ht="11.1" customHeight="1" x14ac:dyDescent="0.15">
      <c r="B51" s="29" t="s">
        <v>29</v>
      </c>
      <c r="C51" s="30">
        <v>963</v>
      </c>
      <c r="D51" s="43"/>
      <c r="E51" s="125">
        <v>148</v>
      </c>
      <c r="F51" s="123">
        <v>55</v>
      </c>
      <c r="G51" s="123">
        <v>5</v>
      </c>
      <c r="H51" s="123">
        <v>5</v>
      </c>
      <c r="I51" s="123">
        <v>0</v>
      </c>
    </row>
    <row r="52" spans="2:9" s="22" customFormat="1" ht="11.1" customHeight="1" x14ac:dyDescent="0.15">
      <c r="B52" s="32" t="s">
        <v>287</v>
      </c>
      <c r="C52" s="53">
        <v>12113</v>
      </c>
      <c r="D52" s="53"/>
      <c r="E52" s="127">
        <v>1947</v>
      </c>
      <c r="F52" s="121">
        <v>1059</v>
      </c>
      <c r="G52" s="121">
        <v>111</v>
      </c>
      <c r="H52" s="121">
        <v>83</v>
      </c>
      <c r="I52" s="121">
        <v>9</v>
      </c>
    </row>
    <row r="53" spans="2:9" s="8" customFormat="1" ht="11.1" customHeight="1" x14ac:dyDescent="0.15">
      <c r="B53" s="29" t="s">
        <v>30</v>
      </c>
      <c r="C53" s="30">
        <v>610</v>
      </c>
      <c r="D53" s="43"/>
      <c r="E53" s="125">
        <v>84</v>
      </c>
      <c r="F53" s="123">
        <v>43</v>
      </c>
      <c r="G53" s="123">
        <v>8</v>
      </c>
      <c r="H53" s="123">
        <v>4</v>
      </c>
      <c r="I53" s="123">
        <v>2</v>
      </c>
    </row>
    <row r="54" spans="2:9" s="8" customFormat="1" ht="11.1" customHeight="1" x14ac:dyDescent="0.15">
      <c r="B54" s="29" t="s">
        <v>31</v>
      </c>
      <c r="C54" s="30">
        <v>1070</v>
      </c>
      <c r="D54" s="43"/>
      <c r="E54" s="125">
        <v>245</v>
      </c>
      <c r="F54" s="123">
        <v>150</v>
      </c>
      <c r="G54" s="123">
        <v>11</v>
      </c>
      <c r="H54" s="123">
        <v>10</v>
      </c>
      <c r="I54" s="123">
        <v>1</v>
      </c>
    </row>
    <row r="55" spans="2:9" s="8" customFormat="1" ht="11.1" customHeight="1" x14ac:dyDescent="0.15">
      <c r="B55" s="29" t="s">
        <v>32</v>
      </c>
      <c r="C55" s="30">
        <v>5536</v>
      </c>
      <c r="D55" s="43"/>
      <c r="E55" s="125">
        <v>783</v>
      </c>
      <c r="F55" s="123">
        <v>444</v>
      </c>
      <c r="G55" s="123">
        <v>50</v>
      </c>
      <c r="H55" s="123">
        <v>33</v>
      </c>
      <c r="I55" s="123">
        <v>3</v>
      </c>
    </row>
    <row r="56" spans="2:9" s="8" customFormat="1" ht="11.1" customHeight="1" x14ac:dyDescent="0.15">
      <c r="B56" s="29" t="s">
        <v>33</v>
      </c>
      <c r="C56" s="30">
        <v>3874</v>
      </c>
      <c r="D56" s="43"/>
      <c r="E56" s="125">
        <v>614</v>
      </c>
      <c r="F56" s="123">
        <v>328</v>
      </c>
      <c r="G56" s="123">
        <v>29</v>
      </c>
      <c r="H56" s="123">
        <v>29</v>
      </c>
      <c r="I56" s="123">
        <v>2</v>
      </c>
    </row>
    <row r="57" spans="2:9" s="8" customFormat="1" ht="11.1" customHeight="1" x14ac:dyDescent="0.15">
      <c r="B57" s="29" t="s">
        <v>34</v>
      </c>
      <c r="C57" s="30">
        <v>656</v>
      </c>
      <c r="D57" s="43"/>
      <c r="E57" s="125">
        <v>119</v>
      </c>
      <c r="F57" s="123">
        <v>56</v>
      </c>
      <c r="G57" s="123">
        <v>7</v>
      </c>
      <c r="H57" s="123">
        <v>6</v>
      </c>
      <c r="I57" s="123">
        <v>1</v>
      </c>
    </row>
    <row r="58" spans="2:9" s="8" customFormat="1" ht="11.1" customHeight="1" x14ac:dyDescent="0.15">
      <c r="B58" s="29" t="s">
        <v>35</v>
      </c>
      <c r="C58" s="30">
        <v>367</v>
      </c>
      <c r="D58" s="43"/>
      <c r="E58" s="125">
        <v>102</v>
      </c>
      <c r="F58" s="123">
        <v>38</v>
      </c>
      <c r="G58" s="123">
        <v>6</v>
      </c>
      <c r="H58" s="123">
        <v>1</v>
      </c>
      <c r="I58" s="123">
        <v>0</v>
      </c>
    </row>
    <row r="59" spans="2:9" s="22" customFormat="1" ht="11.1" customHeight="1" x14ac:dyDescent="0.15">
      <c r="B59" s="32" t="s">
        <v>288</v>
      </c>
      <c r="C59" s="53">
        <v>2624</v>
      </c>
      <c r="D59" s="53"/>
      <c r="E59" s="127">
        <v>457</v>
      </c>
      <c r="F59" s="121">
        <v>268</v>
      </c>
      <c r="G59" s="121">
        <v>26</v>
      </c>
      <c r="H59" s="121">
        <v>21</v>
      </c>
      <c r="I59" s="121">
        <v>4</v>
      </c>
    </row>
    <row r="60" spans="2:9" s="8" customFormat="1" ht="11.1" customHeight="1" x14ac:dyDescent="0.15">
      <c r="B60" s="29" t="s">
        <v>36</v>
      </c>
      <c r="C60" s="30">
        <v>113</v>
      </c>
      <c r="D60" s="43"/>
      <c r="E60" s="125">
        <v>29</v>
      </c>
      <c r="F60" s="123">
        <v>21</v>
      </c>
      <c r="G60" s="123">
        <v>4</v>
      </c>
      <c r="H60" s="123">
        <v>7</v>
      </c>
      <c r="I60" s="123">
        <v>2</v>
      </c>
    </row>
    <row r="61" spans="2:9" s="8" customFormat="1" ht="11.1" customHeight="1" x14ac:dyDescent="0.15">
      <c r="B61" s="29" t="s">
        <v>37</v>
      </c>
      <c r="C61" s="30">
        <v>141</v>
      </c>
      <c r="D61" s="43"/>
      <c r="E61" s="125">
        <v>54</v>
      </c>
      <c r="F61" s="123">
        <v>21</v>
      </c>
      <c r="G61" s="123">
        <v>4</v>
      </c>
      <c r="H61" s="123">
        <v>1</v>
      </c>
      <c r="I61" s="123">
        <v>0</v>
      </c>
    </row>
    <row r="62" spans="2:9" s="8" customFormat="1" ht="11.1" customHeight="1" x14ac:dyDescent="0.15">
      <c r="B62" s="29" t="s">
        <v>38</v>
      </c>
      <c r="C62" s="30">
        <v>617</v>
      </c>
      <c r="D62" s="43"/>
      <c r="E62" s="125">
        <v>123</v>
      </c>
      <c r="F62" s="123">
        <v>67</v>
      </c>
      <c r="G62" s="123">
        <v>7</v>
      </c>
      <c r="H62" s="123">
        <v>3</v>
      </c>
      <c r="I62" s="123">
        <v>0</v>
      </c>
    </row>
    <row r="63" spans="2:9" s="8" customFormat="1" ht="11.1" customHeight="1" x14ac:dyDescent="0.15">
      <c r="B63" s="29" t="s">
        <v>39</v>
      </c>
      <c r="C63" s="30">
        <v>1315</v>
      </c>
      <c r="D63" s="43"/>
      <c r="E63" s="125">
        <v>199</v>
      </c>
      <c r="F63" s="123">
        <v>129</v>
      </c>
      <c r="G63" s="123">
        <v>7</v>
      </c>
      <c r="H63" s="123">
        <v>8</v>
      </c>
      <c r="I63" s="123">
        <v>1</v>
      </c>
    </row>
    <row r="64" spans="2:9" s="8" customFormat="1" ht="11.1" customHeight="1" x14ac:dyDescent="0.15">
      <c r="B64" s="29" t="s">
        <v>40</v>
      </c>
      <c r="C64" s="30">
        <v>438</v>
      </c>
      <c r="D64" s="43"/>
      <c r="E64" s="125">
        <v>52</v>
      </c>
      <c r="F64" s="123">
        <v>30</v>
      </c>
      <c r="G64" s="123">
        <v>4</v>
      </c>
      <c r="H64" s="123">
        <v>2</v>
      </c>
      <c r="I64" s="123">
        <v>1</v>
      </c>
    </row>
    <row r="65" spans="2:9" s="22" customFormat="1" ht="11.1" customHeight="1" x14ac:dyDescent="0.15">
      <c r="B65" s="32" t="s">
        <v>289</v>
      </c>
      <c r="C65" s="53">
        <v>1663</v>
      </c>
      <c r="D65" s="53"/>
      <c r="E65" s="127">
        <v>249</v>
      </c>
      <c r="F65" s="121">
        <v>101</v>
      </c>
      <c r="G65" s="121">
        <v>7</v>
      </c>
      <c r="H65" s="121">
        <v>14</v>
      </c>
      <c r="I65" s="121">
        <v>1</v>
      </c>
    </row>
    <row r="66" spans="2:9" s="8" customFormat="1" ht="11.1" customHeight="1" x14ac:dyDescent="0.15">
      <c r="B66" s="29" t="s">
        <v>41</v>
      </c>
      <c r="C66" s="30">
        <v>277</v>
      </c>
      <c r="D66" s="43"/>
      <c r="E66" s="125">
        <v>29</v>
      </c>
      <c r="F66" s="123">
        <v>11</v>
      </c>
      <c r="G66" s="123">
        <v>1</v>
      </c>
      <c r="H66" s="123">
        <v>2</v>
      </c>
      <c r="I66" s="123">
        <v>0</v>
      </c>
    </row>
    <row r="67" spans="2:9" s="8" customFormat="1" ht="11.1" customHeight="1" x14ac:dyDescent="0.15">
      <c r="B67" s="29" t="s">
        <v>42</v>
      </c>
      <c r="C67" s="30">
        <v>360</v>
      </c>
      <c r="D67" s="43"/>
      <c r="E67" s="125">
        <v>87</v>
      </c>
      <c r="F67" s="123">
        <v>42</v>
      </c>
      <c r="G67" s="123">
        <v>1</v>
      </c>
      <c r="H67" s="123">
        <v>4</v>
      </c>
      <c r="I67" s="123">
        <v>0</v>
      </c>
    </row>
    <row r="68" spans="2:9" s="8" customFormat="1" ht="11.1" customHeight="1" x14ac:dyDescent="0.15">
      <c r="B68" s="29" t="s">
        <v>43</v>
      </c>
      <c r="C68" s="30">
        <v>725</v>
      </c>
      <c r="D68" s="43"/>
      <c r="E68" s="125">
        <v>79</v>
      </c>
      <c r="F68" s="123">
        <v>32</v>
      </c>
      <c r="G68" s="123">
        <v>5</v>
      </c>
      <c r="H68" s="123">
        <v>2</v>
      </c>
      <c r="I68" s="123">
        <v>1</v>
      </c>
    </row>
    <row r="69" spans="2:9" s="8" customFormat="1" ht="11.1" customHeight="1" x14ac:dyDescent="0.15">
      <c r="B69" s="29" t="s">
        <v>44</v>
      </c>
      <c r="C69" s="30">
        <v>301</v>
      </c>
      <c r="D69" s="43"/>
      <c r="E69" s="125">
        <v>54</v>
      </c>
      <c r="F69" s="123">
        <v>16</v>
      </c>
      <c r="G69" s="123">
        <v>0</v>
      </c>
      <c r="H69" s="123">
        <v>6</v>
      </c>
      <c r="I69" s="123">
        <v>0</v>
      </c>
    </row>
    <row r="70" spans="2:9" s="22" customFormat="1" ht="11.1" customHeight="1" x14ac:dyDescent="0.15">
      <c r="B70" s="32" t="s">
        <v>290</v>
      </c>
      <c r="C70" s="53">
        <v>5283</v>
      </c>
      <c r="D70" s="53"/>
      <c r="E70" s="127">
        <v>834</v>
      </c>
      <c r="F70" s="121">
        <v>408</v>
      </c>
      <c r="G70" s="121">
        <v>36</v>
      </c>
      <c r="H70" s="121">
        <v>28</v>
      </c>
      <c r="I70" s="121">
        <v>3</v>
      </c>
    </row>
    <row r="71" spans="2:9" s="8" customFormat="1" ht="11.1" customHeight="1" x14ac:dyDescent="0.15">
      <c r="B71" s="29" t="s">
        <v>45</v>
      </c>
      <c r="C71" s="30">
        <v>2585</v>
      </c>
      <c r="D71" s="43"/>
      <c r="E71" s="125">
        <v>317</v>
      </c>
      <c r="F71" s="123">
        <v>151</v>
      </c>
      <c r="G71" s="123">
        <v>9</v>
      </c>
      <c r="H71" s="123">
        <v>15</v>
      </c>
      <c r="I71" s="123">
        <v>2</v>
      </c>
    </row>
    <row r="72" spans="2:9" s="8" customFormat="1" ht="11.1" customHeight="1" x14ac:dyDescent="0.15">
      <c r="B72" s="29" t="s">
        <v>46</v>
      </c>
      <c r="C72" s="30">
        <v>204</v>
      </c>
      <c r="D72" s="43"/>
      <c r="E72" s="125">
        <v>34</v>
      </c>
      <c r="F72" s="123">
        <v>15</v>
      </c>
      <c r="G72" s="123">
        <v>2</v>
      </c>
      <c r="H72" s="123">
        <v>2</v>
      </c>
      <c r="I72" s="123">
        <v>0</v>
      </c>
    </row>
    <row r="73" spans="2:9" s="8" customFormat="1" ht="11.1" customHeight="1" x14ac:dyDescent="0.15">
      <c r="B73" s="29" t="s">
        <v>47</v>
      </c>
      <c r="C73" s="30">
        <v>267</v>
      </c>
      <c r="D73" s="43"/>
      <c r="E73" s="125">
        <v>45</v>
      </c>
      <c r="F73" s="123">
        <v>21</v>
      </c>
      <c r="G73" s="123">
        <v>0</v>
      </c>
      <c r="H73" s="123">
        <v>3</v>
      </c>
      <c r="I73" s="123">
        <v>0</v>
      </c>
    </row>
    <row r="74" spans="2:9" s="8" customFormat="1" ht="11.1" customHeight="1" x14ac:dyDescent="0.15">
      <c r="B74" s="29" t="s">
        <v>48</v>
      </c>
      <c r="C74" s="30">
        <v>444</v>
      </c>
      <c r="D74" s="43"/>
      <c r="E74" s="125">
        <v>116</v>
      </c>
      <c r="F74" s="123">
        <v>38</v>
      </c>
      <c r="G74" s="123">
        <v>6</v>
      </c>
      <c r="H74" s="123">
        <v>2</v>
      </c>
      <c r="I74" s="123">
        <v>1</v>
      </c>
    </row>
    <row r="75" spans="2:9" s="8" customFormat="1" ht="11.1" customHeight="1" x14ac:dyDescent="0.15">
      <c r="B75" s="29" t="s">
        <v>49</v>
      </c>
      <c r="C75" s="30">
        <v>381</v>
      </c>
      <c r="D75" s="43"/>
      <c r="E75" s="125">
        <v>65</v>
      </c>
      <c r="F75" s="123">
        <v>32</v>
      </c>
      <c r="G75" s="123">
        <v>4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30">
        <v>269</v>
      </c>
      <c r="D76" s="43"/>
      <c r="E76" s="125">
        <v>40</v>
      </c>
      <c r="F76" s="123">
        <v>16</v>
      </c>
      <c r="G76" s="123">
        <v>2</v>
      </c>
      <c r="H76" s="123">
        <v>2</v>
      </c>
      <c r="I76" s="123">
        <v>0</v>
      </c>
    </row>
    <row r="77" spans="2:9" s="8" customFormat="1" ht="11.1" customHeight="1" x14ac:dyDescent="0.15">
      <c r="B77" s="29" t="s">
        <v>51</v>
      </c>
      <c r="C77" s="30">
        <v>541</v>
      </c>
      <c r="D77" s="43"/>
      <c r="E77" s="125">
        <v>76</v>
      </c>
      <c r="F77" s="123">
        <v>34</v>
      </c>
      <c r="G77" s="123">
        <v>3</v>
      </c>
      <c r="H77" s="123">
        <v>2</v>
      </c>
      <c r="I77" s="123">
        <v>0</v>
      </c>
    </row>
    <row r="78" spans="2:9" s="8" customFormat="1" ht="11.1" customHeight="1" thickBot="1" x14ac:dyDescent="0.2">
      <c r="B78" s="33" t="s">
        <v>52</v>
      </c>
      <c r="C78" s="34">
        <v>592</v>
      </c>
      <c r="D78" s="67"/>
      <c r="E78" s="134">
        <v>141</v>
      </c>
      <c r="F78" s="132">
        <v>101</v>
      </c>
      <c r="G78" s="132">
        <v>10</v>
      </c>
      <c r="H78" s="132">
        <v>2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transitionEvaluation="1" codeName="Sheet116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223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250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92">
        <v>57</v>
      </c>
      <c r="D9" s="93">
        <v>71.929824561403507</v>
      </c>
      <c r="E9" s="151">
        <v>41</v>
      </c>
      <c r="F9" s="12">
        <v>26</v>
      </c>
      <c r="G9" s="12">
        <v>1</v>
      </c>
      <c r="H9" s="12">
        <v>6</v>
      </c>
      <c r="I9" s="12">
        <v>0</v>
      </c>
    </row>
    <row r="10" spans="2:9" s="8" customFormat="1" x14ac:dyDescent="0.15">
      <c r="B10" s="14" t="str">
        <f>重要犯罪!B10</f>
        <v>2013     25</v>
      </c>
      <c r="C10" s="92">
        <v>39</v>
      </c>
      <c r="D10" s="93">
        <v>69.230769230769226</v>
      </c>
      <c r="E10" s="151">
        <v>27</v>
      </c>
      <c r="F10" s="12">
        <v>22</v>
      </c>
      <c r="G10" s="12">
        <v>0</v>
      </c>
      <c r="H10" s="12">
        <v>8</v>
      </c>
      <c r="I10" s="12">
        <v>0</v>
      </c>
    </row>
    <row r="11" spans="2:9" s="8" customFormat="1" x14ac:dyDescent="0.15">
      <c r="B11" s="14" t="str">
        <f>重要犯罪!B11</f>
        <v>2014     26</v>
      </c>
      <c r="C11" s="92">
        <v>30</v>
      </c>
      <c r="D11" s="93">
        <v>93.333333333333329</v>
      </c>
      <c r="E11" s="151">
        <v>28</v>
      </c>
      <c r="F11" s="12">
        <v>23</v>
      </c>
      <c r="G11" s="12">
        <v>1</v>
      </c>
      <c r="H11" s="12">
        <v>11</v>
      </c>
      <c r="I11" s="12">
        <v>1</v>
      </c>
    </row>
    <row r="12" spans="2:9" s="8" customFormat="1" x14ac:dyDescent="0.15">
      <c r="B12" s="14" t="str">
        <f>重要犯罪!B12</f>
        <v>2015     27</v>
      </c>
      <c r="C12" s="92">
        <v>56</v>
      </c>
      <c r="D12" s="93">
        <v>80.357142857142861</v>
      </c>
      <c r="E12" s="151">
        <v>45</v>
      </c>
      <c r="F12" s="12">
        <v>16</v>
      </c>
      <c r="G12" s="12">
        <v>1</v>
      </c>
      <c r="H12" s="12">
        <v>10</v>
      </c>
      <c r="I12" s="12">
        <v>1</v>
      </c>
    </row>
    <row r="13" spans="2:9" s="8" customFormat="1" x14ac:dyDescent="0.15">
      <c r="B13" s="18" t="str">
        <f>重要犯罪!B13</f>
        <v>2016     28</v>
      </c>
      <c r="C13" s="94">
        <v>74</v>
      </c>
      <c r="D13" s="95">
        <v>79.729729729729726</v>
      </c>
      <c r="E13" s="160">
        <v>59</v>
      </c>
      <c r="F13" s="154">
        <v>41</v>
      </c>
      <c r="G13" s="154">
        <v>8</v>
      </c>
      <c r="H13" s="154">
        <v>16</v>
      </c>
      <c r="I13" s="154">
        <v>0</v>
      </c>
    </row>
    <row r="14" spans="2:9" s="8" customFormat="1" x14ac:dyDescent="0.15">
      <c r="B14" s="18" t="str">
        <f>重要犯罪!B14</f>
        <v>2017     29</v>
      </c>
      <c r="C14" s="99">
        <v>99</v>
      </c>
      <c r="D14" s="95">
        <v>80.808080808080803</v>
      </c>
      <c r="E14" s="161">
        <v>80</v>
      </c>
      <c r="F14" s="154">
        <v>35</v>
      </c>
      <c r="G14" s="154">
        <v>3</v>
      </c>
      <c r="H14" s="154">
        <v>20</v>
      </c>
      <c r="I14" s="154">
        <v>0</v>
      </c>
    </row>
    <row r="15" spans="2:9" s="8" customFormat="1" x14ac:dyDescent="0.15">
      <c r="B15" s="18" t="str">
        <f>重要犯罪!B15</f>
        <v>2018     30</v>
      </c>
      <c r="C15" s="99">
        <v>78</v>
      </c>
      <c r="D15" s="115">
        <v>92.307692307692307</v>
      </c>
      <c r="E15" s="161">
        <v>72</v>
      </c>
      <c r="F15" s="154">
        <v>49</v>
      </c>
      <c r="G15" s="154">
        <v>1</v>
      </c>
      <c r="H15" s="154">
        <v>14</v>
      </c>
      <c r="I15" s="154">
        <v>0</v>
      </c>
    </row>
    <row r="16" spans="2:9" s="8" customFormat="1" x14ac:dyDescent="0.15">
      <c r="B16" s="18" t="str">
        <f>重要犯罪!B16</f>
        <v>2019 令和元年</v>
      </c>
      <c r="C16" s="94">
        <v>22</v>
      </c>
      <c r="D16" s="115">
        <v>86.36363636363636</v>
      </c>
      <c r="E16" s="153">
        <v>19</v>
      </c>
      <c r="F16" s="154">
        <v>16</v>
      </c>
      <c r="G16" s="154">
        <v>0</v>
      </c>
      <c r="H16" s="154">
        <v>5</v>
      </c>
      <c r="I16" s="154">
        <v>0</v>
      </c>
    </row>
    <row r="17" spans="2:9" s="22" customFormat="1" x14ac:dyDescent="0.15">
      <c r="B17" s="18" t="str">
        <f>重要犯罪!B17</f>
        <v>2020 　　２</v>
      </c>
      <c r="C17" s="94">
        <v>33</v>
      </c>
      <c r="D17" s="115">
        <v>66.666666666666657</v>
      </c>
      <c r="E17" s="177">
        <v>22</v>
      </c>
      <c r="F17" s="177">
        <v>10</v>
      </c>
      <c r="G17" s="177">
        <v>0</v>
      </c>
      <c r="H17" s="177">
        <v>1</v>
      </c>
      <c r="I17" s="153">
        <v>0</v>
      </c>
    </row>
    <row r="18" spans="2:9" s="22" customFormat="1" x14ac:dyDescent="0.15">
      <c r="B18" s="23" t="str">
        <f>重要犯罪!B18</f>
        <v>2021 　　３</v>
      </c>
      <c r="C18" s="97">
        <f>SUM(C20,C26,C33,C34,C45,C52,C59,C65,C70)</f>
        <v>22</v>
      </c>
      <c r="D18" s="54">
        <f>E18/C18*100</f>
        <v>77.272727272727266</v>
      </c>
      <c r="E18" s="155">
        <f>SUM(E20,E26,E33,E34,E45,E52,E59,E65,E70)</f>
        <v>17</v>
      </c>
      <c r="F18" s="156">
        <f>SUM(F20,F26,F33,F34,F45,F52,F59,F65,F70)</f>
        <v>5</v>
      </c>
      <c r="G18" s="156">
        <f>SUM(G20,G26,G33,G34,G45,G52,G59,G65,G70)</f>
        <v>1</v>
      </c>
      <c r="H18" s="156">
        <f>SUM(H20,H26,H33,H34,H45,H52,H59,H65,H70)</f>
        <v>1</v>
      </c>
      <c r="I18" s="156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1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1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1</v>
      </c>
      <c r="D26" s="53"/>
      <c r="E26" s="127">
        <v>3</v>
      </c>
      <c r="F26" s="121">
        <v>1</v>
      </c>
      <c r="G26" s="121">
        <v>0</v>
      </c>
      <c r="H26" s="121">
        <v>1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1</v>
      </c>
      <c r="D29" s="43"/>
      <c r="E29" s="125">
        <v>3</v>
      </c>
      <c r="F29" s="123">
        <v>1</v>
      </c>
      <c r="G29" s="123">
        <v>0</v>
      </c>
      <c r="H29" s="123">
        <v>1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2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8</v>
      </c>
      <c r="D34" s="53"/>
      <c r="E34" s="127">
        <v>2</v>
      </c>
      <c r="F34" s="121">
        <v>2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1</v>
      </c>
      <c r="D35" s="43"/>
      <c r="E35" s="125">
        <v>1</v>
      </c>
      <c r="F35" s="123">
        <v>1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1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3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2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</v>
      </c>
      <c r="D44" s="43"/>
      <c r="E44" s="125">
        <v>1</v>
      </c>
      <c r="F44" s="123">
        <v>1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2</v>
      </c>
      <c r="D45" s="53"/>
      <c r="E45" s="131">
        <v>8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1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1</v>
      </c>
      <c r="D48" s="43"/>
      <c r="E48" s="125">
        <v>7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1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3</v>
      </c>
      <c r="D52" s="53"/>
      <c r="E52" s="127">
        <v>3</v>
      </c>
      <c r="F52" s="121">
        <v>2</v>
      </c>
      <c r="G52" s="121">
        <v>1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1</v>
      </c>
      <c r="D53" s="43"/>
      <c r="E53" s="125">
        <v>2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</v>
      </c>
      <c r="D54" s="43"/>
      <c r="E54" s="125">
        <v>1</v>
      </c>
      <c r="F54" s="123">
        <v>1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1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1</v>
      </c>
      <c r="G57" s="123">
        <v>1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2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2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2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1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1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2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1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transitionEvaluation="1" codeName="Sheet113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224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251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171</v>
      </c>
      <c r="D9" s="44">
        <v>90.058479532163744</v>
      </c>
      <c r="E9" s="14">
        <v>154</v>
      </c>
      <c r="F9" s="124">
        <v>182</v>
      </c>
      <c r="G9" s="124">
        <v>15</v>
      </c>
      <c r="H9" s="124">
        <v>40</v>
      </c>
      <c r="I9" s="124">
        <v>8</v>
      </c>
    </row>
    <row r="10" spans="2:9" s="8" customFormat="1" x14ac:dyDescent="0.15">
      <c r="B10" s="14" t="str">
        <f>重要犯罪!B10</f>
        <v>2013     25</v>
      </c>
      <c r="C10" s="43">
        <v>102</v>
      </c>
      <c r="D10" s="44">
        <v>94.117647058823522</v>
      </c>
      <c r="E10" s="14">
        <v>96</v>
      </c>
      <c r="F10" s="124">
        <v>103</v>
      </c>
      <c r="G10" s="124">
        <v>8</v>
      </c>
      <c r="H10" s="124">
        <v>10</v>
      </c>
      <c r="I10" s="124">
        <v>0</v>
      </c>
    </row>
    <row r="11" spans="2:9" s="8" customFormat="1" x14ac:dyDescent="0.15">
      <c r="B11" s="14" t="str">
        <f>重要犯罪!B11</f>
        <v>2014     26</v>
      </c>
      <c r="C11" s="43">
        <v>85</v>
      </c>
      <c r="D11" s="44">
        <v>92.941176470588232</v>
      </c>
      <c r="E11" s="14">
        <v>79</v>
      </c>
      <c r="F11" s="124">
        <v>101</v>
      </c>
      <c r="G11" s="124">
        <v>9</v>
      </c>
      <c r="H11" s="124">
        <v>25</v>
      </c>
      <c r="I11" s="124">
        <v>1</v>
      </c>
    </row>
    <row r="12" spans="2:9" s="8" customFormat="1" x14ac:dyDescent="0.15">
      <c r="B12" s="14" t="str">
        <f>重要犯罪!B12</f>
        <v>2015     27</v>
      </c>
      <c r="C12" s="43">
        <v>87</v>
      </c>
      <c r="D12" s="115">
        <v>89.65517241379311</v>
      </c>
      <c r="E12" s="14">
        <v>78</v>
      </c>
      <c r="F12" s="124">
        <v>101</v>
      </c>
      <c r="G12" s="124">
        <v>4</v>
      </c>
      <c r="H12" s="124">
        <v>9</v>
      </c>
      <c r="I12" s="124">
        <v>0</v>
      </c>
    </row>
    <row r="13" spans="2:9" s="8" customFormat="1" x14ac:dyDescent="0.15">
      <c r="B13" s="18" t="str">
        <f>重要犯罪!B13</f>
        <v>2016     28</v>
      </c>
      <c r="C13" s="50">
        <v>56</v>
      </c>
      <c r="D13" s="115">
        <v>98.214285714285708</v>
      </c>
      <c r="E13" s="18">
        <v>55</v>
      </c>
      <c r="F13" s="142">
        <v>67</v>
      </c>
      <c r="G13" s="142">
        <v>2</v>
      </c>
      <c r="H13" s="142">
        <v>8</v>
      </c>
      <c r="I13" s="142">
        <v>0</v>
      </c>
    </row>
    <row r="14" spans="2:9" s="8" customFormat="1" x14ac:dyDescent="0.15">
      <c r="B14" s="18" t="str">
        <f>重要犯罪!B14</f>
        <v>2017     29</v>
      </c>
      <c r="C14" s="47">
        <v>48</v>
      </c>
      <c r="D14" s="115">
        <v>89.583333333333343</v>
      </c>
      <c r="E14" s="77">
        <v>43</v>
      </c>
      <c r="F14" s="142">
        <v>70</v>
      </c>
      <c r="G14" s="142">
        <v>4</v>
      </c>
      <c r="H14" s="142">
        <v>5</v>
      </c>
      <c r="I14" s="142">
        <v>1</v>
      </c>
    </row>
    <row r="15" spans="2:9" s="8" customFormat="1" x14ac:dyDescent="0.15">
      <c r="B15" s="18" t="str">
        <f>重要犯罪!B15</f>
        <v>2018     30</v>
      </c>
      <c r="C15" s="47">
        <v>59</v>
      </c>
      <c r="D15" s="115">
        <v>86.440677966101703</v>
      </c>
      <c r="E15" s="77">
        <v>51</v>
      </c>
      <c r="F15" s="142">
        <v>62</v>
      </c>
      <c r="G15" s="142">
        <v>7</v>
      </c>
      <c r="H15" s="142">
        <v>6</v>
      </c>
      <c r="I15" s="142">
        <v>2</v>
      </c>
    </row>
    <row r="16" spans="2:9" s="8" customFormat="1" x14ac:dyDescent="0.15">
      <c r="B16" s="18" t="str">
        <f>重要犯罪!B16</f>
        <v>2019 令和元年</v>
      </c>
      <c r="C16" s="50">
        <v>46</v>
      </c>
      <c r="D16" s="115">
        <v>102.17391304347827</v>
      </c>
      <c r="E16" s="148">
        <v>47</v>
      </c>
      <c r="F16" s="142">
        <v>56</v>
      </c>
      <c r="G16" s="142">
        <v>10</v>
      </c>
      <c r="H16" s="142">
        <v>1</v>
      </c>
      <c r="I16" s="142">
        <v>1</v>
      </c>
    </row>
    <row r="17" spans="2:9" s="22" customFormat="1" x14ac:dyDescent="0.15">
      <c r="B17" s="18" t="str">
        <f>重要犯罪!B17</f>
        <v>2020 　　２</v>
      </c>
      <c r="C17" s="50">
        <v>20</v>
      </c>
      <c r="D17" s="48">
        <v>100</v>
      </c>
      <c r="E17" s="149">
        <v>20</v>
      </c>
      <c r="F17" s="149">
        <v>25</v>
      </c>
      <c r="G17" s="149">
        <v>5</v>
      </c>
      <c r="H17" s="149">
        <v>1</v>
      </c>
      <c r="I17" s="148">
        <v>1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10</v>
      </c>
      <c r="D18" s="54">
        <f>E18/C18*100</f>
        <v>120</v>
      </c>
      <c r="E18" s="131">
        <f>SUM(E20,E26,E33,E34,E45,E52,E59,E65,E70)</f>
        <v>12</v>
      </c>
      <c r="F18" s="121">
        <f>SUM(F20,F26,F33,F34,F45,F52,F59,F65,F70)</f>
        <v>20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5</v>
      </c>
      <c r="D26" s="53"/>
      <c r="E26" s="127">
        <v>5</v>
      </c>
      <c r="F26" s="121">
        <v>8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1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2</v>
      </c>
      <c r="D29" s="43"/>
      <c r="E29" s="125">
        <v>2</v>
      </c>
      <c r="F29" s="123">
        <v>4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3</v>
      </c>
      <c r="D31" s="43"/>
      <c r="E31" s="125">
        <v>3</v>
      </c>
      <c r="F31" s="123">
        <v>3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1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0</v>
      </c>
      <c r="D34" s="53"/>
      <c r="E34" s="127">
        <v>1</v>
      </c>
      <c r="F34" s="121">
        <v>2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1</v>
      </c>
      <c r="F39" s="123">
        <v>2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1</v>
      </c>
      <c r="D45" s="53"/>
      <c r="E45" s="131">
        <v>2</v>
      </c>
      <c r="F45" s="121">
        <v>5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1</v>
      </c>
      <c r="D47" s="43"/>
      <c r="E47" s="125">
        <v>1</v>
      </c>
      <c r="F47" s="123">
        <v>1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1</v>
      </c>
      <c r="F50" s="123">
        <v>4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0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4</v>
      </c>
      <c r="D70" s="53"/>
      <c r="E70" s="127">
        <v>4</v>
      </c>
      <c r="F70" s="121">
        <v>4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2</v>
      </c>
      <c r="D75" s="43"/>
      <c r="E75" s="125">
        <v>2</v>
      </c>
      <c r="F75" s="123">
        <v>2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1</v>
      </c>
      <c r="F76" s="123">
        <v>1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1</v>
      </c>
      <c r="D77" s="43"/>
      <c r="E77" s="125">
        <v>1</v>
      </c>
      <c r="F77" s="123">
        <v>1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39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146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66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25</v>
      </c>
      <c r="D9" s="44">
        <v>92</v>
      </c>
      <c r="E9" s="14">
        <v>23</v>
      </c>
      <c r="F9" s="124">
        <v>27</v>
      </c>
      <c r="G9" s="124">
        <v>5</v>
      </c>
      <c r="H9" s="124">
        <v>0</v>
      </c>
      <c r="I9" s="124">
        <v>0</v>
      </c>
    </row>
    <row r="10" spans="2:9" s="8" customFormat="1" x14ac:dyDescent="0.15">
      <c r="B10" s="18" t="str">
        <f>重要犯罪!B10</f>
        <v>2013     25</v>
      </c>
      <c r="C10" s="50">
        <v>22</v>
      </c>
      <c r="D10" s="48">
        <v>95.454545454545453</v>
      </c>
      <c r="E10" s="18">
        <v>21</v>
      </c>
      <c r="F10" s="142">
        <v>16</v>
      </c>
      <c r="G10" s="142">
        <v>5</v>
      </c>
      <c r="H10" s="142">
        <v>0</v>
      </c>
      <c r="I10" s="142">
        <v>0</v>
      </c>
    </row>
    <row r="11" spans="2:9" s="8" customFormat="1" x14ac:dyDescent="0.15">
      <c r="B11" s="18" t="str">
        <f>重要犯罪!B11</f>
        <v>2014     26</v>
      </c>
      <c r="C11" s="50">
        <v>18</v>
      </c>
      <c r="D11" s="48">
        <v>116.66666666666667</v>
      </c>
      <c r="E11" s="18">
        <v>21</v>
      </c>
      <c r="F11" s="142">
        <v>22</v>
      </c>
      <c r="G11" s="142">
        <v>11</v>
      </c>
      <c r="H11" s="142">
        <v>1</v>
      </c>
      <c r="I11" s="142">
        <v>1</v>
      </c>
    </row>
    <row r="12" spans="2:9" s="8" customFormat="1" x14ac:dyDescent="0.15">
      <c r="B12" s="18" t="str">
        <f>重要犯罪!B12</f>
        <v>2015     27</v>
      </c>
      <c r="C12" s="50">
        <v>22</v>
      </c>
      <c r="D12" s="115">
        <v>95.454545454545453</v>
      </c>
      <c r="E12" s="18">
        <v>21</v>
      </c>
      <c r="F12" s="142">
        <v>20</v>
      </c>
      <c r="G12" s="142">
        <v>6</v>
      </c>
      <c r="H12" s="142">
        <v>1</v>
      </c>
      <c r="I12" s="142">
        <v>0</v>
      </c>
    </row>
    <row r="13" spans="2:9" s="8" customFormat="1" x14ac:dyDescent="0.15">
      <c r="B13" s="18" t="str">
        <f>重要犯罪!B13</f>
        <v>2016     28</v>
      </c>
      <c r="C13" s="50">
        <v>25</v>
      </c>
      <c r="D13" s="115">
        <v>92</v>
      </c>
      <c r="E13" s="18">
        <v>23</v>
      </c>
      <c r="F13" s="142">
        <v>18</v>
      </c>
      <c r="G13" s="142">
        <v>7</v>
      </c>
      <c r="H13" s="142">
        <v>2</v>
      </c>
      <c r="I13" s="142">
        <v>1</v>
      </c>
    </row>
    <row r="14" spans="2:9" s="8" customFormat="1" x14ac:dyDescent="0.15">
      <c r="B14" s="18" t="str">
        <f>重要犯罪!B14</f>
        <v>2017     29</v>
      </c>
      <c r="C14" s="47">
        <v>10</v>
      </c>
      <c r="D14" s="115">
        <v>100</v>
      </c>
      <c r="E14" s="77">
        <v>10</v>
      </c>
      <c r="F14" s="142">
        <v>9</v>
      </c>
      <c r="G14" s="142">
        <v>1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47">
        <v>24</v>
      </c>
      <c r="D15" s="115">
        <v>100</v>
      </c>
      <c r="E15" s="77">
        <v>24</v>
      </c>
      <c r="F15" s="142">
        <v>24</v>
      </c>
      <c r="G15" s="142">
        <v>6</v>
      </c>
      <c r="H15" s="142">
        <v>2</v>
      </c>
      <c r="I15" s="142">
        <v>1</v>
      </c>
    </row>
    <row r="16" spans="2:9" s="8" customFormat="1" x14ac:dyDescent="0.15">
      <c r="B16" s="18" t="str">
        <f>重要犯罪!B16</f>
        <v>2019 令和元年</v>
      </c>
      <c r="C16" s="50">
        <v>20</v>
      </c>
      <c r="D16" s="115">
        <v>105</v>
      </c>
      <c r="E16" s="148">
        <v>21</v>
      </c>
      <c r="F16" s="142">
        <v>20</v>
      </c>
      <c r="G16" s="142">
        <v>6</v>
      </c>
      <c r="H16" s="142">
        <v>3</v>
      </c>
      <c r="I16" s="142">
        <v>2</v>
      </c>
    </row>
    <row r="17" spans="2:9" s="22" customFormat="1" x14ac:dyDescent="0.15">
      <c r="B17" s="18" t="str">
        <f>重要犯罪!B17</f>
        <v>2020 　　２</v>
      </c>
      <c r="C17" s="50">
        <v>20</v>
      </c>
      <c r="D17" s="48">
        <v>90</v>
      </c>
      <c r="E17" s="149">
        <v>18</v>
      </c>
      <c r="F17" s="149">
        <v>26</v>
      </c>
      <c r="G17" s="149">
        <v>8</v>
      </c>
      <c r="H17" s="149">
        <v>2</v>
      </c>
      <c r="I17" s="148">
        <v>1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24</v>
      </c>
      <c r="D18" s="54">
        <f>E18/C18*100</f>
        <v>95.833333333333343</v>
      </c>
      <c r="E18" s="131">
        <f>SUM(E20,E26,E33,E34,E45,E52,E59,E65,E70)</f>
        <v>23</v>
      </c>
      <c r="F18" s="121">
        <f>SUM(F20,F26,F33,F34,F45,F52,F59,F65,F70)</f>
        <v>23</v>
      </c>
      <c r="G18" s="121">
        <f>SUM(G20,G26,G33,G34,G45,G52,G59,G65,G70)</f>
        <v>9</v>
      </c>
      <c r="H18" s="121">
        <f>SUM(H20,H26,H33,H34,H45,H52,H59,H65,H70)</f>
        <v>2</v>
      </c>
      <c r="I18" s="121">
        <f>SUM(I20,I26,I33,I34,I45,I52,I59,I65,I70)</f>
        <v>0</v>
      </c>
    </row>
    <row r="19" spans="2:9" s="8" customFormat="1" x14ac:dyDescent="0.15">
      <c r="B19" s="77"/>
      <c r="C19" s="47"/>
      <c r="D19" s="50"/>
      <c r="E19" s="49"/>
      <c r="F19" s="47"/>
      <c r="G19" s="47"/>
      <c r="H19" s="47"/>
      <c r="I19" s="47"/>
    </row>
    <row r="20" spans="2:9" s="22" customFormat="1" ht="11.1" customHeight="1" x14ac:dyDescent="0.15">
      <c r="B20" s="26" t="s">
        <v>1</v>
      </c>
      <c r="C20" s="23">
        <v>1</v>
      </c>
      <c r="D20" s="53"/>
      <c r="E20" s="23">
        <v>0</v>
      </c>
      <c r="F20" s="122">
        <v>1</v>
      </c>
      <c r="G20" s="122">
        <v>1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</v>
      </c>
      <c r="D21" s="43"/>
      <c r="E21" s="125">
        <v>0</v>
      </c>
      <c r="F21" s="123">
        <v>1</v>
      </c>
      <c r="G21" s="123">
        <v>1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1</v>
      </c>
      <c r="D26" s="53"/>
      <c r="E26" s="127">
        <v>1</v>
      </c>
      <c r="F26" s="121">
        <v>1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1</v>
      </c>
      <c r="D31" s="43"/>
      <c r="E31" s="125">
        <v>1</v>
      </c>
      <c r="F31" s="123">
        <v>1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2</v>
      </c>
      <c r="D33" s="53"/>
      <c r="E33" s="129">
        <v>2</v>
      </c>
      <c r="F33" s="128">
        <v>1</v>
      </c>
      <c r="G33" s="128">
        <v>1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8</v>
      </c>
      <c r="D34" s="53"/>
      <c r="E34" s="127">
        <v>9</v>
      </c>
      <c r="F34" s="121">
        <v>10</v>
      </c>
      <c r="G34" s="121">
        <v>4</v>
      </c>
      <c r="H34" s="121">
        <v>2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2</v>
      </c>
      <c r="D36" s="43"/>
      <c r="E36" s="125">
        <v>3</v>
      </c>
      <c r="F36" s="123">
        <v>2</v>
      </c>
      <c r="G36" s="123">
        <v>1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3</v>
      </c>
      <c r="D38" s="43"/>
      <c r="E38" s="125">
        <v>3</v>
      </c>
      <c r="F38" s="123">
        <v>4</v>
      </c>
      <c r="G38" s="123">
        <v>1</v>
      </c>
      <c r="H38" s="123">
        <v>1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2</v>
      </c>
      <c r="D39" s="43"/>
      <c r="E39" s="125">
        <v>2</v>
      </c>
      <c r="F39" s="123">
        <v>3</v>
      </c>
      <c r="G39" s="123">
        <v>2</v>
      </c>
      <c r="H39" s="123">
        <v>1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</v>
      </c>
      <c r="D44" s="43"/>
      <c r="E44" s="125">
        <v>1</v>
      </c>
      <c r="F44" s="123">
        <v>1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2</v>
      </c>
      <c r="D45" s="53"/>
      <c r="E45" s="131">
        <v>2</v>
      </c>
      <c r="F45" s="121">
        <v>1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1</v>
      </c>
      <c r="D49" s="43"/>
      <c r="E49" s="125">
        <v>1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1</v>
      </c>
      <c r="D50" s="43"/>
      <c r="E50" s="125">
        <v>1</v>
      </c>
      <c r="F50" s="123">
        <v>1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3</v>
      </c>
      <c r="D52" s="53"/>
      <c r="E52" s="127">
        <v>2</v>
      </c>
      <c r="F52" s="121">
        <v>1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1</v>
      </c>
      <c r="D54" s="43"/>
      <c r="E54" s="125">
        <v>1</v>
      </c>
      <c r="F54" s="123">
        <v>1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2</v>
      </c>
      <c r="D56" s="43"/>
      <c r="E56" s="125">
        <v>1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3</v>
      </c>
      <c r="D59" s="53"/>
      <c r="E59" s="127">
        <v>4</v>
      </c>
      <c r="F59" s="121">
        <v>5</v>
      </c>
      <c r="G59" s="121">
        <v>2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1</v>
      </c>
      <c r="F60" s="123">
        <v>1</v>
      </c>
      <c r="G60" s="123">
        <v>1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3</v>
      </c>
      <c r="D63" s="43"/>
      <c r="E63" s="125">
        <v>3</v>
      </c>
      <c r="F63" s="123">
        <v>3</v>
      </c>
      <c r="G63" s="123">
        <v>1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1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4</v>
      </c>
      <c r="D70" s="53"/>
      <c r="E70" s="127">
        <v>3</v>
      </c>
      <c r="F70" s="121">
        <v>3</v>
      </c>
      <c r="G70" s="121">
        <v>1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2</v>
      </c>
      <c r="D71" s="43"/>
      <c r="E71" s="125">
        <v>2</v>
      </c>
      <c r="F71" s="123">
        <v>2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1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1</v>
      </c>
      <c r="D77" s="43"/>
      <c r="E77" s="125">
        <v>1</v>
      </c>
      <c r="F77" s="123">
        <v>1</v>
      </c>
      <c r="G77" s="123">
        <v>1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B2:I2"/>
    <mergeCell ref="F5:I5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transitionEvaluation="1" codeName="Sheet114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261</v>
      </c>
      <c r="D1" s="102"/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256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124">
        <v>1</v>
      </c>
      <c r="D9" s="93">
        <v>100</v>
      </c>
      <c r="E9" s="14">
        <v>1</v>
      </c>
      <c r="F9" s="124">
        <v>0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124">
        <v>4</v>
      </c>
      <c r="D10" s="93">
        <v>100</v>
      </c>
      <c r="E10" s="14">
        <v>4</v>
      </c>
      <c r="F10" s="124">
        <v>31</v>
      </c>
      <c r="G10" s="124">
        <v>0</v>
      </c>
      <c r="H10" s="124">
        <v>30</v>
      </c>
      <c r="I10" s="124">
        <v>0</v>
      </c>
    </row>
    <row r="11" spans="2:9" s="8" customFormat="1" x14ac:dyDescent="0.15">
      <c r="B11" s="14" t="str">
        <f>重要犯罪!B11</f>
        <v>2014     26</v>
      </c>
      <c r="C11" s="124">
        <v>3</v>
      </c>
      <c r="D11" s="93">
        <v>100</v>
      </c>
      <c r="E11" s="14">
        <v>3</v>
      </c>
      <c r="F11" s="124">
        <v>14</v>
      </c>
      <c r="G11" s="124">
        <v>0</v>
      </c>
      <c r="H11" s="124">
        <v>14</v>
      </c>
      <c r="I11" s="124">
        <v>0</v>
      </c>
    </row>
    <row r="12" spans="2:9" s="8" customFormat="1" x14ac:dyDescent="0.15">
      <c r="B12" s="18" t="str">
        <f>重要犯罪!B12</f>
        <v>2015     27</v>
      </c>
      <c r="C12" s="142">
        <v>5</v>
      </c>
      <c r="D12" s="115">
        <v>100</v>
      </c>
      <c r="E12" s="18">
        <v>5</v>
      </c>
      <c r="F12" s="142">
        <v>29</v>
      </c>
      <c r="G12" s="142">
        <v>0</v>
      </c>
      <c r="H12" s="142">
        <v>29</v>
      </c>
      <c r="I12" s="142">
        <v>0</v>
      </c>
    </row>
    <row r="13" spans="2:9" s="8" customFormat="1" x14ac:dyDescent="0.15">
      <c r="B13" s="18" t="str">
        <f>重要犯罪!B13</f>
        <v>2016     28</v>
      </c>
      <c r="C13" s="142">
        <v>1</v>
      </c>
      <c r="D13" s="184">
        <v>0</v>
      </c>
      <c r="E13" s="18">
        <v>0</v>
      </c>
      <c r="F13" s="142">
        <v>6</v>
      </c>
      <c r="G13" s="142">
        <v>0</v>
      </c>
      <c r="H13" s="142">
        <v>3</v>
      </c>
      <c r="I13" s="142">
        <v>0</v>
      </c>
    </row>
    <row r="14" spans="2:9" s="8" customFormat="1" x14ac:dyDescent="0.15">
      <c r="B14" s="18" t="str">
        <f>重要犯罪!B14</f>
        <v>2017     29</v>
      </c>
      <c r="C14" s="165">
        <v>0</v>
      </c>
      <c r="D14" s="170">
        <v>0</v>
      </c>
      <c r="E14" s="77">
        <v>1</v>
      </c>
      <c r="F14" s="142">
        <v>6</v>
      </c>
      <c r="G14" s="142">
        <v>0</v>
      </c>
      <c r="H14" s="142">
        <v>6</v>
      </c>
      <c r="I14" s="142">
        <v>0</v>
      </c>
    </row>
    <row r="15" spans="2:9" s="8" customFormat="1" x14ac:dyDescent="0.15">
      <c r="B15" s="18" t="str">
        <f>重要犯罪!B15</f>
        <v>2018     30</v>
      </c>
      <c r="C15" s="165">
        <v>0</v>
      </c>
      <c r="D15" s="170">
        <v>0</v>
      </c>
      <c r="E15" s="77">
        <v>0</v>
      </c>
      <c r="F15" s="142">
        <v>1</v>
      </c>
      <c r="G15" s="142">
        <v>0</v>
      </c>
      <c r="H15" s="142">
        <v>1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142">
        <v>1</v>
      </c>
      <c r="D16" s="170">
        <v>100</v>
      </c>
      <c r="E16" s="148">
        <v>1</v>
      </c>
      <c r="F16" s="142">
        <v>1</v>
      </c>
      <c r="G16" s="142">
        <v>0</v>
      </c>
      <c r="H16" s="142">
        <v>1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142">
        <v>2</v>
      </c>
      <c r="D17" s="95">
        <v>50</v>
      </c>
      <c r="E17" s="149">
        <v>1</v>
      </c>
      <c r="F17" s="149">
        <v>3</v>
      </c>
      <c r="G17" s="149">
        <v>0</v>
      </c>
      <c r="H17" s="149">
        <v>2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121">
        <f>SUM(C20,C26,C33,C34,C45,C52,C59,C65,C70)</f>
        <v>1</v>
      </c>
      <c r="D18" s="54">
        <f>E18/C18*100</f>
        <v>200</v>
      </c>
      <c r="E18" s="131">
        <f>SUM(E20,E26,E33,E34,E45,E52,E59,E65,E70)</f>
        <v>2</v>
      </c>
      <c r="F18" s="121">
        <f>SUM(F20,F26,F33,F34,F45,F52,F59,F65,F70)</f>
        <v>2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179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180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180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180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180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180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0</v>
      </c>
      <c r="D26" s="179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180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180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180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180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180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180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179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0</v>
      </c>
      <c r="D34" s="179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180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180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180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180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180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180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180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180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180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180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0</v>
      </c>
      <c r="D45" s="179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180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180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180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180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180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180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0</v>
      </c>
      <c r="D52" s="179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180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180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180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180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180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180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0</v>
      </c>
      <c r="D59" s="179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180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180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180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180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180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1</v>
      </c>
      <c r="D65" s="179"/>
      <c r="E65" s="127">
        <v>1</v>
      </c>
      <c r="F65" s="121">
        <v>2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180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180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180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1</v>
      </c>
      <c r="D69" s="180"/>
      <c r="E69" s="125">
        <v>1</v>
      </c>
      <c r="F69" s="123">
        <v>2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0</v>
      </c>
      <c r="D70" s="179"/>
      <c r="E70" s="127">
        <v>1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180"/>
      <c r="E71" s="125">
        <v>1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180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180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180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180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180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180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181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transitionEvaluation="1" codeName="Sheet115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8" sqref="C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262</v>
      </c>
      <c r="D1" s="102" t="s">
        <v>295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252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124">
        <v>9</v>
      </c>
      <c r="D9" s="44">
        <v>44.444444444444443</v>
      </c>
      <c r="E9" s="14">
        <v>4</v>
      </c>
      <c r="F9" s="124">
        <v>6</v>
      </c>
      <c r="G9" s="124">
        <v>1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124">
        <v>0</v>
      </c>
      <c r="D10" s="186">
        <v>0</v>
      </c>
      <c r="E10" s="14">
        <v>0</v>
      </c>
      <c r="F10" s="124">
        <v>1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2014     26</v>
      </c>
      <c r="C11" s="124">
        <v>2</v>
      </c>
      <c r="D11" s="169">
        <v>100</v>
      </c>
      <c r="E11" s="14">
        <v>2</v>
      </c>
      <c r="F11" s="124">
        <v>1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2015     27</v>
      </c>
      <c r="C12" s="124">
        <v>1</v>
      </c>
      <c r="D12" s="115">
        <v>200</v>
      </c>
      <c r="E12" s="14">
        <v>2</v>
      </c>
      <c r="F12" s="124">
        <v>4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8" t="str">
        <f>重要犯罪!B13</f>
        <v>2016     28</v>
      </c>
      <c r="C13" s="142">
        <v>3</v>
      </c>
      <c r="D13" s="115">
        <v>66.666666666666657</v>
      </c>
      <c r="E13" s="18">
        <v>2</v>
      </c>
      <c r="F13" s="142">
        <v>0</v>
      </c>
      <c r="G13" s="142">
        <v>0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2017     29</v>
      </c>
      <c r="C14" s="165">
        <v>2</v>
      </c>
      <c r="D14" s="115">
        <v>100</v>
      </c>
      <c r="E14" s="77">
        <v>2</v>
      </c>
      <c r="F14" s="142">
        <v>1</v>
      </c>
      <c r="G14" s="142">
        <v>0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165">
        <v>1</v>
      </c>
      <c r="D15" s="115">
        <v>100</v>
      </c>
      <c r="E15" s="77">
        <v>1</v>
      </c>
      <c r="F15" s="142">
        <v>1</v>
      </c>
      <c r="G15" s="142">
        <v>0</v>
      </c>
      <c r="H15" s="142">
        <v>1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142">
        <v>1</v>
      </c>
      <c r="D16" s="115">
        <v>100</v>
      </c>
      <c r="E16" s="148">
        <v>1</v>
      </c>
      <c r="F16" s="142">
        <v>2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142">
        <v>0</v>
      </c>
      <c r="D17" s="185">
        <v>0</v>
      </c>
      <c r="E17" s="149">
        <v>0</v>
      </c>
      <c r="F17" s="149">
        <v>1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121">
        <f>SUM(C20,C26,C33,C34,C45,C52,C59,C65,C70)</f>
        <v>2</v>
      </c>
      <c r="D18" s="174">
        <f>E18/C18*100</f>
        <v>50</v>
      </c>
      <c r="E18" s="131">
        <f>SUM(E20,E26,E33,E34,E45,E52,E59,E65,E70)</f>
        <v>1</v>
      </c>
      <c r="F18" s="121">
        <f>SUM(F20,F26,F33,F34,F45,F52,F59,F65,F70)</f>
        <v>1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0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0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1</v>
      </c>
      <c r="D65" s="53"/>
      <c r="E65" s="127">
        <v>1</v>
      </c>
      <c r="F65" s="121">
        <v>1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1</v>
      </c>
      <c r="D67" s="43"/>
      <c r="E67" s="125">
        <v>1</v>
      </c>
      <c r="F67" s="123">
        <v>1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1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transitionEvaluation="1" codeName="Sheet122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225</v>
      </c>
      <c r="D1" s="102" t="s">
        <v>295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263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124">
        <v>0</v>
      </c>
      <c r="D9" s="169">
        <v>0</v>
      </c>
      <c r="E9" s="14">
        <v>0</v>
      </c>
      <c r="F9" s="124">
        <v>0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124">
        <v>1</v>
      </c>
      <c r="D10" s="169">
        <v>100</v>
      </c>
      <c r="E10" s="14">
        <v>1</v>
      </c>
      <c r="F10" s="124">
        <v>1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2014     26</v>
      </c>
      <c r="C11" s="124">
        <v>0</v>
      </c>
      <c r="D11" s="169">
        <v>0</v>
      </c>
      <c r="E11" s="1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2015     27</v>
      </c>
      <c r="C12" s="124">
        <v>0</v>
      </c>
      <c r="D12" s="169">
        <v>0</v>
      </c>
      <c r="E12" s="1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4" t="str">
        <f>重要犯罪!B13</f>
        <v>2016     28</v>
      </c>
      <c r="C13" s="124">
        <v>0</v>
      </c>
      <c r="D13" s="169">
        <v>0</v>
      </c>
      <c r="E13" s="1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2:9" s="8" customFormat="1" x14ac:dyDescent="0.15">
      <c r="B14" s="18" t="str">
        <f>重要犯罪!B14</f>
        <v>2017     29</v>
      </c>
      <c r="C14" s="165">
        <v>0</v>
      </c>
      <c r="D14" s="178">
        <v>0</v>
      </c>
      <c r="E14" s="77">
        <v>0</v>
      </c>
      <c r="F14" s="142">
        <v>0</v>
      </c>
      <c r="G14" s="142">
        <v>0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165">
        <v>0</v>
      </c>
      <c r="D15" s="178">
        <v>0</v>
      </c>
      <c r="E15" s="77">
        <v>0</v>
      </c>
      <c r="F15" s="142">
        <v>0</v>
      </c>
      <c r="G15" s="142">
        <v>0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142">
        <v>0</v>
      </c>
      <c r="D16" s="178">
        <v>0</v>
      </c>
      <c r="E16" s="148">
        <v>0</v>
      </c>
      <c r="F16" s="142">
        <v>0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142">
        <v>0</v>
      </c>
      <c r="D17" s="175">
        <v>0</v>
      </c>
      <c r="E17" s="149">
        <v>0</v>
      </c>
      <c r="F17" s="149">
        <v>0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121">
        <f>SUM(C20,C26,C33,C34,C45,C52,C59,C65,C70)</f>
        <v>0</v>
      </c>
      <c r="D18" s="187">
        <v>0</v>
      </c>
      <c r="E18" s="131">
        <f>SUM(E20,E26,E33,E34,E45,E52,E59,E65,E70)</f>
        <v>0</v>
      </c>
      <c r="F18" s="121">
        <f>SUM(F20,F26,F33,F34,F45,F52,F59,F65,F70)</f>
        <v>0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0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0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transitionEvaluation="1" codeName="Sheet117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271</v>
      </c>
      <c r="D1" s="102"/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253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124">
        <v>0</v>
      </c>
      <c r="D9" s="186">
        <v>0</v>
      </c>
      <c r="E9" s="14">
        <v>3</v>
      </c>
      <c r="F9" s="124">
        <v>2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124">
        <v>5</v>
      </c>
      <c r="D10" s="169">
        <v>60</v>
      </c>
      <c r="E10" s="14">
        <v>3</v>
      </c>
      <c r="F10" s="124">
        <v>3</v>
      </c>
      <c r="G10" s="124">
        <v>0</v>
      </c>
      <c r="H10" s="124">
        <v>2</v>
      </c>
      <c r="I10" s="124">
        <v>0</v>
      </c>
    </row>
    <row r="11" spans="2:9" s="8" customFormat="1" x14ac:dyDescent="0.15">
      <c r="B11" s="14" t="str">
        <f>重要犯罪!B11</f>
        <v>2014     26</v>
      </c>
      <c r="C11" s="124">
        <v>7</v>
      </c>
      <c r="D11" s="93">
        <v>57.142857142857139</v>
      </c>
      <c r="E11" s="14">
        <v>4</v>
      </c>
      <c r="F11" s="124">
        <v>5</v>
      </c>
      <c r="G11" s="124">
        <v>0</v>
      </c>
      <c r="H11" s="124">
        <v>3</v>
      </c>
      <c r="I11" s="124">
        <v>0</v>
      </c>
    </row>
    <row r="12" spans="2:9" s="8" customFormat="1" x14ac:dyDescent="0.15">
      <c r="B12" s="14" t="str">
        <f>重要犯罪!B12</f>
        <v>2015     27</v>
      </c>
      <c r="C12" s="124">
        <v>2</v>
      </c>
      <c r="D12" s="120">
        <v>100</v>
      </c>
      <c r="E12" s="14">
        <v>2</v>
      </c>
      <c r="F12" s="124">
        <v>1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4" t="str">
        <f>重要犯罪!B13</f>
        <v>2016     28</v>
      </c>
      <c r="C13" s="165">
        <v>5</v>
      </c>
      <c r="D13" s="120">
        <v>60</v>
      </c>
      <c r="E13" s="77">
        <v>3</v>
      </c>
      <c r="F13" s="142">
        <v>2</v>
      </c>
      <c r="G13" s="142">
        <v>0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2017     29</v>
      </c>
      <c r="C14" s="165">
        <v>2</v>
      </c>
      <c r="D14" s="120">
        <v>50</v>
      </c>
      <c r="E14" s="77">
        <v>1</v>
      </c>
      <c r="F14" s="142">
        <v>0</v>
      </c>
      <c r="G14" s="142">
        <v>0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142">
        <v>2</v>
      </c>
      <c r="D15" s="120">
        <v>100</v>
      </c>
      <c r="E15" s="148">
        <v>2</v>
      </c>
      <c r="F15" s="142">
        <v>1</v>
      </c>
      <c r="G15" s="142">
        <v>0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142">
        <v>3</v>
      </c>
      <c r="D16" s="120">
        <v>33.333333333333329</v>
      </c>
      <c r="E16" s="149">
        <v>1</v>
      </c>
      <c r="F16" s="149">
        <v>1</v>
      </c>
      <c r="G16" s="149">
        <v>0</v>
      </c>
      <c r="H16" s="149">
        <v>0</v>
      </c>
      <c r="I16" s="148">
        <v>0</v>
      </c>
    </row>
    <row r="17" spans="2:9" s="22" customFormat="1" x14ac:dyDescent="0.15">
      <c r="B17" s="18" t="str">
        <f>重要犯罪!B17</f>
        <v>2020 　　２</v>
      </c>
      <c r="C17" s="142">
        <v>5</v>
      </c>
      <c r="D17" s="95">
        <v>100</v>
      </c>
      <c r="E17" s="149">
        <v>5</v>
      </c>
      <c r="F17" s="149">
        <v>4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121">
        <f>SUM(C20,C26,C33,C34,C45,C52,C59,C65,C70)</f>
        <v>2</v>
      </c>
      <c r="D18" s="98">
        <f>E18/C18*100</f>
        <v>100</v>
      </c>
      <c r="E18" s="131">
        <f>SUM(E20,E26,E33,E34,E45,E52,E59,E65,E70)</f>
        <v>2</v>
      </c>
      <c r="F18" s="121">
        <f>SUM(F20,F26,F33,F34,F45,F52,F59,F65,F70)</f>
        <v>0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0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1</v>
      </c>
      <c r="D52" s="53"/>
      <c r="E52" s="127">
        <v>1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1</v>
      </c>
      <c r="D56" s="43"/>
      <c r="E56" s="125">
        <v>1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1</v>
      </c>
      <c r="D70" s="53"/>
      <c r="E70" s="127">
        <v>1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1</v>
      </c>
      <c r="D75" s="43"/>
      <c r="E75" s="125">
        <v>1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transitionEvaluation="1" codeName="Sheet118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22" width="9.28515625" style="2"/>
    <col min="23" max="23" width="18" style="2" customWidth="1"/>
    <col min="24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226</v>
      </c>
      <c r="D1" s="102"/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254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124">
        <v>2</v>
      </c>
      <c r="D9" s="169">
        <v>100</v>
      </c>
      <c r="E9" s="14">
        <v>2</v>
      </c>
      <c r="F9" s="124">
        <v>1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124">
        <v>0</v>
      </c>
      <c r="D10" s="172">
        <v>0</v>
      </c>
      <c r="E10" s="1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2014     26</v>
      </c>
      <c r="C11" s="124">
        <v>1</v>
      </c>
      <c r="D11" s="172">
        <v>0</v>
      </c>
      <c r="E11" s="1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2015     27</v>
      </c>
      <c r="C12" s="124">
        <v>2</v>
      </c>
      <c r="D12" s="173">
        <v>50</v>
      </c>
      <c r="E12" s="14">
        <v>1</v>
      </c>
      <c r="F12" s="124">
        <v>1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4" t="str">
        <f>重要犯罪!B13</f>
        <v>2016     28</v>
      </c>
      <c r="C13" s="124">
        <v>0</v>
      </c>
      <c r="D13" s="173">
        <v>0</v>
      </c>
      <c r="E13" s="14">
        <v>1</v>
      </c>
      <c r="F13" s="124">
        <v>1</v>
      </c>
      <c r="G13" s="124">
        <v>0</v>
      </c>
      <c r="H13" s="124">
        <v>0</v>
      </c>
      <c r="I13" s="124">
        <v>0</v>
      </c>
    </row>
    <row r="14" spans="2:9" s="8" customFormat="1" x14ac:dyDescent="0.15">
      <c r="B14" s="18" t="str">
        <f>重要犯罪!B14</f>
        <v>2017     29</v>
      </c>
      <c r="C14" s="165">
        <v>3</v>
      </c>
      <c r="D14" s="173">
        <v>66.666666666666657</v>
      </c>
      <c r="E14" s="77">
        <v>2</v>
      </c>
      <c r="F14" s="142">
        <v>1</v>
      </c>
      <c r="G14" s="142">
        <v>0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165">
        <v>4</v>
      </c>
      <c r="D15" s="173">
        <v>100</v>
      </c>
      <c r="E15" s="77">
        <v>4</v>
      </c>
      <c r="F15" s="142">
        <v>4</v>
      </c>
      <c r="G15" s="142">
        <v>0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142">
        <v>2</v>
      </c>
      <c r="D16" s="173">
        <v>150</v>
      </c>
      <c r="E16" s="148">
        <v>3</v>
      </c>
      <c r="F16" s="142">
        <v>2</v>
      </c>
      <c r="G16" s="142">
        <v>1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142">
        <v>1</v>
      </c>
      <c r="D17" s="175">
        <v>0</v>
      </c>
      <c r="E17" s="149">
        <v>0</v>
      </c>
      <c r="F17" s="149">
        <v>0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121">
        <f>SUM(C20,C26,C33,C34,C45,C52,C59,C65,C70)</f>
        <v>0</v>
      </c>
      <c r="D18" s="176">
        <v>0</v>
      </c>
      <c r="E18" s="131">
        <f>SUM(E20,E26,E33,E34,E45,E52,E59,E65,E70)</f>
        <v>0</v>
      </c>
      <c r="F18" s="121">
        <f>SUM(F20,F26,F33,F34,F45,F52,F59,F65,F70)</f>
        <v>0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0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0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0</v>
      </c>
      <c r="D70" s="53"/>
      <c r="E70" s="127">
        <v>0</v>
      </c>
      <c r="F70" s="121">
        <v>0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0</v>
      </c>
      <c r="D71" s="43"/>
      <c r="E71" s="125">
        <v>0</v>
      </c>
      <c r="F71" s="123">
        <v>0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transitionEvaluation="1" codeName="Sheet119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264</v>
      </c>
      <c r="D1" s="102" t="s">
        <v>295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255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124">
        <v>2</v>
      </c>
      <c r="D9" s="173">
        <v>100</v>
      </c>
      <c r="E9" s="14">
        <v>2</v>
      </c>
      <c r="F9" s="124">
        <v>1</v>
      </c>
      <c r="G9" s="124">
        <v>0</v>
      </c>
      <c r="H9" s="124">
        <v>0</v>
      </c>
      <c r="I9" s="124">
        <v>0</v>
      </c>
    </row>
    <row r="10" spans="2:9" s="8" customFormat="1" x14ac:dyDescent="0.15">
      <c r="B10" s="14" t="str">
        <f>重要犯罪!B10</f>
        <v>2013     25</v>
      </c>
      <c r="C10" s="124">
        <v>1</v>
      </c>
      <c r="D10" s="173">
        <v>100</v>
      </c>
      <c r="E10" s="14">
        <v>1</v>
      </c>
      <c r="F10" s="124">
        <v>0</v>
      </c>
      <c r="G10" s="124">
        <v>0</v>
      </c>
      <c r="H10" s="124">
        <v>0</v>
      </c>
      <c r="I10" s="124">
        <v>0</v>
      </c>
    </row>
    <row r="11" spans="2:9" s="8" customFormat="1" x14ac:dyDescent="0.15">
      <c r="B11" s="14" t="str">
        <f>重要犯罪!B11</f>
        <v>2014     26</v>
      </c>
      <c r="C11" s="124">
        <v>3</v>
      </c>
      <c r="D11" s="173">
        <v>66.666666666666657</v>
      </c>
      <c r="E11" s="14">
        <v>2</v>
      </c>
      <c r="F11" s="124">
        <v>2</v>
      </c>
      <c r="G11" s="124">
        <v>0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2015     27</v>
      </c>
      <c r="C12" s="124">
        <v>0</v>
      </c>
      <c r="D12" s="173">
        <v>0</v>
      </c>
      <c r="E12" s="14">
        <v>1</v>
      </c>
      <c r="F12" s="124">
        <v>1</v>
      </c>
      <c r="G12" s="124">
        <v>0</v>
      </c>
      <c r="H12" s="124">
        <v>0</v>
      </c>
      <c r="I12" s="124">
        <v>0</v>
      </c>
    </row>
    <row r="13" spans="2:9" s="8" customFormat="1" x14ac:dyDescent="0.15">
      <c r="B13" s="18" t="str">
        <f>重要犯罪!B13</f>
        <v>2016     28</v>
      </c>
      <c r="C13" s="142">
        <v>2</v>
      </c>
      <c r="D13" s="173">
        <v>100</v>
      </c>
      <c r="E13" s="18">
        <v>2</v>
      </c>
      <c r="F13" s="142">
        <v>2</v>
      </c>
      <c r="G13" s="142">
        <v>0</v>
      </c>
      <c r="H13" s="142">
        <v>0</v>
      </c>
      <c r="I13" s="142">
        <v>0</v>
      </c>
    </row>
    <row r="14" spans="2:9" s="8" customFormat="1" x14ac:dyDescent="0.15">
      <c r="B14" s="18" t="str">
        <f>重要犯罪!B14</f>
        <v>2017     29</v>
      </c>
      <c r="C14" s="165">
        <v>1</v>
      </c>
      <c r="D14" s="173">
        <v>100</v>
      </c>
      <c r="E14" s="77">
        <v>1</v>
      </c>
      <c r="F14" s="142">
        <v>0</v>
      </c>
      <c r="G14" s="142">
        <v>0</v>
      </c>
      <c r="H14" s="142">
        <v>0</v>
      </c>
      <c r="I14" s="142">
        <v>0</v>
      </c>
    </row>
    <row r="15" spans="2:9" s="8" customFormat="1" x14ac:dyDescent="0.15">
      <c r="B15" s="18" t="str">
        <f>重要犯罪!B15</f>
        <v>2018     30</v>
      </c>
      <c r="C15" s="165">
        <v>0</v>
      </c>
      <c r="D15" s="173">
        <v>0</v>
      </c>
      <c r="E15" s="77">
        <v>0</v>
      </c>
      <c r="F15" s="142">
        <v>0</v>
      </c>
      <c r="G15" s="142">
        <v>0</v>
      </c>
      <c r="H15" s="142">
        <v>0</v>
      </c>
      <c r="I15" s="142">
        <v>0</v>
      </c>
    </row>
    <row r="16" spans="2:9" s="8" customFormat="1" x14ac:dyDescent="0.15">
      <c r="B16" s="18" t="str">
        <f>重要犯罪!B16</f>
        <v>2019 令和元年</v>
      </c>
      <c r="C16" s="142">
        <v>0</v>
      </c>
      <c r="D16" s="173">
        <v>0</v>
      </c>
      <c r="E16" s="148">
        <v>0</v>
      </c>
      <c r="F16" s="142">
        <v>0</v>
      </c>
      <c r="G16" s="142">
        <v>0</v>
      </c>
      <c r="H16" s="142">
        <v>0</v>
      </c>
      <c r="I16" s="142">
        <v>0</v>
      </c>
    </row>
    <row r="17" spans="2:9" s="22" customFormat="1" x14ac:dyDescent="0.15">
      <c r="B17" s="18" t="str">
        <f>重要犯罪!B17</f>
        <v>2020 　　２</v>
      </c>
      <c r="C17" s="142">
        <v>1</v>
      </c>
      <c r="D17" s="173">
        <v>100</v>
      </c>
      <c r="E17" s="149">
        <v>1</v>
      </c>
      <c r="F17" s="149">
        <v>0</v>
      </c>
      <c r="G17" s="149">
        <v>0</v>
      </c>
      <c r="H17" s="149">
        <v>0</v>
      </c>
      <c r="I17" s="148">
        <v>0</v>
      </c>
    </row>
    <row r="18" spans="2:9" s="22" customFormat="1" x14ac:dyDescent="0.15">
      <c r="B18" s="23" t="str">
        <f>重要犯罪!B18</f>
        <v>2021 　　３</v>
      </c>
      <c r="C18" s="121">
        <f>SUM(C20,C26,C33,C34,C45,C52,C59,C65,C70)</f>
        <v>1</v>
      </c>
      <c r="D18" s="176">
        <f>E18/C18*100</f>
        <v>100</v>
      </c>
      <c r="E18" s="131">
        <f>SUM(E20,E26,E33,E34,E45,E52,E59,E65,E70)</f>
        <v>1</v>
      </c>
      <c r="F18" s="121">
        <f>SUM(F20,F26,F33,F34,F45,F52,F59,F65,F70)</f>
        <v>1</v>
      </c>
      <c r="G18" s="121">
        <f>SUM(G20,G26,G33,G34,G45,G52,G59,G65,G70)</f>
        <v>0</v>
      </c>
      <c r="H18" s="121">
        <f>SUM(H20,H26,H33,H34,H45,H52,H59,H65,H70)</f>
        <v>0</v>
      </c>
      <c r="I18" s="121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0</v>
      </c>
      <c r="D20" s="53"/>
      <c r="E20" s="23">
        <v>0</v>
      </c>
      <c r="F20" s="122">
        <v>0</v>
      </c>
      <c r="G20" s="122">
        <v>0</v>
      </c>
      <c r="H20" s="122">
        <v>0</v>
      </c>
      <c r="I20" s="121">
        <v>0</v>
      </c>
    </row>
    <row r="21" spans="2:9" s="8" customFormat="1" ht="11.1" customHeight="1" x14ac:dyDescent="0.15">
      <c r="B21" s="29" t="s">
        <v>2</v>
      </c>
      <c r="C21" s="123">
        <v>0</v>
      </c>
      <c r="D21" s="43"/>
      <c r="E21" s="125">
        <v>0</v>
      </c>
      <c r="F21" s="123">
        <v>0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0</v>
      </c>
      <c r="D22" s="43"/>
      <c r="E22" s="125">
        <v>0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0</v>
      </c>
      <c r="D23" s="43"/>
      <c r="E23" s="125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0</v>
      </c>
      <c r="D24" s="43"/>
      <c r="E24" s="125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0</v>
      </c>
      <c r="D25" s="43"/>
      <c r="E25" s="125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0</v>
      </c>
      <c r="D26" s="53"/>
      <c r="E26" s="127">
        <v>0</v>
      </c>
      <c r="F26" s="121">
        <v>0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0</v>
      </c>
      <c r="D27" s="43"/>
      <c r="E27" s="125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0</v>
      </c>
      <c r="D28" s="43"/>
      <c r="E28" s="125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0</v>
      </c>
      <c r="D29" s="43"/>
      <c r="E29" s="125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0</v>
      </c>
      <c r="D31" s="43"/>
      <c r="E31" s="125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0</v>
      </c>
      <c r="D32" s="43"/>
      <c r="E32" s="125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0</v>
      </c>
      <c r="D33" s="53"/>
      <c r="E33" s="129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0</v>
      </c>
      <c r="D34" s="53"/>
      <c r="E34" s="127">
        <v>0</v>
      </c>
      <c r="F34" s="121">
        <v>0</v>
      </c>
      <c r="G34" s="121">
        <v>0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0</v>
      </c>
      <c r="D35" s="43"/>
      <c r="E35" s="125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0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0</v>
      </c>
      <c r="D37" s="43"/>
      <c r="E37" s="125">
        <v>0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0</v>
      </c>
      <c r="D38" s="43"/>
      <c r="E38" s="125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0</v>
      </c>
      <c r="D39" s="43"/>
      <c r="E39" s="125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0</v>
      </c>
      <c r="D40" s="43"/>
      <c r="E40" s="125">
        <v>0</v>
      </c>
      <c r="F40" s="123">
        <v>0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0</v>
      </c>
      <c r="D41" s="43"/>
      <c r="E41" s="125">
        <v>0</v>
      </c>
      <c r="F41" s="123">
        <v>0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0</v>
      </c>
      <c r="D43" s="43"/>
      <c r="E43" s="125">
        <v>0</v>
      </c>
      <c r="F43" s="123">
        <v>0</v>
      </c>
      <c r="G43" s="123">
        <v>0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0</v>
      </c>
      <c r="D44" s="43"/>
      <c r="E44" s="125">
        <v>0</v>
      </c>
      <c r="F44" s="123">
        <v>0</v>
      </c>
      <c r="G44" s="123">
        <v>0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0</v>
      </c>
      <c r="D45" s="53"/>
      <c r="E45" s="131">
        <v>0</v>
      </c>
      <c r="F45" s="121">
        <v>0</v>
      </c>
      <c r="G45" s="121">
        <v>0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0</v>
      </c>
      <c r="D46" s="43"/>
      <c r="E46" s="125">
        <v>0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0</v>
      </c>
      <c r="D47" s="43"/>
      <c r="E47" s="125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0</v>
      </c>
      <c r="D49" s="43"/>
      <c r="E49" s="125">
        <v>0</v>
      </c>
      <c r="F49" s="123">
        <v>0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0</v>
      </c>
      <c r="D50" s="43"/>
      <c r="E50" s="125">
        <v>0</v>
      </c>
      <c r="F50" s="123">
        <v>0</v>
      </c>
      <c r="G50" s="123">
        <v>0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0</v>
      </c>
      <c r="D51" s="43"/>
      <c r="E51" s="125">
        <v>0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0</v>
      </c>
      <c r="D52" s="53"/>
      <c r="E52" s="127">
        <v>0</v>
      </c>
      <c r="F52" s="121">
        <v>0</v>
      </c>
      <c r="G52" s="121">
        <v>0</v>
      </c>
      <c r="H52" s="121">
        <v>0</v>
      </c>
      <c r="I52" s="121">
        <v>0</v>
      </c>
    </row>
    <row r="53" spans="2:9" s="8" customFormat="1" ht="11.1" customHeight="1" x14ac:dyDescent="0.15">
      <c r="B53" s="29" t="s">
        <v>30</v>
      </c>
      <c r="C53" s="123">
        <v>0</v>
      </c>
      <c r="D53" s="43"/>
      <c r="E53" s="125">
        <v>0</v>
      </c>
      <c r="F53" s="123">
        <v>0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0</v>
      </c>
      <c r="D54" s="43"/>
      <c r="E54" s="125">
        <v>0</v>
      </c>
      <c r="F54" s="123">
        <v>0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0</v>
      </c>
      <c r="D55" s="43"/>
      <c r="E55" s="125">
        <v>0</v>
      </c>
      <c r="F55" s="123">
        <v>0</v>
      </c>
      <c r="G55" s="123">
        <v>0</v>
      </c>
      <c r="H55" s="123">
        <v>0</v>
      </c>
      <c r="I55" s="123">
        <v>0</v>
      </c>
    </row>
    <row r="56" spans="2:9" s="8" customFormat="1" ht="11.1" customHeight="1" x14ac:dyDescent="0.15">
      <c r="B56" s="29" t="s">
        <v>33</v>
      </c>
      <c r="C56" s="123">
        <v>0</v>
      </c>
      <c r="D56" s="43"/>
      <c r="E56" s="125">
        <v>0</v>
      </c>
      <c r="F56" s="123">
        <v>0</v>
      </c>
      <c r="G56" s="123">
        <v>0</v>
      </c>
      <c r="H56" s="123">
        <v>0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0</v>
      </c>
      <c r="D57" s="43"/>
      <c r="E57" s="125">
        <v>0</v>
      </c>
      <c r="F57" s="123">
        <v>0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0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0</v>
      </c>
      <c r="D59" s="53"/>
      <c r="E59" s="127">
        <v>0</v>
      </c>
      <c r="F59" s="121">
        <v>0</v>
      </c>
      <c r="G59" s="121">
        <v>0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0</v>
      </c>
      <c r="D60" s="43"/>
      <c r="E60" s="125">
        <v>0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0</v>
      </c>
      <c r="D61" s="43"/>
      <c r="E61" s="125">
        <v>0</v>
      </c>
      <c r="F61" s="123">
        <v>0</v>
      </c>
      <c r="G61" s="123">
        <v>0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0</v>
      </c>
      <c r="D62" s="43"/>
      <c r="E62" s="125">
        <v>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0</v>
      </c>
      <c r="D63" s="43"/>
      <c r="E63" s="125">
        <v>0</v>
      </c>
      <c r="F63" s="123">
        <v>0</v>
      </c>
      <c r="G63" s="123">
        <v>0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0</v>
      </c>
      <c r="D64" s="43"/>
      <c r="E64" s="125">
        <v>0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0</v>
      </c>
      <c r="D65" s="53"/>
      <c r="E65" s="127">
        <v>0</v>
      </c>
      <c r="F65" s="121">
        <v>0</v>
      </c>
      <c r="G65" s="121">
        <v>0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0</v>
      </c>
      <c r="D67" s="43"/>
      <c r="E67" s="125">
        <v>0</v>
      </c>
      <c r="F67" s="123">
        <v>0</v>
      </c>
      <c r="G67" s="123">
        <v>0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0</v>
      </c>
      <c r="D69" s="43"/>
      <c r="E69" s="125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1</v>
      </c>
      <c r="D70" s="53"/>
      <c r="E70" s="127">
        <v>1</v>
      </c>
      <c r="F70" s="121">
        <v>1</v>
      </c>
      <c r="G70" s="121">
        <v>0</v>
      </c>
      <c r="H70" s="121">
        <v>0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1</v>
      </c>
      <c r="D71" s="43"/>
      <c r="E71" s="125">
        <v>1</v>
      </c>
      <c r="F71" s="123">
        <v>1</v>
      </c>
      <c r="G71" s="123">
        <v>0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0</v>
      </c>
      <c r="D72" s="43"/>
      <c r="E72" s="125">
        <v>0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0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0</v>
      </c>
      <c r="D74" s="43"/>
      <c r="E74" s="125">
        <v>0</v>
      </c>
      <c r="F74" s="123">
        <v>0</v>
      </c>
      <c r="G74" s="123">
        <v>0</v>
      </c>
      <c r="H74" s="123">
        <v>0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0</v>
      </c>
      <c r="D75" s="43"/>
      <c r="E75" s="125">
        <v>0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0</v>
      </c>
      <c r="D76" s="43"/>
      <c r="E76" s="125">
        <v>0</v>
      </c>
      <c r="F76" s="123">
        <v>0</v>
      </c>
      <c r="G76" s="123">
        <v>0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0</v>
      </c>
      <c r="D77" s="43"/>
      <c r="E77" s="125">
        <v>0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0</v>
      </c>
      <c r="D78" s="67"/>
      <c r="E78" s="134">
        <v>0</v>
      </c>
      <c r="F78" s="132">
        <v>0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transitionEvaluation="1" codeName="Sheet127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272</v>
      </c>
    </row>
    <row r="2" spans="2:9" s="3" customFormat="1" ht="14.4" x14ac:dyDescent="0.15">
      <c r="B2" s="192" t="str">
        <f>重要窃盗犯!B2</f>
        <v>３  年次別 都道府県別 罪種別 認知・検挙件数及び検挙人員（つづき）</v>
      </c>
      <c r="C2" s="212"/>
      <c r="D2" s="212"/>
      <c r="E2" s="212"/>
      <c r="F2" s="212"/>
      <c r="G2" s="212"/>
      <c r="H2" s="212"/>
      <c r="I2" s="212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11" t="s">
        <v>266</v>
      </c>
      <c r="D4" s="211"/>
      <c r="E4" s="211"/>
      <c r="F4" s="211"/>
      <c r="G4" s="211"/>
      <c r="H4" s="211"/>
      <c r="I4" s="211"/>
    </row>
    <row r="5" spans="2:9" s="8" customFormat="1" x14ac:dyDescent="0.15">
      <c r="B5" s="195" t="s">
        <v>117</v>
      </c>
      <c r="C5" s="198" t="s">
        <v>54</v>
      </c>
      <c r="D5" s="201" t="s">
        <v>118</v>
      </c>
      <c r="E5" s="202"/>
      <c r="F5" s="193" t="s">
        <v>120</v>
      </c>
      <c r="G5" s="194"/>
      <c r="H5" s="194"/>
      <c r="I5" s="194"/>
    </row>
    <row r="6" spans="2:9" s="8" customFormat="1" x14ac:dyDescent="0.15">
      <c r="B6" s="196"/>
      <c r="C6" s="199"/>
      <c r="D6" s="203"/>
      <c r="E6" s="204"/>
      <c r="F6" s="207" t="s">
        <v>61</v>
      </c>
      <c r="G6" s="41"/>
      <c r="H6" s="209" t="s">
        <v>119</v>
      </c>
      <c r="I6" s="41"/>
    </row>
    <row r="7" spans="2:9" s="8" customFormat="1" x14ac:dyDescent="0.15">
      <c r="B7" s="197"/>
      <c r="C7" s="200"/>
      <c r="D7" s="205"/>
      <c r="E7" s="206"/>
      <c r="F7" s="208"/>
      <c r="G7" s="36" t="s">
        <v>0</v>
      </c>
      <c r="H7" s="210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2012 平成24年</v>
      </c>
      <c r="C9" s="43">
        <v>322</v>
      </c>
      <c r="D9" s="44">
        <v>94.409937888198755</v>
      </c>
      <c r="E9" s="14">
        <v>304</v>
      </c>
      <c r="F9" s="124">
        <v>53</v>
      </c>
      <c r="G9" s="124">
        <v>10</v>
      </c>
      <c r="H9" s="124">
        <v>2</v>
      </c>
      <c r="I9" s="124">
        <v>1</v>
      </c>
    </row>
    <row r="10" spans="2:9" s="8" customFormat="1" x14ac:dyDescent="0.15">
      <c r="B10" s="14" t="str">
        <f>重要犯罪!B10</f>
        <v>2013     25</v>
      </c>
      <c r="C10" s="43">
        <v>239</v>
      </c>
      <c r="D10" s="44">
        <v>99.581589958159</v>
      </c>
      <c r="E10" s="14">
        <v>238</v>
      </c>
      <c r="F10" s="124">
        <v>81</v>
      </c>
      <c r="G10" s="124">
        <v>10</v>
      </c>
      <c r="H10" s="124">
        <v>3</v>
      </c>
      <c r="I10" s="124">
        <v>1</v>
      </c>
    </row>
    <row r="11" spans="2:9" s="8" customFormat="1" x14ac:dyDescent="0.15">
      <c r="B11" s="14" t="str">
        <f>重要犯罪!B11</f>
        <v>2014     26</v>
      </c>
      <c r="C11" s="43">
        <v>307</v>
      </c>
      <c r="D11" s="44">
        <v>92.508143322475561</v>
      </c>
      <c r="E11" s="14">
        <v>284</v>
      </c>
      <c r="F11" s="124">
        <v>86</v>
      </c>
      <c r="G11" s="124">
        <v>14</v>
      </c>
      <c r="H11" s="124">
        <v>0</v>
      </c>
      <c r="I11" s="124">
        <v>0</v>
      </c>
    </row>
    <row r="12" spans="2:9" s="8" customFormat="1" x14ac:dyDescent="0.15">
      <c r="B12" s="14" t="str">
        <f>重要犯罪!B12</f>
        <v>2015     27</v>
      </c>
      <c r="C12" s="43">
        <v>328</v>
      </c>
      <c r="D12" s="115">
        <v>92.987804878048792</v>
      </c>
      <c r="E12" s="14">
        <v>305</v>
      </c>
      <c r="F12" s="124">
        <v>98</v>
      </c>
      <c r="G12" s="124">
        <v>14</v>
      </c>
      <c r="H12" s="124">
        <v>1</v>
      </c>
      <c r="I12" s="124">
        <v>0</v>
      </c>
    </row>
    <row r="13" spans="2:9" s="8" customFormat="1" x14ac:dyDescent="0.15">
      <c r="B13" s="18" t="str">
        <f>重要犯罪!B13</f>
        <v>2016     28</v>
      </c>
      <c r="C13" s="50">
        <v>495</v>
      </c>
      <c r="D13" s="115">
        <v>97.575757575757578</v>
      </c>
      <c r="E13" s="18">
        <v>483</v>
      </c>
      <c r="F13" s="142">
        <v>62</v>
      </c>
      <c r="G13" s="142">
        <v>18</v>
      </c>
      <c r="H13" s="142">
        <v>11</v>
      </c>
      <c r="I13" s="142">
        <v>1</v>
      </c>
    </row>
    <row r="14" spans="2:9" s="8" customFormat="1" x14ac:dyDescent="0.15">
      <c r="B14" s="18" t="str">
        <f>重要犯罪!B14</f>
        <v>2017     29</v>
      </c>
      <c r="C14" s="47">
        <v>291</v>
      </c>
      <c r="D14" s="115">
        <v>94.845360824742258</v>
      </c>
      <c r="E14" s="77">
        <v>276</v>
      </c>
      <c r="F14" s="142">
        <v>67</v>
      </c>
      <c r="G14" s="142">
        <v>13</v>
      </c>
      <c r="H14" s="142">
        <v>2</v>
      </c>
      <c r="I14" s="142">
        <v>0</v>
      </c>
    </row>
    <row r="15" spans="2:9" s="8" customFormat="1" x14ac:dyDescent="0.15">
      <c r="B15" s="18" t="str">
        <f>重要犯罪!B15</f>
        <v>2018     30</v>
      </c>
      <c r="C15" s="47">
        <v>432</v>
      </c>
      <c r="D15" s="115">
        <v>93.981481481481481</v>
      </c>
      <c r="E15" s="77">
        <v>406</v>
      </c>
      <c r="F15" s="142">
        <v>73</v>
      </c>
      <c r="G15" s="142">
        <v>14</v>
      </c>
      <c r="H15" s="142">
        <v>5</v>
      </c>
      <c r="I15" s="142">
        <v>1</v>
      </c>
    </row>
    <row r="16" spans="2:9" s="8" customFormat="1" x14ac:dyDescent="0.15">
      <c r="B16" s="18" t="str">
        <f>重要犯罪!B16</f>
        <v>2019 令和元年</v>
      </c>
      <c r="C16" s="50">
        <v>440</v>
      </c>
      <c r="D16" s="115">
        <v>96.590909090909093</v>
      </c>
      <c r="E16" s="148">
        <v>425</v>
      </c>
      <c r="F16" s="142">
        <v>87</v>
      </c>
      <c r="G16" s="142">
        <v>19</v>
      </c>
      <c r="H16" s="142">
        <v>12</v>
      </c>
      <c r="I16" s="142">
        <v>1</v>
      </c>
    </row>
    <row r="17" spans="2:9" s="22" customFormat="1" x14ac:dyDescent="0.15">
      <c r="B17" s="18" t="str">
        <f>重要犯罪!B17</f>
        <v>2020 　　２</v>
      </c>
      <c r="C17" s="50">
        <v>511</v>
      </c>
      <c r="D17" s="95">
        <v>94.716242661448135</v>
      </c>
      <c r="E17" s="149">
        <v>484</v>
      </c>
      <c r="F17" s="149">
        <v>133</v>
      </c>
      <c r="G17" s="149">
        <v>14</v>
      </c>
      <c r="H17" s="149">
        <v>9</v>
      </c>
      <c r="I17" s="148">
        <v>1</v>
      </c>
    </row>
    <row r="18" spans="2:9" s="22" customFormat="1" x14ac:dyDescent="0.15">
      <c r="B18" s="23" t="str">
        <f>重要犯罪!B18</f>
        <v>2021 　　３</v>
      </c>
      <c r="C18" s="53">
        <f>SUM(C20,C26,C33,C34,C45,C52,C59,C65,C70)</f>
        <v>433</v>
      </c>
      <c r="D18" s="98">
        <f>E18/C18*100</f>
        <v>99.53810623556582</v>
      </c>
      <c r="E18" s="131">
        <f>SUM(E20,E26,E33,E34,E45,E52,E59,E65,E70)</f>
        <v>431</v>
      </c>
      <c r="F18" s="121">
        <f>SUM(F20,F26,F33,F34,F45,F52,F59,F65,F70)</f>
        <v>117</v>
      </c>
      <c r="G18" s="121">
        <f>SUM(G20,G26,G33,G34,G45,G52,G59,G65,G70)</f>
        <v>28</v>
      </c>
      <c r="H18" s="121">
        <f>SUM(H20,H26,H33,H34,H45,H52,H59,H65,H70)</f>
        <v>6</v>
      </c>
      <c r="I18" s="121">
        <f>SUM(I20,I26,I33,I34,I45,I52,I59,I65,I70)</f>
        <v>1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23">
        <v>23</v>
      </c>
      <c r="D20" s="53"/>
      <c r="E20" s="23">
        <v>22</v>
      </c>
      <c r="F20" s="122">
        <v>4</v>
      </c>
      <c r="G20" s="122">
        <v>2</v>
      </c>
      <c r="H20" s="122">
        <v>1</v>
      </c>
      <c r="I20" s="121">
        <v>0</v>
      </c>
    </row>
    <row r="21" spans="2:9" s="8" customFormat="1" ht="11.1" customHeight="1" x14ac:dyDescent="0.15">
      <c r="B21" s="29" t="s">
        <v>2</v>
      </c>
      <c r="C21" s="123">
        <v>14</v>
      </c>
      <c r="D21" s="43"/>
      <c r="E21" s="125">
        <v>11</v>
      </c>
      <c r="F21" s="123">
        <v>1</v>
      </c>
      <c r="G21" s="123">
        <v>0</v>
      </c>
      <c r="H21" s="126">
        <v>0</v>
      </c>
      <c r="I21" s="123">
        <v>0</v>
      </c>
    </row>
    <row r="22" spans="2:9" s="8" customFormat="1" ht="11.1" customHeight="1" x14ac:dyDescent="0.15">
      <c r="B22" s="29" t="s">
        <v>3</v>
      </c>
      <c r="C22" s="123">
        <v>1</v>
      </c>
      <c r="D22" s="43"/>
      <c r="E22" s="125">
        <v>1</v>
      </c>
      <c r="F22" s="123">
        <v>0</v>
      </c>
      <c r="G22" s="123">
        <v>0</v>
      </c>
      <c r="H22" s="123">
        <v>0</v>
      </c>
      <c r="I22" s="123">
        <v>0</v>
      </c>
    </row>
    <row r="23" spans="2:9" s="8" customFormat="1" ht="11.1" customHeight="1" x14ac:dyDescent="0.15">
      <c r="B23" s="29" t="s">
        <v>4</v>
      </c>
      <c r="C23" s="123">
        <v>2</v>
      </c>
      <c r="D23" s="43"/>
      <c r="E23" s="125">
        <v>2</v>
      </c>
      <c r="F23" s="123">
        <v>1</v>
      </c>
      <c r="G23" s="123">
        <v>1</v>
      </c>
      <c r="H23" s="123">
        <v>0</v>
      </c>
      <c r="I23" s="123">
        <v>0</v>
      </c>
    </row>
    <row r="24" spans="2:9" s="8" customFormat="1" ht="11.1" customHeight="1" x14ac:dyDescent="0.15">
      <c r="B24" s="29" t="s">
        <v>5</v>
      </c>
      <c r="C24" s="123">
        <v>5</v>
      </c>
      <c r="D24" s="43"/>
      <c r="E24" s="125">
        <v>6</v>
      </c>
      <c r="F24" s="123">
        <v>1</v>
      </c>
      <c r="G24" s="123">
        <v>1</v>
      </c>
      <c r="H24" s="123">
        <v>0</v>
      </c>
      <c r="I24" s="123">
        <v>0</v>
      </c>
    </row>
    <row r="25" spans="2:9" s="8" customFormat="1" ht="11.1" customHeight="1" x14ac:dyDescent="0.15">
      <c r="B25" s="29" t="s">
        <v>6</v>
      </c>
      <c r="C25" s="123">
        <v>1</v>
      </c>
      <c r="D25" s="43"/>
      <c r="E25" s="125">
        <v>2</v>
      </c>
      <c r="F25" s="123">
        <v>1</v>
      </c>
      <c r="G25" s="123">
        <v>0</v>
      </c>
      <c r="H25" s="123">
        <v>1</v>
      </c>
      <c r="I25" s="123">
        <v>0</v>
      </c>
    </row>
    <row r="26" spans="2:9" s="22" customFormat="1" ht="11.1" customHeight="1" x14ac:dyDescent="0.15">
      <c r="B26" s="32" t="s">
        <v>284</v>
      </c>
      <c r="C26" s="121">
        <v>14</v>
      </c>
      <c r="D26" s="53"/>
      <c r="E26" s="127">
        <v>19</v>
      </c>
      <c r="F26" s="121">
        <v>2</v>
      </c>
      <c r="G26" s="121">
        <v>0</v>
      </c>
      <c r="H26" s="121">
        <v>0</v>
      </c>
      <c r="I26" s="121">
        <v>0</v>
      </c>
    </row>
    <row r="27" spans="2:9" s="8" customFormat="1" ht="11.1" customHeight="1" x14ac:dyDescent="0.15">
      <c r="B27" s="29" t="s">
        <v>7</v>
      </c>
      <c r="C27" s="123">
        <v>2</v>
      </c>
      <c r="D27" s="43"/>
      <c r="E27" s="125">
        <v>2</v>
      </c>
      <c r="F27" s="123">
        <v>1</v>
      </c>
      <c r="G27" s="123">
        <v>0</v>
      </c>
      <c r="H27" s="123">
        <v>0</v>
      </c>
      <c r="I27" s="123">
        <v>0</v>
      </c>
    </row>
    <row r="28" spans="2:9" s="8" customFormat="1" ht="11.1" customHeight="1" x14ac:dyDescent="0.15">
      <c r="B28" s="29" t="s">
        <v>8</v>
      </c>
      <c r="C28" s="123">
        <v>1</v>
      </c>
      <c r="D28" s="43"/>
      <c r="E28" s="125">
        <v>2</v>
      </c>
      <c r="F28" s="123">
        <v>0</v>
      </c>
      <c r="G28" s="123">
        <v>0</v>
      </c>
      <c r="H28" s="123">
        <v>0</v>
      </c>
      <c r="I28" s="123">
        <v>0</v>
      </c>
    </row>
    <row r="29" spans="2:9" s="8" customFormat="1" ht="11.1" customHeight="1" x14ac:dyDescent="0.15">
      <c r="B29" s="29" t="s">
        <v>9</v>
      </c>
      <c r="C29" s="123">
        <v>7</v>
      </c>
      <c r="D29" s="43"/>
      <c r="E29" s="125">
        <v>7</v>
      </c>
      <c r="F29" s="123">
        <v>0</v>
      </c>
      <c r="G29" s="123">
        <v>0</v>
      </c>
      <c r="H29" s="123">
        <v>0</v>
      </c>
      <c r="I29" s="123">
        <v>0</v>
      </c>
    </row>
    <row r="30" spans="2:9" s="8" customFormat="1" ht="11.1" customHeight="1" x14ac:dyDescent="0.15">
      <c r="B30" s="29" t="s">
        <v>10</v>
      </c>
      <c r="C30" s="123">
        <v>0</v>
      </c>
      <c r="D30" s="43"/>
      <c r="E30" s="125">
        <v>0</v>
      </c>
      <c r="F30" s="123">
        <v>0</v>
      </c>
      <c r="G30" s="123">
        <v>0</v>
      </c>
      <c r="H30" s="123">
        <v>0</v>
      </c>
      <c r="I30" s="123">
        <v>0</v>
      </c>
    </row>
    <row r="31" spans="2:9" s="8" customFormat="1" ht="11.1" customHeight="1" x14ac:dyDescent="0.15">
      <c r="B31" s="29" t="s">
        <v>11</v>
      </c>
      <c r="C31" s="123">
        <v>3</v>
      </c>
      <c r="D31" s="43"/>
      <c r="E31" s="125">
        <v>7</v>
      </c>
      <c r="F31" s="123">
        <v>0</v>
      </c>
      <c r="G31" s="123">
        <v>0</v>
      </c>
      <c r="H31" s="123">
        <v>0</v>
      </c>
      <c r="I31" s="123">
        <v>0</v>
      </c>
    </row>
    <row r="32" spans="2:9" s="8" customFormat="1" ht="11.1" customHeight="1" x14ac:dyDescent="0.15">
      <c r="B32" s="29" t="s">
        <v>12</v>
      </c>
      <c r="C32" s="123">
        <v>1</v>
      </c>
      <c r="D32" s="43"/>
      <c r="E32" s="125">
        <v>1</v>
      </c>
      <c r="F32" s="123">
        <v>1</v>
      </c>
      <c r="G32" s="123">
        <v>0</v>
      </c>
      <c r="H32" s="123">
        <v>0</v>
      </c>
      <c r="I32" s="123">
        <v>0</v>
      </c>
    </row>
    <row r="33" spans="2:9" s="22" customFormat="1" ht="11.1" customHeight="1" x14ac:dyDescent="0.15">
      <c r="B33" s="32" t="s">
        <v>13</v>
      </c>
      <c r="C33" s="128">
        <v>81</v>
      </c>
      <c r="D33" s="53"/>
      <c r="E33" s="129">
        <v>53</v>
      </c>
      <c r="F33" s="128">
        <v>22</v>
      </c>
      <c r="G33" s="128">
        <v>3</v>
      </c>
      <c r="H33" s="128">
        <v>2</v>
      </c>
      <c r="I33" s="128">
        <v>0</v>
      </c>
    </row>
    <row r="34" spans="2:9" s="22" customFormat="1" ht="11.1" customHeight="1" x14ac:dyDescent="0.15">
      <c r="B34" s="32" t="s">
        <v>285</v>
      </c>
      <c r="C34" s="121">
        <v>104</v>
      </c>
      <c r="D34" s="53"/>
      <c r="E34" s="127">
        <v>129</v>
      </c>
      <c r="F34" s="121">
        <v>18</v>
      </c>
      <c r="G34" s="121">
        <v>6</v>
      </c>
      <c r="H34" s="121">
        <v>0</v>
      </c>
      <c r="I34" s="121">
        <v>0</v>
      </c>
    </row>
    <row r="35" spans="2:9" s="8" customFormat="1" ht="11.1" customHeight="1" x14ac:dyDescent="0.15">
      <c r="B35" s="29" t="s">
        <v>14</v>
      </c>
      <c r="C35" s="123">
        <v>1</v>
      </c>
      <c r="D35" s="43"/>
      <c r="E35" s="125">
        <v>2</v>
      </c>
      <c r="F35" s="123">
        <v>1</v>
      </c>
      <c r="G35" s="123">
        <v>0</v>
      </c>
      <c r="H35" s="123">
        <v>0</v>
      </c>
      <c r="I35" s="123">
        <v>0</v>
      </c>
    </row>
    <row r="36" spans="2:9" s="8" customFormat="1" ht="11.1" customHeight="1" x14ac:dyDescent="0.15">
      <c r="B36" s="29" t="s">
        <v>15</v>
      </c>
      <c r="C36" s="123">
        <v>2</v>
      </c>
      <c r="D36" s="43"/>
      <c r="E36" s="125">
        <v>0</v>
      </c>
      <c r="F36" s="123">
        <v>0</v>
      </c>
      <c r="G36" s="123">
        <v>0</v>
      </c>
      <c r="H36" s="123">
        <v>0</v>
      </c>
      <c r="I36" s="123">
        <v>0</v>
      </c>
    </row>
    <row r="37" spans="2:9" s="8" customFormat="1" ht="11.1" customHeight="1" x14ac:dyDescent="0.15">
      <c r="B37" s="29" t="s">
        <v>16</v>
      </c>
      <c r="C37" s="123">
        <v>4</v>
      </c>
      <c r="D37" s="43"/>
      <c r="E37" s="125">
        <v>2</v>
      </c>
      <c r="F37" s="123">
        <v>0</v>
      </c>
      <c r="G37" s="123">
        <v>0</v>
      </c>
      <c r="H37" s="123">
        <v>0</v>
      </c>
      <c r="I37" s="123">
        <v>0</v>
      </c>
    </row>
    <row r="38" spans="2:9" s="8" customFormat="1" ht="11.1" customHeight="1" x14ac:dyDescent="0.15">
      <c r="B38" s="29" t="s">
        <v>17</v>
      </c>
      <c r="C38" s="123">
        <v>24</v>
      </c>
      <c r="D38" s="43"/>
      <c r="E38" s="125">
        <v>32</v>
      </c>
      <c r="F38" s="123">
        <v>3</v>
      </c>
      <c r="G38" s="123">
        <v>1</v>
      </c>
      <c r="H38" s="123">
        <v>0</v>
      </c>
      <c r="I38" s="123">
        <v>0</v>
      </c>
    </row>
    <row r="39" spans="2:9" s="8" customFormat="1" ht="11.1" customHeight="1" x14ac:dyDescent="0.15">
      <c r="B39" s="29" t="s">
        <v>18</v>
      </c>
      <c r="C39" s="123">
        <v>21</v>
      </c>
      <c r="D39" s="43"/>
      <c r="E39" s="125">
        <v>30</v>
      </c>
      <c r="F39" s="123">
        <v>2</v>
      </c>
      <c r="G39" s="123">
        <v>1</v>
      </c>
      <c r="H39" s="123">
        <v>0</v>
      </c>
      <c r="I39" s="123">
        <v>0</v>
      </c>
    </row>
    <row r="40" spans="2:9" s="8" customFormat="1" ht="11.1" customHeight="1" x14ac:dyDescent="0.15">
      <c r="B40" s="29" t="s">
        <v>19</v>
      </c>
      <c r="C40" s="123">
        <v>33</v>
      </c>
      <c r="D40" s="43"/>
      <c r="E40" s="125">
        <v>40</v>
      </c>
      <c r="F40" s="123">
        <v>5</v>
      </c>
      <c r="G40" s="123">
        <v>0</v>
      </c>
      <c r="H40" s="123">
        <v>0</v>
      </c>
      <c r="I40" s="123">
        <v>0</v>
      </c>
    </row>
    <row r="41" spans="2:9" s="8" customFormat="1" ht="11.1" customHeight="1" x14ac:dyDescent="0.15">
      <c r="B41" s="29" t="s">
        <v>20</v>
      </c>
      <c r="C41" s="123">
        <v>4</v>
      </c>
      <c r="D41" s="43"/>
      <c r="E41" s="125">
        <v>3</v>
      </c>
      <c r="F41" s="123">
        <v>2</v>
      </c>
      <c r="G41" s="123">
        <v>0</v>
      </c>
      <c r="H41" s="123">
        <v>0</v>
      </c>
      <c r="I41" s="123">
        <v>0</v>
      </c>
    </row>
    <row r="42" spans="2:9" s="8" customFormat="1" ht="11.1" customHeight="1" x14ac:dyDescent="0.15">
      <c r="B42" s="29" t="s">
        <v>21</v>
      </c>
      <c r="C42" s="130">
        <v>0</v>
      </c>
      <c r="D42" s="43"/>
      <c r="E42" s="125">
        <v>2</v>
      </c>
      <c r="F42" s="123">
        <v>0</v>
      </c>
      <c r="G42" s="123">
        <v>0</v>
      </c>
      <c r="H42" s="123">
        <v>0</v>
      </c>
      <c r="I42" s="123">
        <v>0</v>
      </c>
    </row>
    <row r="43" spans="2:9" s="8" customFormat="1" ht="11.1" customHeight="1" x14ac:dyDescent="0.15">
      <c r="B43" s="29" t="s">
        <v>22</v>
      </c>
      <c r="C43" s="123">
        <v>5</v>
      </c>
      <c r="D43" s="43"/>
      <c r="E43" s="125">
        <v>5</v>
      </c>
      <c r="F43" s="123">
        <v>3</v>
      </c>
      <c r="G43" s="123">
        <v>3</v>
      </c>
      <c r="H43" s="123">
        <v>0</v>
      </c>
      <c r="I43" s="123">
        <v>0</v>
      </c>
    </row>
    <row r="44" spans="2:9" s="8" customFormat="1" ht="11.1" customHeight="1" x14ac:dyDescent="0.15">
      <c r="B44" s="29" t="s">
        <v>23</v>
      </c>
      <c r="C44" s="123">
        <v>10</v>
      </c>
      <c r="D44" s="43"/>
      <c r="E44" s="125">
        <v>13</v>
      </c>
      <c r="F44" s="123">
        <v>2</v>
      </c>
      <c r="G44" s="123">
        <v>1</v>
      </c>
      <c r="H44" s="123">
        <v>0</v>
      </c>
      <c r="I44" s="123">
        <v>0</v>
      </c>
    </row>
    <row r="45" spans="2:9" s="22" customFormat="1" ht="11.1" customHeight="1" x14ac:dyDescent="0.15">
      <c r="B45" s="32" t="s">
        <v>286</v>
      </c>
      <c r="C45" s="121">
        <v>46</v>
      </c>
      <c r="D45" s="53"/>
      <c r="E45" s="131">
        <v>42</v>
      </c>
      <c r="F45" s="121">
        <v>11</v>
      </c>
      <c r="G45" s="121">
        <v>2</v>
      </c>
      <c r="H45" s="121">
        <v>0</v>
      </c>
      <c r="I45" s="121">
        <v>0</v>
      </c>
    </row>
    <row r="46" spans="2:9" s="8" customFormat="1" ht="11.1" customHeight="1" x14ac:dyDescent="0.15">
      <c r="B46" s="29" t="s">
        <v>24</v>
      </c>
      <c r="C46" s="123">
        <v>3</v>
      </c>
      <c r="D46" s="43"/>
      <c r="E46" s="125">
        <v>4</v>
      </c>
      <c r="F46" s="123">
        <v>0</v>
      </c>
      <c r="G46" s="123">
        <v>0</v>
      </c>
      <c r="H46" s="123">
        <v>0</v>
      </c>
      <c r="I46" s="123">
        <v>0</v>
      </c>
    </row>
    <row r="47" spans="2:9" s="8" customFormat="1" ht="11.1" customHeight="1" x14ac:dyDescent="0.15">
      <c r="B47" s="29" t="s">
        <v>25</v>
      </c>
      <c r="C47" s="123">
        <v>6</v>
      </c>
      <c r="D47" s="43"/>
      <c r="E47" s="125">
        <v>4</v>
      </c>
      <c r="F47" s="123">
        <v>1</v>
      </c>
      <c r="G47" s="123">
        <v>1</v>
      </c>
      <c r="H47" s="123">
        <v>0</v>
      </c>
      <c r="I47" s="123">
        <v>0</v>
      </c>
    </row>
    <row r="48" spans="2:9" s="8" customFormat="1" ht="11.1" customHeight="1" x14ac:dyDescent="0.15">
      <c r="B48" s="29" t="s">
        <v>26</v>
      </c>
      <c r="C48" s="123">
        <v>0</v>
      </c>
      <c r="D48" s="43"/>
      <c r="E48" s="125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s="8" customFormat="1" ht="11.1" customHeight="1" x14ac:dyDescent="0.15">
      <c r="B49" s="29" t="s">
        <v>27</v>
      </c>
      <c r="C49" s="123">
        <v>8</v>
      </c>
      <c r="D49" s="43"/>
      <c r="E49" s="125">
        <v>9</v>
      </c>
      <c r="F49" s="123">
        <v>1</v>
      </c>
      <c r="G49" s="123">
        <v>0</v>
      </c>
      <c r="H49" s="123">
        <v>0</v>
      </c>
      <c r="I49" s="123">
        <v>0</v>
      </c>
    </row>
    <row r="50" spans="2:9" s="8" customFormat="1" ht="11.1" customHeight="1" x14ac:dyDescent="0.15">
      <c r="B50" s="29" t="s">
        <v>28</v>
      </c>
      <c r="C50" s="123">
        <v>27</v>
      </c>
      <c r="D50" s="43"/>
      <c r="E50" s="125">
        <v>21</v>
      </c>
      <c r="F50" s="123">
        <v>9</v>
      </c>
      <c r="G50" s="123">
        <v>1</v>
      </c>
      <c r="H50" s="123">
        <v>0</v>
      </c>
      <c r="I50" s="123">
        <v>0</v>
      </c>
    </row>
    <row r="51" spans="2:9" s="8" customFormat="1" ht="11.1" customHeight="1" x14ac:dyDescent="0.15">
      <c r="B51" s="29" t="s">
        <v>29</v>
      </c>
      <c r="C51" s="123">
        <v>2</v>
      </c>
      <c r="D51" s="43"/>
      <c r="E51" s="125">
        <v>4</v>
      </c>
      <c r="F51" s="123">
        <v>0</v>
      </c>
      <c r="G51" s="123">
        <v>0</v>
      </c>
      <c r="H51" s="123">
        <v>0</v>
      </c>
      <c r="I51" s="123">
        <v>0</v>
      </c>
    </row>
    <row r="52" spans="2:9" s="22" customFormat="1" ht="11.1" customHeight="1" x14ac:dyDescent="0.15">
      <c r="B52" s="32" t="s">
        <v>287</v>
      </c>
      <c r="C52" s="121">
        <v>72</v>
      </c>
      <c r="D52" s="53"/>
      <c r="E52" s="127">
        <v>73</v>
      </c>
      <c r="F52" s="121">
        <v>27</v>
      </c>
      <c r="G52" s="121">
        <v>8</v>
      </c>
      <c r="H52" s="121">
        <v>2</v>
      </c>
      <c r="I52" s="121">
        <v>1</v>
      </c>
    </row>
    <row r="53" spans="2:9" s="8" customFormat="1" ht="11.1" customHeight="1" x14ac:dyDescent="0.15">
      <c r="B53" s="29" t="s">
        <v>30</v>
      </c>
      <c r="C53" s="123">
        <v>8</v>
      </c>
      <c r="D53" s="43"/>
      <c r="E53" s="125">
        <v>14</v>
      </c>
      <c r="F53" s="123">
        <v>3</v>
      </c>
      <c r="G53" s="123">
        <v>0</v>
      </c>
      <c r="H53" s="123">
        <v>0</v>
      </c>
      <c r="I53" s="123">
        <v>0</v>
      </c>
    </row>
    <row r="54" spans="2:9" s="8" customFormat="1" ht="11.1" customHeight="1" x14ac:dyDescent="0.15">
      <c r="B54" s="29" t="s">
        <v>31</v>
      </c>
      <c r="C54" s="123">
        <v>9</v>
      </c>
      <c r="D54" s="43"/>
      <c r="E54" s="125">
        <v>11</v>
      </c>
      <c r="F54" s="123">
        <v>1</v>
      </c>
      <c r="G54" s="123">
        <v>0</v>
      </c>
      <c r="H54" s="123">
        <v>0</v>
      </c>
      <c r="I54" s="123">
        <v>0</v>
      </c>
    </row>
    <row r="55" spans="2:9" s="8" customFormat="1" ht="11.1" customHeight="1" x14ac:dyDescent="0.15">
      <c r="B55" s="29" t="s">
        <v>32</v>
      </c>
      <c r="C55" s="123">
        <v>28</v>
      </c>
      <c r="D55" s="43"/>
      <c r="E55" s="125">
        <v>22</v>
      </c>
      <c r="F55" s="123">
        <v>15</v>
      </c>
      <c r="G55" s="123">
        <v>5</v>
      </c>
      <c r="H55" s="123">
        <v>1</v>
      </c>
      <c r="I55" s="123">
        <v>1</v>
      </c>
    </row>
    <row r="56" spans="2:9" s="8" customFormat="1" ht="11.1" customHeight="1" x14ac:dyDescent="0.15">
      <c r="B56" s="29" t="s">
        <v>33</v>
      </c>
      <c r="C56" s="123">
        <v>25</v>
      </c>
      <c r="D56" s="43"/>
      <c r="E56" s="125">
        <v>23</v>
      </c>
      <c r="F56" s="123">
        <v>7</v>
      </c>
      <c r="G56" s="123">
        <v>3</v>
      </c>
      <c r="H56" s="123">
        <v>1</v>
      </c>
      <c r="I56" s="123">
        <v>0</v>
      </c>
    </row>
    <row r="57" spans="2:9" s="8" customFormat="1" ht="11.1" customHeight="1" x14ac:dyDescent="0.15">
      <c r="B57" s="29" t="s">
        <v>34</v>
      </c>
      <c r="C57" s="123">
        <v>1</v>
      </c>
      <c r="D57" s="43"/>
      <c r="E57" s="125">
        <v>3</v>
      </c>
      <c r="F57" s="123">
        <v>1</v>
      </c>
      <c r="G57" s="123">
        <v>0</v>
      </c>
      <c r="H57" s="123">
        <v>0</v>
      </c>
      <c r="I57" s="123">
        <v>0</v>
      </c>
    </row>
    <row r="58" spans="2:9" s="8" customFormat="1" ht="11.1" customHeight="1" x14ac:dyDescent="0.15">
      <c r="B58" s="29" t="s">
        <v>35</v>
      </c>
      <c r="C58" s="123">
        <v>1</v>
      </c>
      <c r="D58" s="43"/>
      <c r="E58" s="125">
        <v>0</v>
      </c>
      <c r="F58" s="123">
        <v>0</v>
      </c>
      <c r="G58" s="123">
        <v>0</v>
      </c>
      <c r="H58" s="123">
        <v>0</v>
      </c>
      <c r="I58" s="123">
        <v>0</v>
      </c>
    </row>
    <row r="59" spans="2:9" s="22" customFormat="1" ht="11.1" customHeight="1" x14ac:dyDescent="0.15">
      <c r="B59" s="32" t="s">
        <v>288</v>
      </c>
      <c r="C59" s="121">
        <v>24</v>
      </c>
      <c r="D59" s="53"/>
      <c r="E59" s="127">
        <v>24</v>
      </c>
      <c r="F59" s="121">
        <v>6</v>
      </c>
      <c r="G59" s="121">
        <v>3</v>
      </c>
      <c r="H59" s="121">
        <v>0</v>
      </c>
      <c r="I59" s="121">
        <v>0</v>
      </c>
    </row>
    <row r="60" spans="2:9" s="8" customFormat="1" ht="11.1" customHeight="1" x14ac:dyDescent="0.15">
      <c r="B60" s="29" t="s">
        <v>36</v>
      </c>
      <c r="C60" s="123">
        <v>1</v>
      </c>
      <c r="D60" s="43"/>
      <c r="E60" s="125">
        <v>1</v>
      </c>
      <c r="F60" s="123">
        <v>0</v>
      </c>
      <c r="G60" s="123">
        <v>0</v>
      </c>
      <c r="H60" s="123">
        <v>0</v>
      </c>
      <c r="I60" s="123">
        <v>0</v>
      </c>
    </row>
    <row r="61" spans="2:9" s="8" customFormat="1" ht="11.1" customHeight="1" x14ac:dyDescent="0.15">
      <c r="B61" s="29" t="s">
        <v>37</v>
      </c>
      <c r="C61" s="123">
        <v>6</v>
      </c>
      <c r="D61" s="43"/>
      <c r="E61" s="125">
        <v>3</v>
      </c>
      <c r="F61" s="123">
        <v>3</v>
      </c>
      <c r="G61" s="123">
        <v>1</v>
      </c>
      <c r="H61" s="123">
        <v>0</v>
      </c>
      <c r="I61" s="123">
        <v>0</v>
      </c>
    </row>
    <row r="62" spans="2:9" s="8" customFormat="1" ht="11.1" customHeight="1" x14ac:dyDescent="0.15">
      <c r="B62" s="29" t="s">
        <v>38</v>
      </c>
      <c r="C62" s="123">
        <v>8</v>
      </c>
      <c r="D62" s="43"/>
      <c r="E62" s="125">
        <v>10</v>
      </c>
      <c r="F62" s="123">
        <v>0</v>
      </c>
      <c r="G62" s="123">
        <v>0</v>
      </c>
      <c r="H62" s="123">
        <v>0</v>
      </c>
      <c r="I62" s="123">
        <v>0</v>
      </c>
    </row>
    <row r="63" spans="2:9" s="8" customFormat="1" ht="11.1" customHeight="1" x14ac:dyDescent="0.15">
      <c r="B63" s="29" t="s">
        <v>39</v>
      </c>
      <c r="C63" s="123">
        <v>8</v>
      </c>
      <c r="D63" s="43"/>
      <c r="E63" s="125">
        <v>6</v>
      </c>
      <c r="F63" s="123">
        <v>3</v>
      </c>
      <c r="G63" s="123">
        <v>2</v>
      </c>
      <c r="H63" s="123">
        <v>0</v>
      </c>
      <c r="I63" s="123">
        <v>0</v>
      </c>
    </row>
    <row r="64" spans="2:9" s="8" customFormat="1" ht="11.1" customHeight="1" x14ac:dyDescent="0.15">
      <c r="B64" s="29" t="s">
        <v>40</v>
      </c>
      <c r="C64" s="123">
        <v>1</v>
      </c>
      <c r="D64" s="43"/>
      <c r="E64" s="125">
        <v>4</v>
      </c>
      <c r="F64" s="123">
        <v>0</v>
      </c>
      <c r="G64" s="123">
        <v>0</v>
      </c>
      <c r="H64" s="123">
        <v>0</v>
      </c>
      <c r="I64" s="123">
        <v>0</v>
      </c>
    </row>
    <row r="65" spans="2:9" s="22" customFormat="1" ht="11.1" customHeight="1" x14ac:dyDescent="0.15">
      <c r="B65" s="32" t="s">
        <v>289</v>
      </c>
      <c r="C65" s="121">
        <v>7</v>
      </c>
      <c r="D65" s="53"/>
      <c r="E65" s="127">
        <v>10</v>
      </c>
      <c r="F65" s="121">
        <v>5</v>
      </c>
      <c r="G65" s="121">
        <v>1</v>
      </c>
      <c r="H65" s="121">
        <v>0</v>
      </c>
      <c r="I65" s="121">
        <v>0</v>
      </c>
    </row>
    <row r="66" spans="2:9" s="8" customFormat="1" ht="11.1" customHeight="1" x14ac:dyDescent="0.15">
      <c r="B66" s="29" t="s">
        <v>41</v>
      </c>
      <c r="C66" s="123">
        <v>0</v>
      </c>
      <c r="D66" s="43"/>
      <c r="E66" s="125">
        <v>0</v>
      </c>
      <c r="F66" s="123">
        <v>0</v>
      </c>
      <c r="G66" s="123">
        <v>0</v>
      </c>
      <c r="H66" s="123">
        <v>0</v>
      </c>
      <c r="I66" s="123">
        <v>0</v>
      </c>
    </row>
    <row r="67" spans="2:9" s="8" customFormat="1" ht="11.1" customHeight="1" x14ac:dyDescent="0.15">
      <c r="B67" s="29" t="s">
        <v>42</v>
      </c>
      <c r="C67" s="123">
        <v>6</v>
      </c>
      <c r="D67" s="43"/>
      <c r="E67" s="125">
        <v>8</v>
      </c>
      <c r="F67" s="123">
        <v>5</v>
      </c>
      <c r="G67" s="123">
        <v>1</v>
      </c>
      <c r="H67" s="123">
        <v>0</v>
      </c>
      <c r="I67" s="123">
        <v>0</v>
      </c>
    </row>
    <row r="68" spans="2:9" s="8" customFormat="1" ht="11.1" customHeight="1" x14ac:dyDescent="0.15">
      <c r="B68" s="29" t="s">
        <v>43</v>
      </c>
      <c r="C68" s="123">
        <v>0</v>
      </c>
      <c r="D68" s="43"/>
      <c r="E68" s="125">
        <v>1</v>
      </c>
      <c r="F68" s="123">
        <v>0</v>
      </c>
      <c r="G68" s="123">
        <v>0</v>
      </c>
      <c r="H68" s="123">
        <v>0</v>
      </c>
      <c r="I68" s="123">
        <v>0</v>
      </c>
    </row>
    <row r="69" spans="2:9" s="8" customFormat="1" ht="11.1" customHeight="1" x14ac:dyDescent="0.15">
      <c r="B69" s="29" t="s">
        <v>44</v>
      </c>
      <c r="C69" s="123">
        <v>1</v>
      </c>
      <c r="D69" s="43"/>
      <c r="E69" s="125">
        <v>1</v>
      </c>
      <c r="F69" s="123">
        <v>0</v>
      </c>
      <c r="G69" s="123">
        <v>0</v>
      </c>
      <c r="H69" s="123">
        <v>0</v>
      </c>
      <c r="I69" s="123">
        <v>0</v>
      </c>
    </row>
    <row r="70" spans="2:9" s="22" customFormat="1" ht="11.1" customHeight="1" x14ac:dyDescent="0.15">
      <c r="B70" s="32" t="s">
        <v>290</v>
      </c>
      <c r="C70" s="121">
        <v>62</v>
      </c>
      <c r="D70" s="53"/>
      <c r="E70" s="127">
        <v>59</v>
      </c>
      <c r="F70" s="121">
        <v>22</v>
      </c>
      <c r="G70" s="121">
        <v>3</v>
      </c>
      <c r="H70" s="121">
        <v>1</v>
      </c>
      <c r="I70" s="121">
        <v>0</v>
      </c>
    </row>
    <row r="71" spans="2:9" s="8" customFormat="1" ht="11.1" customHeight="1" x14ac:dyDescent="0.15">
      <c r="B71" s="29" t="s">
        <v>45</v>
      </c>
      <c r="C71" s="123">
        <v>28</v>
      </c>
      <c r="D71" s="43"/>
      <c r="E71" s="125">
        <v>23</v>
      </c>
      <c r="F71" s="123">
        <v>18</v>
      </c>
      <c r="G71" s="123">
        <v>2</v>
      </c>
      <c r="H71" s="123">
        <v>0</v>
      </c>
      <c r="I71" s="123">
        <v>0</v>
      </c>
    </row>
    <row r="72" spans="2:9" s="8" customFormat="1" ht="11.1" customHeight="1" x14ac:dyDescent="0.15">
      <c r="B72" s="29" t="s">
        <v>46</v>
      </c>
      <c r="C72" s="123">
        <v>6</v>
      </c>
      <c r="D72" s="43"/>
      <c r="E72" s="125">
        <v>5</v>
      </c>
      <c r="F72" s="123">
        <v>0</v>
      </c>
      <c r="G72" s="123">
        <v>0</v>
      </c>
      <c r="H72" s="123">
        <v>0</v>
      </c>
      <c r="I72" s="123">
        <v>0</v>
      </c>
    </row>
    <row r="73" spans="2:9" s="8" customFormat="1" ht="11.1" customHeight="1" x14ac:dyDescent="0.15">
      <c r="B73" s="29" t="s">
        <v>47</v>
      </c>
      <c r="C73" s="123">
        <v>1</v>
      </c>
      <c r="D73" s="43"/>
      <c r="E73" s="125">
        <v>0</v>
      </c>
      <c r="F73" s="123">
        <v>0</v>
      </c>
      <c r="G73" s="123">
        <v>0</v>
      </c>
      <c r="H73" s="123">
        <v>0</v>
      </c>
      <c r="I73" s="123">
        <v>0</v>
      </c>
    </row>
    <row r="74" spans="2:9" s="8" customFormat="1" ht="11.1" customHeight="1" x14ac:dyDescent="0.15">
      <c r="B74" s="29" t="s">
        <v>48</v>
      </c>
      <c r="C74" s="123">
        <v>5</v>
      </c>
      <c r="D74" s="43"/>
      <c r="E74" s="125">
        <v>6</v>
      </c>
      <c r="F74" s="123">
        <v>1</v>
      </c>
      <c r="G74" s="123">
        <v>0</v>
      </c>
      <c r="H74" s="123">
        <v>1</v>
      </c>
      <c r="I74" s="123">
        <v>0</v>
      </c>
    </row>
    <row r="75" spans="2:9" s="8" customFormat="1" ht="11.1" customHeight="1" x14ac:dyDescent="0.15">
      <c r="B75" s="29" t="s">
        <v>49</v>
      </c>
      <c r="C75" s="123">
        <v>3</v>
      </c>
      <c r="D75" s="43"/>
      <c r="E75" s="125">
        <v>4</v>
      </c>
      <c r="F75" s="123">
        <v>0</v>
      </c>
      <c r="G75" s="123">
        <v>0</v>
      </c>
      <c r="H75" s="123">
        <v>0</v>
      </c>
      <c r="I75" s="123">
        <v>0</v>
      </c>
    </row>
    <row r="76" spans="2:9" s="8" customFormat="1" ht="11.1" customHeight="1" x14ac:dyDescent="0.15">
      <c r="B76" s="29" t="s">
        <v>50</v>
      </c>
      <c r="C76" s="123">
        <v>1</v>
      </c>
      <c r="D76" s="43"/>
      <c r="E76" s="125">
        <v>1</v>
      </c>
      <c r="F76" s="123">
        <v>1</v>
      </c>
      <c r="G76" s="123">
        <v>1</v>
      </c>
      <c r="H76" s="123">
        <v>0</v>
      </c>
      <c r="I76" s="123">
        <v>0</v>
      </c>
    </row>
    <row r="77" spans="2:9" s="8" customFormat="1" ht="11.1" customHeight="1" x14ac:dyDescent="0.15">
      <c r="B77" s="29" t="s">
        <v>51</v>
      </c>
      <c r="C77" s="123">
        <v>7</v>
      </c>
      <c r="D77" s="43"/>
      <c r="E77" s="125">
        <v>7</v>
      </c>
      <c r="F77" s="123">
        <v>0</v>
      </c>
      <c r="G77" s="123">
        <v>0</v>
      </c>
      <c r="H77" s="123">
        <v>0</v>
      </c>
      <c r="I77" s="123">
        <v>0</v>
      </c>
    </row>
    <row r="78" spans="2:9" s="8" customFormat="1" ht="11.1" customHeight="1" thickBot="1" x14ac:dyDescent="0.2">
      <c r="B78" s="33" t="s">
        <v>52</v>
      </c>
      <c r="C78" s="132">
        <v>11</v>
      </c>
      <c r="D78" s="67"/>
      <c r="E78" s="134">
        <v>13</v>
      </c>
      <c r="F78" s="132">
        <v>2</v>
      </c>
      <c r="G78" s="132">
        <v>0</v>
      </c>
      <c r="H78" s="132">
        <v>0</v>
      </c>
      <c r="I78" s="132">
        <v>0</v>
      </c>
    </row>
    <row r="79" spans="2:9" s="8" customFormat="1" x14ac:dyDescent="0.15">
      <c r="B79" s="8" t="s">
        <v>232</v>
      </c>
    </row>
    <row r="80" spans="2:9" x14ac:dyDescent="0.15">
      <c r="B80" s="2" t="s">
        <v>241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246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247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248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249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transitionEvaluation="1" codeName="Sheet123">
    <tabColor indexed="8"/>
  </sheetPr>
  <dimension ref="B1:J89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6" width="22.85546875" style="2" customWidth="1"/>
    <col min="7" max="7" width="10.28515625" style="2" customWidth="1"/>
    <col min="8" max="8" width="10" style="2" bestFit="1" customWidth="1"/>
    <col min="9" max="9" width="11" style="2" bestFit="1" customWidth="1"/>
    <col min="10" max="57" width="9.28515625" style="2"/>
    <col min="58" max="58" width="11" style="2" bestFit="1" customWidth="1"/>
    <col min="59" max="16384" width="9.28515625" style="2"/>
  </cols>
  <sheetData>
    <row r="1" spans="2:10" x14ac:dyDescent="0.15">
      <c r="B1" s="1" t="s">
        <v>273</v>
      </c>
    </row>
    <row r="2" spans="2:10" s="3" customFormat="1" ht="14.4" x14ac:dyDescent="0.15">
      <c r="B2" s="192" t="s">
        <v>297</v>
      </c>
      <c r="C2" s="192"/>
      <c r="D2" s="192"/>
      <c r="E2" s="192"/>
      <c r="F2" s="192"/>
      <c r="G2" s="7"/>
      <c r="H2" s="7"/>
      <c r="I2" s="7"/>
    </row>
    <row r="3" spans="2:10" s="5" customFormat="1" x14ac:dyDescent="0.15">
      <c r="B3" s="4"/>
      <c r="C3" s="4"/>
      <c r="D3" s="4"/>
      <c r="E3" s="4"/>
    </row>
    <row r="4" spans="2:10" s="7" customFormat="1" ht="10.199999999999999" thickBot="1" x14ac:dyDescent="0.2">
      <c r="B4" s="6"/>
      <c r="C4" s="211" t="s">
        <v>116</v>
      </c>
      <c r="D4" s="211"/>
      <c r="E4" s="211"/>
    </row>
    <row r="5" spans="2:10" s="8" customFormat="1" x14ac:dyDescent="0.15">
      <c r="B5" s="216" t="s">
        <v>117</v>
      </c>
      <c r="C5" s="219" t="s">
        <v>54</v>
      </c>
      <c r="D5" s="222" t="s">
        <v>125</v>
      </c>
      <c r="E5" s="193" t="s">
        <v>120</v>
      </c>
      <c r="F5" s="194"/>
    </row>
    <row r="6" spans="2:10" s="8" customFormat="1" x14ac:dyDescent="0.15">
      <c r="B6" s="217"/>
      <c r="C6" s="220"/>
      <c r="D6" s="223"/>
      <c r="E6" s="207" t="s">
        <v>61</v>
      </c>
      <c r="F6" s="209" t="s">
        <v>119</v>
      </c>
    </row>
    <row r="7" spans="2:10" s="8" customFormat="1" x14ac:dyDescent="0.15">
      <c r="B7" s="218"/>
      <c r="C7" s="221"/>
      <c r="D7" s="224"/>
      <c r="E7" s="208"/>
      <c r="F7" s="210"/>
      <c r="G7" s="8" t="s">
        <v>232</v>
      </c>
    </row>
    <row r="8" spans="2:10" s="8" customFormat="1" x14ac:dyDescent="0.15">
      <c r="B8" s="9"/>
      <c r="C8" s="86"/>
      <c r="D8" s="10"/>
      <c r="E8" s="12"/>
      <c r="F8" s="13"/>
      <c r="G8" s="8" t="s">
        <v>227</v>
      </c>
      <c r="H8" s="8" t="s">
        <v>228</v>
      </c>
      <c r="I8" s="8" t="s">
        <v>229</v>
      </c>
      <c r="J8" s="8" t="s">
        <v>119</v>
      </c>
    </row>
    <row r="9" spans="2:10" s="8" customFormat="1" x14ac:dyDescent="0.15">
      <c r="B9" s="18" t="str">
        <f>重要犯罪!B9</f>
        <v>2012 平成24年</v>
      </c>
      <c r="C9" s="73">
        <v>2036393</v>
      </c>
      <c r="D9" s="50">
        <v>1070836</v>
      </c>
      <c r="E9" s="50">
        <v>939826</v>
      </c>
      <c r="F9" s="21">
        <v>87153</v>
      </c>
      <c r="G9" s="46">
        <f>刑法犯総数!C9+交通総数!C9-交通含む刑法犯総数!C9</f>
        <v>0</v>
      </c>
      <c r="H9" s="46">
        <f>刑法犯総数!E9+交通総数!D9-交通含む刑法犯総数!D9</f>
        <v>0</v>
      </c>
      <c r="I9" s="46">
        <f>刑法犯総数!F9+交通総数!E9-交通含む刑法犯総数!E9</f>
        <v>0</v>
      </c>
      <c r="J9" s="46">
        <f>刑法犯総数!H9+交通総数!F9-交通含む刑法犯総数!F9</f>
        <v>0</v>
      </c>
    </row>
    <row r="10" spans="2:10" s="8" customFormat="1" x14ac:dyDescent="0.15">
      <c r="B10" s="18" t="str">
        <f>重要犯罪!B10</f>
        <v>2013     25</v>
      </c>
      <c r="C10" s="73">
        <v>1917929</v>
      </c>
      <c r="D10" s="50">
        <v>997910</v>
      </c>
      <c r="E10" s="50">
        <v>884540</v>
      </c>
      <c r="F10" s="21">
        <v>77821</v>
      </c>
      <c r="G10" s="46">
        <f>刑法犯総数!C10+交通総数!C10-交通含む刑法犯総数!C10</f>
        <v>0</v>
      </c>
      <c r="H10" s="46">
        <f>刑法犯総数!E10+交通総数!D10-交通含む刑法犯総数!D10</f>
        <v>0</v>
      </c>
      <c r="I10" s="46">
        <f>刑法犯総数!F10+交通総数!E10-交通含む刑法犯総数!E10</f>
        <v>0</v>
      </c>
      <c r="J10" s="46">
        <f>刑法犯総数!H10+交通総数!F10-交通含む刑法犯総数!F10</f>
        <v>0</v>
      </c>
    </row>
    <row r="11" spans="2:10" s="8" customFormat="1" x14ac:dyDescent="0.15">
      <c r="B11" s="18" t="str">
        <f>重要犯罪!B11</f>
        <v>2014     26</v>
      </c>
      <c r="C11" s="73">
        <v>1487933</v>
      </c>
      <c r="D11" s="50">
        <v>646338</v>
      </c>
      <c r="E11" s="50">
        <v>537080</v>
      </c>
      <c r="F11" s="21">
        <v>58450</v>
      </c>
      <c r="G11" s="46">
        <f>刑法犯総数!C11+交通総数!C11-交通含む刑法犯総数!C11</f>
        <v>0</v>
      </c>
      <c r="H11" s="46">
        <f>刑法犯総数!E11+交通総数!D11-交通含む刑法犯総数!D11</f>
        <v>0</v>
      </c>
      <c r="I11" s="46">
        <f>刑法犯総数!F11+交通総数!E11-交通含む刑法犯総数!E11</f>
        <v>0</v>
      </c>
      <c r="J11" s="46">
        <f>刑法犯総数!H11+交通総数!F11-交通含む刑法犯総数!F11</f>
        <v>0</v>
      </c>
    </row>
    <row r="12" spans="2:10" s="8" customFormat="1" x14ac:dyDescent="0.15">
      <c r="B12" s="18" t="str">
        <f>重要犯罪!B12</f>
        <v>2015     27</v>
      </c>
      <c r="C12" s="73">
        <v>1106011</v>
      </c>
      <c r="D12" s="50">
        <v>364526</v>
      </c>
      <c r="E12" s="50">
        <v>247014</v>
      </c>
      <c r="F12" s="21">
        <v>40113</v>
      </c>
      <c r="G12" s="46">
        <f>刑法犯総数!C12+交通総数!C12-交通含む刑法犯総数!C12</f>
        <v>0</v>
      </c>
      <c r="H12" s="46">
        <f>刑法犯総数!E12+交通総数!D12-交通含む刑法犯総数!D12</f>
        <v>0</v>
      </c>
      <c r="I12" s="46">
        <f>刑法犯総数!F12+交通総数!E12-交通含む刑法犯総数!E12</f>
        <v>0</v>
      </c>
      <c r="J12" s="46">
        <f>刑法犯総数!H12+交通総数!F12-交通含む刑法犯総数!F12</f>
        <v>0</v>
      </c>
    </row>
    <row r="13" spans="2:10" s="8" customFormat="1" x14ac:dyDescent="0.15">
      <c r="B13" s="18" t="str">
        <f>重要犯罪!B13</f>
        <v>2016     28</v>
      </c>
      <c r="C13" s="73">
        <v>1000974</v>
      </c>
      <c r="D13" s="50">
        <v>341920</v>
      </c>
      <c r="E13" s="50">
        <v>231811</v>
      </c>
      <c r="F13" s="21">
        <v>32569</v>
      </c>
      <c r="G13" s="46">
        <f>刑法犯総数!C13+交通総数!C13-交通含む刑法犯総数!C13</f>
        <v>0</v>
      </c>
      <c r="H13" s="46">
        <f>刑法犯総数!E13+交通総数!D13-交通含む刑法犯総数!D13</f>
        <v>0</v>
      </c>
      <c r="I13" s="46">
        <f>刑法犯総数!F13+交通総数!E13-交通含む刑法犯総数!E13</f>
        <v>0</v>
      </c>
      <c r="J13" s="46">
        <f>刑法犯総数!H13+交通総数!F13-交通含む刑法犯総数!F13</f>
        <v>0</v>
      </c>
    </row>
    <row r="14" spans="2:10" s="8" customFormat="1" x14ac:dyDescent="0.15">
      <c r="B14" s="18" t="str">
        <f>重要犯罪!B14</f>
        <v>2017     29</v>
      </c>
      <c r="C14" s="73">
        <v>920073</v>
      </c>
      <c r="D14" s="50">
        <v>332112</v>
      </c>
      <c r="E14" s="50">
        <v>220533</v>
      </c>
      <c r="F14" s="21">
        <v>27927</v>
      </c>
      <c r="G14" s="46">
        <f>刑法犯総数!C14+交通総数!C14-交通含む刑法犯総数!C14</f>
        <v>0</v>
      </c>
      <c r="H14" s="46">
        <f>刑法犯総数!E14+交通総数!D14-交通含む刑法犯総数!D14</f>
        <v>0</v>
      </c>
      <c r="I14" s="46">
        <f>刑法犯総数!F14+交通総数!E14-交通含む刑法犯総数!E14</f>
        <v>0</v>
      </c>
      <c r="J14" s="46">
        <f>刑法犯総数!H14+交通総数!F14-交通含む刑法犯総数!F14</f>
        <v>0</v>
      </c>
    </row>
    <row r="15" spans="2:10" s="8" customFormat="1" x14ac:dyDescent="0.15">
      <c r="B15" s="18" t="str">
        <f>重要犯罪!B15</f>
        <v>2018     30</v>
      </c>
      <c r="C15" s="73">
        <v>822728</v>
      </c>
      <c r="D15" s="50">
        <v>314799</v>
      </c>
      <c r="E15" s="50">
        <v>211871</v>
      </c>
      <c r="F15" s="21">
        <v>24601</v>
      </c>
      <c r="G15" s="46">
        <f>刑法犯総数!C15+交通総数!C15-交通含む刑法犯総数!C15</f>
        <v>0</v>
      </c>
      <c r="H15" s="46">
        <f>刑法犯総数!E15+交通総数!D15-交通含む刑法犯総数!D15</f>
        <v>0</v>
      </c>
      <c r="I15" s="46">
        <f>刑法犯総数!F15+交通総数!E15-交通含む刑法犯総数!E15</f>
        <v>0</v>
      </c>
      <c r="J15" s="46">
        <f>刑法犯総数!H15+交通総数!F15-交通含む刑法犯総数!F15</f>
        <v>0</v>
      </c>
    </row>
    <row r="16" spans="2:10" s="8" customFormat="1" x14ac:dyDescent="0.15">
      <c r="B16" s="18" t="str">
        <f>重要犯罪!B16</f>
        <v>2019 令和元年</v>
      </c>
      <c r="C16" s="73">
        <v>754354</v>
      </c>
      <c r="D16" s="50">
        <v>300001</v>
      </c>
      <c r="E16" s="50">
        <v>199010</v>
      </c>
      <c r="F16" s="21">
        <v>21135</v>
      </c>
      <c r="G16" s="46">
        <f>刑法犯総数!C16+交通総数!C16-交通含む刑法犯総数!C16</f>
        <v>0</v>
      </c>
      <c r="H16" s="46">
        <f>刑法犯総数!E16+交通総数!D16-交通含む刑法犯総数!D16</f>
        <v>0</v>
      </c>
      <c r="I16" s="46">
        <f>刑法犯総数!F16+交通総数!E16-交通含む刑法犯総数!E16</f>
        <v>0</v>
      </c>
      <c r="J16" s="46">
        <f>刑法犯総数!H16+交通総数!F16-交通含む刑法犯総数!F16</f>
        <v>0</v>
      </c>
    </row>
    <row r="17" spans="2:10" s="22" customFormat="1" x14ac:dyDescent="0.15">
      <c r="B17" s="18" t="str">
        <f>重要犯罪!B17</f>
        <v>2020 　　２</v>
      </c>
      <c r="C17" s="73">
        <v>619500</v>
      </c>
      <c r="D17" s="50">
        <v>284454</v>
      </c>
      <c r="E17" s="50">
        <v>188366</v>
      </c>
      <c r="F17" s="21">
        <v>18494</v>
      </c>
      <c r="G17" s="46">
        <f>刑法犯総数!C17+交通総数!C17-交通含む刑法犯総数!C17</f>
        <v>0</v>
      </c>
      <c r="H17" s="46">
        <f>刑法犯総数!E17+交通総数!D17-交通含む刑法犯総数!D17</f>
        <v>0</v>
      </c>
      <c r="I17" s="46">
        <f>刑法犯総数!F17+交通総数!E17-交通含む刑法犯総数!E17</f>
        <v>0</v>
      </c>
      <c r="J17" s="46">
        <f>刑法犯総数!H17+交通総数!F17-交通含む刑法犯総数!F17</f>
        <v>0</v>
      </c>
    </row>
    <row r="18" spans="2:10" s="22" customFormat="1" x14ac:dyDescent="0.15">
      <c r="B18" s="23" t="str">
        <f>重要犯罪!B18</f>
        <v>2021 　　３</v>
      </c>
      <c r="C18" s="57">
        <f>SUM(C20,C26,C33,C34,C45,C52,C59,C65,C70)</f>
        <v>573837</v>
      </c>
      <c r="D18" s="57">
        <f>SUM(D20,D26,D33,D34,D45,D52,D59,D65,D70)</f>
        <v>270218</v>
      </c>
      <c r="E18" s="65">
        <f>SUM(E20,E26,E33,E34,E45,E52,E59,E65,E70)</f>
        <v>181253</v>
      </c>
      <c r="F18" s="53">
        <f>SUM(F20,F26,F33,F34,F45,F52,F59,F65,F70)</f>
        <v>16018</v>
      </c>
      <c r="G18" s="46">
        <f>刑法犯総数!C18+交通総数!C18-交通含む刑法犯総数!C18</f>
        <v>0</v>
      </c>
      <c r="H18" s="46">
        <f>刑法犯総数!E18+交通総数!D18-交通含む刑法犯総数!D18</f>
        <v>0</v>
      </c>
      <c r="I18" s="46">
        <f>刑法犯総数!F18+交通総数!E18-交通含む刑法犯総数!E18</f>
        <v>0</v>
      </c>
      <c r="J18" s="46">
        <f>刑法犯総数!H18+交通総数!F18-交通含む刑法犯総数!F18</f>
        <v>0</v>
      </c>
    </row>
    <row r="19" spans="2:10" s="8" customFormat="1" x14ac:dyDescent="0.15">
      <c r="B19" s="2"/>
      <c r="C19" s="103"/>
      <c r="D19" s="74"/>
      <c r="E19" s="74"/>
      <c r="F19" s="24"/>
      <c r="G19" s="46">
        <f>刑法犯総数!C19+交通総数!C19-交通含む刑法犯総数!C19</f>
        <v>0</v>
      </c>
      <c r="H19" s="46">
        <f>刑法犯総数!E19+交通総数!D19-交通含む刑法犯総数!D19</f>
        <v>0</v>
      </c>
      <c r="I19" s="46">
        <f>刑法犯総数!F19+交通総数!E19-交通含む刑法犯総数!E19</f>
        <v>0</v>
      </c>
      <c r="J19" s="46">
        <f>刑法犯総数!H19+交通総数!F19-交通含む刑法犯総数!F19</f>
        <v>0</v>
      </c>
    </row>
    <row r="20" spans="2:10" s="22" customFormat="1" ht="11.1" customHeight="1" x14ac:dyDescent="0.15">
      <c r="B20" s="26" t="s">
        <v>1</v>
      </c>
      <c r="C20" s="57">
        <f>刑法犯総数!C20+交通総数!C20</f>
        <v>18461</v>
      </c>
      <c r="D20" s="53">
        <f>刑法犯総数!E20+交通総数!D20</f>
        <v>10429</v>
      </c>
      <c r="E20" s="53">
        <f>刑法犯総数!F20+交通総数!E20</f>
        <v>7588</v>
      </c>
      <c r="F20" s="104">
        <f>刑法犯総数!H20+交通総数!F20</f>
        <v>531</v>
      </c>
      <c r="G20" s="46">
        <f>刑法犯総数!C20+交通総数!C20-交通含む刑法犯総数!C20</f>
        <v>0</v>
      </c>
      <c r="H20" s="46">
        <f>刑法犯総数!E20+交通総数!D20-交通含む刑法犯総数!D20</f>
        <v>0</v>
      </c>
      <c r="I20" s="46">
        <f>刑法犯総数!F20+交通総数!E20-交通含む刑法犯総数!E20</f>
        <v>0</v>
      </c>
      <c r="J20" s="46">
        <f>刑法犯総数!H20+交通総数!F20-交通含む刑法犯総数!F20</f>
        <v>0</v>
      </c>
    </row>
    <row r="21" spans="2:10" s="8" customFormat="1" ht="11.1" customHeight="1" x14ac:dyDescent="0.15">
      <c r="B21" s="29" t="s">
        <v>2</v>
      </c>
      <c r="C21" s="73">
        <f>刑法犯総数!C21+交通総数!C21</f>
        <v>12921</v>
      </c>
      <c r="D21" s="50">
        <f>刑法犯総数!E21+交通総数!D21</f>
        <v>7044</v>
      </c>
      <c r="E21" s="50">
        <f>刑法犯総数!F21+交通総数!E21</f>
        <v>4944</v>
      </c>
      <c r="F21" s="21">
        <f>刑法犯総数!H21+交通総数!F21</f>
        <v>366</v>
      </c>
      <c r="G21" s="46">
        <f>刑法犯総数!C21+交通総数!C21-交通含む刑法犯総数!C21</f>
        <v>0</v>
      </c>
      <c r="H21" s="46">
        <f>刑法犯総数!E21+交通総数!D21-交通含む刑法犯総数!D21</f>
        <v>0</v>
      </c>
      <c r="I21" s="46">
        <f>刑法犯総数!F21+交通総数!E21-交通含む刑法犯総数!E21</f>
        <v>0</v>
      </c>
      <c r="J21" s="46">
        <f>刑法犯総数!H21+交通総数!F21-交通含む刑法犯総数!F21</f>
        <v>0</v>
      </c>
    </row>
    <row r="22" spans="2:10" s="8" customFormat="1" ht="11.1" customHeight="1" x14ac:dyDescent="0.15">
      <c r="B22" s="29" t="s">
        <v>3</v>
      </c>
      <c r="C22" s="73">
        <f>刑法犯総数!C22+交通総数!C22</f>
        <v>1471</v>
      </c>
      <c r="D22" s="50">
        <f>刑法犯総数!E22+交通総数!D22</f>
        <v>797</v>
      </c>
      <c r="E22" s="50">
        <f>刑法犯総数!F22+交通総数!E22</f>
        <v>644</v>
      </c>
      <c r="F22" s="21">
        <f>刑法犯総数!H22+交通総数!F22</f>
        <v>41</v>
      </c>
      <c r="G22" s="46">
        <f>刑法犯総数!C22+交通総数!C22-交通含む刑法犯総数!C22</f>
        <v>0</v>
      </c>
      <c r="H22" s="46">
        <f>刑法犯総数!E22+交通総数!D22-交通含む刑法犯総数!D22</f>
        <v>0</v>
      </c>
      <c r="I22" s="46">
        <f>刑法犯総数!F22+交通総数!E22-交通含む刑法犯総数!E22</f>
        <v>0</v>
      </c>
      <c r="J22" s="46">
        <f>刑法犯総数!H22+交通総数!F22-交通含む刑法犯総数!F22</f>
        <v>0</v>
      </c>
    </row>
    <row r="23" spans="2:10" s="8" customFormat="1" ht="11.1" customHeight="1" x14ac:dyDescent="0.15">
      <c r="B23" s="29" t="s">
        <v>4</v>
      </c>
      <c r="C23" s="73">
        <f>刑法犯総数!C23+交通総数!C23</f>
        <v>1712</v>
      </c>
      <c r="D23" s="50">
        <f>刑法犯総数!E23+交通総数!D23</f>
        <v>952</v>
      </c>
      <c r="E23" s="50">
        <f>刑法犯総数!F23+交通総数!E23</f>
        <v>821</v>
      </c>
      <c r="F23" s="21">
        <f>刑法犯総数!H23+交通総数!F23</f>
        <v>50</v>
      </c>
      <c r="G23" s="46">
        <f>刑法犯総数!C23+交通総数!C23-交通含む刑法犯総数!C23</f>
        <v>0</v>
      </c>
      <c r="H23" s="46">
        <f>刑法犯総数!E23+交通総数!D23-交通含む刑法犯総数!D23</f>
        <v>0</v>
      </c>
      <c r="I23" s="46">
        <f>刑法犯総数!F23+交通総数!E23-交通含む刑法犯総数!E23</f>
        <v>0</v>
      </c>
      <c r="J23" s="46">
        <f>刑法犯総数!H23+交通総数!F23-交通含む刑法犯総数!F23</f>
        <v>0</v>
      </c>
    </row>
    <row r="24" spans="2:10" s="8" customFormat="1" ht="11.1" customHeight="1" x14ac:dyDescent="0.15">
      <c r="B24" s="29" t="s">
        <v>5</v>
      </c>
      <c r="C24" s="73">
        <f>刑法犯総数!C24+交通総数!C24</f>
        <v>1673</v>
      </c>
      <c r="D24" s="50">
        <f>刑法犯総数!E24+交通総数!D24</f>
        <v>1171</v>
      </c>
      <c r="E24" s="50">
        <f>刑法犯総数!F24+交通総数!E24</f>
        <v>833</v>
      </c>
      <c r="F24" s="21">
        <f>刑法犯総数!H24+交通総数!F24</f>
        <v>51</v>
      </c>
      <c r="G24" s="46">
        <f>刑法犯総数!C24+交通総数!C24-交通含む刑法犯総数!C24</f>
        <v>0</v>
      </c>
      <c r="H24" s="46">
        <f>刑法犯総数!E24+交通総数!D24-交通含む刑法犯総数!D24</f>
        <v>0</v>
      </c>
      <c r="I24" s="46">
        <f>刑法犯総数!F24+交通総数!E24-交通含む刑法犯総数!E24</f>
        <v>0</v>
      </c>
      <c r="J24" s="46">
        <f>刑法犯総数!H24+交通総数!F24-交通含む刑法犯総数!F24</f>
        <v>0</v>
      </c>
    </row>
    <row r="25" spans="2:10" s="8" customFormat="1" ht="11.1" customHeight="1" x14ac:dyDescent="0.15">
      <c r="B25" s="29" t="s">
        <v>6</v>
      </c>
      <c r="C25" s="73">
        <f>刑法犯総数!C25+交通総数!C25</f>
        <v>684</v>
      </c>
      <c r="D25" s="50">
        <f>刑法犯総数!E25+交通総数!D25</f>
        <v>465</v>
      </c>
      <c r="E25" s="50">
        <f>刑法犯総数!F25+交通総数!E25</f>
        <v>346</v>
      </c>
      <c r="F25" s="21">
        <f>刑法犯総数!H25+交通総数!F25</f>
        <v>23</v>
      </c>
      <c r="G25" s="46">
        <f>刑法犯総数!C25+交通総数!C25-交通含む刑法犯総数!C25</f>
        <v>0</v>
      </c>
      <c r="H25" s="46">
        <f>刑法犯総数!E25+交通総数!D25-交通含む刑法犯総数!D25</f>
        <v>0</v>
      </c>
      <c r="I25" s="46">
        <f>刑法犯総数!F25+交通総数!E25-交通含む刑法犯総数!E25</f>
        <v>0</v>
      </c>
      <c r="J25" s="46">
        <f>刑法犯総数!H25+交通総数!F25-交通含む刑法犯総数!F25</f>
        <v>0</v>
      </c>
    </row>
    <row r="26" spans="2:10" s="22" customFormat="1" ht="11.1" customHeight="1" x14ac:dyDescent="0.15">
      <c r="B26" s="32" t="s">
        <v>284</v>
      </c>
      <c r="C26" s="57">
        <f>刑法犯総数!C26+交通総数!C26</f>
        <v>26689</v>
      </c>
      <c r="D26" s="53">
        <f>刑法犯総数!E26+交通総数!D26</f>
        <v>15366</v>
      </c>
      <c r="E26" s="53">
        <f>刑法犯総数!F26+交通総数!E26</f>
        <v>9390</v>
      </c>
      <c r="F26" s="104">
        <f>刑法犯総数!H26+交通総数!F26</f>
        <v>517</v>
      </c>
      <c r="G26" s="46">
        <f>刑法犯総数!C26+交通総数!C26-交通含む刑法犯総数!C26</f>
        <v>0</v>
      </c>
      <c r="H26" s="46">
        <f>刑法犯総数!E26+交通総数!D26-交通含む刑法犯総数!D26</f>
        <v>0</v>
      </c>
      <c r="I26" s="46">
        <f>刑法犯総数!F26+交通総数!E26-交通含む刑法犯総数!E26</f>
        <v>0</v>
      </c>
      <c r="J26" s="46">
        <f>刑法犯総数!H26+交通総数!F26-交通含む刑法犯総数!F26</f>
        <v>0</v>
      </c>
    </row>
    <row r="27" spans="2:10" s="8" customFormat="1" ht="11.1" customHeight="1" x14ac:dyDescent="0.15">
      <c r="B27" s="29" t="s">
        <v>7</v>
      </c>
      <c r="C27" s="73">
        <f>刑法犯総数!C27+交通総数!C27</f>
        <v>3071</v>
      </c>
      <c r="D27" s="50">
        <f>刑法犯総数!E27+交通総数!D27</f>
        <v>1970</v>
      </c>
      <c r="E27" s="50">
        <f>刑法犯総数!F27+交通総数!E27</f>
        <v>1268</v>
      </c>
      <c r="F27" s="21">
        <f>刑法犯総数!H27+交通総数!F27</f>
        <v>51</v>
      </c>
      <c r="G27" s="46">
        <f>刑法犯総数!C27+交通総数!C27-交通含む刑法犯総数!C27</f>
        <v>0</v>
      </c>
      <c r="H27" s="46">
        <f>刑法犯総数!E27+交通総数!D27-交通含む刑法犯総数!D27</f>
        <v>0</v>
      </c>
      <c r="I27" s="46">
        <f>刑法犯総数!F27+交通総数!E27-交通含む刑法犯総数!E27</f>
        <v>0</v>
      </c>
      <c r="J27" s="46">
        <f>刑法犯総数!H27+交通総数!F27-交通含む刑法犯総数!F27</f>
        <v>0</v>
      </c>
    </row>
    <row r="28" spans="2:10" s="8" customFormat="1" ht="11.1" customHeight="1" x14ac:dyDescent="0.15">
      <c r="B28" s="29" t="s">
        <v>8</v>
      </c>
      <c r="C28" s="73">
        <f>刑法犯総数!C28+交通総数!C28</f>
        <v>2513</v>
      </c>
      <c r="D28" s="50">
        <f>刑法犯総数!E28+交通総数!D28</f>
        <v>1640</v>
      </c>
      <c r="E28" s="50">
        <f>刑法犯総数!F28+交通総数!E28</f>
        <v>1064</v>
      </c>
      <c r="F28" s="21">
        <f>刑法犯総数!H28+交通総数!F28</f>
        <v>64</v>
      </c>
      <c r="G28" s="46">
        <f>刑法犯総数!C28+交通総数!C28-交通含む刑法犯総数!C28</f>
        <v>0</v>
      </c>
      <c r="H28" s="46">
        <f>刑法犯総数!E28+交通総数!D28-交通含む刑法犯総数!D28</f>
        <v>0</v>
      </c>
      <c r="I28" s="46">
        <f>刑法犯総数!F28+交通総数!E28-交通含む刑法犯総数!E28</f>
        <v>0</v>
      </c>
      <c r="J28" s="46">
        <f>刑法犯総数!H28+交通総数!F28-交通含む刑法犯総数!F28</f>
        <v>0</v>
      </c>
    </row>
    <row r="29" spans="2:10" s="8" customFormat="1" ht="11.1" customHeight="1" x14ac:dyDescent="0.15">
      <c r="B29" s="29" t="s">
        <v>9</v>
      </c>
      <c r="C29" s="73">
        <f>刑法犯総数!C29+交通総数!C29</f>
        <v>9423</v>
      </c>
      <c r="D29" s="50">
        <f>刑法犯総数!E29+交通総数!D29</f>
        <v>4427</v>
      </c>
      <c r="E29" s="50">
        <f>刑法犯総数!F29+交通総数!E29</f>
        <v>2632</v>
      </c>
      <c r="F29" s="21">
        <f>刑法犯総数!H29+交通総数!F29</f>
        <v>163</v>
      </c>
      <c r="G29" s="46">
        <f>刑法犯総数!C29+交通総数!C29-交通含む刑法犯総数!C29</f>
        <v>0</v>
      </c>
      <c r="H29" s="46">
        <f>刑法犯総数!E29+交通総数!D29-交通含む刑法犯総数!D29</f>
        <v>0</v>
      </c>
      <c r="I29" s="46">
        <f>刑法犯総数!F29+交通総数!E29-交通含む刑法犯総数!E29</f>
        <v>0</v>
      </c>
      <c r="J29" s="46">
        <f>刑法犯総数!H29+交通総数!F29-交通含む刑法犯総数!F29</f>
        <v>0</v>
      </c>
    </row>
    <row r="30" spans="2:10" s="8" customFormat="1" ht="11.1" customHeight="1" x14ac:dyDescent="0.15">
      <c r="B30" s="29" t="s">
        <v>10</v>
      </c>
      <c r="C30" s="73">
        <f>刑法犯総数!C30+交通総数!C30</f>
        <v>1987</v>
      </c>
      <c r="D30" s="50">
        <f>刑法犯総数!E30+交通総数!D30</f>
        <v>1489</v>
      </c>
      <c r="E30" s="50">
        <f>刑法犯総数!F30+交通総数!E30</f>
        <v>1005</v>
      </c>
      <c r="F30" s="21">
        <f>刑法犯総数!H30+交通総数!F30</f>
        <v>63</v>
      </c>
      <c r="G30" s="46">
        <f>刑法犯総数!C30+交通総数!C30-交通含む刑法犯総数!C30</f>
        <v>0</v>
      </c>
      <c r="H30" s="46">
        <f>刑法犯総数!E30+交通総数!D30-交通含む刑法犯総数!D30</f>
        <v>0</v>
      </c>
      <c r="I30" s="46">
        <f>刑法犯総数!F30+交通総数!E30-交通含む刑法犯総数!E30</f>
        <v>0</v>
      </c>
      <c r="J30" s="46">
        <f>刑法犯総数!H30+交通総数!F30-交通含む刑法犯総数!F30</f>
        <v>0</v>
      </c>
    </row>
    <row r="31" spans="2:10" s="8" customFormat="1" ht="11.1" customHeight="1" x14ac:dyDescent="0.15">
      <c r="B31" s="29" t="s">
        <v>11</v>
      </c>
      <c r="C31" s="73">
        <f>刑法犯総数!C31+交通総数!C31</f>
        <v>3062</v>
      </c>
      <c r="D31" s="50">
        <f>刑法犯総数!E31+交通総数!D31</f>
        <v>2511</v>
      </c>
      <c r="E31" s="50">
        <f>刑法犯総数!F31+交通総数!E31</f>
        <v>1411</v>
      </c>
      <c r="F31" s="21">
        <f>刑法犯総数!H31+交通総数!F31</f>
        <v>77</v>
      </c>
      <c r="G31" s="46">
        <f>刑法犯総数!C31+交通総数!C31-交通含む刑法犯総数!C31</f>
        <v>0</v>
      </c>
      <c r="H31" s="46">
        <f>刑法犯総数!E31+交通総数!D31-交通含む刑法犯総数!D31</f>
        <v>0</v>
      </c>
      <c r="I31" s="46">
        <f>刑法犯総数!F31+交通総数!E31-交通含む刑法犯総数!E31</f>
        <v>0</v>
      </c>
      <c r="J31" s="46">
        <f>刑法犯総数!H31+交通総数!F31-交通含む刑法犯総数!F31</f>
        <v>0</v>
      </c>
    </row>
    <row r="32" spans="2:10" s="8" customFormat="1" ht="11.1" customHeight="1" x14ac:dyDescent="0.15">
      <c r="B32" s="29" t="s">
        <v>12</v>
      </c>
      <c r="C32" s="73">
        <f>刑法犯総数!C32+交通総数!C32</f>
        <v>6633</v>
      </c>
      <c r="D32" s="50">
        <f>刑法犯総数!E32+交通総数!D32</f>
        <v>3329</v>
      </c>
      <c r="E32" s="50">
        <f>刑法犯総数!F32+交通総数!E32</f>
        <v>2010</v>
      </c>
      <c r="F32" s="21">
        <f>刑法犯総数!H32+交通総数!F32</f>
        <v>99</v>
      </c>
      <c r="G32" s="46">
        <f>刑法犯総数!C32+交通総数!C32-交通含む刑法犯総数!C32</f>
        <v>0</v>
      </c>
      <c r="H32" s="46">
        <f>刑法犯総数!E32+交通総数!D32-交通含む刑法犯総数!D32</f>
        <v>0</v>
      </c>
      <c r="I32" s="46">
        <f>刑法犯総数!F32+交通総数!E32-交通含む刑法犯総数!E32</f>
        <v>0</v>
      </c>
      <c r="J32" s="46">
        <f>刑法犯総数!H32+交通総数!F32-交通含む刑法犯総数!F32</f>
        <v>0</v>
      </c>
    </row>
    <row r="33" spans="2:10" s="22" customFormat="1" ht="11.1" customHeight="1" x14ac:dyDescent="0.15">
      <c r="B33" s="32" t="s">
        <v>13</v>
      </c>
      <c r="C33" s="57">
        <f>刑法犯総数!C33+交通総数!C33</f>
        <v>77646</v>
      </c>
      <c r="D33" s="53">
        <f>刑法犯総数!E33+交通総数!D33</f>
        <v>33308</v>
      </c>
      <c r="E33" s="53">
        <f>刑法犯総数!F33+交通総数!E33</f>
        <v>23765</v>
      </c>
      <c r="F33" s="104">
        <f>刑法犯総数!H33+交通総数!F33</f>
        <v>2234</v>
      </c>
      <c r="G33" s="46">
        <f>刑法犯総数!C33+交通総数!C33-交通含む刑法犯総数!C33</f>
        <v>0</v>
      </c>
      <c r="H33" s="46">
        <f>刑法犯総数!E33+交通総数!D33-交通含む刑法犯総数!D33</f>
        <v>0</v>
      </c>
      <c r="I33" s="46">
        <f>刑法犯総数!F33+交通総数!E33-交通含む刑法犯総数!E33</f>
        <v>0</v>
      </c>
      <c r="J33" s="46">
        <f>刑法犯総数!H33+交通総数!F33-交通含む刑法犯総数!F33</f>
        <v>0</v>
      </c>
    </row>
    <row r="34" spans="2:10" s="22" customFormat="1" ht="11.1" customHeight="1" x14ac:dyDescent="0.15">
      <c r="B34" s="32" t="s">
        <v>285</v>
      </c>
      <c r="C34" s="57">
        <f>刑法犯総数!C34+交通総数!C34</f>
        <v>170411</v>
      </c>
      <c r="D34" s="53">
        <f>刑法犯総数!E34+交通総数!D34</f>
        <v>79255</v>
      </c>
      <c r="E34" s="53">
        <f>刑法犯総数!F34+交通総数!E34</f>
        <v>48524</v>
      </c>
      <c r="F34" s="104">
        <f>刑法犯総数!H34+交通総数!F34</f>
        <v>3950</v>
      </c>
      <c r="G34" s="46">
        <f>刑法犯総数!C34+交通総数!C34-交通含む刑法犯総数!C34</f>
        <v>0</v>
      </c>
      <c r="H34" s="46">
        <f>刑法犯総数!E34+交通総数!D34-交通含む刑法犯総数!D34</f>
        <v>0</v>
      </c>
      <c r="I34" s="46">
        <f>刑法犯総数!F34+交通総数!E34-交通含む刑法犯総数!E34</f>
        <v>0</v>
      </c>
      <c r="J34" s="46">
        <f>刑法犯総数!H34+交通総数!F34-交通含む刑法犯総数!F34</f>
        <v>0</v>
      </c>
    </row>
    <row r="35" spans="2:10" s="8" customFormat="1" ht="11.1" customHeight="1" x14ac:dyDescent="0.15">
      <c r="B35" s="29" t="s">
        <v>14</v>
      </c>
      <c r="C35" s="73">
        <f>刑法犯総数!C35+交通総数!C35</f>
        <v>14296</v>
      </c>
      <c r="D35" s="50">
        <f>刑法犯総数!E35+交通総数!D35</f>
        <v>5852</v>
      </c>
      <c r="E35" s="50">
        <f>刑法犯総数!F35+交通総数!E35</f>
        <v>3125</v>
      </c>
      <c r="F35" s="21">
        <f>刑法犯総数!H35+交通総数!F35</f>
        <v>169</v>
      </c>
      <c r="G35" s="46">
        <f>刑法犯総数!C35+交通総数!C35-交通含む刑法犯総数!C35</f>
        <v>0</v>
      </c>
      <c r="H35" s="46">
        <f>刑法犯総数!E35+交通総数!D35-交通含む刑法犯総数!D35</f>
        <v>0</v>
      </c>
      <c r="I35" s="46">
        <f>刑法犯総数!F35+交通総数!E35-交通含む刑法犯総数!E35</f>
        <v>0</v>
      </c>
      <c r="J35" s="46">
        <f>刑法犯総数!H35+交通総数!F35-交通含む刑法犯総数!F35</f>
        <v>0</v>
      </c>
    </row>
    <row r="36" spans="2:10" s="8" customFormat="1" ht="11.1" customHeight="1" x14ac:dyDescent="0.15">
      <c r="B36" s="29" t="s">
        <v>15</v>
      </c>
      <c r="C36" s="73">
        <f>刑法犯総数!C36+交通総数!C36</f>
        <v>9038</v>
      </c>
      <c r="D36" s="50">
        <f>刑法犯総数!E36+交通総数!D36</f>
        <v>3856</v>
      </c>
      <c r="E36" s="50">
        <f>刑法犯総数!F36+交通総数!E36</f>
        <v>1987</v>
      </c>
      <c r="F36" s="21">
        <f>刑法犯総数!H36+交通総数!F36</f>
        <v>146</v>
      </c>
      <c r="G36" s="46">
        <f>刑法犯総数!C36+交通総数!C36-交通含む刑法犯総数!C36</f>
        <v>0</v>
      </c>
      <c r="H36" s="46">
        <f>刑法犯総数!E36+交通総数!D36-交通含む刑法犯総数!D36</f>
        <v>0</v>
      </c>
      <c r="I36" s="46">
        <f>刑法犯総数!F36+交通総数!E36-交通含む刑法犯総数!E36</f>
        <v>0</v>
      </c>
      <c r="J36" s="46">
        <f>刑法犯総数!H36+交通総数!F36-交通含む刑法犯総数!F36</f>
        <v>0</v>
      </c>
    </row>
    <row r="37" spans="2:10" s="8" customFormat="1" ht="11.1" customHeight="1" x14ac:dyDescent="0.15">
      <c r="B37" s="29" t="s">
        <v>16</v>
      </c>
      <c r="C37" s="73">
        <f>刑法犯総数!C37+交通総数!C37</f>
        <v>9119</v>
      </c>
      <c r="D37" s="50">
        <f>刑法犯総数!E37+交通総数!D37</f>
        <v>5161</v>
      </c>
      <c r="E37" s="50">
        <f>刑法犯総数!F37+交通総数!E37</f>
        <v>3077</v>
      </c>
      <c r="F37" s="21">
        <f>刑法犯総数!H37+交通総数!F37</f>
        <v>193</v>
      </c>
      <c r="G37" s="46">
        <f>刑法犯総数!C37+交通総数!C37-交通含む刑法犯総数!C37</f>
        <v>0</v>
      </c>
      <c r="H37" s="46">
        <f>刑法犯総数!E37+交通総数!D37-交通含む刑法犯総数!D37</f>
        <v>0</v>
      </c>
      <c r="I37" s="46">
        <f>刑法犯総数!F37+交通総数!E37-交通含む刑法犯総数!E37</f>
        <v>0</v>
      </c>
      <c r="J37" s="46">
        <f>刑法犯総数!H37+交通総数!F37-交通含む刑法犯総数!F37</f>
        <v>0</v>
      </c>
    </row>
    <row r="38" spans="2:10" s="8" customFormat="1" ht="11.1" customHeight="1" x14ac:dyDescent="0.15">
      <c r="B38" s="29" t="s">
        <v>17</v>
      </c>
      <c r="C38" s="73">
        <f>刑法犯総数!C38+交通総数!C38</f>
        <v>40328</v>
      </c>
      <c r="D38" s="50">
        <f>刑法犯総数!E38+交通総数!D38</f>
        <v>16064</v>
      </c>
      <c r="E38" s="50">
        <f>刑法犯総数!F38+交通総数!E38</f>
        <v>10504</v>
      </c>
      <c r="F38" s="21">
        <f>刑法犯総数!H38+交通総数!F38</f>
        <v>837</v>
      </c>
      <c r="G38" s="46">
        <f>刑法犯総数!C38+交通総数!C38-交通含む刑法犯総数!C38</f>
        <v>0</v>
      </c>
      <c r="H38" s="46">
        <f>刑法犯総数!E38+交通総数!D38-交通含む刑法犯総数!D38</f>
        <v>0</v>
      </c>
      <c r="I38" s="46">
        <f>刑法犯総数!F38+交通総数!E38-交通含む刑法犯総数!E38</f>
        <v>0</v>
      </c>
      <c r="J38" s="46">
        <f>刑法犯総数!H38+交通総数!F38-交通含む刑法犯総数!F38</f>
        <v>0</v>
      </c>
    </row>
    <row r="39" spans="2:10" s="8" customFormat="1" ht="11.1" customHeight="1" x14ac:dyDescent="0.15">
      <c r="B39" s="29" t="s">
        <v>18</v>
      </c>
      <c r="C39" s="73">
        <f>刑法犯総数!C39+交通総数!C39</f>
        <v>32827</v>
      </c>
      <c r="D39" s="50">
        <f>刑法犯総数!E39+交通総数!D39</f>
        <v>12548</v>
      </c>
      <c r="E39" s="50">
        <f>刑法犯総数!F39+交通総数!E39</f>
        <v>7688</v>
      </c>
      <c r="F39" s="21">
        <f>刑法犯総数!H39+交通総数!F39</f>
        <v>708</v>
      </c>
      <c r="G39" s="46">
        <f>刑法犯総数!C39+交通総数!C39-交通含む刑法犯総数!C39</f>
        <v>0</v>
      </c>
      <c r="H39" s="46">
        <f>刑法犯総数!E39+交通総数!D39-交通含む刑法犯総数!D39</f>
        <v>0</v>
      </c>
      <c r="I39" s="46">
        <f>刑法犯総数!F39+交通総数!E39-交通含む刑法犯総数!E39</f>
        <v>0</v>
      </c>
      <c r="J39" s="46">
        <f>刑法犯総数!H39+交通総数!F39-交通含む刑法犯総数!F39</f>
        <v>0</v>
      </c>
    </row>
    <row r="40" spans="2:10" s="8" customFormat="1" ht="11.1" customHeight="1" x14ac:dyDescent="0.15">
      <c r="B40" s="29" t="s">
        <v>19</v>
      </c>
      <c r="C40" s="73">
        <f>刑法犯総数!C40+交通総数!C40</f>
        <v>33757</v>
      </c>
      <c r="D40" s="50">
        <f>刑法犯総数!E40+交通総数!D40</f>
        <v>18042</v>
      </c>
      <c r="E40" s="50">
        <f>刑法犯総数!F40+交通総数!E40</f>
        <v>11161</v>
      </c>
      <c r="F40" s="21">
        <f>刑法犯総数!H40+交通総数!F40</f>
        <v>1030</v>
      </c>
      <c r="G40" s="46">
        <f>刑法犯総数!C40+交通総数!C40-交通含む刑法犯総数!C40</f>
        <v>0</v>
      </c>
      <c r="H40" s="46">
        <f>刑法犯総数!E40+交通総数!D40-交通含む刑法犯総数!D40</f>
        <v>0</v>
      </c>
      <c r="I40" s="46">
        <f>刑法犯総数!F40+交通総数!E40-交通含む刑法犯総数!E40</f>
        <v>0</v>
      </c>
      <c r="J40" s="46">
        <f>刑法犯総数!H40+交通総数!F40-交通含む刑法犯総数!F40</f>
        <v>0</v>
      </c>
    </row>
    <row r="41" spans="2:10" s="8" customFormat="1" ht="11.1" customHeight="1" x14ac:dyDescent="0.15">
      <c r="B41" s="29" t="s">
        <v>20</v>
      </c>
      <c r="C41" s="73">
        <f>刑法犯総数!C41+交通総数!C41</f>
        <v>7758</v>
      </c>
      <c r="D41" s="50">
        <f>刑法犯総数!E41+交通総数!D41</f>
        <v>4605</v>
      </c>
      <c r="E41" s="50">
        <f>刑法犯総数!F41+交通総数!E41</f>
        <v>2643</v>
      </c>
      <c r="F41" s="21">
        <f>刑法犯総数!H41+交通総数!F41</f>
        <v>171</v>
      </c>
      <c r="G41" s="46">
        <f>刑法犯総数!C41+交通総数!C41-交通含む刑法犯総数!C41</f>
        <v>0</v>
      </c>
      <c r="H41" s="46">
        <f>刑法犯総数!E41+交通総数!D41-交通含む刑法犯総数!D41</f>
        <v>0</v>
      </c>
      <c r="I41" s="46">
        <f>刑法犯総数!F41+交通総数!E41-交通含む刑法犯総数!E41</f>
        <v>0</v>
      </c>
      <c r="J41" s="46">
        <f>刑法犯総数!H41+交通総数!F41-交通含む刑法犯総数!F41</f>
        <v>0</v>
      </c>
    </row>
    <row r="42" spans="2:10" s="8" customFormat="1" ht="11.1" customHeight="1" x14ac:dyDescent="0.15">
      <c r="B42" s="29" t="s">
        <v>21</v>
      </c>
      <c r="C42" s="73">
        <f>刑法犯総数!C42+交通総数!C42</f>
        <v>2760</v>
      </c>
      <c r="D42" s="50">
        <f>刑法犯総数!E42+交通総数!D42</f>
        <v>1530</v>
      </c>
      <c r="E42" s="50">
        <f>刑法犯総数!F42+交通総数!E42</f>
        <v>884</v>
      </c>
      <c r="F42" s="21">
        <f>刑法犯総数!H42+交通総数!F42</f>
        <v>73</v>
      </c>
      <c r="G42" s="46">
        <f>刑法犯総数!C42+交通総数!C42-交通含む刑法犯総数!C42</f>
        <v>0</v>
      </c>
      <c r="H42" s="46">
        <f>刑法犯総数!E42+交通総数!D42-交通含む刑法犯総数!D42</f>
        <v>0</v>
      </c>
      <c r="I42" s="46">
        <f>刑法犯総数!F42+交通総数!E42-交通含む刑法犯総数!E42</f>
        <v>0</v>
      </c>
      <c r="J42" s="46">
        <f>刑法犯総数!H42+交通総数!F42-交通含む刑法犯総数!F42</f>
        <v>0</v>
      </c>
    </row>
    <row r="43" spans="2:10" s="8" customFormat="1" ht="11.1" customHeight="1" x14ac:dyDescent="0.15">
      <c r="B43" s="29" t="s">
        <v>22</v>
      </c>
      <c r="C43" s="73">
        <f>刑法犯総数!C43+交通総数!C43</f>
        <v>5970</v>
      </c>
      <c r="D43" s="50">
        <f>刑法犯総数!E43+交通総数!D43</f>
        <v>3412</v>
      </c>
      <c r="E43" s="50">
        <f>刑法犯総数!F43+交通総数!E43</f>
        <v>1826</v>
      </c>
      <c r="F43" s="21">
        <f>刑法犯総数!H43+交通総数!F43</f>
        <v>139</v>
      </c>
      <c r="G43" s="46">
        <f>刑法犯総数!C43+交通総数!C43-交通含む刑法犯総数!C43</f>
        <v>0</v>
      </c>
      <c r="H43" s="46">
        <f>刑法犯総数!E43+交通総数!D43-交通含む刑法犯総数!D43</f>
        <v>0</v>
      </c>
      <c r="I43" s="46">
        <f>刑法犯総数!F43+交通総数!E43-交通含む刑法犯総数!E43</f>
        <v>0</v>
      </c>
      <c r="J43" s="46">
        <f>刑法犯総数!H43+交通総数!F43-交通含む刑法犯総数!F43</f>
        <v>0</v>
      </c>
    </row>
    <row r="44" spans="2:10" s="8" customFormat="1" ht="11.1" customHeight="1" x14ac:dyDescent="0.15">
      <c r="B44" s="29" t="s">
        <v>23</v>
      </c>
      <c r="C44" s="73">
        <f>刑法犯総数!C44+交通総数!C44</f>
        <v>14558</v>
      </c>
      <c r="D44" s="50">
        <f>刑法犯総数!E44+交通総数!D44</f>
        <v>8185</v>
      </c>
      <c r="E44" s="50">
        <f>刑法犯総数!F44+交通総数!E44</f>
        <v>5629</v>
      </c>
      <c r="F44" s="21">
        <f>刑法犯総数!H44+交通総数!F44</f>
        <v>484</v>
      </c>
      <c r="G44" s="46">
        <f>刑法犯総数!C44+交通総数!C44-交通含む刑法犯総数!C44</f>
        <v>0</v>
      </c>
      <c r="H44" s="46">
        <f>刑法犯総数!E44+交通総数!D44-交通含む刑法犯総数!D44</f>
        <v>0</v>
      </c>
      <c r="I44" s="46">
        <f>刑法犯総数!F44+交通総数!E44-交通含む刑法犯総数!E44</f>
        <v>0</v>
      </c>
      <c r="J44" s="46">
        <f>刑法犯総数!H44+交通総数!F44-交通含む刑法犯総数!F44</f>
        <v>0</v>
      </c>
    </row>
    <row r="45" spans="2:10" s="22" customFormat="1" ht="11.1" customHeight="1" x14ac:dyDescent="0.15">
      <c r="B45" s="32" t="s">
        <v>286</v>
      </c>
      <c r="C45" s="57">
        <f>刑法犯総数!C45+交通総数!C45</f>
        <v>65683</v>
      </c>
      <c r="D45" s="53">
        <f>刑法犯総数!E45+交通総数!D45</f>
        <v>31811</v>
      </c>
      <c r="E45" s="53">
        <f>刑法犯総数!F45+交通総数!E45</f>
        <v>21585</v>
      </c>
      <c r="F45" s="104">
        <f>刑法犯総数!H45+交通総数!F45</f>
        <v>1895</v>
      </c>
      <c r="G45" s="46">
        <f>刑法犯総数!C45+交通総数!C45-交通含む刑法犯総数!C45</f>
        <v>0</v>
      </c>
      <c r="H45" s="46">
        <f>刑法犯総数!E45+交通総数!D45-交通含む刑法犯総数!D45</f>
        <v>0</v>
      </c>
      <c r="I45" s="46">
        <f>刑法犯総数!F45+交通総数!E45-交通含む刑法犯総数!E45</f>
        <v>0</v>
      </c>
      <c r="J45" s="46">
        <f>刑法犯総数!H45+交通総数!F45-交通含む刑法犯総数!F45</f>
        <v>0</v>
      </c>
    </row>
    <row r="46" spans="2:10" s="8" customFormat="1" ht="11.1" customHeight="1" x14ac:dyDescent="0.15">
      <c r="B46" s="29" t="s">
        <v>24</v>
      </c>
      <c r="C46" s="73">
        <f>刑法犯総数!C46+交通総数!C46</f>
        <v>4550</v>
      </c>
      <c r="D46" s="50">
        <f>刑法犯総数!E46+交通総数!D46</f>
        <v>3129</v>
      </c>
      <c r="E46" s="50">
        <f>刑法犯総数!F46+交通総数!E46</f>
        <v>1709</v>
      </c>
      <c r="F46" s="21">
        <f>刑法犯総数!H46+交通総数!F46</f>
        <v>115</v>
      </c>
      <c r="G46" s="46">
        <f>刑法犯総数!C46+交通総数!C46-交通含む刑法犯総数!C46</f>
        <v>0</v>
      </c>
      <c r="H46" s="46">
        <f>刑法犯総数!E46+交通総数!D46-交通含む刑法犯総数!D46</f>
        <v>0</v>
      </c>
      <c r="I46" s="46">
        <f>刑法犯総数!F46+交通総数!E46-交通含む刑法犯総数!E46</f>
        <v>0</v>
      </c>
      <c r="J46" s="46">
        <f>刑法犯総数!H46+交通総数!F46-交通含む刑法犯総数!F46</f>
        <v>0</v>
      </c>
    </row>
    <row r="47" spans="2:10" s="8" customFormat="1" ht="11.1" customHeight="1" x14ac:dyDescent="0.15">
      <c r="B47" s="29" t="s">
        <v>25</v>
      </c>
      <c r="C47" s="73">
        <f>刑法犯総数!C47+交通総数!C47</f>
        <v>3412</v>
      </c>
      <c r="D47" s="50">
        <f>刑法犯総数!E47+交通総数!D47</f>
        <v>2424</v>
      </c>
      <c r="E47" s="50">
        <f>刑法犯総数!F47+交通総数!E47</f>
        <v>1400</v>
      </c>
      <c r="F47" s="21">
        <f>刑法犯総数!H47+交通総数!F47</f>
        <v>111</v>
      </c>
      <c r="G47" s="46">
        <f>刑法犯総数!C47+交通総数!C47-交通含む刑法犯総数!C47</f>
        <v>0</v>
      </c>
      <c r="H47" s="46">
        <f>刑法犯総数!E47+交通総数!D47-交通含む刑法犯総数!D47</f>
        <v>0</v>
      </c>
      <c r="I47" s="46">
        <f>刑法犯総数!F47+交通総数!E47-交通含む刑法犯総数!E47</f>
        <v>0</v>
      </c>
      <c r="J47" s="46">
        <f>刑法犯総数!H47+交通総数!F47-交通含む刑法犯総数!F47</f>
        <v>0</v>
      </c>
    </row>
    <row r="48" spans="2:10" s="8" customFormat="1" ht="11.1" customHeight="1" x14ac:dyDescent="0.15">
      <c r="B48" s="29" t="s">
        <v>26</v>
      </c>
      <c r="C48" s="73">
        <f>刑法犯総数!C48+交通総数!C48</f>
        <v>2714</v>
      </c>
      <c r="D48" s="50">
        <f>刑法犯総数!E48+交通総数!D48</f>
        <v>2119</v>
      </c>
      <c r="E48" s="50">
        <f>刑法犯総数!F48+交通総数!E48</f>
        <v>1100</v>
      </c>
      <c r="F48" s="21">
        <f>刑法犯総数!H48+交通総数!F48</f>
        <v>65</v>
      </c>
      <c r="G48" s="46">
        <f>刑法犯総数!C48+交通総数!C48-交通含む刑法犯総数!C48</f>
        <v>0</v>
      </c>
      <c r="H48" s="46">
        <f>刑法犯総数!E48+交通総数!D48-交通含む刑法犯総数!D48</f>
        <v>0</v>
      </c>
      <c r="I48" s="46">
        <f>刑法犯総数!F48+交通総数!E48-交通含む刑法犯総数!E48</f>
        <v>0</v>
      </c>
      <c r="J48" s="46">
        <f>刑法犯総数!H48+交通総数!F48-交通含む刑法犯総数!F48</f>
        <v>0</v>
      </c>
    </row>
    <row r="49" spans="2:10" s="8" customFormat="1" ht="11.1" customHeight="1" x14ac:dyDescent="0.15">
      <c r="B49" s="29" t="s">
        <v>27</v>
      </c>
      <c r="C49" s="73">
        <f>刑法犯総数!C49+交通総数!C49</f>
        <v>9487</v>
      </c>
      <c r="D49" s="50">
        <f>刑法犯総数!E49+交通総数!D49</f>
        <v>5503</v>
      </c>
      <c r="E49" s="50">
        <f>刑法犯総数!F49+交通総数!E49</f>
        <v>3024</v>
      </c>
      <c r="F49" s="21">
        <f>刑法犯総数!H49+交通総数!F49</f>
        <v>214</v>
      </c>
      <c r="G49" s="46">
        <f>刑法犯総数!C49+交通総数!C49-交通含む刑法犯総数!C49</f>
        <v>0</v>
      </c>
      <c r="H49" s="46">
        <f>刑法犯総数!E49+交通総数!D49-交通含む刑法犯総数!D49</f>
        <v>0</v>
      </c>
      <c r="I49" s="46">
        <f>刑法犯総数!F49+交通総数!E49-交通含む刑法犯総数!E49</f>
        <v>0</v>
      </c>
      <c r="J49" s="46">
        <f>刑法犯総数!H49+交通総数!F49-交通含む刑法犯総数!F49</f>
        <v>0</v>
      </c>
    </row>
    <row r="50" spans="2:10" s="8" customFormat="1" ht="11.1" customHeight="1" x14ac:dyDescent="0.15">
      <c r="B50" s="29" t="s">
        <v>28</v>
      </c>
      <c r="C50" s="73">
        <f>刑法犯総数!C50+交通総数!C50</f>
        <v>38100</v>
      </c>
      <c r="D50" s="50">
        <f>刑法犯総数!E50+交通総数!D50</f>
        <v>15205</v>
      </c>
      <c r="E50" s="50">
        <f>刑法犯総数!F50+交通総数!E50</f>
        <v>12493</v>
      </c>
      <c r="F50" s="21">
        <f>刑法犯総数!H50+交通総数!F50</f>
        <v>1216</v>
      </c>
      <c r="G50" s="46">
        <f>刑法犯総数!C50+交通総数!C50-交通含む刑法犯総数!C50</f>
        <v>0</v>
      </c>
      <c r="H50" s="46">
        <f>刑法犯総数!E50+交通総数!D50-交通含む刑法犯総数!D50</f>
        <v>0</v>
      </c>
      <c r="I50" s="46">
        <f>刑法犯総数!F50+交通総数!E50-交通含む刑法犯総数!E50</f>
        <v>0</v>
      </c>
      <c r="J50" s="46">
        <f>刑法犯総数!H50+交通総数!F50-交通含む刑法犯総数!F50</f>
        <v>0</v>
      </c>
    </row>
    <row r="51" spans="2:10" s="8" customFormat="1" ht="11.1" customHeight="1" x14ac:dyDescent="0.15">
      <c r="B51" s="29" t="s">
        <v>29</v>
      </c>
      <c r="C51" s="73">
        <f>刑法犯総数!C51+交通総数!C51</f>
        <v>7420</v>
      </c>
      <c r="D51" s="50">
        <f>刑法犯総数!E51+交通総数!D51</f>
        <v>3431</v>
      </c>
      <c r="E51" s="50">
        <f>刑法犯総数!F51+交通総数!E51</f>
        <v>1859</v>
      </c>
      <c r="F51" s="21">
        <f>刑法犯総数!H51+交通総数!F51</f>
        <v>174</v>
      </c>
      <c r="G51" s="46">
        <f>刑法犯総数!C51+交通総数!C51-交通含む刑法犯総数!C51</f>
        <v>0</v>
      </c>
      <c r="H51" s="46">
        <f>刑法犯総数!E51+交通総数!D51-交通含む刑法犯総数!D51</f>
        <v>0</v>
      </c>
      <c r="I51" s="46">
        <f>刑法犯総数!F51+交通総数!E51-交通含む刑法犯総数!E51</f>
        <v>0</v>
      </c>
      <c r="J51" s="46">
        <f>刑法犯総数!H51+交通総数!F51-交通含む刑法犯総数!F51</f>
        <v>0</v>
      </c>
    </row>
    <row r="52" spans="2:10" s="22" customFormat="1" ht="11.1" customHeight="1" x14ac:dyDescent="0.15">
      <c r="B52" s="32" t="s">
        <v>287</v>
      </c>
      <c r="C52" s="57">
        <f>刑法犯総数!C52+交通総数!C52</f>
        <v>118899</v>
      </c>
      <c r="D52" s="53">
        <f>刑法犯総数!E52+交通総数!D52</f>
        <v>47310</v>
      </c>
      <c r="E52" s="53">
        <f>刑法犯総数!F52+交通総数!E52</f>
        <v>34384</v>
      </c>
      <c r="F52" s="104">
        <f>刑法犯総数!H52+交通総数!F52</f>
        <v>3742</v>
      </c>
      <c r="G52" s="46">
        <f>刑法犯総数!C52+交通総数!C52-交通含む刑法犯総数!C52</f>
        <v>0</v>
      </c>
      <c r="H52" s="46">
        <f>刑法犯総数!E52+交通総数!D52-交通含む刑法犯総数!D52</f>
        <v>0</v>
      </c>
      <c r="I52" s="46">
        <f>刑法犯総数!F52+交通総数!E52-交通含む刑法犯総数!E52</f>
        <v>0</v>
      </c>
      <c r="J52" s="46">
        <f>刑法犯総数!H52+交通総数!F52-交通含む刑法犯総数!F52</f>
        <v>0</v>
      </c>
    </row>
    <row r="53" spans="2:10" s="8" customFormat="1" ht="11.1" customHeight="1" x14ac:dyDescent="0.15">
      <c r="B53" s="29" t="s">
        <v>30</v>
      </c>
      <c r="C53" s="73">
        <f>刑法犯総数!C53+交通総数!C53</f>
        <v>5832</v>
      </c>
      <c r="D53" s="50">
        <f>刑法犯総数!E53+交通総数!D53</f>
        <v>2970</v>
      </c>
      <c r="E53" s="50">
        <f>刑法犯総数!F53+交通総数!E53</f>
        <v>1911</v>
      </c>
      <c r="F53" s="21">
        <f>刑法犯総数!H53+交通総数!F53</f>
        <v>232</v>
      </c>
      <c r="G53" s="46">
        <f>刑法犯総数!C53+交通総数!C53-交通含む刑法犯総数!C53</f>
        <v>0</v>
      </c>
      <c r="H53" s="46">
        <f>刑法犯総数!E53+交通総数!D53-交通含む刑法犯総数!D53</f>
        <v>0</v>
      </c>
      <c r="I53" s="46">
        <f>刑法犯総数!F53+交通総数!E53-交通含む刑法犯総数!E53</f>
        <v>0</v>
      </c>
      <c r="J53" s="46">
        <f>刑法犯総数!H53+交通総数!F53-交通含む刑法犯総数!F53</f>
        <v>0</v>
      </c>
    </row>
    <row r="54" spans="2:10" s="8" customFormat="1" ht="11.1" customHeight="1" x14ac:dyDescent="0.15">
      <c r="B54" s="29" t="s">
        <v>31</v>
      </c>
      <c r="C54" s="73">
        <f>刑法犯総数!C54+交通総数!C54</f>
        <v>10578</v>
      </c>
      <c r="D54" s="50">
        <f>刑法犯総数!E54+交通総数!D54</f>
        <v>5012</v>
      </c>
      <c r="E54" s="50">
        <f>刑法犯総数!F54+交通総数!E54</f>
        <v>3668</v>
      </c>
      <c r="F54" s="21">
        <f>刑法犯総数!H54+交通総数!F54</f>
        <v>361</v>
      </c>
      <c r="G54" s="46">
        <f>刑法犯総数!C54+交通総数!C54-交通含む刑法犯総数!C54</f>
        <v>0</v>
      </c>
      <c r="H54" s="46">
        <f>刑法犯総数!E54+交通総数!D54-交通含む刑法犯総数!D54</f>
        <v>0</v>
      </c>
      <c r="I54" s="46">
        <f>刑法犯総数!F54+交通総数!E54-交通含む刑法犯総数!E54</f>
        <v>0</v>
      </c>
      <c r="J54" s="46">
        <f>刑法犯総数!H54+交通総数!F54-交通含む刑法犯総数!F54</f>
        <v>0</v>
      </c>
    </row>
    <row r="55" spans="2:10" s="8" customFormat="1" ht="11.1" customHeight="1" x14ac:dyDescent="0.15">
      <c r="B55" s="29" t="s">
        <v>32</v>
      </c>
      <c r="C55" s="73">
        <f>刑法犯総数!C55+交通総数!C55</f>
        <v>63617</v>
      </c>
      <c r="D55" s="50">
        <f>刑法犯総数!E55+交通総数!D55</f>
        <v>19474</v>
      </c>
      <c r="E55" s="50">
        <f>刑法犯総数!F55+交通総数!E55</f>
        <v>14599</v>
      </c>
      <c r="F55" s="21">
        <f>刑法犯総数!H55+交通総数!F55</f>
        <v>1786</v>
      </c>
      <c r="G55" s="46">
        <f>刑法犯総数!C55+交通総数!C55-交通含む刑法犯総数!C55</f>
        <v>0</v>
      </c>
      <c r="H55" s="46">
        <f>刑法犯総数!E55+交通総数!D55-交通含む刑法犯総数!D55</f>
        <v>0</v>
      </c>
      <c r="I55" s="46">
        <f>刑法犯総数!F55+交通総数!E55-交通含む刑法犯総数!E55</f>
        <v>0</v>
      </c>
      <c r="J55" s="46">
        <f>刑法犯総数!H55+交通総数!F55-交通含む刑法犯総数!F55</f>
        <v>0</v>
      </c>
    </row>
    <row r="56" spans="2:10" s="8" customFormat="1" ht="11.1" customHeight="1" x14ac:dyDescent="0.15">
      <c r="B56" s="29" t="s">
        <v>33</v>
      </c>
      <c r="C56" s="73">
        <f>刑法犯総数!C56+交通総数!C56</f>
        <v>30360</v>
      </c>
      <c r="D56" s="50">
        <f>刑法犯総数!E56+交通総数!D56</f>
        <v>14067</v>
      </c>
      <c r="E56" s="50">
        <f>刑法犯総数!F56+交通総数!E56</f>
        <v>10611</v>
      </c>
      <c r="F56" s="21">
        <f>刑法犯総数!H56+交通総数!F56</f>
        <v>1031</v>
      </c>
      <c r="G56" s="46">
        <f>刑法犯総数!C56+交通総数!C56-交通含む刑法犯総数!C56</f>
        <v>0</v>
      </c>
      <c r="H56" s="46">
        <f>刑法犯総数!E56+交通総数!D56-交通含む刑法犯総数!D56</f>
        <v>0</v>
      </c>
      <c r="I56" s="46">
        <f>刑法犯総数!F56+交通総数!E56-交通含む刑法犯総数!E56</f>
        <v>0</v>
      </c>
      <c r="J56" s="46">
        <f>刑法犯総数!H56+交通総数!F56-交通含む刑法犯総数!F56</f>
        <v>0</v>
      </c>
    </row>
    <row r="57" spans="2:10" s="8" customFormat="1" ht="11.1" customHeight="1" x14ac:dyDescent="0.15">
      <c r="B57" s="29" t="s">
        <v>34</v>
      </c>
      <c r="C57" s="73">
        <f>刑法犯総数!C57+交通総数!C57</f>
        <v>5184</v>
      </c>
      <c r="D57" s="50">
        <f>刑法犯総数!E57+交通総数!D57</f>
        <v>3586</v>
      </c>
      <c r="E57" s="50">
        <f>刑法犯総数!F57+交通総数!E57</f>
        <v>2134</v>
      </c>
      <c r="F57" s="21">
        <f>刑法犯総数!H57+交通総数!F57</f>
        <v>180</v>
      </c>
      <c r="G57" s="46">
        <f>刑法犯総数!C57+交通総数!C57-交通含む刑法犯総数!C57</f>
        <v>0</v>
      </c>
      <c r="H57" s="46">
        <f>刑法犯総数!E57+交通総数!D57-交通含む刑法犯総数!D57</f>
        <v>0</v>
      </c>
      <c r="I57" s="46">
        <f>刑法犯総数!F57+交通総数!E57-交通含む刑法犯総数!E57</f>
        <v>0</v>
      </c>
      <c r="J57" s="46">
        <f>刑法犯総数!H57+交通総数!F57-交通含む刑法犯総数!F57</f>
        <v>0</v>
      </c>
    </row>
    <row r="58" spans="2:10" s="8" customFormat="1" ht="11.1" customHeight="1" x14ac:dyDescent="0.15">
      <c r="B58" s="29" t="s">
        <v>35</v>
      </c>
      <c r="C58" s="73">
        <f>刑法犯総数!C58+交通総数!C58</f>
        <v>3328</v>
      </c>
      <c r="D58" s="50">
        <f>刑法犯総数!E58+交通総数!D58</f>
        <v>2201</v>
      </c>
      <c r="E58" s="50">
        <f>刑法犯総数!F58+交通総数!E58</f>
        <v>1461</v>
      </c>
      <c r="F58" s="21">
        <f>刑法犯総数!H58+交通総数!F58</f>
        <v>152</v>
      </c>
      <c r="G58" s="46">
        <f>刑法犯総数!C58+交通総数!C58-交通含む刑法犯総数!C58</f>
        <v>0</v>
      </c>
      <c r="H58" s="46">
        <f>刑法犯総数!E58+交通総数!D58-交通含む刑法犯総数!D58</f>
        <v>0</v>
      </c>
      <c r="I58" s="46">
        <f>刑法犯総数!F58+交通総数!E58-交通含む刑法犯総数!E58</f>
        <v>0</v>
      </c>
      <c r="J58" s="46">
        <f>刑法犯総数!H58+交通総数!F58-交通含む刑法犯総数!F58</f>
        <v>0</v>
      </c>
    </row>
    <row r="59" spans="2:10" s="22" customFormat="1" ht="11.1" customHeight="1" x14ac:dyDescent="0.15">
      <c r="B59" s="32" t="s">
        <v>288</v>
      </c>
      <c r="C59" s="57">
        <f>刑法犯総数!C59+交通総数!C59</f>
        <v>26489</v>
      </c>
      <c r="D59" s="53">
        <f>刑法犯総数!E59+交通総数!D59</f>
        <v>14815</v>
      </c>
      <c r="E59" s="53">
        <f>刑法犯総数!F59+交通総数!E59</f>
        <v>10091</v>
      </c>
      <c r="F59" s="104">
        <f>刑法犯総数!H59+交通総数!F59</f>
        <v>920</v>
      </c>
      <c r="G59" s="46">
        <f>刑法犯総数!C59+交通総数!C59-交通含む刑法犯総数!C59</f>
        <v>0</v>
      </c>
      <c r="H59" s="46">
        <f>刑法犯総数!E59+交通総数!D59-交通含む刑法犯総数!D59</f>
        <v>0</v>
      </c>
      <c r="I59" s="46">
        <f>刑法犯総数!F59+交通総数!E59-交通含む刑法犯総数!E59</f>
        <v>0</v>
      </c>
      <c r="J59" s="46">
        <f>刑法犯総数!H59+交通総数!F59-交通含む刑法犯総数!F59</f>
        <v>0</v>
      </c>
    </row>
    <row r="60" spans="2:10" s="8" customFormat="1" ht="11.1" customHeight="1" x14ac:dyDescent="0.15">
      <c r="B60" s="29" t="s">
        <v>36</v>
      </c>
      <c r="C60" s="73">
        <f>刑法犯総数!C60+交通総数!C60</f>
        <v>1938</v>
      </c>
      <c r="D60" s="50">
        <f>刑法犯総数!E60+交通総数!D60</f>
        <v>1423</v>
      </c>
      <c r="E60" s="50">
        <f>刑法犯総数!F60+交通総数!E60</f>
        <v>967</v>
      </c>
      <c r="F60" s="21">
        <f>刑法犯総数!H60+交通総数!F60</f>
        <v>69</v>
      </c>
      <c r="G60" s="46">
        <f>刑法犯総数!C60+交通総数!C60-交通含む刑法犯総数!C60</f>
        <v>0</v>
      </c>
      <c r="H60" s="46">
        <f>刑法犯総数!E60+交通総数!D60-交通含む刑法犯総数!D60</f>
        <v>0</v>
      </c>
      <c r="I60" s="46">
        <f>刑法犯総数!F60+交通総数!E60-交通含む刑法犯総数!E60</f>
        <v>0</v>
      </c>
      <c r="J60" s="46">
        <f>刑法犯総数!H60+交通総数!F60-交通含む刑法犯総数!F60</f>
        <v>0</v>
      </c>
    </row>
    <row r="61" spans="2:10" s="8" customFormat="1" ht="11.1" customHeight="1" x14ac:dyDescent="0.15">
      <c r="B61" s="29" t="s">
        <v>37</v>
      </c>
      <c r="C61" s="73">
        <f>刑法犯総数!C61+交通総数!C61</f>
        <v>1850</v>
      </c>
      <c r="D61" s="50">
        <f>刑法犯総数!E61+交通総数!D61</f>
        <v>1366</v>
      </c>
      <c r="E61" s="50">
        <f>刑法犯総数!F61+交通総数!E61</f>
        <v>730</v>
      </c>
      <c r="F61" s="21">
        <f>刑法犯総数!H61+交通総数!F61</f>
        <v>47</v>
      </c>
      <c r="G61" s="46">
        <f>刑法犯総数!C61+交通総数!C61-交通含む刑法犯総数!C61</f>
        <v>0</v>
      </c>
      <c r="H61" s="46">
        <f>刑法犯総数!E61+交通総数!D61-交通含む刑法犯総数!D61</f>
        <v>0</v>
      </c>
      <c r="I61" s="46">
        <f>刑法犯総数!F61+交通総数!E61-交通含む刑法犯総数!E61</f>
        <v>0</v>
      </c>
      <c r="J61" s="46">
        <f>刑法犯総数!H61+交通総数!F61-交通含む刑法犯総数!F61</f>
        <v>0</v>
      </c>
    </row>
    <row r="62" spans="2:10" s="8" customFormat="1" ht="11.1" customHeight="1" x14ac:dyDescent="0.15">
      <c r="B62" s="29" t="s">
        <v>38</v>
      </c>
      <c r="C62" s="73">
        <f>刑法犯総数!C62+交通総数!C62</f>
        <v>7555</v>
      </c>
      <c r="D62" s="50">
        <f>刑法犯総数!E62+交通総数!D62</f>
        <v>3841</v>
      </c>
      <c r="E62" s="50">
        <f>刑法犯総数!F62+交通総数!E62</f>
        <v>2674</v>
      </c>
      <c r="F62" s="21">
        <f>刑法犯総数!H62+交通総数!F62</f>
        <v>310</v>
      </c>
      <c r="G62" s="46">
        <f>刑法犯総数!C62+交通総数!C62-交通含む刑法犯総数!C62</f>
        <v>0</v>
      </c>
      <c r="H62" s="46">
        <f>刑法犯総数!E62+交通総数!D62-交通含む刑法犯総数!D62</f>
        <v>0</v>
      </c>
      <c r="I62" s="46">
        <f>刑法犯総数!F62+交通総数!E62-交通含む刑法犯総数!E62</f>
        <v>0</v>
      </c>
      <c r="J62" s="46">
        <f>刑法犯総数!H62+交通総数!F62-交通含む刑法犯総数!F62</f>
        <v>0</v>
      </c>
    </row>
    <row r="63" spans="2:10" s="8" customFormat="1" ht="11.1" customHeight="1" x14ac:dyDescent="0.15">
      <c r="B63" s="29" t="s">
        <v>39</v>
      </c>
      <c r="C63" s="73">
        <f>刑法犯総数!C63+交通総数!C63</f>
        <v>11263</v>
      </c>
      <c r="D63" s="50">
        <f>刑法犯総数!E63+交通総数!D63</f>
        <v>5890</v>
      </c>
      <c r="E63" s="50">
        <f>刑法犯総数!F63+交通総数!E63</f>
        <v>4118</v>
      </c>
      <c r="F63" s="21">
        <f>刑法犯総数!H63+交通総数!F63</f>
        <v>344</v>
      </c>
      <c r="G63" s="46">
        <f>刑法犯総数!C63+交通総数!C63-交通含む刑法犯総数!C63</f>
        <v>0</v>
      </c>
      <c r="H63" s="46">
        <f>刑法犯総数!E63+交通総数!D63-交通含む刑法犯総数!D63</f>
        <v>0</v>
      </c>
      <c r="I63" s="46">
        <f>刑法犯総数!F63+交通総数!E63-交通含む刑法犯総数!E63</f>
        <v>0</v>
      </c>
      <c r="J63" s="46">
        <f>刑法犯総数!H63+交通総数!F63-交通含む刑法犯総数!F63</f>
        <v>0</v>
      </c>
    </row>
    <row r="64" spans="2:10" s="8" customFormat="1" ht="11.1" customHeight="1" x14ac:dyDescent="0.15">
      <c r="B64" s="29" t="s">
        <v>40</v>
      </c>
      <c r="C64" s="73">
        <f>刑法犯総数!C64+交通総数!C64</f>
        <v>3883</v>
      </c>
      <c r="D64" s="50">
        <f>刑法犯総数!E64+交通総数!D64</f>
        <v>2295</v>
      </c>
      <c r="E64" s="50">
        <f>刑法犯総数!F64+交通総数!E64</f>
        <v>1602</v>
      </c>
      <c r="F64" s="21">
        <f>刑法犯総数!H64+交通総数!F64</f>
        <v>150</v>
      </c>
      <c r="G64" s="46">
        <f>刑法犯総数!C64+交通総数!C64-交通含む刑法犯総数!C64</f>
        <v>0</v>
      </c>
      <c r="H64" s="46">
        <f>刑法犯総数!E64+交通総数!D64-交通含む刑法犯総数!D64</f>
        <v>0</v>
      </c>
      <c r="I64" s="46">
        <f>刑法犯総数!F64+交通総数!E64-交通含む刑法犯総数!E64</f>
        <v>0</v>
      </c>
      <c r="J64" s="46">
        <f>刑法犯総数!H64+交通総数!F64-交通含む刑法犯総数!F64</f>
        <v>0</v>
      </c>
    </row>
    <row r="65" spans="2:10" s="22" customFormat="1" ht="11.1" customHeight="1" x14ac:dyDescent="0.15">
      <c r="B65" s="32" t="s">
        <v>289</v>
      </c>
      <c r="C65" s="57">
        <f>刑法犯総数!C65+交通総数!C65</f>
        <v>14920</v>
      </c>
      <c r="D65" s="53">
        <f>刑法犯総数!E65+交通総数!D65</f>
        <v>8128</v>
      </c>
      <c r="E65" s="53">
        <f>刑法犯総数!F65+交通総数!E65</f>
        <v>5039</v>
      </c>
      <c r="F65" s="104">
        <f>刑法犯総数!H65+交通総数!F65</f>
        <v>446</v>
      </c>
      <c r="G65" s="46">
        <f>刑法犯総数!C65+交通総数!C65-交通含む刑法犯総数!C65</f>
        <v>0</v>
      </c>
      <c r="H65" s="46">
        <f>刑法犯総数!E65+交通総数!D65-交通含む刑法犯総数!D65</f>
        <v>0</v>
      </c>
      <c r="I65" s="46">
        <f>刑法犯総数!F65+交通総数!E65-交通含む刑法犯総数!E65</f>
        <v>0</v>
      </c>
      <c r="J65" s="46">
        <f>刑法犯総数!H65+交通総数!F65-交通含む刑法犯総数!F65</f>
        <v>0</v>
      </c>
    </row>
    <row r="66" spans="2:10" s="8" customFormat="1" ht="11.1" customHeight="1" x14ac:dyDescent="0.15">
      <c r="B66" s="29" t="s">
        <v>41</v>
      </c>
      <c r="C66" s="73">
        <f>刑法犯総数!C66+交通総数!C66</f>
        <v>2378</v>
      </c>
      <c r="D66" s="50">
        <f>刑法犯総数!E66+交通総数!D66</f>
        <v>1084</v>
      </c>
      <c r="E66" s="50">
        <f>刑法犯総数!F66+交通総数!E66</f>
        <v>719</v>
      </c>
      <c r="F66" s="21">
        <f>刑法犯総数!H66+交通総数!F66</f>
        <v>65</v>
      </c>
      <c r="G66" s="46">
        <f>刑法犯総数!C66+交通総数!C66-交通含む刑法犯総数!C66</f>
        <v>0</v>
      </c>
      <c r="H66" s="46">
        <f>刑法犯総数!E66+交通総数!D66-交通含む刑法犯総数!D66</f>
        <v>0</v>
      </c>
      <c r="I66" s="46">
        <f>刑法犯総数!F66+交通総数!E66-交通含む刑法犯総数!E66</f>
        <v>0</v>
      </c>
      <c r="J66" s="46">
        <f>刑法犯総数!H66+交通総数!F66-交通含む刑法犯総数!F66</f>
        <v>0</v>
      </c>
    </row>
    <row r="67" spans="2:10" s="8" customFormat="1" ht="11.1" customHeight="1" x14ac:dyDescent="0.15">
      <c r="B67" s="29" t="s">
        <v>42</v>
      </c>
      <c r="C67" s="73">
        <f>刑法犯総数!C67+交通総数!C67</f>
        <v>3834</v>
      </c>
      <c r="D67" s="50">
        <f>刑法犯総数!E67+交通総数!D67</f>
        <v>2423</v>
      </c>
      <c r="E67" s="50">
        <f>刑法犯総数!F67+交通総数!E67</f>
        <v>1554</v>
      </c>
      <c r="F67" s="21">
        <f>刑法犯総数!H67+交通総数!F67</f>
        <v>115</v>
      </c>
      <c r="G67" s="46">
        <f>刑法犯総数!C67+交通総数!C67-交通含む刑法犯総数!C67</f>
        <v>0</v>
      </c>
      <c r="H67" s="46">
        <f>刑法犯総数!E67+交通総数!D67-交通含む刑法犯総数!D67</f>
        <v>0</v>
      </c>
      <c r="I67" s="46">
        <f>刑法犯総数!F67+交通総数!E67-交通含む刑法犯総数!E67</f>
        <v>0</v>
      </c>
      <c r="J67" s="46">
        <f>刑法犯総数!H67+交通総数!F67-交通含む刑法犯総数!F67</f>
        <v>0</v>
      </c>
    </row>
    <row r="68" spans="2:10" s="8" customFormat="1" ht="11.1" customHeight="1" x14ac:dyDescent="0.15">
      <c r="B68" s="29" t="s">
        <v>43</v>
      </c>
      <c r="C68" s="73">
        <f>刑法犯総数!C68+交通総数!C68</f>
        <v>5831</v>
      </c>
      <c r="D68" s="50">
        <f>刑法犯総数!E68+交通総数!D68</f>
        <v>3072</v>
      </c>
      <c r="E68" s="50">
        <f>刑法犯総数!F68+交通総数!E68</f>
        <v>1816</v>
      </c>
      <c r="F68" s="21">
        <f>刑法犯総数!H68+交通総数!F68</f>
        <v>167</v>
      </c>
      <c r="G68" s="46">
        <f>刑法犯総数!C68+交通総数!C68-交通含む刑法犯総数!C68</f>
        <v>0</v>
      </c>
      <c r="H68" s="46">
        <f>刑法犯総数!E68+交通総数!D68-交通含む刑法犯総数!D68</f>
        <v>0</v>
      </c>
      <c r="I68" s="46">
        <f>刑法犯総数!F68+交通総数!E68-交通含む刑法犯総数!E68</f>
        <v>0</v>
      </c>
      <c r="J68" s="46">
        <f>刑法犯総数!H68+交通総数!F68-交通含む刑法犯総数!F68</f>
        <v>0</v>
      </c>
    </row>
    <row r="69" spans="2:10" s="8" customFormat="1" ht="11.1" customHeight="1" x14ac:dyDescent="0.15">
      <c r="B69" s="29" t="s">
        <v>44</v>
      </c>
      <c r="C69" s="73">
        <f>刑法犯総数!C69+交通総数!C69</f>
        <v>2877</v>
      </c>
      <c r="D69" s="50">
        <f>刑法犯総数!E69+交通総数!D69</f>
        <v>1549</v>
      </c>
      <c r="E69" s="50">
        <f>刑法犯総数!F69+交通総数!E69</f>
        <v>950</v>
      </c>
      <c r="F69" s="21">
        <f>刑法犯総数!H69+交通総数!F69</f>
        <v>99</v>
      </c>
      <c r="G69" s="46">
        <f>刑法犯総数!C69+交通総数!C69-交通含む刑法犯総数!C69</f>
        <v>0</v>
      </c>
      <c r="H69" s="46">
        <f>刑法犯総数!E69+交通総数!D69-交通含む刑法犯総数!D69</f>
        <v>0</v>
      </c>
      <c r="I69" s="46">
        <f>刑法犯総数!F69+交通総数!E69-交通含む刑法犯総数!E69</f>
        <v>0</v>
      </c>
      <c r="J69" s="46">
        <f>刑法犯総数!H69+交通総数!F69-交通含む刑法犯総数!F69</f>
        <v>0</v>
      </c>
    </row>
    <row r="70" spans="2:10" s="22" customFormat="1" ht="11.1" customHeight="1" x14ac:dyDescent="0.15">
      <c r="B70" s="32" t="s">
        <v>290</v>
      </c>
      <c r="C70" s="57">
        <f>刑法犯総数!C70+交通総数!C70</f>
        <v>54639</v>
      </c>
      <c r="D70" s="53">
        <f>刑法犯総数!E70+交通総数!D70</f>
        <v>29796</v>
      </c>
      <c r="E70" s="53">
        <f>刑法犯総数!F70+交通総数!E70</f>
        <v>20887</v>
      </c>
      <c r="F70" s="104">
        <f>刑法犯総数!H70+交通総数!F70</f>
        <v>1783</v>
      </c>
      <c r="G70" s="46">
        <f>刑法犯総数!C70+交通総数!C70-交通含む刑法犯総数!C70</f>
        <v>0</v>
      </c>
      <c r="H70" s="46">
        <f>刑法犯総数!E70+交通総数!D70-交通含む刑法犯総数!D70</f>
        <v>0</v>
      </c>
      <c r="I70" s="46">
        <f>刑法犯総数!F70+交通総数!E70-交通含む刑法犯総数!E70</f>
        <v>0</v>
      </c>
      <c r="J70" s="46">
        <f>刑法犯総数!H70+交通総数!F70-交通含む刑法犯総数!F70</f>
        <v>0</v>
      </c>
    </row>
    <row r="71" spans="2:10" s="8" customFormat="1" ht="11.1" customHeight="1" x14ac:dyDescent="0.15">
      <c r="B71" s="29" t="s">
        <v>45</v>
      </c>
      <c r="C71" s="73">
        <f>刑法犯総数!C71+交通総数!C71</f>
        <v>26486</v>
      </c>
      <c r="D71" s="50">
        <f>刑法犯総数!E71+交通総数!D71</f>
        <v>13119</v>
      </c>
      <c r="E71" s="50">
        <f>刑法犯総数!F71+交通総数!E71</f>
        <v>9262</v>
      </c>
      <c r="F71" s="21">
        <f>刑法犯総数!H71+交通総数!F71</f>
        <v>826</v>
      </c>
      <c r="G71" s="46">
        <f>刑法犯総数!C71+交通総数!C71-交通含む刑法犯総数!C71</f>
        <v>0</v>
      </c>
      <c r="H71" s="46">
        <f>刑法犯総数!E71+交通総数!D71-交通含む刑法犯総数!D71</f>
        <v>0</v>
      </c>
      <c r="I71" s="46">
        <f>刑法犯総数!F71+交通総数!E71-交通含む刑法犯総数!E71</f>
        <v>0</v>
      </c>
      <c r="J71" s="46">
        <f>刑法犯総数!H71+交通総数!F71-交通含む刑法犯総数!F71</f>
        <v>0</v>
      </c>
    </row>
    <row r="72" spans="2:10" s="8" customFormat="1" ht="11.1" customHeight="1" x14ac:dyDescent="0.15">
      <c r="B72" s="29" t="s">
        <v>46</v>
      </c>
      <c r="C72" s="73">
        <f>刑法犯総数!C72+交通総数!C72</f>
        <v>2831</v>
      </c>
      <c r="D72" s="50">
        <f>刑法犯総数!E72+交通総数!D72</f>
        <v>1990</v>
      </c>
      <c r="E72" s="50">
        <f>刑法犯総数!F72+交通総数!E72</f>
        <v>1213</v>
      </c>
      <c r="F72" s="21">
        <f>刑法犯総数!H72+交通総数!F72</f>
        <v>64</v>
      </c>
      <c r="G72" s="46">
        <f>刑法犯総数!C72+交通総数!C72-交通含む刑法犯総数!C72</f>
        <v>0</v>
      </c>
      <c r="H72" s="46">
        <f>刑法犯総数!E72+交通総数!D72-交通含む刑法犯総数!D72</f>
        <v>0</v>
      </c>
      <c r="I72" s="46">
        <f>刑法犯総数!F72+交通総数!E72-交通含む刑法犯総数!E72</f>
        <v>0</v>
      </c>
      <c r="J72" s="46">
        <f>刑法犯総数!H72+交通総数!F72-交通含む刑法犯総数!F72</f>
        <v>0</v>
      </c>
    </row>
    <row r="73" spans="2:10" s="8" customFormat="1" ht="11.1" customHeight="1" x14ac:dyDescent="0.15">
      <c r="B73" s="29" t="s">
        <v>47</v>
      </c>
      <c r="C73" s="73">
        <f>刑法犯総数!C73+交通総数!C73</f>
        <v>3169</v>
      </c>
      <c r="D73" s="50">
        <f>刑法犯総数!E73+交通総数!D73</f>
        <v>2027</v>
      </c>
      <c r="E73" s="50">
        <f>刑法犯総数!F73+交通総数!E73</f>
        <v>1594</v>
      </c>
      <c r="F73" s="21">
        <f>刑法犯総数!H73+交通総数!F73</f>
        <v>105</v>
      </c>
      <c r="G73" s="46">
        <f>刑法犯総数!C73+交通総数!C73-交通含む刑法犯総数!C73</f>
        <v>0</v>
      </c>
      <c r="H73" s="46">
        <f>刑法犯総数!E73+交通総数!D73-交通含む刑法犯総数!D73</f>
        <v>0</v>
      </c>
      <c r="I73" s="46">
        <f>刑法犯総数!F73+交通総数!E73-交通含む刑法犯総数!E73</f>
        <v>0</v>
      </c>
      <c r="J73" s="46">
        <f>刑法犯総数!H73+交通総数!F73-交通含む刑法犯総数!F73</f>
        <v>0</v>
      </c>
    </row>
    <row r="74" spans="2:10" s="8" customFormat="1" ht="11.1" customHeight="1" x14ac:dyDescent="0.15">
      <c r="B74" s="29" t="s">
        <v>48</v>
      </c>
      <c r="C74" s="73">
        <f>刑法犯総数!C74+交通総数!C74</f>
        <v>5211</v>
      </c>
      <c r="D74" s="50">
        <f>刑法犯総数!E74+交通総数!D74</f>
        <v>3330</v>
      </c>
      <c r="E74" s="50">
        <f>刑法犯総数!F74+交通総数!E74</f>
        <v>2329</v>
      </c>
      <c r="F74" s="21">
        <f>刑法犯総数!H74+交通総数!F74</f>
        <v>172</v>
      </c>
      <c r="G74" s="46">
        <f>刑法犯総数!C74+交通総数!C74-交通含む刑法犯総数!C74</f>
        <v>0</v>
      </c>
      <c r="H74" s="46">
        <f>刑法犯総数!E74+交通総数!D74-交通含む刑法犯総数!D74</f>
        <v>0</v>
      </c>
      <c r="I74" s="46">
        <f>刑法犯総数!F74+交通総数!E74-交通含む刑法犯総数!E74</f>
        <v>0</v>
      </c>
      <c r="J74" s="46">
        <f>刑法犯総数!H74+交通総数!F74-交通含む刑法犯総数!F74</f>
        <v>0</v>
      </c>
    </row>
    <row r="75" spans="2:10" s="8" customFormat="1" ht="11.1" customHeight="1" x14ac:dyDescent="0.15">
      <c r="B75" s="29" t="s">
        <v>49</v>
      </c>
      <c r="C75" s="73">
        <f>刑法犯総数!C75+交通総数!C75</f>
        <v>2895</v>
      </c>
      <c r="D75" s="50">
        <f>刑法犯総数!E75+交通総数!D75</f>
        <v>1675</v>
      </c>
      <c r="E75" s="50">
        <f>刑法犯総数!F75+交通総数!E75</f>
        <v>1157</v>
      </c>
      <c r="F75" s="21">
        <f>刑法犯総数!H75+交通総数!F75</f>
        <v>64</v>
      </c>
      <c r="G75" s="46">
        <f>刑法犯総数!C75+交通総数!C75-交通含む刑法犯総数!C75</f>
        <v>0</v>
      </c>
      <c r="H75" s="46">
        <f>刑法犯総数!E75+交通総数!D75-交通含む刑法犯総数!D75</f>
        <v>0</v>
      </c>
      <c r="I75" s="46">
        <f>刑法犯総数!F75+交通総数!E75-交通含む刑法犯総数!E75</f>
        <v>0</v>
      </c>
      <c r="J75" s="46">
        <f>刑法犯総数!H75+交通総数!F75-交通含む刑法犯総数!F75</f>
        <v>0</v>
      </c>
    </row>
    <row r="76" spans="2:10" s="8" customFormat="1" ht="11.1" customHeight="1" x14ac:dyDescent="0.15">
      <c r="B76" s="29" t="s">
        <v>50</v>
      </c>
      <c r="C76" s="73">
        <f>刑法犯総数!C76+交通総数!C76</f>
        <v>3548</v>
      </c>
      <c r="D76" s="50">
        <f>刑法犯総数!E76+交通総数!D76</f>
        <v>1805</v>
      </c>
      <c r="E76" s="50">
        <f>刑法犯総数!F76+交通総数!E76</f>
        <v>1205</v>
      </c>
      <c r="F76" s="21">
        <f>刑法犯総数!H76+交通総数!F76</f>
        <v>113</v>
      </c>
      <c r="G76" s="46">
        <f>刑法犯総数!C76+交通総数!C76-交通含む刑法犯総数!C76</f>
        <v>0</v>
      </c>
      <c r="H76" s="46">
        <f>刑法犯総数!E76+交通総数!D76-交通含む刑法犯総数!D76</f>
        <v>0</v>
      </c>
      <c r="I76" s="46">
        <f>刑法犯総数!F76+交通総数!E76-交通含む刑法犯総数!E76</f>
        <v>0</v>
      </c>
      <c r="J76" s="46">
        <f>刑法犯総数!H76+交通総数!F76-交通含む刑法犯総数!F76</f>
        <v>0</v>
      </c>
    </row>
    <row r="77" spans="2:10" s="8" customFormat="1" ht="11.1" customHeight="1" x14ac:dyDescent="0.15">
      <c r="B77" s="29" t="s">
        <v>51</v>
      </c>
      <c r="C77" s="73">
        <f>刑法犯総数!C77+交通総数!C77</f>
        <v>4651</v>
      </c>
      <c r="D77" s="50">
        <f>刑法犯総数!E77+交通総数!D77</f>
        <v>2508</v>
      </c>
      <c r="E77" s="50">
        <f>刑法犯総数!F77+交通総数!E77</f>
        <v>1629</v>
      </c>
      <c r="F77" s="21">
        <f>刑法犯総数!H77+交通総数!F77</f>
        <v>154</v>
      </c>
      <c r="G77" s="46">
        <f>刑法犯総数!C77+交通総数!C77-交通含む刑法犯総数!C77</f>
        <v>0</v>
      </c>
      <c r="H77" s="46">
        <f>刑法犯総数!E77+交通総数!D77-交通含む刑法犯総数!D77</f>
        <v>0</v>
      </c>
      <c r="I77" s="46">
        <f>刑法犯総数!F77+交通総数!E77-交通含む刑法犯総数!E77</f>
        <v>0</v>
      </c>
      <c r="J77" s="46">
        <f>刑法犯総数!H77+交通総数!F77-交通含む刑法犯総数!F77</f>
        <v>0</v>
      </c>
    </row>
    <row r="78" spans="2:10" s="8" customFormat="1" ht="11.1" customHeight="1" thickBot="1" x14ac:dyDescent="0.2">
      <c r="B78" s="33" t="s">
        <v>52</v>
      </c>
      <c r="C78" s="75">
        <f>刑法犯総数!C78+交通総数!C78</f>
        <v>5848</v>
      </c>
      <c r="D78" s="76">
        <f>刑法犯総数!E78+交通総数!D78</f>
        <v>3342</v>
      </c>
      <c r="E78" s="76">
        <f>刑法犯総数!F78+交通総数!E78</f>
        <v>2498</v>
      </c>
      <c r="F78" s="105">
        <f>刑法犯総数!H78+交通総数!F78</f>
        <v>285</v>
      </c>
      <c r="G78" s="46">
        <f>刑法犯総数!C78+交通総数!C78-交通含む刑法犯総数!C78</f>
        <v>0</v>
      </c>
      <c r="H78" s="46">
        <f>刑法犯総数!E78+交通総数!D78-交通含む刑法犯総数!D78</f>
        <v>0</v>
      </c>
      <c r="I78" s="46">
        <f>刑法犯総数!F78+交通総数!E78-交通含む刑法犯総数!E78</f>
        <v>0</v>
      </c>
      <c r="J78" s="46">
        <f>刑法犯総数!H78+交通総数!F78-交通含む刑法犯総数!F78</f>
        <v>0</v>
      </c>
    </row>
    <row r="79" spans="2:10" s="8" customFormat="1" x14ac:dyDescent="0.15"/>
    <row r="80" spans="2:10" x14ac:dyDescent="0.15">
      <c r="B80" s="8" t="s">
        <v>232</v>
      </c>
      <c r="C80" s="8"/>
      <c r="D80" s="8"/>
      <c r="E80" s="8"/>
      <c r="F80" s="8"/>
      <c r="G80" s="8"/>
      <c r="H80" s="8"/>
      <c r="I80" s="8"/>
    </row>
    <row r="81" spans="2:6" x14ac:dyDescent="0.15">
      <c r="B81" s="2" t="s">
        <v>241</v>
      </c>
      <c r="C81" s="2">
        <f>SUM(C21:C25,C27:C33,C35:C44,C46:C51,C53:C58,C60:C64,C66:C69,C71:C78)-C18</f>
        <v>0</v>
      </c>
      <c r="D81" s="2">
        <f>SUM(D21:D25,D27:D33,D35:D44,D46:D51,D53:D58,D60:D64,D66:D69,D71:D78)-D18</f>
        <v>0</v>
      </c>
      <c r="E81" s="2">
        <f>SUM(E21:E25,E27:E33,E35:E44,E46:E51,E53:E58,E60:E64,E66:E69,E71:E78)-E18</f>
        <v>0</v>
      </c>
      <c r="F81" s="2">
        <f>SUM(F21:F25,F27:F33,F35:F44,F46:F51,F53:F58,F60:F64,F66:F69,F71:F78)-F18</f>
        <v>0</v>
      </c>
    </row>
    <row r="82" spans="2:6" x14ac:dyDescent="0.15">
      <c r="B82" s="2" t="s">
        <v>242</v>
      </c>
      <c r="C82" s="2">
        <f>SUM(C21:C25)-C20</f>
        <v>0</v>
      </c>
      <c r="D82" s="2">
        <f>SUM(D21:D25)-D20</f>
        <v>0</v>
      </c>
      <c r="E82" s="2">
        <f>SUM(E21:E25)-E20</f>
        <v>0</v>
      </c>
      <c r="F82" s="2">
        <f>SUM(F21:F25)-F20</f>
        <v>0</v>
      </c>
    </row>
    <row r="83" spans="2:6" x14ac:dyDescent="0.15">
      <c r="B83" s="2" t="s">
        <v>243</v>
      </c>
      <c r="C83" s="2">
        <f>SUM(C27:C32)-C26</f>
        <v>0</v>
      </c>
      <c r="D83" s="2">
        <f>SUM(D27:D32)-D26</f>
        <v>0</v>
      </c>
      <c r="E83" s="2">
        <f>SUM(E27:E32)-E26</f>
        <v>0</v>
      </c>
      <c r="F83" s="2">
        <f>SUM(F27:F32)-F26</f>
        <v>0</v>
      </c>
    </row>
    <row r="84" spans="2:6" x14ac:dyDescent="0.15">
      <c r="B84" s="2" t="s">
        <v>244</v>
      </c>
      <c r="C84" s="2">
        <f>SUM(C35:C44)-C34</f>
        <v>0</v>
      </c>
      <c r="D84" s="2">
        <f>SUM(D35:D44)-D34</f>
        <v>0</v>
      </c>
      <c r="E84" s="2">
        <f>SUM(E35:E44)-E34</f>
        <v>0</v>
      </c>
      <c r="F84" s="2">
        <f>SUM(F35:F44)-F34</f>
        <v>0</v>
      </c>
    </row>
    <row r="85" spans="2:6" x14ac:dyDescent="0.15">
      <c r="B85" s="2" t="s">
        <v>245</v>
      </c>
      <c r="C85" s="2">
        <f>SUM(C46:C51)-C45</f>
        <v>0</v>
      </c>
      <c r="D85" s="2">
        <f>SUM(D46:D51)-D45</f>
        <v>0</v>
      </c>
      <c r="E85" s="2">
        <f>SUM(E46:E51)-E45</f>
        <v>0</v>
      </c>
      <c r="F85" s="2">
        <f>SUM(F46:F51)-F45</f>
        <v>0</v>
      </c>
    </row>
    <row r="86" spans="2:6" x14ac:dyDescent="0.15">
      <c r="B86" s="2" t="s">
        <v>246</v>
      </c>
      <c r="C86" s="2">
        <f>SUM(C53:C58)-C52</f>
        <v>0</v>
      </c>
      <c r="D86" s="2">
        <f>SUM(D53:D58)-D52</f>
        <v>0</v>
      </c>
      <c r="E86" s="2">
        <f>SUM(E53:E58)-E52</f>
        <v>0</v>
      </c>
      <c r="F86" s="2">
        <f>SUM(F53:F58)-F52</f>
        <v>0</v>
      </c>
    </row>
    <row r="87" spans="2:6" x14ac:dyDescent="0.15">
      <c r="B87" s="2" t="s">
        <v>247</v>
      </c>
      <c r="C87" s="2">
        <f>SUM(C60:C64)-C59</f>
        <v>0</v>
      </c>
      <c r="D87" s="2">
        <f>SUM(D60:D64)-D59</f>
        <v>0</v>
      </c>
      <c r="E87" s="2">
        <f>SUM(E60:E64)-E59</f>
        <v>0</v>
      </c>
      <c r="F87" s="2">
        <f>SUM(F60:F64)-F59</f>
        <v>0</v>
      </c>
    </row>
    <row r="88" spans="2:6" x14ac:dyDescent="0.15">
      <c r="B88" s="2" t="s">
        <v>248</v>
      </c>
      <c r="C88" s="2">
        <f>SUM(C66:C69)-C65</f>
        <v>0</v>
      </c>
      <c r="D88" s="2">
        <f>SUM(D66:D69)-D65</f>
        <v>0</v>
      </c>
      <c r="E88" s="2">
        <f>SUM(E66:E69)-E65</f>
        <v>0</v>
      </c>
      <c r="F88" s="2">
        <f>SUM(F66:F69)-F65</f>
        <v>0</v>
      </c>
    </row>
    <row r="89" spans="2:6" x14ac:dyDescent="0.15">
      <c r="B89" s="2" t="s">
        <v>249</v>
      </c>
      <c r="C89" s="2">
        <f>SUM(C71:C78)-C70</f>
        <v>0</v>
      </c>
      <c r="D89" s="2">
        <f>SUM(D71:D78)-D70</f>
        <v>0</v>
      </c>
      <c r="E89" s="2">
        <f>SUM(E71:E78)-E70</f>
        <v>0</v>
      </c>
      <c r="F89" s="2">
        <f>SUM(F71:F78)-F70</f>
        <v>0</v>
      </c>
    </row>
  </sheetData>
  <mergeCells count="8">
    <mergeCell ref="B2:F2"/>
    <mergeCell ref="C4:E4"/>
    <mergeCell ref="B5:B7"/>
    <mergeCell ref="C5:C7"/>
    <mergeCell ref="D5:D7"/>
    <mergeCell ref="E5:F5"/>
    <mergeCell ref="E6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transitionEvaluation="1" codeName="Sheet124">
    <tabColor indexed="8"/>
  </sheetPr>
  <dimension ref="B1:I90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C9" sqref="C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6" width="22.85546875" style="2" customWidth="1"/>
    <col min="7" max="8" width="13.85546875" style="2" customWidth="1"/>
    <col min="9" max="57" width="9.28515625" style="2"/>
    <col min="58" max="58" width="9" style="2" bestFit="1" customWidth="1"/>
    <col min="59" max="16384" width="9.28515625" style="2"/>
  </cols>
  <sheetData>
    <row r="1" spans="2:6" x14ac:dyDescent="0.15">
      <c r="B1" s="1" t="s">
        <v>274</v>
      </c>
    </row>
    <row r="2" spans="2:6" s="3" customFormat="1" ht="14.4" x14ac:dyDescent="0.15">
      <c r="B2" s="192" t="s">
        <v>292</v>
      </c>
      <c r="C2" s="192"/>
      <c r="D2" s="192"/>
      <c r="E2" s="192"/>
      <c r="F2" s="192"/>
    </row>
    <row r="3" spans="2:6" s="5" customFormat="1" x14ac:dyDescent="0.15">
      <c r="B3" s="4"/>
      <c r="C3" s="4"/>
      <c r="D3" s="4"/>
      <c r="E3" s="4"/>
    </row>
    <row r="4" spans="2:6" s="7" customFormat="1" ht="10.199999999999999" thickBot="1" x14ac:dyDescent="0.2">
      <c r="B4" s="6"/>
      <c r="C4" s="211" t="s">
        <v>238</v>
      </c>
      <c r="D4" s="211"/>
      <c r="E4" s="211"/>
    </row>
    <row r="5" spans="2:6" s="8" customFormat="1" x14ac:dyDescent="0.15">
      <c r="B5" s="195" t="s">
        <v>117</v>
      </c>
      <c r="C5" s="219" t="s">
        <v>54</v>
      </c>
      <c r="D5" s="222" t="s">
        <v>125</v>
      </c>
      <c r="E5" s="193" t="s">
        <v>120</v>
      </c>
      <c r="F5" s="194"/>
    </row>
    <row r="6" spans="2:6" s="8" customFormat="1" x14ac:dyDescent="0.15">
      <c r="B6" s="196"/>
      <c r="C6" s="220"/>
      <c r="D6" s="223"/>
      <c r="E6" s="207" t="s">
        <v>61</v>
      </c>
      <c r="F6" s="209" t="s">
        <v>119</v>
      </c>
    </row>
    <row r="7" spans="2:6" s="8" customFormat="1" x14ac:dyDescent="0.15">
      <c r="B7" s="197"/>
      <c r="C7" s="221"/>
      <c r="D7" s="224"/>
      <c r="E7" s="208"/>
      <c r="F7" s="210"/>
    </row>
    <row r="8" spans="2:6" s="8" customFormat="1" x14ac:dyDescent="0.15">
      <c r="B8" s="9"/>
      <c r="C8" s="10"/>
      <c r="D8" s="11"/>
      <c r="E8" s="12"/>
      <c r="F8" s="13"/>
    </row>
    <row r="9" spans="2:6" s="8" customFormat="1" x14ac:dyDescent="0.15">
      <c r="B9" s="14" t="str">
        <f>重要犯罪!B9</f>
        <v>2012 平成24年</v>
      </c>
      <c r="C9" s="15">
        <v>633226</v>
      </c>
      <c r="D9" s="16">
        <v>633226</v>
      </c>
      <c r="E9" s="15">
        <v>652805</v>
      </c>
      <c r="F9" s="17">
        <v>21705</v>
      </c>
    </row>
    <row r="10" spans="2:6" s="8" customFormat="1" x14ac:dyDescent="0.15">
      <c r="B10" s="14" t="str">
        <f>重要犯罪!B10</f>
        <v>2013     25</v>
      </c>
      <c r="C10" s="15">
        <v>603789</v>
      </c>
      <c r="D10" s="16">
        <v>603789</v>
      </c>
      <c r="E10" s="15">
        <v>622054</v>
      </c>
      <c r="F10" s="17">
        <v>21352</v>
      </c>
    </row>
    <row r="11" spans="2:6" s="8" customFormat="1" x14ac:dyDescent="0.15">
      <c r="B11" s="14" t="str">
        <f>重要犯罪!B11</f>
        <v>2014     26</v>
      </c>
      <c r="C11" s="15">
        <v>275770</v>
      </c>
      <c r="D11" s="16">
        <v>275770</v>
      </c>
      <c r="E11" s="15">
        <v>285965</v>
      </c>
      <c r="F11" s="17">
        <v>10089</v>
      </c>
    </row>
    <row r="12" spans="2:6" s="8" customFormat="1" x14ac:dyDescent="0.15">
      <c r="B12" s="18" t="str">
        <f>重要犯罪!B12</f>
        <v>2015     27</v>
      </c>
      <c r="C12" s="19">
        <v>7042</v>
      </c>
      <c r="D12" s="20">
        <v>7042</v>
      </c>
      <c r="E12" s="19">
        <v>7659</v>
      </c>
      <c r="F12" s="21">
        <v>1192</v>
      </c>
    </row>
    <row r="13" spans="2:6" s="8" customFormat="1" x14ac:dyDescent="0.15">
      <c r="B13" s="18" t="str">
        <f>重要犯罪!B13</f>
        <v>2016     28</v>
      </c>
      <c r="C13" s="19">
        <v>4854</v>
      </c>
      <c r="D13" s="20">
        <v>4854</v>
      </c>
      <c r="E13" s="19">
        <v>5435</v>
      </c>
      <c r="F13" s="21">
        <v>1053</v>
      </c>
    </row>
    <row r="14" spans="2:6" s="8" customFormat="1" x14ac:dyDescent="0.15">
      <c r="B14" s="18" t="str">
        <f>重要犯罪!B14</f>
        <v>2017     29</v>
      </c>
      <c r="C14" s="21">
        <v>5031</v>
      </c>
      <c r="D14" s="20">
        <v>5031</v>
      </c>
      <c r="E14" s="19">
        <v>5530</v>
      </c>
      <c r="F14" s="21">
        <v>1130</v>
      </c>
    </row>
    <row r="15" spans="2:6" s="8" customFormat="1" x14ac:dyDescent="0.15">
      <c r="B15" s="18" t="str">
        <f>重要犯罪!B15</f>
        <v>2018     30</v>
      </c>
      <c r="C15" s="21">
        <v>5390</v>
      </c>
      <c r="D15" s="20">
        <v>5390</v>
      </c>
      <c r="E15" s="19">
        <v>5777</v>
      </c>
      <c r="F15" s="21">
        <v>1112</v>
      </c>
    </row>
    <row r="16" spans="2:6" s="8" customFormat="1" x14ac:dyDescent="0.15">
      <c r="B16" s="18" t="str">
        <f>重要犯罪!B16</f>
        <v>2019 令和元年</v>
      </c>
      <c r="C16" s="19">
        <v>5795</v>
      </c>
      <c r="D16" s="20">
        <v>5795</v>
      </c>
      <c r="E16" s="19">
        <v>6403</v>
      </c>
      <c r="F16" s="21">
        <v>1221</v>
      </c>
    </row>
    <row r="17" spans="2:9" s="22" customFormat="1" x14ac:dyDescent="0.15">
      <c r="B17" s="18" t="str">
        <f>重要犯罪!B17</f>
        <v>2020 　　２</v>
      </c>
      <c r="C17" s="19">
        <v>5269</v>
      </c>
      <c r="D17" s="19">
        <v>5269</v>
      </c>
      <c r="E17" s="19">
        <v>5784</v>
      </c>
      <c r="F17" s="19">
        <v>1028</v>
      </c>
    </row>
    <row r="18" spans="2:9" s="22" customFormat="1" x14ac:dyDescent="0.15">
      <c r="B18" s="23" t="str">
        <f>重要犯罪!B18</f>
        <v>2021 　　３</v>
      </c>
      <c r="C18" s="37">
        <f>SUM(C20,C26,C33,C34,C45,C52,C59,C65,C70)</f>
        <v>5733</v>
      </c>
      <c r="D18" s="38">
        <f>SUM(D20,D26,D33,D34,D45,D52,D59,D65,D70)</f>
        <v>5733</v>
      </c>
      <c r="E18" s="39">
        <f>SUM(E20,E26,E33,E34,E45,E52,E59,E65,E70)</f>
        <v>6212</v>
      </c>
      <c r="F18" s="37">
        <f>SUM(F20,F26,F33,F34,F45,F52,F59,F65,F70)</f>
        <v>1200</v>
      </c>
      <c r="G18" s="39"/>
      <c r="H18" s="39"/>
      <c r="I18" s="39"/>
    </row>
    <row r="19" spans="2:9" s="8" customFormat="1" x14ac:dyDescent="0.15">
      <c r="B19" s="2"/>
      <c r="C19" s="24"/>
      <c r="D19" s="24"/>
      <c r="E19" s="24"/>
      <c r="F19" s="24"/>
      <c r="I19" s="25"/>
    </row>
    <row r="20" spans="2:9" s="22" customFormat="1" ht="11.1" customHeight="1" x14ac:dyDescent="0.15">
      <c r="B20" s="26" t="s">
        <v>1</v>
      </c>
      <c r="C20" s="128">
        <v>32</v>
      </c>
      <c r="D20" s="128">
        <v>32</v>
      </c>
      <c r="E20" s="128">
        <v>32</v>
      </c>
      <c r="F20" s="128">
        <v>7</v>
      </c>
      <c r="G20" s="27"/>
      <c r="H20" s="27"/>
      <c r="I20" s="28"/>
    </row>
    <row r="21" spans="2:9" s="8" customFormat="1" ht="11.1" customHeight="1" x14ac:dyDescent="0.15">
      <c r="B21" s="29" t="s">
        <v>2</v>
      </c>
      <c r="C21" s="123">
        <v>28</v>
      </c>
      <c r="D21" s="123">
        <v>28</v>
      </c>
      <c r="E21" s="123">
        <v>29</v>
      </c>
      <c r="F21" s="123">
        <v>5</v>
      </c>
      <c r="G21" s="31"/>
      <c r="H21" s="31"/>
      <c r="I21" s="25"/>
    </row>
    <row r="22" spans="2:9" s="8" customFormat="1" ht="11.1" customHeight="1" x14ac:dyDescent="0.15">
      <c r="B22" s="29" t="s">
        <v>3</v>
      </c>
      <c r="C22" s="123">
        <v>1</v>
      </c>
      <c r="D22" s="123">
        <v>1</v>
      </c>
      <c r="E22" s="123">
        <v>0</v>
      </c>
      <c r="F22" s="123">
        <v>0</v>
      </c>
      <c r="G22" s="31"/>
      <c r="H22" s="31"/>
      <c r="I22" s="25"/>
    </row>
    <row r="23" spans="2:9" s="8" customFormat="1" ht="11.1" customHeight="1" x14ac:dyDescent="0.15">
      <c r="B23" s="29" t="s">
        <v>4</v>
      </c>
      <c r="C23" s="123">
        <v>2</v>
      </c>
      <c r="D23" s="123">
        <v>2</v>
      </c>
      <c r="E23" s="123">
        <v>2</v>
      </c>
      <c r="F23" s="123">
        <v>1</v>
      </c>
      <c r="G23" s="31"/>
      <c r="H23" s="31"/>
      <c r="I23" s="25"/>
    </row>
    <row r="24" spans="2:9" s="8" customFormat="1" ht="11.1" customHeight="1" x14ac:dyDescent="0.15">
      <c r="B24" s="29" t="s">
        <v>5</v>
      </c>
      <c r="C24" s="123">
        <v>1</v>
      </c>
      <c r="D24" s="123">
        <v>1</v>
      </c>
      <c r="E24" s="123">
        <v>1</v>
      </c>
      <c r="F24" s="123">
        <v>1</v>
      </c>
      <c r="G24" s="31"/>
      <c r="H24" s="31"/>
      <c r="I24" s="25"/>
    </row>
    <row r="25" spans="2:9" s="8" customFormat="1" ht="11.1" customHeight="1" x14ac:dyDescent="0.15">
      <c r="B25" s="29" t="s">
        <v>6</v>
      </c>
      <c r="C25" s="123">
        <v>0</v>
      </c>
      <c r="D25" s="123">
        <v>0</v>
      </c>
      <c r="E25" s="123">
        <v>0</v>
      </c>
      <c r="F25" s="123">
        <v>0</v>
      </c>
      <c r="G25" s="31"/>
      <c r="H25" s="31"/>
    </row>
    <row r="26" spans="2:9" s="22" customFormat="1" ht="11.1" customHeight="1" x14ac:dyDescent="0.15">
      <c r="B26" s="32" t="s">
        <v>284</v>
      </c>
      <c r="C26" s="128">
        <v>53</v>
      </c>
      <c r="D26" s="128">
        <v>53</v>
      </c>
      <c r="E26" s="128">
        <v>59</v>
      </c>
      <c r="F26" s="128">
        <v>18</v>
      </c>
      <c r="G26" s="27"/>
      <c r="H26" s="27"/>
    </row>
    <row r="27" spans="2:9" s="8" customFormat="1" ht="11.1" customHeight="1" x14ac:dyDescent="0.15">
      <c r="B27" s="29" t="s">
        <v>7</v>
      </c>
      <c r="C27" s="123">
        <v>4</v>
      </c>
      <c r="D27" s="123">
        <v>4</v>
      </c>
      <c r="E27" s="123">
        <v>4</v>
      </c>
      <c r="F27" s="123">
        <v>0</v>
      </c>
      <c r="G27" s="31"/>
      <c r="H27" s="31"/>
    </row>
    <row r="28" spans="2:9" s="8" customFormat="1" ht="11.1" customHeight="1" x14ac:dyDescent="0.15">
      <c r="B28" s="29" t="s">
        <v>8</v>
      </c>
      <c r="C28" s="123">
        <v>6</v>
      </c>
      <c r="D28" s="123">
        <v>6</v>
      </c>
      <c r="E28" s="123">
        <v>7</v>
      </c>
      <c r="F28" s="123">
        <v>3</v>
      </c>
    </row>
    <row r="29" spans="2:9" s="8" customFormat="1" ht="11.1" customHeight="1" x14ac:dyDescent="0.15">
      <c r="B29" s="29" t="s">
        <v>9</v>
      </c>
      <c r="C29" s="123">
        <v>25</v>
      </c>
      <c r="D29" s="123">
        <v>25</v>
      </c>
      <c r="E29" s="123">
        <v>30</v>
      </c>
      <c r="F29" s="123">
        <v>8</v>
      </c>
    </row>
    <row r="30" spans="2:9" s="8" customFormat="1" ht="11.1" customHeight="1" x14ac:dyDescent="0.15">
      <c r="B30" s="29" t="s">
        <v>10</v>
      </c>
      <c r="C30" s="123">
        <v>3</v>
      </c>
      <c r="D30" s="123">
        <v>3</v>
      </c>
      <c r="E30" s="123">
        <v>3</v>
      </c>
      <c r="F30" s="123">
        <v>1</v>
      </c>
    </row>
    <row r="31" spans="2:9" s="8" customFormat="1" ht="11.1" customHeight="1" x14ac:dyDescent="0.15">
      <c r="B31" s="29" t="s">
        <v>11</v>
      </c>
      <c r="C31" s="123">
        <v>9</v>
      </c>
      <c r="D31" s="123">
        <v>9</v>
      </c>
      <c r="E31" s="123">
        <v>9</v>
      </c>
      <c r="F31" s="123">
        <v>4</v>
      </c>
    </row>
    <row r="32" spans="2:9" s="8" customFormat="1" ht="11.1" customHeight="1" x14ac:dyDescent="0.15">
      <c r="B32" s="29" t="s">
        <v>12</v>
      </c>
      <c r="C32" s="123">
        <v>6</v>
      </c>
      <c r="D32" s="123">
        <v>6</v>
      </c>
      <c r="E32" s="123">
        <v>6</v>
      </c>
      <c r="F32" s="123">
        <v>2</v>
      </c>
    </row>
    <row r="33" spans="2:6" s="22" customFormat="1" ht="11.1" customHeight="1" x14ac:dyDescent="0.15">
      <c r="B33" s="32" t="s">
        <v>13</v>
      </c>
      <c r="C33" s="128">
        <v>2358</v>
      </c>
      <c r="D33" s="128">
        <v>2358</v>
      </c>
      <c r="E33" s="128">
        <v>2739</v>
      </c>
      <c r="F33" s="128">
        <v>358</v>
      </c>
    </row>
    <row r="34" spans="2:6" s="22" customFormat="1" ht="11.1" customHeight="1" x14ac:dyDescent="0.15">
      <c r="B34" s="32" t="s">
        <v>285</v>
      </c>
      <c r="C34" s="128">
        <v>1079</v>
      </c>
      <c r="D34" s="128">
        <v>1079</v>
      </c>
      <c r="E34" s="128">
        <v>1059</v>
      </c>
      <c r="F34" s="128">
        <v>251</v>
      </c>
    </row>
    <row r="35" spans="2:6" s="8" customFormat="1" ht="11.1" customHeight="1" x14ac:dyDescent="0.15">
      <c r="B35" s="29" t="s">
        <v>14</v>
      </c>
      <c r="C35" s="123">
        <v>19</v>
      </c>
      <c r="D35" s="123">
        <v>19</v>
      </c>
      <c r="E35" s="123">
        <v>18</v>
      </c>
      <c r="F35" s="123">
        <v>11</v>
      </c>
    </row>
    <row r="36" spans="2:6" s="8" customFormat="1" ht="11.1" customHeight="1" x14ac:dyDescent="0.15">
      <c r="B36" s="29" t="s">
        <v>15</v>
      </c>
      <c r="C36" s="123">
        <v>11</v>
      </c>
      <c r="D36" s="123">
        <v>11</v>
      </c>
      <c r="E36" s="123">
        <v>12</v>
      </c>
      <c r="F36" s="123">
        <v>5</v>
      </c>
    </row>
    <row r="37" spans="2:6" s="8" customFormat="1" ht="11.1" customHeight="1" x14ac:dyDescent="0.15">
      <c r="B37" s="29" t="s">
        <v>16</v>
      </c>
      <c r="C37" s="123">
        <v>40</v>
      </c>
      <c r="D37" s="123">
        <v>40</v>
      </c>
      <c r="E37" s="123">
        <v>41</v>
      </c>
      <c r="F37" s="123">
        <v>19</v>
      </c>
    </row>
    <row r="38" spans="2:6" s="8" customFormat="1" ht="11.1" customHeight="1" x14ac:dyDescent="0.15">
      <c r="B38" s="29" t="s">
        <v>17</v>
      </c>
      <c r="C38" s="123">
        <v>162</v>
      </c>
      <c r="D38" s="123">
        <v>162</v>
      </c>
      <c r="E38" s="123">
        <v>180</v>
      </c>
      <c r="F38" s="123">
        <v>38</v>
      </c>
    </row>
    <row r="39" spans="2:6" s="8" customFormat="1" ht="11.1" customHeight="1" x14ac:dyDescent="0.15">
      <c r="B39" s="29" t="s">
        <v>18</v>
      </c>
      <c r="C39" s="123">
        <v>189</v>
      </c>
      <c r="D39" s="123">
        <v>189</v>
      </c>
      <c r="E39" s="123">
        <v>25</v>
      </c>
      <c r="F39" s="123">
        <v>6</v>
      </c>
    </row>
    <row r="40" spans="2:6" s="8" customFormat="1" ht="11.1" customHeight="1" x14ac:dyDescent="0.15">
      <c r="B40" s="29" t="s">
        <v>19</v>
      </c>
      <c r="C40" s="123">
        <v>505</v>
      </c>
      <c r="D40" s="123">
        <v>505</v>
      </c>
      <c r="E40" s="123">
        <v>597</v>
      </c>
      <c r="F40" s="123">
        <v>109</v>
      </c>
    </row>
    <row r="41" spans="2:6" s="8" customFormat="1" ht="11.1" customHeight="1" x14ac:dyDescent="0.15">
      <c r="B41" s="29" t="s">
        <v>20</v>
      </c>
      <c r="C41" s="123">
        <v>12</v>
      </c>
      <c r="D41" s="123">
        <v>12</v>
      </c>
      <c r="E41" s="123">
        <v>14</v>
      </c>
      <c r="F41" s="123">
        <v>7</v>
      </c>
    </row>
    <row r="42" spans="2:6" s="8" customFormat="1" ht="11.1" customHeight="1" x14ac:dyDescent="0.15">
      <c r="B42" s="29" t="s">
        <v>21</v>
      </c>
      <c r="C42" s="123">
        <v>12</v>
      </c>
      <c r="D42" s="123">
        <v>12</v>
      </c>
      <c r="E42" s="123">
        <v>17</v>
      </c>
      <c r="F42" s="123">
        <v>6</v>
      </c>
    </row>
    <row r="43" spans="2:6" s="8" customFormat="1" ht="11.1" customHeight="1" x14ac:dyDescent="0.15">
      <c r="B43" s="29" t="s">
        <v>22</v>
      </c>
      <c r="C43" s="123">
        <v>11</v>
      </c>
      <c r="D43" s="123">
        <v>11</v>
      </c>
      <c r="E43" s="123">
        <v>14</v>
      </c>
      <c r="F43" s="123">
        <v>3</v>
      </c>
    </row>
    <row r="44" spans="2:6" s="8" customFormat="1" ht="11.1" customHeight="1" x14ac:dyDescent="0.15">
      <c r="B44" s="29" t="s">
        <v>23</v>
      </c>
      <c r="C44" s="123">
        <v>118</v>
      </c>
      <c r="D44" s="123">
        <v>118</v>
      </c>
      <c r="E44" s="123">
        <v>141</v>
      </c>
      <c r="F44" s="123">
        <v>47</v>
      </c>
    </row>
    <row r="45" spans="2:6" s="22" customFormat="1" ht="11.1" customHeight="1" x14ac:dyDescent="0.15">
      <c r="B45" s="32" t="s">
        <v>286</v>
      </c>
      <c r="C45" s="128">
        <v>293</v>
      </c>
      <c r="D45" s="128">
        <v>293</v>
      </c>
      <c r="E45" s="128">
        <v>306</v>
      </c>
      <c r="F45" s="128">
        <v>93</v>
      </c>
    </row>
    <row r="46" spans="2:6" s="8" customFormat="1" ht="11.1" customHeight="1" x14ac:dyDescent="0.15">
      <c r="B46" s="29" t="s">
        <v>24</v>
      </c>
      <c r="C46" s="123">
        <v>4</v>
      </c>
      <c r="D46" s="123">
        <v>4</v>
      </c>
      <c r="E46" s="123">
        <v>6</v>
      </c>
      <c r="F46" s="123">
        <v>2</v>
      </c>
    </row>
    <row r="47" spans="2:6" s="8" customFormat="1" ht="11.1" customHeight="1" x14ac:dyDescent="0.15">
      <c r="B47" s="29" t="s">
        <v>25</v>
      </c>
      <c r="C47" s="123">
        <v>3</v>
      </c>
      <c r="D47" s="123">
        <v>3</v>
      </c>
      <c r="E47" s="123">
        <v>3</v>
      </c>
      <c r="F47" s="123">
        <v>2</v>
      </c>
    </row>
    <row r="48" spans="2:6" s="8" customFormat="1" ht="11.1" customHeight="1" x14ac:dyDescent="0.15">
      <c r="B48" s="29" t="s">
        <v>26</v>
      </c>
      <c r="C48" s="123">
        <v>0</v>
      </c>
      <c r="D48" s="123">
        <v>0</v>
      </c>
      <c r="E48" s="123">
        <v>0</v>
      </c>
      <c r="F48" s="123">
        <v>0</v>
      </c>
    </row>
    <row r="49" spans="2:6" s="8" customFormat="1" ht="11.1" customHeight="1" x14ac:dyDescent="0.15">
      <c r="B49" s="29" t="s">
        <v>27</v>
      </c>
      <c r="C49" s="123">
        <v>8</v>
      </c>
      <c r="D49" s="123">
        <v>8</v>
      </c>
      <c r="E49" s="123">
        <v>9</v>
      </c>
      <c r="F49" s="123">
        <v>4</v>
      </c>
    </row>
    <row r="50" spans="2:6" s="8" customFormat="1" ht="11.1" customHeight="1" x14ac:dyDescent="0.15">
      <c r="B50" s="29" t="s">
        <v>28</v>
      </c>
      <c r="C50" s="123">
        <v>268</v>
      </c>
      <c r="D50" s="123">
        <v>268</v>
      </c>
      <c r="E50" s="123">
        <v>275</v>
      </c>
      <c r="F50" s="123">
        <v>83</v>
      </c>
    </row>
    <row r="51" spans="2:6" s="8" customFormat="1" ht="11.1" customHeight="1" x14ac:dyDescent="0.15">
      <c r="B51" s="29" t="s">
        <v>29</v>
      </c>
      <c r="C51" s="123">
        <v>10</v>
      </c>
      <c r="D51" s="123">
        <v>10</v>
      </c>
      <c r="E51" s="123">
        <v>13</v>
      </c>
      <c r="F51" s="123">
        <v>2</v>
      </c>
    </row>
    <row r="52" spans="2:6" s="22" customFormat="1" ht="11.1" customHeight="1" x14ac:dyDescent="0.15">
      <c r="B52" s="32" t="s">
        <v>287</v>
      </c>
      <c r="C52" s="128">
        <v>1451</v>
      </c>
      <c r="D52" s="128">
        <v>1451</v>
      </c>
      <c r="E52" s="128">
        <v>1546</v>
      </c>
      <c r="F52" s="128">
        <v>319</v>
      </c>
    </row>
    <row r="53" spans="2:6" s="8" customFormat="1" ht="11.1" customHeight="1" x14ac:dyDescent="0.15">
      <c r="B53" s="29" t="s">
        <v>30</v>
      </c>
      <c r="C53" s="123">
        <v>18</v>
      </c>
      <c r="D53" s="123">
        <v>18</v>
      </c>
      <c r="E53" s="123">
        <v>18</v>
      </c>
      <c r="F53" s="123">
        <v>5</v>
      </c>
    </row>
    <row r="54" spans="2:6" s="8" customFormat="1" ht="11.1" customHeight="1" x14ac:dyDescent="0.15">
      <c r="B54" s="29" t="s">
        <v>31</v>
      </c>
      <c r="C54" s="123">
        <v>95</v>
      </c>
      <c r="D54" s="123">
        <v>95</v>
      </c>
      <c r="E54" s="123">
        <v>101</v>
      </c>
      <c r="F54" s="123">
        <v>23</v>
      </c>
    </row>
    <row r="55" spans="2:6" s="8" customFormat="1" ht="11.1" customHeight="1" x14ac:dyDescent="0.15">
      <c r="B55" s="29" t="s">
        <v>32</v>
      </c>
      <c r="C55" s="123">
        <v>927</v>
      </c>
      <c r="D55" s="123">
        <v>927</v>
      </c>
      <c r="E55" s="123">
        <v>973</v>
      </c>
      <c r="F55" s="123">
        <v>192</v>
      </c>
    </row>
    <row r="56" spans="2:6" s="8" customFormat="1" ht="11.1" customHeight="1" x14ac:dyDescent="0.15">
      <c r="B56" s="29" t="s">
        <v>33</v>
      </c>
      <c r="C56" s="123">
        <v>357</v>
      </c>
      <c r="D56" s="123">
        <v>357</v>
      </c>
      <c r="E56" s="123">
        <v>399</v>
      </c>
      <c r="F56" s="123">
        <v>87</v>
      </c>
    </row>
    <row r="57" spans="2:6" s="8" customFormat="1" ht="11.1" customHeight="1" x14ac:dyDescent="0.15">
      <c r="B57" s="29" t="s">
        <v>34</v>
      </c>
      <c r="C57" s="123">
        <v>36</v>
      </c>
      <c r="D57" s="123">
        <v>36</v>
      </c>
      <c r="E57" s="123">
        <v>37</v>
      </c>
      <c r="F57" s="123">
        <v>8</v>
      </c>
    </row>
    <row r="58" spans="2:6" s="8" customFormat="1" ht="11.1" customHeight="1" x14ac:dyDescent="0.15">
      <c r="B58" s="29" t="s">
        <v>35</v>
      </c>
      <c r="C58" s="123">
        <v>18</v>
      </c>
      <c r="D58" s="123">
        <v>18</v>
      </c>
      <c r="E58" s="123">
        <v>18</v>
      </c>
      <c r="F58" s="123">
        <v>4</v>
      </c>
    </row>
    <row r="59" spans="2:6" s="22" customFormat="1" ht="11.1" customHeight="1" x14ac:dyDescent="0.15">
      <c r="B59" s="32" t="s">
        <v>288</v>
      </c>
      <c r="C59" s="128">
        <v>130</v>
      </c>
      <c r="D59" s="128">
        <v>130</v>
      </c>
      <c r="E59" s="128">
        <v>118</v>
      </c>
      <c r="F59" s="128">
        <v>41</v>
      </c>
    </row>
    <row r="60" spans="2:6" s="8" customFormat="1" ht="11.1" customHeight="1" x14ac:dyDescent="0.15">
      <c r="B60" s="29" t="s">
        <v>36</v>
      </c>
      <c r="C60" s="123">
        <v>15</v>
      </c>
      <c r="D60" s="123">
        <v>15</v>
      </c>
      <c r="E60" s="123">
        <v>5</v>
      </c>
      <c r="F60" s="123">
        <v>2</v>
      </c>
    </row>
    <row r="61" spans="2:6" s="8" customFormat="1" ht="11.1" customHeight="1" x14ac:dyDescent="0.15">
      <c r="B61" s="29" t="s">
        <v>37</v>
      </c>
      <c r="C61" s="123">
        <v>1</v>
      </c>
      <c r="D61" s="123">
        <v>1</v>
      </c>
      <c r="E61" s="123">
        <v>0</v>
      </c>
      <c r="F61" s="123">
        <v>0</v>
      </c>
    </row>
    <row r="62" spans="2:6" s="8" customFormat="1" ht="11.1" customHeight="1" x14ac:dyDescent="0.15">
      <c r="B62" s="29" t="s">
        <v>38</v>
      </c>
      <c r="C62" s="123">
        <v>20</v>
      </c>
      <c r="D62" s="123">
        <v>20</v>
      </c>
      <c r="E62" s="123">
        <v>19</v>
      </c>
      <c r="F62" s="123">
        <v>9</v>
      </c>
    </row>
    <row r="63" spans="2:6" s="8" customFormat="1" ht="11.1" customHeight="1" x14ac:dyDescent="0.15">
      <c r="B63" s="29" t="s">
        <v>39</v>
      </c>
      <c r="C63" s="123">
        <v>82</v>
      </c>
      <c r="D63" s="123">
        <v>82</v>
      </c>
      <c r="E63" s="123">
        <v>82</v>
      </c>
      <c r="F63" s="123">
        <v>24</v>
      </c>
    </row>
    <row r="64" spans="2:6" s="8" customFormat="1" ht="11.1" customHeight="1" x14ac:dyDescent="0.15">
      <c r="B64" s="29" t="s">
        <v>40</v>
      </c>
      <c r="C64" s="123">
        <v>12</v>
      </c>
      <c r="D64" s="123">
        <v>12</v>
      </c>
      <c r="E64" s="123">
        <v>12</v>
      </c>
      <c r="F64" s="123">
        <v>6</v>
      </c>
    </row>
    <row r="65" spans="2:6" s="22" customFormat="1" ht="11.1" customHeight="1" x14ac:dyDescent="0.15">
      <c r="B65" s="32" t="s">
        <v>289</v>
      </c>
      <c r="C65" s="128">
        <v>94</v>
      </c>
      <c r="D65" s="128">
        <v>94</v>
      </c>
      <c r="E65" s="128">
        <v>100</v>
      </c>
      <c r="F65" s="128">
        <v>33</v>
      </c>
    </row>
    <row r="66" spans="2:6" s="8" customFormat="1" ht="11.1" customHeight="1" x14ac:dyDescent="0.15">
      <c r="B66" s="29" t="s">
        <v>41</v>
      </c>
      <c r="C66" s="123">
        <v>16</v>
      </c>
      <c r="D66" s="123">
        <v>16</v>
      </c>
      <c r="E66" s="123">
        <v>16</v>
      </c>
      <c r="F66" s="123">
        <v>5</v>
      </c>
    </row>
    <row r="67" spans="2:6" s="8" customFormat="1" ht="11.1" customHeight="1" x14ac:dyDescent="0.15">
      <c r="B67" s="29" t="s">
        <v>42</v>
      </c>
      <c r="C67" s="123">
        <v>33</v>
      </c>
      <c r="D67" s="123">
        <v>33</v>
      </c>
      <c r="E67" s="123">
        <v>35</v>
      </c>
      <c r="F67" s="123">
        <v>13</v>
      </c>
    </row>
    <row r="68" spans="2:6" s="8" customFormat="1" ht="11.1" customHeight="1" x14ac:dyDescent="0.15">
      <c r="B68" s="29" t="s">
        <v>43</v>
      </c>
      <c r="C68" s="123">
        <v>27</v>
      </c>
      <c r="D68" s="123">
        <v>27</v>
      </c>
      <c r="E68" s="123">
        <v>28</v>
      </c>
      <c r="F68" s="123">
        <v>10</v>
      </c>
    </row>
    <row r="69" spans="2:6" s="8" customFormat="1" ht="11.1" customHeight="1" x14ac:dyDescent="0.15">
      <c r="B69" s="29" t="s">
        <v>44</v>
      </c>
      <c r="C69" s="123">
        <v>18</v>
      </c>
      <c r="D69" s="123">
        <v>18</v>
      </c>
      <c r="E69" s="123">
        <v>21</v>
      </c>
      <c r="F69" s="123">
        <v>5</v>
      </c>
    </row>
    <row r="70" spans="2:6" s="22" customFormat="1" ht="11.1" customHeight="1" x14ac:dyDescent="0.15">
      <c r="B70" s="32" t="s">
        <v>290</v>
      </c>
      <c r="C70" s="128">
        <v>243</v>
      </c>
      <c r="D70" s="128">
        <v>243</v>
      </c>
      <c r="E70" s="128">
        <v>253</v>
      </c>
      <c r="F70" s="128">
        <v>80</v>
      </c>
    </row>
    <row r="71" spans="2:6" s="8" customFormat="1" ht="11.1" customHeight="1" x14ac:dyDescent="0.15">
      <c r="B71" s="29" t="s">
        <v>45</v>
      </c>
      <c r="C71" s="123">
        <v>149</v>
      </c>
      <c r="D71" s="123">
        <v>149</v>
      </c>
      <c r="E71" s="123">
        <v>154</v>
      </c>
      <c r="F71" s="123">
        <v>48</v>
      </c>
    </row>
    <row r="72" spans="2:6" s="8" customFormat="1" ht="11.1" customHeight="1" x14ac:dyDescent="0.15">
      <c r="B72" s="29" t="s">
        <v>46</v>
      </c>
      <c r="C72" s="123">
        <v>10</v>
      </c>
      <c r="D72" s="123">
        <v>10</v>
      </c>
      <c r="E72" s="123">
        <v>10</v>
      </c>
      <c r="F72" s="123">
        <v>2</v>
      </c>
    </row>
    <row r="73" spans="2:6" s="8" customFormat="1" ht="11.1" customHeight="1" x14ac:dyDescent="0.15">
      <c r="B73" s="29" t="s">
        <v>47</v>
      </c>
      <c r="C73" s="123">
        <v>14</v>
      </c>
      <c r="D73" s="123">
        <v>14</v>
      </c>
      <c r="E73" s="123">
        <v>15</v>
      </c>
      <c r="F73" s="123">
        <v>2</v>
      </c>
    </row>
    <row r="74" spans="2:6" s="8" customFormat="1" ht="11.1" customHeight="1" x14ac:dyDescent="0.15">
      <c r="B74" s="29" t="s">
        <v>48</v>
      </c>
      <c r="C74" s="123">
        <v>24</v>
      </c>
      <c r="D74" s="123">
        <v>24</v>
      </c>
      <c r="E74" s="123">
        <v>27</v>
      </c>
      <c r="F74" s="123">
        <v>11</v>
      </c>
    </row>
    <row r="75" spans="2:6" s="8" customFormat="1" ht="11.1" customHeight="1" x14ac:dyDescent="0.15">
      <c r="B75" s="29" t="s">
        <v>49</v>
      </c>
      <c r="C75" s="123">
        <v>8</v>
      </c>
      <c r="D75" s="123">
        <v>8</v>
      </c>
      <c r="E75" s="123">
        <v>8</v>
      </c>
      <c r="F75" s="123">
        <v>1</v>
      </c>
    </row>
    <row r="76" spans="2:6" s="8" customFormat="1" ht="11.1" customHeight="1" x14ac:dyDescent="0.15">
      <c r="B76" s="29" t="s">
        <v>50</v>
      </c>
      <c r="C76" s="123">
        <v>13</v>
      </c>
      <c r="D76" s="123">
        <v>13</v>
      </c>
      <c r="E76" s="123">
        <v>13</v>
      </c>
      <c r="F76" s="123">
        <v>10</v>
      </c>
    </row>
    <row r="77" spans="2:6" s="8" customFormat="1" ht="11.1" customHeight="1" x14ac:dyDescent="0.15">
      <c r="B77" s="29" t="s">
        <v>51</v>
      </c>
      <c r="C77" s="123">
        <v>10</v>
      </c>
      <c r="D77" s="123">
        <v>10</v>
      </c>
      <c r="E77" s="123">
        <v>11</v>
      </c>
      <c r="F77" s="123">
        <v>4</v>
      </c>
    </row>
    <row r="78" spans="2:6" s="8" customFormat="1" ht="11.1" customHeight="1" thickBot="1" x14ac:dyDescent="0.2">
      <c r="B78" s="33" t="s">
        <v>52</v>
      </c>
      <c r="C78" s="132">
        <v>15</v>
      </c>
      <c r="D78" s="132">
        <v>15</v>
      </c>
      <c r="E78" s="132">
        <v>15</v>
      </c>
      <c r="F78" s="132">
        <v>2</v>
      </c>
    </row>
    <row r="79" spans="2:6" s="8" customFormat="1" x14ac:dyDescent="0.15">
      <c r="B79" s="8" t="s">
        <v>275</v>
      </c>
    </row>
    <row r="80" spans="2:6" s="8" customFormat="1" x14ac:dyDescent="0.15">
      <c r="B80" s="8" t="s">
        <v>301</v>
      </c>
    </row>
    <row r="81" spans="2:6" x14ac:dyDescent="0.15">
      <c r="B81" s="8" t="s">
        <v>232</v>
      </c>
      <c r="C81" s="8"/>
      <c r="D81" s="8"/>
      <c r="E81" s="8"/>
      <c r="F81" s="8"/>
    </row>
    <row r="82" spans="2:6" x14ac:dyDescent="0.15">
      <c r="B82" s="2" t="s">
        <v>241</v>
      </c>
      <c r="C82" s="2">
        <f>SUM(C21:C25,C27:C33,C35:C44,C46:C51,C53:C58,C60:C64,C66:C69,C71:C78)-C18</f>
        <v>0</v>
      </c>
      <c r="D82" s="2">
        <f>SUM(D21:D25,D27:D33,D35:D44,D46:D51,D53:D58,D60:D64,D66:D69,D71:D78)-D18</f>
        <v>0</v>
      </c>
      <c r="E82" s="2">
        <f>SUM(E21:E25,E27:E33,E35:E44,E46:E51,E53:E58,E60:E64,E66:E69,E71:E78)-E18</f>
        <v>0</v>
      </c>
      <c r="F82" s="2">
        <f>SUM(F21:F25,F27:F33,F35:F44,F46:F51,F53:F58,F60:F64,F66:F69,F71:F78)-F18</f>
        <v>0</v>
      </c>
    </row>
    <row r="83" spans="2:6" x14ac:dyDescent="0.15">
      <c r="B83" s="2" t="s">
        <v>242</v>
      </c>
      <c r="C83" s="2">
        <f>SUM(C21:C25)-C20</f>
        <v>0</v>
      </c>
      <c r="D83" s="2">
        <f>SUM(D21:D25)-D20</f>
        <v>0</v>
      </c>
      <c r="E83" s="2">
        <f>SUM(E21:E25)-E20</f>
        <v>0</v>
      </c>
      <c r="F83" s="2">
        <f>SUM(F21:F25)-F20</f>
        <v>0</v>
      </c>
    </row>
    <row r="84" spans="2:6" x14ac:dyDescent="0.15">
      <c r="B84" s="2" t="s">
        <v>243</v>
      </c>
      <c r="C84" s="2">
        <f>SUM(C27:C32)-C26</f>
        <v>0</v>
      </c>
      <c r="D84" s="2">
        <f>SUM(D27:D32)-D26</f>
        <v>0</v>
      </c>
      <c r="E84" s="2">
        <f>SUM(E27:E32)-E26</f>
        <v>0</v>
      </c>
      <c r="F84" s="2">
        <f>SUM(F27:F32)-F26</f>
        <v>0</v>
      </c>
    </row>
    <row r="85" spans="2:6" x14ac:dyDescent="0.15">
      <c r="B85" s="2" t="s">
        <v>244</v>
      </c>
      <c r="C85" s="2">
        <f>SUM(C35:C44)-C34</f>
        <v>0</v>
      </c>
      <c r="D85" s="2">
        <f>SUM(D35:D44)-D34</f>
        <v>0</v>
      </c>
      <c r="E85" s="2">
        <f>SUM(E35:E44)-E34</f>
        <v>0</v>
      </c>
      <c r="F85" s="2">
        <f>SUM(F35:F44)-F34</f>
        <v>0</v>
      </c>
    </row>
    <row r="86" spans="2:6" x14ac:dyDescent="0.15">
      <c r="B86" s="2" t="s">
        <v>245</v>
      </c>
      <c r="C86" s="2">
        <f>SUM(C46:C51)-C45</f>
        <v>0</v>
      </c>
      <c r="D86" s="2">
        <f>SUM(D46:D51)-D45</f>
        <v>0</v>
      </c>
      <c r="E86" s="2">
        <f>SUM(E46:E51)-E45</f>
        <v>0</v>
      </c>
      <c r="F86" s="2">
        <f>SUM(F46:F51)-F45</f>
        <v>0</v>
      </c>
    </row>
    <row r="87" spans="2:6" x14ac:dyDescent="0.15">
      <c r="B87" s="2" t="s">
        <v>246</v>
      </c>
      <c r="C87" s="2">
        <f>SUM(C53:C58)-C52</f>
        <v>0</v>
      </c>
      <c r="D87" s="2">
        <f>SUM(D53:D58)-D52</f>
        <v>0</v>
      </c>
      <c r="E87" s="2">
        <f>SUM(E53:E58)-E52</f>
        <v>0</v>
      </c>
      <c r="F87" s="2">
        <f>SUM(F53:F58)-F52</f>
        <v>0</v>
      </c>
    </row>
    <row r="88" spans="2:6" x14ac:dyDescent="0.15">
      <c r="B88" s="2" t="s">
        <v>247</v>
      </c>
      <c r="C88" s="2">
        <f>SUM(C60:C64)-C59</f>
        <v>0</v>
      </c>
      <c r="D88" s="2">
        <f>SUM(D60:D64)-D59</f>
        <v>0</v>
      </c>
      <c r="E88" s="2">
        <f>SUM(E60:E64)-E59</f>
        <v>0</v>
      </c>
      <c r="F88" s="2">
        <f>SUM(F60:F64)-F59</f>
        <v>0</v>
      </c>
    </row>
    <row r="89" spans="2:6" x14ac:dyDescent="0.15">
      <c r="B89" s="2" t="s">
        <v>248</v>
      </c>
      <c r="C89" s="2">
        <f>SUM(C66:C69)-C65</f>
        <v>0</v>
      </c>
      <c r="D89" s="2">
        <f>SUM(D66:D69)-D65</f>
        <v>0</v>
      </c>
      <c r="E89" s="2">
        <f>SUM(E66:E69)-E65</f>
        <v>0</v>
      </c>
      <c r="F89" s="2">
        <f>SUM(F66:F69)-F65</f>
        <v>0</v>
      </c>
    </row>
    <row r="90" spans="2:6" x14ac:dyDescent="0.15">
      <c r="B90" s="2" t="s">
        <v>249</v>
      </c>
      <c r="C90" s="2">
        <f>SUM(C71:C78)-C70</f>
        <v>0</v>
      </c>
      <c r="D90" s="2">
        <f>SUM(D71:D78)-D70</f>
        <v>0</v>
      </c>
      <c r="E90" s="2">
        <f>SUM(E71:E78)-E70</f>
        <v>0</v>
      </c>
      <c r="F90" s="2">
        <f>SUM(F71:F78)-F70</f>
        <v>0</v>
      </c>
    </row>
  </sheetData>
  <mergeCells count="8">
    <mergeCell ref="B2:F2"/>
    <mergeCell ref="C4:E4"/>
    <mergeCell ref="B5:B7"/>
    <mergeCell ref="C5:C7"/>
    <mergeCell ref="D5:D7"/>
    <mergeCell ref="E5:F5"/>
    <mergeCell ref="E6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2" orientation="portrait" horizontalDpi="300" verticalDpi="300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"/>
  <sheetViews>
    <sheetView workbookViewId="0"/>
  </sheetViews>
  <sheetFormatPr defaultRowHeight="9.6" x14ac:dyDescent="0.15"/>
  <sheetData/>
  <phoneticPr fontId="6"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99</vt:i4>
      </vt:variant>
      <vt:variant>
        <vt:lpstr>名前付き一覧</vt:lpstr>
      </vt:variant>
      <vt:variant>
        <vt:i4>98</vt:i4>
      </vt:variant>
    </vt:vector>
  </HeadingPairs>
  <TitlesOfParts>
    <vt:vector size="197" baseType="lpstr">
      <vt:lpstr>刑法犯総数</vt:lpstr>
      <vt:lpstr>重要犯罪</vt:lpstr>
      <vt:lpstr>重要窃盗犯</vt:lpstr>
      <vt:lpstr>A</vt:lpstr>
      <vt:lpstr>A-a</vt:lpstr>
      <vt:lpstr>A-a-1</vt:lpstr>
      <vt:lpstr>A-a-2</vt:lpstr>
      <vt:lpstr>A-a-3</vt:lpstr>
      <vt:lpstr>A-a-4</vt:lpstr>
      <vt:lpstr>A-b</vt:lpstr>
      <vt:lpstr>A-b-1</vt:lpstr>
      <vt:lpstr>A-b-2</vt:lpstr>
      <vt:lpstr>A-b-3</vt:lpstr>
      <vt:lpstr>A-b-4</vt:lpstr>
      <vt:lpstr>A-c</vt:lpstr>
      <vt:lpstr>A-d</vt:lpstr>
      <vt:lpstr>B</vt:lpstr>
      <vt:lpstr>B-a</vt:lpstr>
      <vt:lpstr>B-b</vt:lpstr>
      <vt:lpstr>B-c</vt:lpstr>
      <vt:lpstr>B-c-1</vt:lpstr>
      <vt:lpstr>B-c-2</vt:lpstr>
      <vt:lpstr>B-d</vt:lpstr>
      <vt:lpstr>B-e</vt:lpstr>
      <vt:lpstr>C</vt:lpstr>
      <vt:lpstr>D</vt:lpstr>
      <vt:lpstr>D-a</vt:lpstr>
      <vt:lpstr>D-b</vt:lpstr>
      <vt:lpstr>D-b-1</vt:lpstr>
      <vt:lpstr>D-b-2</vt:lpstr>
      <vt:lpstr>D-c</vt:lpstr>
      <vt:lpstr>D-c-1</vt:lpstr>
      <vt:lpstr>D-c-2</vt:lpstr>
      <vt:lpstr>D-c-3</vt:lpstr>
      <vt:lpstr>D-c-4</vt:lpstr>
      <vt:lpstr>D-c-5</vt:lpstr>
      <vt:lpstr>D-d</vt:lpstr>
      <vt:lpstr>D-d-1</vt:lpstr>
      <vt:lpstr>D-d-2</vt:lpstr>
      <vt:lpstr>D-e</vt:lpstr>
      <vt:lpstr>D-f</vt:lpstr>
      <vt:lpstr>E</vt:lpstr>
      <vt:lpstr>E-a</vt:lpstr>
      <vt:lpstr>E-a-1</vt:lpstr>
      <vt:lpstr>E-a-2</vt:lpstr>
      <vt:lpstr>E-a-3</vt:lpstr>
      <vt:lpstr>E-b</vt:lpstr>
      <vt:lpstr>E-b-1</vt:lpstr>
      <vt:lpstr>E-b-2</vt:lpstr>
      <vt:lpstr>E-b-3</vt:lpstr>
      <vt:lpstr>F</vt:lpstr>
      <vt:lpstr>F-3</vt:lpstr>
      <vt:lpstr>F-4</vt:lpstr>
      <vt:lpstr>F-5</vt:lpstr>
      <vt:lpstr>F-6</vt:lpstr>
      <vt:lpstr>F-8</vt:lpstr>
      <vt:lpstr>F-9</vt:lpstr>
      <vt:lpstr>F-10</vt:lpstr>
      <vt:lpstr>F-11</vt:lpstr>
      <vt:lpstr>F-12</vt:lpstr>
      <vt:lpstr>F-13</vt:lpstr>
      <vt:lpstr>F-15</vt:lpstr>
      <vt:lpstr>F-16</vt:lpstr>
      <vt:lpstr>F-17</vt:lpstr>
      <vt:lpstr>F-18</vt:lpstr>
      <vt:lpstr>F-19</vt:lpstr>
      <vt:lpstr>F-20</vt:lpstr>
      <vt:lpstr>F-20-1</vt:lpstr>
      <vt:lpstr>F-20-2</vt:lpstr>
      <vt:lpstr>F-22</vt:lpstr>
      <vt:lpstr>F-23</vt:lpstr>
      <vt:lpstr>F-24</vt:lpstr>
      <vt:lpstr>F-25</vt:lpstr>
      <vt:lpstr>F-26</vt:lpstr>
      <vt:lpstr>F-26-1</vt:lpstr>
      <vt:lpstr>F-26-2</vt:lpstr>
      <vt:lpstr>F-27</vt:lpstr>
      <vt:lpstr>F-28</vt:lpstr>
      <vt:lpstr>F-29</vt:lpstr>
      <vt:lpstr>F-30</vt:lpstr>
      <vt:lpstr>F-31</vt:lpstr>
      <vt:lpstr>F-32</vt:lpstr>
      <vt:lpstr>F-33</vt:lpstr>
      <vt:lpstr>F-34</vt:lpstr>
      <vt:lpstr>F-35</vt:lpstr>
      <vt:lpstr>F-36</vt:lpstr>
      <vt:lpstr>F-37</vt:lpstr>
      <vt:lpstr>F-38</vt:lpstr>
      <vt:lpstr>F-39</vt:lpstr>
      <vt:lpstr>F-40</vt:lpstr>
      <vt:lpstr>F-41</vt:lpstr>
      <vt:lpstr>F-42</vt:lpstr>
      <vt:lpstr>F-43</vt:lpstr>
      <vt:lpstr>F-44</vt:lpstr>
      <vt:lpstr>F-45</vt:lpstr>
      <vt:lpstr>F-48</vt:lpstr>
      <vt:lpstr>交通含む刑法犯総数</vt:lpstr>
      <vt:lpstr>交通総数</vt:lpstr>
      <vt:lpstr>Sheet1</vt:lpstr>
      <vt:lpstr>A!Print_Area</vt:lpstr>
      <vt:lpstr>'A-a'!Print_Area</vt:lpstr>
      <vt:lpstr>'A-a-1'!Print_Area</vt:lpstr>
      <vt:lpstr>'A-a-2'!Print_Area</vt:lpstr>
      <vt:lpstr>'A-a-3'!Print_Area</vt:lpstr>
      <vt:lpstr>'A-a-4'!Print_Area</vt:lpstr>
      <vt:lpstr>'A-b'!Print_Area</vt:lpstr>
      <vt:lpstr>'A-b-1'!Print_Area</vt:lpstr>
      <vt:lpstr>'A-b-2'!Print_Area</vt:lpstr>
      <vt:lpstr>'A-b-3'!Print_Area</vt:lpstr>
      <vt:lpstr>'A-b-4'!Print_Area</vt:lpstr>
      <vt:lpstr>'A-c'!Print_Area</vt:lpstr>
      <vt:lpstr>'A-d'!Print_Area</vt:lpstr>
      <vt:lpstr>B!Print_Area</vt:lpstr>
      <vt:lpstr>'B-a'!Print_Area</vt:lpstr>
      <vt:lpstr>'B-b'!Print_Area</vt:lpstr>
      <vt:lpstr>'B-c'!Print_Area</vt:lpstr>
      <vt:lpstr>'B-c-1'!Print_Area</vt:lpstr>
      <vt:lpstr>'B-c-2'!Print_Area</vt:lpstr>
      <vt:lpstr>'B-d'!Print_Area</vt:lpstr>
      <vt:lpstr>'B-e'!Print_Area</vt:lpstr>
      <vt:lpstr>'C'!Print_Area</vt:lpstr>
      <vt:lpstr>D!Print_Area</vt:lpstr>
      <vt:lpstr>'D-a'!Print_Area</vt:lpstr>
      <vt:lpstr>'D-b'!Print_Area</vt:lpstr>
      <vt:lpstr>'D-b-1'!Print_Area</vt:lpstr>
      <vt:lpstr>'D-b-2'!Print_Area</vt:lpstr>
      <vt:lpstr>'D-c'!Print_Area</vt:lpstr>
      <vt:lpstr>'D-c-1'!Print_Area</vt:lpstr>
      <vt:lpstr>'D-c-2'!Print_Area</vt:lpstr>
      <vt:lpstr>'D-c-3'!Print_Area</vt:lpstr>
      <vt:lpstr>'D-c-4'!Print_Area</vt:lpstr>
      <vt:lpstr>'D-c-5'!Print_Area</vt:lpstr>
      <vt:lpstr>'D-d'!Print_Area</vt:lpstr>
      <vt:lpstr>'D-d-1'!Print_Area</vt:lpstr>
      <vt:lpstr>'D-d-2'!Print_Area</vt:lpstr>
      <vt:lpstr>'D-e'!Print_Area</vt:lpstr>
      <vt:lpstr>'D-f'!Print_Area</vt:lpstr>
      <vt:lpstr>E!Print_Area</vt:lpstr>
      <vt:lpstr>'E-a'!Print_Area</vt:lpstr>
      <vt:lpstr>'E-a-1'!Print_Area</vt:lpstr>
      <vt:lpstr>'E-a-2'!Print_Area</vt:lpstr>
      <vt:lpstr>'E-a-3'!Print_Area</vt:lpstr>
      <vt:lpstr>'E-b'!Print_Area</vt:lpstr>
      <vt:lpstr>'E-b-1'!Print_Area</vt:lpstr>
      <vt:lpstr>'E-b-2'!Print_Area</vt:lpstr>
      <vt:lpstr>'E-b-3'!Print_Area</vt:lpstr>
      <vt:lpstr>F!Print_Area</vt:lpstr>
      <vt:lpstr>'F-10'!Print_Area</vt:lpstr>
      <vt:lpstr>'F-11'!Print_Area</vt:lpstr>
      <vt:lpstr>'F-12'!Print_Area</vt:lpstr>
      <vt:lpstr>'F-13'!Print_Area</vt:lpstr>
      <vt:lpstr>'F-15'!Print_Area</vt:lpstr>
      <vt:lpstr>'F-16'!Print_Area</vt:lpstr>
      <vt:lpstr>'F-17'!Print_Area</vt:lpstr>
      <vt:lpstr>'F-18'!Print_Area</vt:lpstr>
      <vt:lpstr>'F-19'!Print_Area</vt:lpstr>
      <vt:lpstr>'F-20'!Print_Area</vt:lpstr>
      <vt:lpstr>'F-20-1'!Print_Area</vt:lpstr>
      <vt:lpstr>'F-20-2'!Print_Area</vt:lpstr>
      <vt:lpstr>'F-22'!Print_Area</vt:lpstr>
      <vt:lpstr>'F-23'!Print_Area</vt:lpstr>
      <vt:lpstr>'F-24'!Print_Area</vt:lpstr>
      <vt:lpstr>'F-25'!Print_Area</vt:lpstr>
      <vt:lpstr>'F-26'!Print_Area</vt:lpstr>
      <vt:lpstr>'F-26-1'!Print_Area</vt:lpstr>
      <vt:lpstr>'F-26-2'!Print_Area</vt:lpstr>
      <vt:lpstr>'F-27'!Print_Area</vt:lpstr>
      <vt:lpstr>'F-28'!Print_Area</vt:lpstr>
      <vt:lpstr>'F-29'!Print_Area</vt:lpstr>
      <vt:lpstr>'F-3'!Print_Area</vt:lpstr>
      <vt:lpstr>'F-30'!Print_Area</vt:lpstr>
      <vt:lpstr>'F-31'!Print_Area</vt:lpstr>
      <vt:lpstr>'F-32'!Print_Area</vt:lpstr>
      <vt:lpstr>'F-33'!Print_Area</vt:lpstr>
      <vt:lpstr>'F-34'!Print_Area</vt:lpstr>
      <vt:lpstr>'F-35'!Print_Area</vt:lpstr>
      <vt:lpstr>'F-36'!Print_Area</vt:lpstr>
      <vt:lpstr>'F-37'!Print_Area</vt:lpstr>
      <vt:lpstr>'F-38'!Print_Area</vt:lpstr>
      <vt:lpstr>'F-39'!Print_Area</vt:lpstr>
      <vt:lpstr>'F-4'!Print_Area</vt:lpstr>
      <vt:lpstr>'F-40'!Print_Area</vt:lpstr>
      <vt:lpstr>'F-41'!Print_Area</vt:lpstr>
      <vt:lpstr>'F-42'!Print_Area</vt:lpstr>
      <vt:lpstr>'F-43'!Print_Area</vt:lpstr>
      <vt:lpstr>'F-44'!Print_Area</vt:lpstr>
      <vt:lpstr>'F-45'!Print_Area</vt:lpstr>
      <vt:lpstr>'F-48'!Print_Area</vt:lpstr>
      <vt:lpstr>'F-5'!Print_Area</vt:lpstr>
      <vt:lpstr>'F-6'!Print_Area</vt:lpstr>
      <vt:lpstr>'F-8'!Print_Area</vt:lpstr>
      <vt:lpstr>'F-9'!Print_Area</vt:lpstr>
      <vt:lpstr>刑法犯総数!Print_Area</vt:lpstr>
      <vt:lpstr>交通含む刑法犯総数!Print_Area</vt:lpstr>
      <vt:lpstr>交通総数!Print_Area</vt:lpstr>
      <vt:lpstr>重要窃盗犯!Print_Area</vt:lpstr>
      <vt:lpstr>重要犯罪!Print_Area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2022-07-14T00:55:42Z</cp:lastPrinted>
  <dcterms:created xsi:type="dcterms:W3CDTF">2002-04-08T08:42:23Z</dcterms:created>
  <dcterms:modified xsi:type="dcterms:W3CDTF">2022-09-29T07:01:32Z</dcterms:modified>
</cp:coreProperties>
</file>