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684E9456-80A7-49AD-9B03-2B75B1EE1B4A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" sheetId="1" r:id="rId1"/>
  </sheets>
  <definedNames>
    <definedName name="_xlnm.Print_Area" localSheetId="0">'01'!$B$2:$I$65,'01'!$K$2:$S$65</definedName>
  </definedNames>
  <calcPr calcId="191029"/>
</workbook>
</file>

<file path=xl/calcChain.xml><?xml version="1.0" encoding="utf-8"?>
<calcChain xmlns="http://schemas.openxmlformats.org/spreadsheetml/2006/main">
  <c r="C6" i="1" l="1"/>
  <c r="C68" i="1" s="1"/>
  <c r="F8" i="1"/>
  <c r="U8" i="1" s="1"/>
  <c r="F9" i="1"/>
  <c r="U9" i="1" s="1"/>
  <c r="F10" i="1"/>
  <c r="U10" i="1" s="1"/>
  <c r="F11" i="1"/>
  <c r="U11" i="1" s="1"/>
  <c r="F12" i="1"/>
  <c r="O12" i="1"/>
  <c r="W12" i="1" s="1"/>
  <c r="O11" i="1"/>
  <c r="W11" i="1" s="1"/>
  <c r="O10" i="1"/>
  <c r="W10" i="1" s="1"/>
  <c r="O9" i="1"/>
  <c r="W9" i="1" s="1"/>
  <c r="O8" i="1"/>
  <c r="O20" i="1"/>
  <c r="W20" i="1" s="1"/>
  <c r="O19" i="1"/>
  <c r="W19" i="1" s="1"/>
  <c r="O18" i="1"/>
  <c r="W18" i="1"/>
  <c r="O17" i="1"/>
  <c r="O16" i="1"/>
  <c r="W16" i="1" s="1"/>
  <c r="O15" i="1"/>
  <c r="W15" i="1" s="1"/>
  <c r="O14" i="1"/>
  <c r="W14" i="1" s="1"/>
  <c r="O31" i="1"/>
  <c r="W31" i="1" s="1"/>
  <c r="O30" i="1"/>
  <c r="W30" i="1" s="1"/>
  <c r="O29" i="1"/>
  <c r="W29" i="1" s="1"/>
  <c r="O28" i="1"/>
  <c r="W28" i="1" s="1"/>
  <c r="O27" i="1"/>
  <c r="W27" i="1"/>
  <c r="O26" i="1"/>
  <c r="W26" i="1" s="1"/>
  <c r="O25" i="1"/>
  <c r="W25" i="1" s="1"/>
  <c r="O24" i="1"/>
  <c r="W24" i="1" s="1"/>
  <c r="O23" i="1"/>
  <c r="W23" i="1" s="1"/>
  <c r="O22" i="1"/>
  <c r="W22" i="1" s="1"/>
  <c r="O38" i="1"/>
  <c r="W38" i="1" s="1"/>
  <c r="O37" i="1"/>
  <c r="W37" i="1" s="1"/>
  <c r="O36" i="1"/>
  <c r="W36" i="1" s="1"/>
  <c r="O35" i="1"/>
  <c r="W35" i="1"/>
  <c r="O34" i="1"/>
  <c r="W34" i="1" s="1"/>
  <c r="O33" i="1"/>
  <c r="O45" i="1"/>
  <c r="W45" i="1" s="1"/>
  <c r="O44" i="1"/>
  <c r="W44" i="1" s="1"/>
  <c r="O43" i="1"/>
  <c r="W43" i="1" s="1"/>
  <c r="O42" i="1"/>
  <c r="W42" i="1" s="1"/>
  <c r="O41" i="1"/>
  <c r="W41" i="1" s="1"/>
  <c r="O40" i="1"/>
  <c r="W40" i="1" s="1"/>
  <c r="O51" i="1"/>
  <c r="W51" i="1" s="1"/>
  <c r="O50" i="1"/>
  <c r="W50" i="1" s="1"/>
  <c r="O49" i="1"/>
  <c r="W49" i="1" s="1"/>
  <c r="O48" i="1"/>
  <c r="W48" i="1" s="1"/>
  <c r="O47" i="1"/>
  <c r="O56" i="1"/>
  <c r="W56" i="1" s="1"/>
  <c r="O55" i="1"/>
  <c r="W55" i="1" s="1"/>
  <c r="O54" i="1"/>
  <c r="W54" i="1" s="1"/>
  <c r="O53" i="1"/>
  <c r="W53" i="1" s="1"/>
  <c r="O64" i="1"/>
  <c r="W64" i="1"/>
  <c r="O63" i="1"/>
  <c r="O62" i="1"/>
  <c r="W62" i="1" s="1"/>
  <c r="O61" i="1"/>
  <c r="O60" i="1"/>
  <c r="W60" i="1" s="1"/>
  <c r="O59" i="1"/>
  <c r="W59" i="1" s="1"/>
  <c r="O58" i="1"/>
  <c r="W58" i="1" s="1"/>
  <c r="O65" i="1"/>
  <c r="W65" i="1" s="1"/>
  <c r="K65" i="1"/>
  <c r="V65" i="1" s="1"/>
  <c r="K64" i="1"/>
  <c r="V64" i="1" s="1"/>
  <c r="K63" i="1"/>
  <c r="V63" i="1" s="1"/>
  <c r="K62" i="1"/>
  <c r="V62" i="1" s="1"/>
  <c r="K61" i="1"/>
  <c r="V61" i="1" s="1"/>
  <c r="K60" i="1"/>
  <c r="V60" i="1" s="1"/>
  <c r="K59" i="1"/>
  <c r="V59" i="1"/>
  <c r="K58" i="1"/>
  <c r="V58" i="1" s="1"/>
  <c r="K56" i="1"/>
  <c r="V56" i="1" s="1"/>
  <c r="K55" i="1"/>
  <c r="V55" i="1" s="1"/>
  <c r="K54" i="1"/>
  <c r="V54" i="1" s="1"/>
  <c r="K53" i="1"/>
  <c r="K51" i="1"/>
  <c r="V51" i="1" s="1"/>
  <c r="K50" i="1"/>
  <c r="V50" i="1" s="1"/>
  <c r="K49" i="1"/>
  <c r="V49" i="1" s="1"/>
  <c r="K48" i="1"/>
  <c r="V48" i="1" s="1"/>
  <c r="K47" i="1"/>
  <c r="V47" i="1" s="1"/>
  <c r="K45" i="1"/>
  <c r="V45" i="1" s="1"/>
  <c r="K44" i="1"/>
  <c r="V44" i="1" s="1"/>
  <c r="K43" i="1"/>
  <c r="V43" i="1" s="1"/>
  <c r="K42" i="1"/>
  <c r="V42" i="1" s="1"/>
  <c r="K41" i="1"/>
  <c r="V41" i="1" s="1"/>
  <c r="K40" i="1"/>
  <c r="V40" i="1" s="1"/>
  <c r="K38" i="1"/>
  <c r="V38" i="1" s="1"/>
  <c r="K37" i="1"/>
  <c r="V37" i="1" s="1"/>
  <c r="K36" i="1"/>
  <c r="V36" i="1" s="1"/>
  <c r="K35" i="1"/>
  <c r="V35" i="1" s="1"/>
  <c r="K34" i="1"/>
  <c r="V34" i="1" s="1"/>
  <c r="K33" i="1"/>
  <c r="K31" i="1"/>
  <c r="V31" i="1" s="1"/>
  <c r="K30" i="1"/>
  <c r="V30" i="1" s="1"/>
  <c r="K29" i="1"/>
  <c r="V29" i="1" s="1"/>
  <c r="K28" i="1"/>
  <c r="V28" i="1" s="1"/>
  <c r="K27" i="1"/>
  <c r="V27" i="1" s="1"/>
  <c r="K26" i="1"/>
  <c r="V26" i="1" s="1"/>
  <c r="K25" i="1"/>
  <c r="V25" i="1" s="1"/>
  <c r="K24" i="1"/>
  <c r="V24" i="1" s="1"/>
  <c r="K23" i="1"/>
  <c r="K22" i="1"/>
  <c r="V22" i="1" s="1"/>
  <c r="K20" i="1"/>
  <c r="V20" i="1" s="1"/>
  <c r="K19" i="1"/>
  <c r="V19" i="1" s="1"/>
  <c r="K18" i="1"/>
  <c r="V18" i="1" s="1"/>
  <c r="K17" i="1"/>
  <c r="V17" i="1" s="1"/>
  <c r="K16" i="1"/>
  <c r="V16" i="1" s="1"/>
  <c r="K15" i="1"/>
  <c r="V15" i="1" s="1"/>
  <c r="K14" i="1"/>
  <c r="K12" i="1"/>
  <c r="V12" i="1" s="1"/>
  <c r="K11" i="1"/>
  <c r="V11" i="1" s="1"/>
  <c r="K10" i="1"/>
  <c r="K9" i="1"/>
  <c r="K8" i="1"/>
  <c r="R69" i="1"/>
  <c r="M69" i="1"/>
  <c r="G69" i="1"/>
  <c r="M72" i="1"/>
  <c r="L74" i="1"/>
  <c r="F58" i="1"/>
  <c r="U58" i="1" s="1"/>
  <c r="F59" i="1"/>
  <c r="F60" i="1"/>
  <c r="U60" i="1" s="1"/>
  <c r="F61" i="1"/>
  <c r="U61" i="1" s="1"/>
  <c r="F62" i="1"/>
  <c r="U62" i="1" s="1"/>
  <c r="F63" i="1"/>
  <c r="U63" i="1" s="1"/>
  <c r="F64" i="1"/>
  <c r="U64" i="1" s="1"/>
  <c r="F65" i="1"/>
  <c r="F53" i="1"/>
  <c r="U53" i="1" s="1"/>
  <c r="F54" i="1"/>
  <c r="U54" i="1" s="1"/>
  <c r="F55" i="1"/>
  <c r="F56" i="1"/>
  <c r="U56" i="1" s="1"/>
  <c r="F47" i="1"/>
  <c r="U47" i="1" s="1"/>
  <c r="F48" i="1"/>
  <c r="U48" i="1" s="1"/>
  <c r="F49" i="1"/>
  <c r="U49" i="1" s="1"/>
  <c r="F50" i="1"/>
  <c r="U50" i="1" s="1"/>
  <c r="F51" i="1"/>
  <c r="F40" i="1"/>
  <c r="U40" i="1" s="1"/>
  <c r="F41" i="1"/>
  <c r="U41" i="1" s="1"/>
  <c r="F42" i="1"/>
  <c r="U42" i="1" s="1"/>
  <c r="F43" i="1"/>
  <c r="U43" i="1" s="1"/>
  <c r="F44" i="1"/>
  <c r="U44" i="1" s="1"/>
  <c r="F45" i="1"/>
  <c r="U45" i="1" s="1"/>
  <c r="F33" i="1"/>
  <c r="U33" i="1" s="1"/>
  <c r="F34" i="1"/>
  <c r="U34" i="1" s="1"/>
  <c r="F35" i="1"/>
  <c r="U35" i="1" s="1"/>
  <c r="F36" i="1"/>
  <c r="F37" i="1"/>
  <c r="U37" i="1" s="1"/>
  <c r="F38" i="1"/>
  <c r="U38" i="1" s="1"/>
  <c r="F22" i="1"/>
  <c r="F23" i="1"/>
  <c r="F24" i="1"/>
  <c r="U24" i="1" s="1"/>
  <c r="F25" i="1"/>
  <c r="F26" i="1"/>
  <c r="F27" i="1"/>
  <c r="F28" i="1"/>
  <c r="U28" i="1" s="1"/>
  <c r="F29" i="1"/>
  <c r="U29" i="1" s="1"/>
  <c r="F30" i="1"/>
  <c r="U30" i="1" s="1"/>
  <c r="F31" i="1"/>
  <c r="F14" i="1"/>
  <c r="U14" i="1" s="1"/>
  <c r="F15" i="1"/>
  <c r="U15" i="1" s="1"/>
  <c r="F16" i="1"/>
  <c r="F17" i="1"/>
  <c r="U17" i="1" s="1"/>
  <c r="F18" i="1"/>
  <c r="U18" i="1" s="1"/>
  <c r="F19" i="1"/>
  <c r="U19" i="1" s="1"/>
  <c r="R6" i="1"/>
  <c r="R68" i="1" s="1"/>
  <c r="Q6" i="1"/>
  <c r="Q68" i="1" s="1"/>
  <c r="P6" i="1"/>
  <c r="P68" i="1" s="1"/>
  <c r="M6" i="1"/>
  <c r="M68" i="1" s="1"/>
  <c r="I6" i="1"/>
  <c r="I68" i="1" s="1"/>
  <c r="H6" i="1"/>
  <c r="G6" i="1"/>
  <c r="G68" i="1" s="1"/>
  <c r="F20" i="1"/>
  <c r="U20" i="1" s="1"/>
  <c r="U25" i="1"/>
  <c r="U31" i="1"/>
  <c r="W47" i="1"/>
  <c r="U55" i="1"/>
  <c r="Q69" i="1"/>
  <c r="R70" i="1"/>
  <c r="Q71" i="1"/>
  <c r="R71" i="1"/>
  <c r="Q72" i="1"/>
  <c r="R72" i="1"/>
  <c r="Q73" i="1"/>
  <c r="R73" i="1"/>
  <c r="Q74" i="1"/>
  <c r="R74" i="1"/>
  <c r="Q75" i="1"/>
  <c r="Q76" i="1"/>
  <c r="R76" i="1"/>
  <c r="P76" i="1"/>
  <c r="M76" i="1"/>
  <c r="L76" i="1"/>
  <c r="I76" i="1"/>
  <c r="G76" i="1"/>
  <c r="C76" i="1"/>
  <c r="P75" i="1"/>
  <c r="M75" i="1"/>
  <c r="L75" i="1"/>
  <c r="I75" i="1"/>
  <c r="G75" i="1"/>
  <c r="C75" i="1"/>
  <c r="P74" i="1"/>
  <c r="M74" i="1"/>
  <c r="I74" i="1"/>
  <c r="G74" i="1"/>
  <c r="C74" i="1"/>
  <c r="P73" i="1"/>
  <c r="M73" i="1"/>
  <c r="L73" i="1"/>
  <c r="I73" i="1"/>
  <c r="G73" i="1"/>
  <c r="C73" i="1"/>
  <c r="P72" i="1"/>
  <c r="L72" i="1"/>
  <c r="I72" i="1"/>
  <c r="G72" i="1"/>
  <c r="C72" i="1"/>
  <c r="P71" i="1"/>
  <c r="M71" i="1"/>
  <c r="L71" i="1"/>
  <c r="I71" i="1"/>
  <c r="G71" i="1"/>
  <c r="C71" i="1"/>
  <c r="P70" i="1"/>
  <c r="M70" i="1"/>
  <c r="L70" i="1"/>
  <c r="I70" i="1"/>
  <c r="G70" i="1"/>
  <c r="C70" i="1"/>
  <c r="P69" i="1"/>
  <c r="L69" i="1"/>
  <c r="I69" i="1"/>
  <c r="C69" i="1"/>
  <c r="L6" i="1"/>
  <c r="L68" i="1" s="1"/>
  <c r="N6" i="1"/>
  <c r="R75" i="1"/>
  <c r="Q70" i="1"/>
  <c r="W17" i="1"/>
  <c r="U51" i="1"/>
  <c r="U26" i="1"/>
  <c r="D34" i="1"/>
  <c r="E34" i="1" s="1"/>
  <c r="D63" i="1"/>
  <c r="E63" i="1" s="1"/>
  <c r="W63" i="1"/>
  <c r="U23" i="1"/>
  <c r="O32" i="1" l="1"/>
  <c r="W32" i="1" s="1"/>
  <c r="D22" i="1"/>
  <c r="D15" i="1"/>
  <c r="E15" i="1" s="1"/>
  <c r="D9" i="1"/>
  <c r="T9" i="1" s="1"/>
  <c r="D51" i="1"/>
  <c r="E51" i="1" s="1"/>
  <c r="K7" i="1"/>
  <c r="V7" i="1" s="1"/>
  <c r="D28" i="1"/>
  <c r="E28" i="1" s="1"/>
  <c r="F57" i="1"/>
  <c r="F76" i="1" s="1"/>
  <c r="O72" i="1"/>
  <c r="O39" i="1"/>
  <c r="O73" i="1" s="1"/>
  <c r="D55" i="1"/>
  <c r="T55" i="1" s="1"/>
  <c r="D65" i="1"/>
  <c r="T65" i="1" s="1"/>
  <c r="K32" i="1"/>
  <c r="V32" i="1" s="1"/>
  <c r="D27" i="1"/>
  <c r="E27" i="1" s="1"/>
  <c r="D36" i="1"/>
  <c r="T36" i="1" s="1"/>
  <c r="D16" i="1"/>
  <c r="E16" i="1" s="1"/>
  <c r="U36" i="1"/>
  <c r="T34" i="1"/>
  <c r="D38" i="1"/>
  <c r="T38" i="1" s="1"/>
  <c r="D35" i="1"/>
  <c r="E35" i="1" s="1"/>
  <c r="U65" i="1"/>
  <c r="D23" i="1"/>
  <c r="E23" i="1" s="1"/>
  <c r="D44" i="1"/>
  <c r="T44" i="1" s="1"/>
  <c r="D53" i="1"/>
  <c r="T53" i="1" s="1"/>
  <c r="D10" i="1"/>
  <c r="E10" i="1" s="1"/>
  <c r="D48" i="1"/>
  <c r="E48" i="1" s="1"/>
  <c r="D25" i="1"/>
  <c r="W33" i="1"/>
  <c r="O13" i="1"/>
  <c r="O70" i="1" s="1"/>
  <c r="O7" i="1"/>
  <c r="W7" i="1" s="1"/>
  <c r="D64" i="1"/>
  <c r="E64" i="1" s="1"/>
  <c r="D11" i="1"/>
  <c r="E11" i="1" s="1"/>
  <c r="O21" i="1"/>
  <c r="W21" i="1" s="1"/>
  <c r="O52" i="1"/>
  <c r="O75" i="1" s="1"/>
  <c r="D50" i="1"/>
  <c r="T50" i="1" s="1"/>
  <c r="D12" i="1"/>
  <c r="E12" i="1" s="1"/>
  <c r="D20" i="1"/>
  <c r="E20" i="1" s="1"/>
  <c r="V10" i="1"/>
  <c r="V23" i="1"/>
  <c r="D42" i="1"/>
  <c r="E42" i="1" s="1"/>
  <c r="K13" i="1"/>
  <c r="V13" i="1" s="1"/>
  <c r="D41" i="1"/>
  <c r="E41" i="1" s="1"/>
  <c r="D62" i="1"/>
  <c r="T62" i="1" s="1"/>
  <c r="D43" i="1"/>
  <c r="T43" i="1" s="1"/>
  <c r="V8" i="1"/>
  <c r="F39" i="1"/>
  <c r="F73" i="1" s="1"/>
  <c r="U22" i="1"/>
  <c r="F13" i="1"/>
  <c r="U13" i="1" s="1"/>
  <c r="D56" i="1"/>
  <c r="T56" i="1" s="1"/>
  <c r="F32" i="1"/>
  <c r="U32" i="1" s="1"/>
  <c r="D19" i="1"/>
  <c r="E19" i="1" s="1"/>
  <c r="D61" i="1"/>
  <c r="T61" i="1" s="1"/>
  <c r="D29" i="1"/>
  <c r="E29" i="1" s="1"/>
  <c r="D45" i="1"/>
  <c r="F52" i="1"/>
  <c r="F75" i="1" s="1"/>
  <c r="U59" i="1"/>
  <c r="D14" i="1"/>
  <c r="E14" i="1" s="1"/>
  <c r="D31" i="1"/>
  <c r="E31" i="1" s="1"/>
  <c r="D40" i="1"/>
  <c r="E40" i="1" s="1"/>
  <c r="W13" i="1"/>
  <c r="E22" i="1"/>
  <c r="T22" i="1"/>
  <c r="D59" i="1"/>
  <c r="T63" i="1"/>
  <c r="D37" i="1"/>
  <c r="K52" i="1"/>
  <c r="V52" i="1" s="1"/>
  <c r="D26" i="1"/>
  <c r="V53" i="1"/>
  <c r="U16" i="1"/>
  <c r="V9" i="1"/>
  <c r="V14" i="1"/>
  <c r="V33" i="1"/>
  <c r="D47" i="1"/>
  <c r="F7" i="1"/>
  <c r="D8" i="1"/>
  <c r="F21" i="1"/>
  <c r="D33" i="1"/>
  <c r="D54" i="1"/>
  <c r="U27" i="1"/>
  <c r="F46" i="1"/>
  <c r="K57" i="1"/>
  <c r="V57" i="1" s="1"/>
  <c r="W61" i="1"/>
  <c r="K46" i="1"/>
  <c r="V46" i="1" s="1"/>
  <c r="O57" i="1"/>
  <c r="D49" i="1"/>
  <c r="D30" i="1"/>
  <c r="F72" i="1"/>
  <c r="D17" i="1"/>
  <c r="K21" i="1"/>
  <c r="V21" i="1" s="1"/>
  <c r="O46" i="1"/>
  <c r="U12" i="1"/>
  <c r="D18" i="1"/>
  <c r="D60" i="1"/>
  <c r="K39" i="1"/>
  <c r="V39" i="1" s="1"/>
  <c r="W8" i="1"/>
  <c r="D24" i="1"/>
  <c r="D58" i="1"/>
  <c r="E36" i="1" l="1"/>
  <c r="T15" i="1"/>
  <c r="O69" i="1"/>
  <c r="T28" i="1"/>
  <c r="T40" i="1"/>
  <c r="U57" i="1"/>
  <c r="T51" i="1"/>
  <c r="E9" i="1"/>
  <c r="W52" i="1"/>
  <c r="E38" i="1"/>
  <c r="E65" i="1"/>
  <c r="E62" i="1"/>
  <c r="E55" i="1"/>
  <c r="E50" i="1"/>
  <c r="T35" i="1"/>
  <c r="T23" i="1"/>
  <c r="T16" i="1"/>
  <c r="F70" i="1"/>
  <c r="T42" i="1"/>
  <c r="T10" i="1"/>
  <c r="T27" i="1"/>
  <c r="E44" i="1"/>
  <c r="O71" i="1"/>
  <c r="W39" i="1"/>
  <c r="E56" i="1"/>
  <c r="T11" i="1"/>
  <c r="T64" i="1"/>
  <c r="E53" i="1"/>
  <c r="T12" i="1"/>
  <c r="T48" i="1"/>
  <c r="T20" i="1"/>
  <c r="T14" i="1"/>
  <c r="T31" i="1"/>
  <c r="T25" i="1"/>
  <c r="E25" i="1"/>
  <c r="E43" i="1"/>
  <c r="E61" i="1"/>
  <c r="T29" i="1"/>
  <c r="T41" i="1"/>
  <c r="D21" i="1"/>
  <c r="D71" i="1" s="1"/>
  <c r="D39" i="1"/>
  <c r="D73" i="1" s="1"/>
  <c r="D13" i="1"/>
  <c r="D70" i="1" s="1"/>
  <c r="U52" i="1"/>
  <c r="E45" i="1"/>
  <c r="T45" i="1"/>
  <c r="T19" i="1"/>
  <c r="U39" i="1"/>
  <c r="D7" i="1"/>
  <c r="T8" i="1"/>
  <c r="E8" i="1"/>
  <c r="T60" i="1"/>
  <c r="E60" i="1"/>
  <c r="T18" i="1"/>
  <c r="E18" i="1"/>
  <c r="F69" i="1"/>
  <c r="U7" i="1"/>
  <c r="F6" i="1"/>
  <c r="T26" i="1"/>
  <c r="E26" i="1"/>
  <c r="K6" i="1"/>
  <c r="V6" i="1" s="1"/>
  <c r="T59" i="1"/>
  <c r="E59" i="1"/>
  <c r="D46" i="1"/>
  <c r="T47" i="1"/>
  <c r="E47" i="1"/>
  <c r="F74" i="1"/>
  <c r="U46" i="1"/>
  <c r="D57" i="1"/>
  <c r="E58" i="1"/>
  <c r="T58" i="1"/>
  <c r="E49" i="1"/>
  <c r="T49" i="1"/>
  <c r="T54" i="1"/>
  <c r="E54" i="1"/>
  <c r="T37" i="1"/>
  <c r="E37" i="1"/>
  <c r="E30" i="1"/>
  <c r="T30" i="1"/>
  <c r="O74" i="1"/>
  <c r="W46" i="1"/>
  <c r="E24" i="1"/>
  <c r="T24" i="1"/>
  <c r="O76" i="1"/>
  <c r="W57" i="1"/>
  <c r="D32" i="1"/>
  <c r="E33" i="1"/>
  <c r="T33" i="1"/>
  <c r="E17" i="1"/>
  <c r="T17" i="1"/>
  <c r="F71" i="1"/>
  <c r="U21" i="1"/>
  <c r="D52" i="1"/>
  <c r="O6" i="1"/>
  <c r="T21" i="1" l="1"/>
  <c r="E21" i="1"/>
  <c r="E39" i="1"/>
  <c r="T39" i="1"/>
  <c r="E13" i="1"/>
  <c r="T13" i="1"/>
  <c r="T32" i="1"/>
  <c r="E32" i="1"/>
  <c r="D72" i="1"/>
  <c r="D69" i="1"/>
  <c r="E7" i="1"/>
  <c r="T7" i="1"/>
  <c r="D6" i="1"/>
  <c r="E57" i="1"/>
  <c r="D76" i="1"/>
  <c r="T57" i="1"/>
  <c r="F68" i="1"/>
  <c r="U6" i="1"/>
  <c r="W6" i="1"/>
  <c r="O68" i="1"/>
  <c r="E52" i="1"/>
  <c r="D75" i="1"/>
  <c r="T52" i="1"/>
  <c r="E46" i="1"/>
  <c r="D74" i="1"/>
  <c r="T46" i="1"/>
  <c r="T6" i="1" l="1"/>
  <c r="D68" i="1"/>
  <c r="E6" i="1"/>
</calcChain>
</file>

<file path=xl/sharedStrings.xml><?xml version="1.0" encoding="utf-8"?>
<sst xmlns="http://schemas.openxmlformats.org/spreadsheetml/2006/main" count="155" uniqueCount="87">
  <si>
    <t>認知件数</t>
  </si>
  <si>
    <t>回復件数</t>
  </si>
  <si>
    <t>検挙による回復</t>
  </si>
  <si>
    <t>解決による回復</t>
  </si>
  <si>
    <t>被害回復による回復</t>
  </si>
  <si>
    <t>回復率</t>
  </si>
  <si>
    <t>計</t>
  </si>
  <si>
    <t>還付等</t>
  </si>
  <si>
    <t>廃棄</t>
  </si>
  <si>
    <t>その他</t>
  </si>
  <si>
    <t>全国総数</t>
  </si>
  <si>
    <t>北海道</t>
  </si>
  <si>
    <t>札幌</t>
  </si>
  <si>
    <t>函館</t>
  </si>
  <si>
    <t>旭川</t>
  </si>
  <si>
    <t>釧路</t>
  </si>
  <si>
    <t>北見</t>
  </si>
  <si>
    <t>青森</t>
  </si>
  <si>
    <t>岩手</t>
  </si>
  <si>
    <t>宮城</t>
  </si>
  <si>
    <t>秋田</t>
  </si>
  <si>
    <t>山形</t>
  </si>
  <si>
    <t>福島</t>
  </si>
  <si>
    <t>東京</t>
  </si>
  <si>
    <t>茨城</t>
  </si>
  <si>
    <t>栃木</t>
  </si>
  <si>
    <t>群馬</t>
  </si>
  <si>
    <t>埼玉</t>
  </si>
  <si>
    <t>千葉</t>
  </si>
  <si>
    <t>神奈川</t>
  </si>
  <si>
    <t>新潟</t>
  </si>
  <si>
    <t>山梨</t>
  </si>
  <si>
    <t>長野</t>
  </si>
  <si>
    <t>静岡</t>
  </si>
  <si>
    <t>富山</t>
  </si>
  <si>
    <t>石川</t>
  </si>
  <si>
    <t>福井</t>
  </si>
  <si>
    <t>岐阜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</si>
  <si>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</si>
  <si>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</si>
  <si>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</si>
  <si>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</si>
  <si>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</si>
  <si>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</si>
  <si>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</si>
  <si>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</si>
  <si>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</si>
  <si>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</si>
  <si>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</si>
  <si>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</si>
  <si>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</si>
  <si>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</si>
  <si>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</si>
  <si>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</si>
  <si>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</si>
  <si>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</si>
  <si>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</si>
  <si>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</si>
  <si>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</si>
  <si>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</si>
  <si>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</si>
  <si>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</si>
  <si>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</si>
  <si>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処分別　被害回復件数</t>
    <phoneticPr fontId="1"/>
  </si>
  <si>
    <t>総数</t>
    <rPh sb="0" eb="2">
      <t>ソウスウ</t>
    </rPh>
    <phoneticPr fontId="6"/>
  </si>
  <si>
    <t>北海道</t>
    <rPh sb="0" eb="3">
      <t>ホッカイドウ</t>
    </rPh>
    <phoneticPr fontId="6"/>
  </si>
  <si>
    <t>東北</t>
    <rPh sb="0" eb="2">
      <t>トウホク</t>
    </rPh>
    <phoneticPr fontId="6"/>
  </si>
  <si>
    <t>関東</t>
    <rPh sb="0" eb="2">
      <t>カントウ</t>
    </rPh>
    <phoneticPr fontId="6"/>
  </si>
  <si>
    <t>中部</t>
    <rPh sb="0" eb="2">
      <t>チュウブ</t>
    </rPh>
    <phoneticPr fontId="6"/>
  </si>
  <si>
    <t>近畿</t>
    <rPh sb="0" eb="2">
      <t>キンキ</t>
    </rPh>
    <phoneticPr fontId="6"/>
  </si>
  <si>
    <t>中国</t>
    <rPh sb="0" eb="2">
      <t>チュウゴク</t>
    </rPh>
    <phoneticPr fontId="6"/>
  </si>
  <si>
    <t>四国</t>
    <rPh sb="0" eb="2">
      <t>シコク</t>
    </rPh>
    <phoneticPr fontId="6"/>
  </si>
  <si>
    <t>九州</t>
    <rPh sb="0" eb="2">
      <t>キュウシュウ</t>
    </rPh>
    <phoneticPr fontId="6"/>
  </si>
  <si>
    <t>回復件数</t>
    <rPh sb="0" eb="2">
      <t>カイフク</t>
    </rPh>
    <rPh sb="2" eb="4">
      <t>ケンスウ</t>
    </rPh>
    <phoneticPr fontId="1"/>
  </si>
  <si>
    <t>検挙</t>
    <rPh sb="0" eb="2">
      <t>ケンキョ</t>
    </rPh>
    <phoneticPr fontId="1"/>
  </si>
  <si>
    <t>解決</t>
    <rPh sb="0" eb="2">
      <t>カイケツ</t>
    </rPh>
    <phoneticPr fontId="1"/>
  </si>
  <si>
    <t>被害品回復</t>
    <rPh sb="0" eb="3">
      <t>ヒガイヒン</t>
    </rPh>
    <rPh sb="3" eb="5">
      <t>カイフク</t>
    </rPh>
    <phoneticPr fontId="1"/>
  </si>
  <si>
    <t>東　　北</t>
    <phoneticPr fontId="1"/>
  </si>
  <si>
    <t>関　　東</t>
    <phoneticPr fontId="1"/>
  </si>
  <si>
    <t>中　　部</t>
    <phoneticPr fontId="1"/>
  </si>
  <si>
    <t>近　　畿</t>
    <phoneticPr fontId="1"/>
  </si>
  <si>
    <t>中　　国</t>
    <phoneticPr fontId="1"/>
  </si>
  <si>
    <t>四　　国</t>
    <phoneticPr fontId="1"/>
  </si>
  <si>
    <t>九　　州</t>
    <phoneticPr fontId="1"/>
  </si>
  <si>
    <t>138　都道府県別　乗り物盗　盗難車両の</t>
    <rPh sb="4" eb="6">
      <t>トドウ</t>
    </rPh>
    <phoneticPr fontId="1"/>
  </si>
  <si>
    <t>その他562</t>
    <rPh sb="2" eb="3">
      <t>タ</t>
    </rPh>
    <phoneticPr fontId="1"/>
  </si>
  <si>
    <t>その他563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</si>
</sst>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,##0;[Red]\-#,##0;\-"/>
    <numFmt numFmtId="177" formatCode="&quot;¥&quot;#,##0;[Red]&quot;¥&quot;\-#,##0;\-"/>
    <numFmt numFmtId="178" formatCode="&quot;¥&quot;#,##0_);[Red]\(&quot;¥&quot;#,##0\)"/>
    <numFmt numFmtId="179" formatCode="#,##0_ "/>
    <numFmt numFmtId="180" formatCode="0%;\(0%\)"/>
    <numFmt numFmtId="181" formatCode="0.0%"/>
    <numFmt numFmtId="182" formatCode="&quot;$&quot;#,##0;&quot;¥&quot;\!\(&quot;$&quot;#,##0&quot;¥&quot;\!\)"/>
    <numFmt numFmtId="183" formatCode="#,##0.0_);\(#,##0.0\)"/>
    <numFmt numFmtId="184" formatCode="&quot;$&quot;#,##0_);[Red]\(&quot;$&quot;#,##0\)"/>
    <numFmt numFmtId="185" formatCode="&quot;$&quot;#,##0_);\(&quot;$&quot;#,##0\)"/>
    <numFmt numFmtId="186" formatCode="&quot;$&quot;#,##0.00_);\(&quot;$&quot;#,##0.00\)"/>
    <numFmt numFmtId="187" formatCode="&quot;$&quot;#,##0.00_);[Red]\(&quot;$&quot;#,##0.00\)"/>
    <numFmt numFmtId="188" formatCode="0.00_)"/>
    <numFmt numFmtId="189" formatCode="#,##0_ ;[Red]&quot;¥&quot;\!\-#,##0&quot;¥&quot;\!\ "/>
    <numFmt numFmtId="190" formatCode="0_ ;[Red]&quot;¥&quot;\!\-0&quot;¥&quot;\!\ "/>
    <numFmt numFmtId="191" formatCode="0_ ;[Red]\-0\ "/>
    <numFmt numFmtId="192" formatCode="hh:mm\ \T\K"/>
    <numFmt numFmtId="193" formatCode="#,##0.0;[Red]\-#,##0.0"/>
  </numFmts>
  <fonts count="29">
    <font>
      <sz val="10"/>
      <name val="ＭＳ 明朝"/>
      <family val="1"/>
      <charset val="128"/>
    </font>
    <font>
      <sz val="6"/>
      <name val="明朝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Tms Rmn"/>
      <family val="1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sz val="10"/>
      <name val="ＭＳ Ｐゴシック"/>
      <family val="3"/>
      <charset val="128"/>
    </font>
    <font>
      <b/>
      <i/>
      <sz val="14"/>
      <name val="中ゴシックＢＢＢ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 applyNumberFormat="0" applyFill="0" applyBorder="0" applyAlignment="0" applyProtection="0"/>
    <xf numFmtId="180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82" fontId="7" fillId="0" borderId="0" applyFill="0" applyBorder="0" applyAlignment="0"/>
    <xf numFmtId="0" fontId="9" fillId="0" borderId="0"/>
    <xf numFmtId="0" fontId="10" fillId="0" borderId="1" applyNumberFormat="0" applyFill="0" applyProtection="0">
      <alignment horizontal="center"/>
    </xf>
    <xf numFmtId="38" fontId="11" fillId="0" borderId="0" applyFont="0" applyFill="0" applyBorder="0" applyAlignment="0" applyProtection="0"/>
    <xf numFmtId="37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39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7" fontId="11" fillId="0" borderId="0" applyFont="0" applyFill="0" applyBorder="0" applyAlignment="0" applyProtection="0"/>
    <xf numFmtId="0" fontId="12" fillId="0" borderId="0">
      <alignment horizontal="left"/>
    </xf>
    <xf numFmtId="38" fontId="13" fillId="2" borderId="0" applyNumberFormat="0" applyBorder="0" applyAlignment="0" applyProtection="0"/>
    <xf numFmtId="0" fontId="14" fillId="0" borderId="0">
      <alignment horizontal="left"/>
    </xf>
    <xf numFmtId="0" fontId="15" fillId="0" borderId="2" applyNumberFormat="0" applyAlignment="0" applyProtection="0">
      <alignment horizontal="left" vertical="center"/>
    </xf>
    <xf numFmtId="0" fontId="15" fillId="0" borderId="3">
      <alignment horizontal="left" vertical="center"/>
    </xf>
    <xf numFmtId="10" fontId="13" fillId="3" borderId="4" applyNumberFormat="0" applyBorder="0" applyAlignment="0" applyProtection="0"/>
    <xf numFmtId="1" fontId="4" fillId="0" borderId="0" applyProtection="0">
      <protection locked="0"/>
    </xf>
    <xf numFmtId="0" fontId="16" fillId="0" borderId="5"/>
    <xf numFmtId="0" fontId="7" fillId="0" borderId="0"/>
    <xf numFmtId="188" fontId="17" fillId="0" borderId="0"/>
    <xf numFmtId="0" fontId="18" fillId="0" borderId="0"/>
    <xf numFmtId="10" fontId="18" fillId="0" borderId="0" applyFont="0" applyFill="0" applyBorder="0" applyAlignment="0" applyProtection="0"/>
    <xf numFmtId="4" fontId="12" fillId="0" borderId="0">
      <alignment horizontal="right"/>
    </xf>
    <xf numFmtId="4" fontId="19" fillId="0" borderId="0">
      <alignment horizontal="right"/>
    </xf>
    <xf numFmtId="0" fontId="20" fillId="0" borderId="0">
      <alignment horizontal="left"/>
    </xf>
    <xf numFmtId="0" fontId="13" fillId="0" borderId="0" applyNumberFormat="0" applyFill="0" applyBorder="0" applyProtection="0">
      <alignment vertical="top" wrapText="1"/>
    </xf>
    <xf numFmtId="3" fontId="13" fillId="0" borderId="0" applyFill="0" applyBorder="0" applyProtection="0">
      <alignment horizontal="right" vertical="top" wrapText="1"/>
    </xf>
    <xf numFmtId="3" fontId="21" fillId="0" borderId="0" applyFill="0" applyBorder="0" applyProtection="0">
      <alignment horizontal="right" vertical="top" wrapText="1"/>
    </xf>
    <xf numFmtId="0" fontId="16" fillId="0" borderId="0"/>
    <xf numFmtId="0" fontId="22" fillId="0" borderId="0">
      <alignment horizontal="center"/>
    </xf>
    <xf numFmtId="189" fontId="23" fillId="0" borderId="0" applyBorder="0">
      <alignment horizontal="right"/>
    </xf>
    <xf numFmtId="49" fontId="7" fillId="0" borderId="0" applyFont="0"/>
    <xf numFmtId="38" fontId="7" fillId="0" borderId="0" applyFont="0" applyFill="0" applyBorder="0" applyAlignment="0" applyProtection="0"/>
    <xf numFmtId="190" fontId="23" fillId="0" borderId="0" applyFill="0" applyBorder="0"/>
    <xf numFmtId="189" fontId="23" fillId="0" borderId="0" applyFill="0" applyBorder="0"/>
    <xf numFmtId="191" fontId="23" fillId="0" borderId="0" applyFill="0" applyBorder="0"/>
    <xf numFmtId="49" fontId="23" fillId="4" borderId="6">
      <alignment horizontal="center"/>
    </xf>
    <xf numFmtId="179" fontId="23" fillId="4" borderId="6">
      <alignment horizontal="right"/>
    </xf>
    <xf numFmtId="14" fontId="23" fillId="4" borderId="0" applyBorder="0">
      <alignment horizontal="center"/>
    </xf>
    <xf numFmtId="49" fontId="23" fillId="0" borderId="6"/>
    <xf numFmtId="0" fontId="24" fillId="0" borderId="7">
      <alignment horizontal="left"/>
    </xf>
    <xf numFmtId="178" fontId="7" fillId="0" borderId="0" applyFont="0" applyFill="0" applyBorder="0" applyAlignment="0" applyProtection="0"/>
    <xf numFmtId="14" fontId="23" fillId="0" borderId="8" applyBorder="0">
      <alignment horizontal="left"/>
    </xf>
    <xf numFmtId="14" fontId="23" fillId="0" borderId="0" applyFill="0" applyBorder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92" fontId="25" fillId="0" borderId="0"/>
    <xf numFmtId="49" fontId="23" fillId="0" borderId="0"/>
    <xf numFmtId="0" fontId="26" fillId="0" borderId="0"/>
    <xf numFmtId="0" fontId="3" fillId="0" borderId="0"/>
    <xf numFmtId="0" fontId="7" fillId="0" borderId="0"/>
  </cellStyleXfs>
  <cellXfs count="77">
    <xf numFmtId="0" fontId="0" fillId="0" borderId="0" xfId="0"/>
    <xf numFmtId="0" fontId="0" fillId="0" borderId="0" xfId="0" applyFill="1" applyBorder="1" applyProtection="1">
      <protection locked="0"/>
    </xf>
    <xf numFmtId="0" fontId="5" fillId="0" borderId="0" xfId="0" applyFont="1" applyFill="1"/>
    <xf numFmtId="0" fontId="2" fillId="0" borderId="0" xfId="0" applyFont="1" applyFill="1" applyAlignment="1"/>
    <xf numFmtId="0" fontId="3" fillId="0" borderId="0" xfId="0" applyFont="1" applyFill="1"/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0" xfId="0" applyFont="1" applyFill="1" applyAlignment="1"/>
    <xf numFmtId="0" fontId="3" fillId="0" borderId="0" xfId="0" applyFont="1" applyFill="1" applyAlignment="1">
      <alignment horizontal="distributed"/>
    </xf>
    <xf numFmtId="0" fontId="3" fillId="0" borderId="1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0" xfId="0" applyFont="1" applyFill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distributed" vertical="center" justifyLastLine="1"/>
    </xf>
    <xf numFmtId="0" fontId="3" fillId="0" borderId="16" xfId="0" applyFont="1" applyFill="1" applyBorder="1" applyAlignment="1">
      <alignment horizontal="distributed" vertical="center" justifyLastLine="1"/>
    </xf>
    <xf numFmtId="0" fontId="3" fillId="0" borderId="15" xfId="0" quotePrefix="1" applyFont="1" applyFill="1" applyBorder="1" applyAlignment="1">
      <alignment horizontal="distributed" vertical="center" justifyLastLine="1"/>
    </xf>
    <xf numFmtId="0" fontId="3" fillId="0" borderId="15" xfId="0" applyFont="1" applyFill="1" applyBorder="1" applyAlignment="1">
      <alignment horizontal="distributed" vertical="center" justifyLastLine="1"/>
    </xf>
    <xf numFmtId="0" fontId="4" fillId="0" borderId="17" xfId="0" applyFont="1" applyFill="1" applyBorder="1" applyAlignment="1">
      <alignment horizontal="distributed" vertical="center"/>
    </xf>
    <xf numFmtId="176" fontId="4" fillId="0" borderId="0" xfId="0" applyNumberFormat="1" applyFont="1" applyFill="1"/>
    <xf numFmtId="0" fontId="4" fillId="0" borderId="0" xfId="0" applyFont="1" applyFill="1"/>
    <xf numFmtId="0" fontId="5" fillId="0" borderId="17" xfId="0" applyFont="1" applyFill="1" applyBorder="1" applyAlignment="1">
      <alignment horizontal="distributed" vertical="center"/>
    </xf>
    <xf numFmtId="0" fontId="5" fillId="0" borderId="20" xfId="0" applyFont="1" applyFill="1" applyBorder="1" applyAlignment="1">
      <alignment horizontal="distributed" vertical="center"/>
    </xf>
    <xf numFmtId="0" fontId="0" fillId="0" borderId="0" xfId="0" applyFill="1" applyProtection="1">
      <protection locked="0"/>
    </xf>
    <xf numFmtId="177" fontId="0" fillId="0" borderId="0" xfId="0" applyNumberFormat="1" applyFill="1" applyProtection="1">
      <protection locked="0"/>
    </xf>
    <xf numFmtId="0" fontId="5" fillId="0" borderId="0" xfId="0" applyFont="1" applyFill="1" applyAlignment="1">
      <alignment horizontal="distributed"/>
    </xf>
    <xf numFmtId="0" fontId="0" fillId="0" borderId="0" xfId="0" applyFill="1" applyAlignment="1"/>
    <xf numFmtId="0" fontId="0" fillId="0" borderId="0" xfId="0" applyFill="1"/>
    <xf numFmtId="38" fontId="4" fillId="0" borderId="18" xfId="0" applyNumberFormat="1" applyFont="1" applyFill="1" applyBorder="1" applyAlignment="1" applyProtection="1">
      <alignment vertical="center"/>
    </xf>
    <xf numFmtId="38" fontId="4" fillId="0" borderId="19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>
      <alignment vertical="center"/>
    </xf>
    <xf numFmtId="38" fontId="4" fillId="0" borderId="8" xfId="0" applyNumberFormat="1" applyFont="1" applyFill="1" applyBorder="1" applyAlignment="1" applyProtection="1">
      <alignment vertical="center"/>
    </xf>
    <xf numFmtId="38" fontId="27" fillId="0" borderId="13" xfId="50" applyNumberFormat="1" applyFont="1" applyFill="1" applyBorder="1" applyAlignment="1">
      <alignment horizontal="right" vertical="center"/>
    </xf>
    <xf numFmtId="38" fontId="4" fillId="0" borderId="13" xfId="0" applyNumberFormat="1" applyFont="1" applyFill="1" applyBorder="1" applyAlignment="1" applyProtection="1">
      <alignment vertical="center"/>
    </xf>
    <xf numFmtId="38" fontId="4" fillId="0" borderId="13" xfId="53" applyNumberFormat="1" applyFont="1" applyFill="1" applyBorder="1" applyAlignment="1">
      <alignment horizontal="right" vertical="center"/>
    </xf>
    <xf numFmtId="38" fontId="4" fillId="0" borderId="11" xfId="53" applyNumberFormat="1" applyFont="1" applyFill="1" applyBorder="1" applyAlignment="1">
      <alignment horizontal="right" vertical="center"/>
    </xf>
    <xf numFmtId="38" fontId="4" fillId="0" borderId="17" xfId="0" applyNumberFormat="1" applyFont="1" applyFill="1" applyBorder="1" applyAlignment="1" applyProtection="1">
      <alignment vertical="center"/>
    </xf>
    <xf numFmtId="38" fontId="4" fillId="0" borderId="13" xfId="54" applyNumberFormat="1" applyFont="1" applyFill="1" applyBorder="1" applyAlignment="1">
      <alignment horizontal="right" vertical="center"/>
    </xf>
    <xf numFmtId="38" fontId="4" fillId="0" borderId="13" xfId="55" applyNumberFormat="1" applyFont="1" applyFill="1" applyBorder="1" applyAlignment="1">
      <alignment horizontal="right" vertical="center"/>
    </xf>
    <xf numFmtId="38" fontId="28" fillId="0" borderId="13" xfId="50" applyNumberFormat="1" applyFont="1" applyFill="1" applyBorder="1" applyAlignment="1">
      <alignment horizontal="right" vertical="center"/>
    </xf>
    <xf numFmtId="38" fontId="3" fillId="0" borderId="13" xfId="0" applyNumberFormat="1" applyFont="1" applyFill="1" applyBorder="1" applyAlignment="1" applyProtection="1">
      <alignment vertical="center"/>
    </xf>
    <xf numFmtId="38" fontId="3" fillId="0" borderId="13" xfId="53" applyNumberFormat="1" applyFont="1" applyFill="1" applyBorder="1" applyAlignment="1">
      <alignment horizontal="right" vertical="center"/>
    </xf>
    <xf numFmtId="38" fontId="3" fillId="0" borderId="11" xfId="53" applyNumberFormat="1" applyFont="1" applyFill="1" applyBorder="1" applyAlignment="1">
      <alignment horizontal="right" vertical="center"/>
    </xf>
    <xf numFmtId="38" fontId="5" fillId="0" borderId="0" xfId="0" applyNumberFormat="1" applyFont="1" applyFill="1" applyBorder="1" applyAlignment="1">
      <alignment vertical="center"/>
    </xf>
    <xf numFmtId="38" fontId="4" fillId="0" borderId="17" xfId="0" applyNumberFormat="1" applyFont="1" applyFill="1" applyBorder="1" applyAlignment="1">
      <alignment vertical="center"/>
    </xf>
    <xf numFmtId="38" fontId="3" fillId="0" borderId="13" xfId="54" applyNumberFormat="1" applyFont="1" applyFill="1" applyBorder="1" applyAlignment="1">
      <alignment horizontal="right" vertical="center"/>
    </xf>
    <xf numFmtId="38" fontId="4" fillId="0" borderId="13" xfId="0" applyNumberFormat="1" applyFont="1" applyFill="1" applyBorder="1" applyAlignment="1">
      <alignment vertical="center"/>
    </xf>
    <xf numFmtId="38" fontId="3" fillId="0" borderId="13" xfId="55" applyNumberFormat="1" applyFont="1" applyFill="1" applyBorder="1" applyAlignment="1">
      <alignment horizontal="right" vertical="center"/>
    </xf>
    <xf numFmtId="38" fontId="3" fillId="0" borderId="13" xfId="50" applyNumberFormat="1" applyFont="1" applyFill="1" applyBorder="1" applyAlignment="1">
      <alignment horizontal="right" vertical="center"/>
    </xf>
    <xf numFmtId="38" fontId="4" fillId="0" borderId="13" xfId="51" applyNumberFormat="1" applyFont="1" applyFill="1" applyBorder="1" applyAlignment="1">
      <alignment horizontal="right" vertical="center"/>
    </xf>
    <xf numFmtId="38" fontId="28" fillId="0" borderId="13" xfId="51" applyNumberFormat="1" applyFont="1" applyFill="1" applyBorder="1" applyAlignment="1">
      <alignment horizontal="right" vertical="center"/>
    </xf>
    <xf numFmtId="38" fontId="3" fillId="0" borderId="13" xfId="51" applyNumberFormat="1" applyFont="1" applyFill="1" applyBorder="1" applyAlignment="1">
      <alignment horizontal="right" vertical="center"/>
    </xf>
    <xf numFmtId="38" fontId="4" fillId="0" borderId="13" xfId="52" applyNumberFormat="1" applyFont="1" applyFill="1" applyBorder="1" applyAlignment="1">
      <alignment horizontal="right" vertical="center"/>
    </xf>
    <xf numFmtId="38" fontId="3" fillId="0" borderId="13" xfId="52" applyNumberFormat="1" applyFont="1" applyFill="1" applyBorder="1" applyAlignment="1">
      <alignment horizontal="right" vertical="center"/>
    </xf>
    <xf numFmtId="38" fontId="3" fillId="0" borderId="21" xfId="52" applyNumberFormat="1" applyFont="1" applyFill="1" applyBorder="1" applyAlignment="1">
      <alignment horizontal="right" vertical="center"/>
    </xf>
    <xf numFmtId="38" fontId="3" fillId="0" borderId="21" xfId="0" applyNumberFormat="1" applyFont="1" applyFill="1" applyBorder="1" applyAlignment="1" applyProtection="1">
      <alignment vertical="center"/>
    </xf>
    <xf numFmtId="38" fontId="4" fillId="0" borderId="21" xfId="0" applyNumberFormat="1" applyFont="1" applyFill="1" applyBorder="1" applyAlignment="1" applyProtection="1">
      <alignment vertical="center"/>
    </xf>
    <xf numFmtId="38" fontId="3" fillId="0" borderId="21" xfId="53" applyNumberFormat="1" applyFont="1" applyFill="1" applyBorder="1" applyAlignment="1">
      <alignment horizontal="right" vertical="center"/>
    </xf>
    <xf numFmtId="38" fontId="3" fillId="0" borderId="12" xfId="53" applyNumberFormat="1" applyFont="1" applyFill="1" applyBorder="1" applyAlignment="1">
      <alignment horizontal="right" vertical="center"/>
    </xf>
    <xf numFmtId="38" fontId="4" fillId="0" borderId="20" xfId="0" applyNumberFormat="1" applyFont="1" applyFill="1" applyBorder="1" applyAlignment="1">
      <alignment vertical="center"/>
    </xf>
    <xf numFmtId="38" fontId="3" fillId="0" borderId="21" xfId="54" applyNumberFormat="1" applyFont="1" applyFill="1" applyBorder="1" applyAlignment="1">
      <alignment horizontal="right" vertical="center"/>
    </xf>
    <xf numFmtId="38" fontId="4" fillId="0" borderId="21" xfId="0" applyNumberFormat="1" applyFont="1" applyFill="1" applyBorder="1" applyAlignment="1">
      <alignment vertical="center"/>
    </xf>
    <xf numFmtId="38" fontId="3" fillId="0" borderId="21" xfId="55" applyNumberFormat="1" applyFont="1" applyFill="1" applyBorder="1" applyAlignment="1">
      <alignment horizontal="right" vertical="center"/>
    </xf>
    <xf numFmtId="193" fontId="4" fillId="0" borderId="18" xfId="0" applyNumberFormat="1" applyFont="1" applyFill="1" applyBorder="1" applyAlignment="1" applyProtection="1">
      <alignment vertical="center"/>
    </xf>
    <xf numFmtId="193" fontId="4" fillId="0" borderId="13" xfId="0" applyNumberFormat="1" applyFont="1" applyFill="1" applyBorder="1" applyAlignment="1" applyProtection="1">
      <alignment vertical="center"/>
    </xf>
    <xf numFmtId="193" fontId="4" fillId="0" borderId="21" xfId="0" applyNumberFormat="1" applyFont="1" applyFill="1" applyBorder="1" applyAlignment="1" applyProtection="1">
      <alignment vertical="center"/>
    </xf>
    <xf numFmtId="0" fontId="3" fillId="0" borderId="22" xfId="0" applyFont="1" applyFill="1" applyBorder="1" applyAlignment="1">
      <alignment horizontal="distributed" vertical="center" justifyLastLine="1"/>
    </xf>
    <xf numFmtId="0" fontId="3" fillId="0" borderId="23" xfId="0" applyFont="1" applyFill="1" applyBorder="1" applyAlignment="1">
      <alignment horizontal="distributed" vertical="center" justifyLastLine="1"/>
    </xf>
    <xf numFmtId="0" fontId="3" fillId="0" borderId="24" xfId="0" applyFont="1" applyFill="1" applyBorder="1" applyAlignment="1">
      <alignment horizontal="distributed" vertical="center" justifyLastLine="1"/>
    </xf>
    <xf numFmtId="0" fontId="2" fillId="0" borderId="0" xfId="0" applyFont="1" applyFill="1" applyAlignment="1">
      <alignment horizontal="distributed" vertical="center" justifyLastLine="1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 justifyLastLine="1"/>
    </xf>
    <xf numFmtId="0" fontId="3" fillId="0" borderId="14" xfId="0" applyFont="1" applyFill="1" applyBorder="1" applyAlignment="1">
      <alignment horizontal="distributed" vertical="center" justifyLastLine="1"/>
    </xf>
  </cellXfs>
  <cellStyles count="61">
    <cellStyle name="0%" xfId="1" xr:uid="{00000000-0005-0000-0000-000000000000}"/>
    <cellStyle name="0.0%" xfId="2" xr:uid="{00000000-0005-0000-0000-000001000000}"/>
    <cellStyle name="0.00%" xfId="3" xr:uid="{00000000-0005-0000-0000-000002000000}"/>
    <cellStyle name="Calc Currency (0)" xfId="4" xr:uid="{00000000-0005-0000-0000-000003000000}"/>
    <cellStyle name="category" xfId="5" xr:uid="{00000000-0005-0000-0000-000004000000}"/>
    <cellStyle name="Col Heads" xfId="6" xr:uid="{00000000-0005-0000-0000-000005000000}"/>
    <cellStyle name="Comma [0]_laroux" xfId="7" xr:uid="{00000000-0005-0000-0000-000006000000}"/>
    <cellStyle name="Comma,0" xfId="8" xr:uid="{00000000-0005-0000-0000-000007000000}"/>
    <cellStyle name="Comma,1" xfId="9" xr:uid="{00000000-0005-0000-0000-000008000000}"/>
    <cellStyle name="Comma,2" xfId="10" xr:uid="{00000000-0005-0000-0000-000009000000}"/>
    <cellStyle name="Comma_laroux" xfId="11" xr:uid="{00000000-0005-0000-0000-00000A000000}"/>
    <cellStyle name="Currency [0]_laroux" xfId="12" xr:uid="{00000000-0005-0000-0000-00000B000000}"/>
    <cellStyle name="Currency,0" xfId="13" xr:uid="{00000000-0005-0000-0000-00000C000000}"/>
    <cellStyle name="Currency,2" xfId="14" xr:uid="{00000000-0005-0000-0000-00000D000000}"/>
    <cellStyle name="Currency_laroux" xfId="15" xr:uid="{00000000-0005-0000-0000-00000E000000}"/>
    <cellStyle name="entry" xfId="16" xr:uid="{00000000-0005-0000-0000-00000F000000}"/>
    <cellStyle name="Grey" xfId="17" xr:uid="{00000000-0005-0000-0000-000010000000}"/>
    <cellStyle name="HEADER" xfId="18" xr:uid="{00000000-0005-0000-0000-000011000000}"/>
    <cellStyle name="Header1" xfId="19" xr:uid="{00000000-0005-0000-0000-000012000000}"/>
    <cellStyle name="Header2" xfId="20" xr:uid="{00000000-0005-0000-0000-000013000000}"/>
    <cellStyle name="Input [yellow]" xfId="21" xr:uid="{00000000-0005-0000-0000-000014000000}"/>
    <cellStyle name="KWE標準" xfId="22" xr:uid="{00000000-0005-0000-0000-000015000000}"/>
    <cellStyle name="Model" xfId="23" xr:uid="{00000000-0005-0000-0000-000016000000}"/>
    <cellStyle name="n" xfId="24" xr:uid="{00000000-0005-0000-0000-000017000000}"/>
    <cellStyle name="Normal - Style1" xfId="25" xr:uid="{00000000-0005-0000-0000-000018000000}"/>
    <cellStyle name="Normal_#18-Internet" xfId="26" xr:uid="{00000000-0005-0000-0000-000019000000}"/>
    <cellStyle name="Percent [2]" xfId="27" xr:uid="{00000000-0005-0000-0000-00001A000000}"/>
    <cellStyle name="price" xfId="28" xr:uid="{00000000-0005-0000-0000-00001B000000}"/>
    <cellStyle name="revised" xfId="29" xr:uid="{00000000-0005-0000-0000-00001C000000}"/>
    <cellStyle name="section" xfId="30" xr:uid="{00000000-0005-0000-0000-00001D000000}"/>
    <cellStyle name="Style 27" xfId="31" xr:uid="{00000000-0005-0000-0000-00001E000000}"/>
    <cellStyle name="Style 34" xfId="32" xr:uid="{00000000-0005-0000-0000-00001F000000}"/>
    <cellStyle name="Style 35" xfId="33" xr:uid="{00000000-0005-0000-0000-000020000000}"/>
    <cellStyle name="subhead" xfId="34" xr:uid="{00000000-0005-0000-0000-000021000000}"/>
    <cellStyle name="title" xfId="35" xr:uid="{00000000-0005-0000-0000-000022000000}"/>
    <cellStyle name="価格桁区切り" xfId="36" xr:uid="{00000000-0005-0000-0000-000023000000}"/>
    <cellStyle name="型番" xfId="37" xr:uid="{00000000-0005-0000-0000-000024000000}"/>
    <cellStyle name="桁区切り 2" xfId="38" xr:uid="{00000000-0005-0000-0000-000025000000}"/>
    <cellStyle name="数値" xfId="39" xr:uid="{00000000-0005-0000-0000-000026000000}"/>
    <cellStyle name="数値（桁区切り）" xfId="40" xr:uid="{00000000-0005-0000-0000-000027000000}"/>
    <cellStyle name="数値_(140784-1)次期R3" xfId="41" xr:uid="{00000000-0005-0000-0000-000028000000}"/>
    <cellStyle name="製品通知&quot;-&quot;" xfId="42" xr:uid="{00000000-0005-0000-0000-000029000000}"/>
    <cellStyle name="製品通知価格" xfId="43" xr:uid="{00000000-0005-0000-0000-00002A000000}"/>
    <cellStyle name="製品通知日付" xfId="44" xr:uid="{00000000-0005-0000-0000-00002B000000}"/>
    <cellStyle name="製品通知文字列" xfId="45" xr:uid="{00000000-0005-0000-0000-00002C000000}"/>
    <cellStyle name="大見出し" xfId="46" xr:uid="{00000000-0005-0000-0000-00002D000000}"/>
    <cellStyle name="通貨 2" xfId="47" xr:uid="{00000000-0005-0000-0000-00002E000000}"/>
    <cellStyle name="日付" xfId="48" xr:uid="{00000000-0005-0000-0000-00002F000000}"/>
    <cellStyle name="年月日" xfId="49" xr:uid="{00000000-0005-0000-0000-000030000000}"/>
    <cellStyle name="標準" xfId="0" builtinId="0"/>
    <cellStyle name="標準 2 2" xfId="50" xr:uid="{00000000-0005-0000-0000-000032000000}"/>
    <cellStyle name="標準 2 3" xfId="51" xr:uid="{00000000-0005-0000-0000-000033000000}"/>
    <cellStyle name="標準 2 4" xfId="52" xr:uid="{00000000-0005-0000-0000-000034000000}"/>
    <cellStyle name="標準 2 5" xfId="53" xr:uid="{00000000-0005-0000-0000-000035000000}"/>
    <cellStyle name="標準 2 6" xfId="54" xr:uid="{00000000-0005-0000-0000-000036000000}"/>
    <cellStyle name="標準 2 7" xfId="55" xr:uid="{00000000-0005-0000-0000-000037000000}"/>
    <cellStyle name="標準Ａ" xfId="56" xr:uid="{00000000-0005-0000-0000-000038000000}"/>
    <cellStyle name="文字列" xfId="57" xr:uid="{00000000-0005-0000-0000-000039000000}"/>
    <cellStyle name="未定義" xfId="58" xr:uid="{00000000-0005-0000-0000-00003A000000}"/>
    <cellStyle name="樘準_購－表紙 (2)_1_型－PRINT_ＳＩ型番 (2)_構成明細  (原調込み） (2)" xfId="59" xr:uid="{00000000-0005-0000-0000-00003B000000}"/>
    <cellStyle name="湪" xfId="60" xr:uid="{00000000-0005-0000-0000-00003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76"/>
  <sheetViews>
    <sheetView tabSelected="1" view="pageBreakPreview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3" sqref="C3"/>
    </sheetView>
  </sheetViews>
  <sheetFormatPr defaultColWidth="9.109375" defaultRowHeight="12"/>
  <cols>
    <col min="1" max="1" width="2.6640625" style="2" customWidth="1"/>
    <col min="2" max="2" width="10" style="27" bestFit="1" customWidth="1"/>
    <col min="3" max="9" width="12.5546875" style="2" customWidth="1"/>
    <col min="10" max="10" width="10.6640625" style="2" customWidth="1"/>
    <col min="11" max="14" width="11.109375" style="2" customWidth="1"/>
    <col min="15" max="16" width="11.44140625" style="2" customWidth="1"/>
    <col min="17" max="18" width="11.109375" style="2" customWidth="1"/>
    <col min="19" max="19" width="10" style="2" bestFit="1" customWidth="1"/>
    <col min="20" max="16384" width="9.109375" style="2"/>
  </cols>
  <sheetData>
    <row r="1" spans="2:23">
      <c r="B1" s="28" t="s">
        <v>85</v>
      </c>
      <c r="C1" s="10"/>
      <c r="K1" s="29" t="s">
        <v>86</v>
      </c>
    </row>
    <row r="2" spans="2:23" s="4" customFormat="1" ht="14.4">
      <c r="B2" s="3"/>
      <c r="C2" s="3"/>
      <c r="D2" s="74" t="s">
        <v>84</v>
      </c>
      <c r="E2" s="74"/>
      <c r="F2" s="74"/>
      <c r="G2" s="74"/>
      <c r="H2" s="74"/>
      <c r="I2" s="3"/>
      <c r="K2" s="3"/>
      <c r="L2" s="71" t="s">
        <v>63</v>
      </c>
      <c r="M2" s="71"/>
      <c r="N2" s="71"/>
      <c r="O2" s="71"/>
      <c r="P2" s="71"/>
      <c r="Q2" s="71"/>
      <c r="R2" s="71"/>
      <c r="S2" s="3"/>
    </row>
    <row r="3" spans="2:23" s="4" customFormat="1" ht="12.75" customHeight="1" thickBot="1">
      <c r="B3" s="11"/>
    </row>
    <row r="4" spans="2:23" s="14" customFormat="1" ht="14.25" customHeight="1">
      <c r="B4" s="12"/>
      <c r="C4" s="72" t="s">
        <v>0</v>
      </c>
      <c r="D4" s="75" t="s">
        <v>1</v>
      </c>
      <c r="E4" s="76"/>
      <c r="F4" s="68" t="s">
        <v>2</v>
      </c>
      <c r="G4" s="69"/>
      <c r="H4" s="69"/>
      <c r="I4" s="69"/>
      <c r="J4" s="13"/>
      <c r="K4" s="69" t="s">
        <v>3</v>
      </c>
      <c r="L4" s="69"/>
      <c r="M4" s="69"/>
      <c r="N4" s="70"/>
      <c r="O4" s="68" t="s">
        <v>4</v>
      </c>
      <c r="P4" s="69"/>
      <c r="Q4" s="69"/>
      <c r="R4" s="70"/>
      <c r="S4" s="5"/>
    </row>
    <row r="5" spans="2:23" s="14" customFormat="1" ht="14.25" customHeight="1">
      <c r="B5" s="15"/>
      <c r="C5" s="73"/>
      <c r="D5" s="16"/>
      <c r="E5" s="17" t="s">
        <v>5</v>
      </c>
      <c r="F5" s="17" t="s">
        <v>6</v>
      </c>
      <c r="G5" s="17" t="s">
        <v>7</v>
      </c>
      <c r="H5" s="17" t="s">
        <v>8</v>
      </c>
      <c r="I5" s="17" t="s">
        <v>9</v>
      </c>
      <c r="J5" s="13"/>
      <c r="K5" s="18" t="s">
        <v>6</v>
      </c>
      <c r="L5" s="19" t="s">
        <v>7</v>
      </c>
      <c r="M5" s="19" t="s">
        <v>8</v>
      </c>
      <c r="N5" s="19" t="s">
        <v>9</v>
      </c>
      <c r="O5" s="19" t="s">
        <v>6</v>
      </c>
      <c r="P5" s="19" t="s">
        <v>7</v>
      </c>
      <c r="Q5" s="19" t="s">
        <v>8</v>
      </c>
      <c r="R5" s="19" t="s">
        <v>9</v>
      </c>
      <c r="S5" s="6"/>
      <c r="T5" s="14" t="s">
        <v>73</v>
      </c>
      <c r="U5" s="14" t="s">
        <v>74</v>
      </c>
      <c r="V5" s="14" t="s">
        <v>75</v>
      </c>
      <c r="W5" s="14" t="s">
        <v>76</v>
      </c>
    </row>
    <row r="6" spans="2:23" s="22" customFormat="1" ht="12" customHeight="1">
      <c r="B6" s="20" t="s">
        <v>10</v>
      </c>
      <c r="C6" s="30">
        <f>C7+C13+C20+C21+C32+C39+C46+C52+C57</f>
        <v>135025</v>
      </c>
      <c r="D6" s="30">
        <f>D7+D13+D20+D21+D32+D39+D46+D52+D57</f>
        <v>76184</v>
      </c>
      <c r="E6" s="65">
        <f>D6/C6*100</f>
        <v>56.422144047398625</v>
      </c>
      <c r="F6" s="30">
        <f>F7+F13+F20+F21+F32+F39+F46+F52+F57</f>
        <v>7519</v>
      </c>
      <c r="G6" s="30">
        <f>G7+G13+G20+G21+G32+G39+G46+G52+G57</f>
        <v>7166</v>
      </c>
      <c r="H6" s="30">
        <f>H7+H13+H20+H21+H32+H39+H46+H52+H57</f>
        <v>38</v>
      </c>
      <c r="I6" s="31">
        <f>I7+I13+I20+I21+I32+I39+I46+I52+I57</f>
        <v>315</v>
      </c>
      <c r="J6" s="32"/>
      <c r="K6" s="33">
        <f t="shared" ref="K6:R6" si="0">K7+K13+K20+K21+K32+K39+K46+K52+K57</f>
        <v>1506</v>
      </c>
      <c r="L6" s="30">
        <f t="shared" si="0"/>
        <v>1192</v>
      </c>
      <c r="M6" s="30">
        <f t="shared" si="0"/>
        <v>1</v>
      </c>
      <c r="N6" s="30">
        <f t="shared" si="0"/>
        <v>313</v>
      </c>
      <c r="O6" s="30">
        <f t="shared" si="0"/>
        <v>67159</v>
      </c>
      <c r="P6" s="30">
        <f t="shared" si="0"/>
        <v>66004</v>
      </c>
      <c r="Q6" s="30">
        <f t="shared" si="0"/>
        <v>909</v>
      </c>
      <c r="R6" s="30">
        <f t="shared" si="0"/>
        <v>246</v>
      </c>
      <c r="S6" s="7" t="s">
        <v>10</v>
      </c>
      <c r="T6" s="21">
        <f>SUM(F6,K6,O6)-D6</f>
        <v>0</v>
      </c>
      <c r="U6" s="21">
        <f>SUM(G6:I6)-F6</f>
        <v>0</v>
      </c>
      <c r="V6" s="21">
        <f>SUM(L6:N6)-K6</f>
        <v>0</v>
      </c>
      <c r="W6" s="21">
        <f>SUM(P6:R6)-O6</f>
        <v>0</v>
      </c>
    </row>
    <row r="7" spans="2:23" s="22" customFormat="1" ht="12" customHeight="1">
      <c r="B7" s="20" t="s">
        <v>11</v>
      </c>
      <c r="C7" s="34">
        <v>2799</v>
      </c>
      <c r="D7" s="35">
        <f>SUM(D8:D12)</f>
        <v>1744</v>
      </c>
      <c r="E7" s="66">
        <f t="shared" ref="E7:E65" si="1">D7/C7*100</f>
        <v>62.307967131118261</v>
      </c>
      <c r="F7" s="35">
        <f>SUM(F8:F12)</f>
        <v>172</v>
      </c>
      <c r="G7" s="36">
        <v>171</v>
      </c>
      <c r="H7" s="36">
        <v>0</v>
      </c>
      <c r="I7" s="37">
        <v>1</v>
      </c>
      <c r="J7" s="32"/>
      <c r="K7" s="38">
        <f>SUM(K8:K12)</f>
        <v>32</v>
      </c>
      <c r="L7" s="39">
        <v>32</v>
      </c>
      <c r="M7" s="39">
        <v>0</v>
      </c>
      <c r="N7" s="39">
        <v>0</v>
      </c>
      <c r="O7" s="35">
        <f>SUM(O8:O12)</f>
        <v>1540</v>
      </c>
      <c r="P7" s="40">
        <v>1526</v>
      </c>
      <c r="Q7" s="40">
        <v>7</v>
      </c>
      <c r="R7" s="40">
        <v>7</v>
      </c>
      <c r="S7" s="7" t="s">
        <v>11</v>
      </c>
      <c r="T7" s="21">
        <f t="shared" ref="T7:T65" si="2">SUM(F7,K7,O7)-D7</f>
        <v>0</v>
      </c>
      <c r="U7" s="21">
        <f t="shared" ref="U7:U65" si="3">SUM(G7:I7)-F7</f>
        <v>0</v>
      </c>
      <c r="V7" s="21">
        <f t="shared" ref="V7:V65" si="4">SUM(L7:N7)-K7</f>
        <v>0</v>
      </c>
      <c r="W7" s="21">
        <f t="shared" ref="W7:W65" si="5">SUM(P7:R7)-O7</f>
        <v>0</v>
      </c>
    </row>
    <row r="8" spans="2:23" ht="12" customHeight="1">
      <c r="B8" s="23" t="s">
        <v>12</v>
      </c>
      <c r="C8" s="41">
        <v>2329</v>
      </c>
      <c r="D8" s="42">
        <f>F8+K8+O8</f>
        <v>1466</v>
      </c>
      <c r="E8" s="66">
        <f t="shared" si="1"/>
        <v>62.94547015886647</v>
      </c>
      <c r="F8" s="35">
        <f t="shared" ref="F8:F65" si="6">G8+H8+I8</f>
        <v>118</v>
      </c>
      <c r="G8" s="43">
        <v>117</v>
      </c>
      <c r="H8" s="43">
        <v>0</v>
      </c>
      <c r="I8" s="44">
        <v>1</v>
      </c>
      <c r="J8" s="45"/>
      <c r="K8" s="46">
        <f>SUM(L8:N8)</f>
        <v>21</v>
      </c>
      <c r="L8" s="47">
        <v>21</v>
      </c>
      <c r="M8" s="47">
        <v>0</v>
      </c>
      <c r="N8" s="47">
        <v>0</v>
      </c>
      <c r="O8" s="48">
        <f>SUM(P8:R8)</f>
        <v>1327</v>
      </c>
      <c r="P8" s="49">
        <v>1320</v>
      </c>
      <c r="Q8" s="49">
        <v>2</v>
      </c>
      <c r="R8" s="49">
        <v>5</v>
      </c>
      <c r="S8" s="8" t="s">
        <v>12</v>
      </c>
      <c r="T8" s="21">
        <f t="shared" si="2"/>
        <v>0</v>
      </c>
      <c r="U8" s="21">
        <f t="shared" si="3"/>
        <v>0</v>
      </c>
      <c r="V8" s="21">
        <f t="shared" si="4"/>
        <v>0</v>
      </c>
      <c r="W8" s="21">
        <f t="shared" si="5"/>
        <v>0</v>
      </c>
    </row>
    <row r="9" spans="2:23" ht="12" customHeight="1">
      <c r="B9" s="23" t="s">
        <v>13</v>
      </c>
      <c r="C9" s="50">
        <v>133</v>
      </c>
      <c r="D9" s="42">
        <f>F9+K9+O9</f>
        <v>86</v>
      </c>
      <c r="E9" s="66">
        <f t="shared" si="1"/>
        <v>64.661654135338338</v>
      </c>
      <c r="F9" s="35">
        <f t="shared" si="6"/>
        <v>22</v>
      </c>
      <c r="G9" s="43">
        <v>22</v>
      </c>
      <c r="H9" s="43">
        <v>0</v>
      </c>
      <c r="I9" s="44">
        <v>0</v>
      </c>
      <c r="J9" s="45"/>
      <c r="K9" s="46">
        <f>SUM(L9:N9)</f>
        <v>3</v>
      </c>
      <c r="L9" s="47">
        <v>3</v>
      </c>
      <c r="M9" s="47">
        <v>0</v>
      </c>
      <c r="N9" s="47">
        <v>0</v>
      </c>
      <c r="O9" s="48">
        <f>SUM(P9:R9)</f>
        <v>61</v>
      </c>
      <c r="P9" s="49">
        <v>60</v>
      </c>
      <c r="Q9" s="49">
        <v>0</v>
      </c>
      <c r="R9" s="49">
        <v>1</v>
      </c>
      <c r="S9" s="8" t="s">
        <v>13</v>
      </c>
      <c r="T9" s="21">
        <f t="shared" si="2"/>
        <v>0</v>
      </c>
      <c r="U9" s="21">
        <f t="shared" si="3"/>
        <v>0</v>
      </c>
      <c r="V9" s="21">
        <f t="shared" si="4"/>
        <v>0</v>
      </c>
      <c r="W9" s="21">
        <f t="shared" si="5"/>
        <v>0</v>
      </c>
    </row>
    <row r="10" spans="2:23" ht="12" customHeight="1">
      <c r="B10" s="23" t="s">
        <v>14</v>
      </c>
      <c r="C10" s="50">
        <v>144</v>
      </c>
      <c r="D10" s="42">
        <f t="shared" ref="D10:D65" si="7">F10+K10+O10</f>
        <v>75</v>
      </c>
      <c r="E10" s="66">
        <f t="shared" si="1"/>
        <v>52.083333333333336</v>
      </c>
      <c r="F10" s="35">
        <f t="shared" si="6"/>
        <v>16</v>
      </c>
      <c r="G10" s="43">
        <v>16</v>
      </c>
      <c r="H10" s="43">
        <v>0</v>
      </c>
      <c r="I10" s="44">
        <v>0</v>
      </c>
      <c r="J10" s="45"/>
      <c r="K10" s="46">
        <f>SUM(L10:N10)</f>
        <v>3</v>
      </c>
      <c r="L10" s="47">
        <v>3</v>
      </c>
      <c r="M10" s="47">
        <v>0</v>
      </c>
      <c r="N10" s="47">
        <v>0</v>
      </c>
      <c r="O10" s="48">
        <f>SUM(P10:R10)</f>
        <v>56</v>
      </c>
      <c r="P10" s="49">
        <v>56</v>
      </c>
      <c r="Q10" s="49">
        <v>0</v>
      </c>
      <c r="R10" s="49">
        <v>0</v>
      </c>
      <c r="S10" s="8" t="s">
        <v>14</v>
      </c>
      <c r="T10" s="21">
        <f t="shared" si="2"/>
        <v>0</v>
      </c>
      <c r="U10" s="21">
        <f t="shared" si="3"/>
        <v>0</v>
      </c>
      <c r="V10" s="21">
        <f t="shared" si="4"/>
        <v>0</v>
      </c>
      <c r="W10" s="21">
        <f t="shared" si="5"/>
        <v>0</v>
      </c>
    </row>
    <row r="11" spans="2:23" ht="12" customHeight="1">
      <c r="B11" s="23" t="s">
        <v>15</v>
      </c>
      <c r="C11" s="50">
        <v>166</v>
      </c>
      <c r="D11" s="42">
        <f t="shared" si="7"/>
        <v>103</v>
      </c>
      <c r="E11" s="66">
        <f t="shared" si="1"/>
        <v>62.048192771084345</v>
      </c>
      <c r="F11" s="35">
        <f t="shared" si="6"/>
        <v>12</v>
      </c>
      <c r="G11" s="43">
        <v>12</v>
      </c>
      <c r="H11" s="43">
        <v>0</v>
      </c>
      <c r="I11" s="44">
        <v>0</v>
      </c>
      <c r="J11" s="45"/>
      <c r="K11" s="46">
        <f>SUM(L11:N11)</f>
        <v>5</v>
      </c>
      <c r="L11" s="47">
        <v>5</v>
      </c>
      <c r="M11" s="47">
        <v>0</v>
      </c>
      <c r="N11" s="47">
        <v>0</v>
      </c>
      <c r="O11" s="48">
        <f>SUM(P11:R11)</f>
        <v>86</v>
      </c>
      <c r="P11" s="49">
        <v>80</v>
      </c>
      <c r="Q11" s="49">
        <v>5</v>
      </c>
      <c r="R11" s="49">
        <v>1</v>
      </c>
      <c r="S11" s="8" t="s">
        <v>15</v>
      </c>
      <c r="T11" s="21">
        <f t="shared" si="2"/>
        <v>0</v>
      </c>
      <c r="U11" s="21">
        <f t="shared" si="3"/>
        <v>0</v>
      </c>
      <c r="V11" s="21">
        <f t="shared" si="4"/>
        <v>0</v>
      </c>
      <c r="W11" s="21">
        <f t="shared" si="5"/>
        <v>0</v>
      </c>
    </row>
    <row r="12" spans="2:23" ht="12" customHeight="1">
      <c r="B12" s="23" t="s">
        <v>16</v>
      </c>
      <c r="C12" s="50">
        <v>27</v>
      </c>
      <c r="D12" s="42">
        <f t="shared" si="7"/>
        <v>14</v>
      </c>
      <c r="E12" s="66">
        <f t="shared" si="1"/>
        <v>51.851851851851848</v>
      </c>
      <c r="F12" s="35">
        <f t="shared" si="6"/>
        <v>4</v>
      </c>
      <c r="G12" s="43">
        <v>4</v>
      </c>
      <c r="H12" s="43">
        <v>0</v>
      </c>
      <c r="I12" s="44">
        <v>0</v>
      </c>
      <c r="J12" s="45"/>
      <c r="K12" s="46">
        <f>SUM(L12:N12)</f>
        <v>0</v>
      </c>
      <c r="L12" s="47">
        <v>0</v>
      </c>
      <c r="M12" s="47">
        <v>0</v>
      </c>
      <c r="N12" s="47">
        <v>0</v>
      </c>
      <c r="O12" s="48">
        <f>SUM(P12:R12)</f>
        <v>10</v>
      </c>
      <c r="P12" s="49">
        <v>10</v>
      </c>
      <c r="Q12" s="49">
        <v>0</v>
      </c>
      <c r="R12" s="49">
        <v>0</v>
      </c>
      <c r="S12" s="8" t="s">
        <v>16</v>
      </c>
      <c r="T12" s="21">
        <f t="shared" si="2"/>
        <v>0</v>
      </c>
      <c r="U12" s="21">
        <f t="shared" si="3"/>
        <v>0</v>
      </c>
      <c r="V12" s="21">
        <f t="shared" si="4"/>
        <v>0</v>
      </c>
      <c r="W12" s="21">
        <f t="shared" si="5"/>
        <v>0</v>
      </c>
    </row>
    <row r="13" spans="2:23" s="22" customFormat="1" ht="12" customHeight="1">
      <c r="B13" s="20" t="s">
        <v>77</v>
      </c>
      <c r="C13" s="51">
        <v>3382</v>
      </c>
      <c r="D13" s="35">
        <f>SUM(D14:D19)</f>
        <v>2367</v>
      </c>
      <c r="E13" s="66">
        <f t="shared" si="1"/>
        <v>69.988172678888233</v>
      </c>
      <c r="F13" s="35">
        <f>SUM(F14:F19)</f>
        <v>264</v>
      </c>
      <c r="G13" s="36">
        <v>256</v>
      </c>
      <c r="H13" s="36">
        <v>1</v>
      </c>
      <c r="I13" s="37">
        <v>7</v>
      </c>
      <c r="J13" s="32"/>
      <c r="K13" s="38">
        <f>SUM(K14:K19)</f>
        <v>33</v>
      </c>
      <c r="L13" s="39">
        <v>33</v>
      </c>
      <c r="M13" s="39">
        <v>0</v>
      </c>
      <c r="N13" s="39">
        <v>0</v>
      </c>
      <c r="O13" s="35">
        <f>SUM(O14:O19)</f>
        <v>2070</v>
      </c>
      <c r="P13" s="40">
        <v>2064</v>
      </c>
      <c r="Q13" s="40">
        <v>6</v>
      </c>
      <c r="R13" s="40">
        <v>0</v>
      </c>
      <c r="S13" s="7" t="s">
        <v>77</v>
      </c>
      <c r="T13" s="21">
        <f t="shared" si="2"/>
        <v>0</v>
      </c>
      <c r="U13" s="21">
        <f t="shared" si="3"/>
        <v>0</v>
      </c>
      <c r="V13" s="21">
        <f t="shared" si="4"/>
        <v>0</v>
      </c>
      <c r="W13" s="21">
        <f t="shared" si="5"/>
        <v>0</v>
      </c>
    </row>
    <row r="14" spans="2:23" ht="12" customHeight="1">
      <c r="B14" s="23" t="s">
        <v>17</v>
      </c>
      <c r="C14" s="52">
        <v>399</v>
      </c>
      <c r="D14" s="42">
        <f t="shared" si="7"/>
        <v>258</v>
      </c>
      <c r="E14" s="66">
        <f t="shared" si="1"/>
        <v>64.661654135338338</v>
      </c>
      <c r="F14" s="35">
        <f t="shared" si="6"/>
        <v>34</v>
      </c>
      <c r="G14" s="43">
        <v>31</v>
      </c>
      <c r="H14" s="43">
        <v>0</v>
      </c>
      <c r="I14" s="44">
        <v>3</v>
      </c>
      <c r="J14" s="45"/>
      <c r="K14" s="46">
        <f t="shared" ref="K14:K20" si="8">SUM(L14:N14)</f>
        <v>4</v>
      </c>
      <c r="L14" s="47">
        <v>4</v>
      </c>
      <c r="M14" s="47">
        <v>0</v>
      </c>
      <c r="N14" s="47">
        <v>0</v>
      </c>
      <c r="O14" s="48">
        <f t="shared" ref="O14:O20" si="9">SUM(P14:R14)</f>
        <v>220</v>
      </c>
      <c r="P14" s="49">
        <v>220</v>
      </c>
      <c r="Q14" s="49">
        <v>0</v>
      </c>
      <c r="R14" s="49">
        <v>0</v>
      </c>
      <c r="S14" s="8" t="s">
        <v>17</v>
      </c>
      <c r="T14" s="21">
        <f t="shared" si="2"/>
        <v>0</v>
      </c>
      <c r="U14" s="21">
        <f t="shared" si="3"/>
        <v>0</v>
      </c>
      <c r="V14" s="21">
        <f t="shared" si="4"/>
        <v>0</v>
      </c>
      <c r="W14" s="21">
        <f t="shared" si="5"/>
        <v>0</v>
      </c>
    </row>
    <row r="15" spans="2:23" ht="12" customHeight="1">
      <c r="B15" s="23" t="s">
        <v>18</v>
      </c>
      <c r="C15" s="52">
        <v>355</v>
      </c>
      <c r="D15" s="42">
        <f t="shared" si="7"/>
        <v>257</v>
      </c>
      <c r="E15" s="66">
        <f t="shared" si="1"/>
        <v>72.394366197183103</v>
      </c>
      <c r="F15" s="35">
        <f t="shared" si="6"/>
        <v>25</v>
      </c>
      <c r="G15" s="43">
        <v>25</v>
      </c>
      <c r="H15" s="43">
        <v>0</v>
      </c>
      <c r="I15" s="44">
        <v>0</v>
      </c>
      <c r="J15" s="45"/>
      <c r="K15" s="46">
        <f t="shared" si="8"/>
        <v>6</v>
      </c>
      <c r="L15" s="47">
        <v>6</v>
      </c>
      <c r="M15" s="47">
        <v>0</v>
      </c>
      <c r="N15" s="47">
        <v>0</v>
      </c>
      <c r="O15" s="48">
        <f t="shared" si="9"/>
        <v>226</v>
      </c>
      <c r="P15" s="49">
        <v>226</v>
      </c>
      <c r="Q15" s="49">
        <v>0</v>
      </c>
      <c r="R15" s="49">
        <v>0</v>
      </c>
      <c r="S15" s="8" t="s">
        <v>18</v>
      </c>
      <c r="T15" s="21">
        <f t="shared" si="2"/>
        <v>0</v>
      </c>
      <c r="U15" s="21">
        <f t="shared" si="3"/>
        <v>0</v>
      </c>
      <c r="V15" s="21">
        <f t="shared" si="4"/>
        <v>0</v>
      </c>
      <c r="W15" s="21">
        <f t="shared" si="5"/>
        <v>0</v>
      </c>
    </row>
    <row r="16" spans="2:23" ht="12" customHeight="1">
      <c r="B16" s="23" t="s">
        <v>19</v>
      </c>
      <c r="C16" s="53">
        <v>1328</v>
      </c>
      <c r="D16" s="42">
        <f t="shared" si="7"/>
        <v>981</v>
      </c>
      <c r="E16" s="66">
        <f t="shared" si="1"/>
        <v>73.870481927710841</v>
      </c>
      <c r="F16" s="35">
        <f t="shared" si="6"/>
        <v>77</v>
      </c>
      <c r="G16" s="43">
        <v>77</v>
      </c>
      <c r="H16" s="43">
        <v>0</v>
      </c>
      <c r="I16" s="44">
        <v>0</v>
      </c>
      <c r="J16" s="45"/>
      <c r="K16" s="46">
        <f t="shared" si="8"/>
        <v>13</v>
      </c>
      <c r="L16" s="47">
        <v>13</v>
      </c>
      <c r="M16" s="47">
        <v>0</v>
      </c>
      <c r="N16" s="47">
        <v>0</v>
      </c>
      <c r="O16" s="48">
        <f t="shared" si="9"/>
        <v>891</v>
      </c>
      <c r="P16" s="49">
        <v>885</v>
      </c>
      <c r="Q16" s="49">
        <v>6</v>
      </c>
      <c r="R16" s="49">
        <v>0</v>
      </c>
      <c r="S16" s="8" t="s">
        <v>19</v>
      </c>
      <c r="T16" s="21">
        <f t="shared" si="2"/>
        <v>0</v>
      </c>
      <c r="U16" s="21">
        <f t="shared" si="3"/>
        <v>0</v>
      </c>
      <c r="V16" s="21">
        <f t="shared" si="4"/>
        <v>0</v>
      </c>
      <c r="W16" s="21">
        <f t="shared" si="5"/>
        <v>0</v>
      </c>
    </row>
    <row r="17" spans="2:23" ht="12" customHeight="1">
      <c r="B17" s="23" t="s">
        <v>20</v>
      </c>
      <c r="C17" s="53">
        <v>227</v>
      </c>
      <c r="D17" s="42">
        <f t="shared" si="7"/>
        <v>170</v>
      </c>
      <c r="E17" s="66">
        <f t="shared" si="1"/>
        <v>74.889867841409696</v>
      </c>
      <c r="F17" s="35">
        <f t="shared" si="6"/>
        <v>36</v>
      </c>
      <c r="G17" s="43">
        <v>36</v>
      </c>
      <c r="H17" s="43">
        <v>0</v>
      </c>
      <c r="I17" s="44">
        <v>0</v>
      </c>
      <c r="J17" s="45"/>
      <c r="K17" s="46">
        <f t="shared" si="8"/>
        <v>3</v>
      </c>
      <c r="L17" s="47">
        <v>3</v>
      </c>
      <c r="M17" s="47">
        <v>0</v>
      </c>
      <c r="N17" s="47">
        <v>0</v>
      </c>
      <c r="O17" s="48">
        <f t="shared" si="9"/>
        <v>131</v>
      </c>
      <c r="P17" s="49">
        <v>131</v>
      </c>
      <c r="Q17" s="49">
        <v>0</v>
      </c>
      <c r="R17" s="49">
        <v>0</v>
      </c>
      <c r="S17" s="8" t="s">
        <v>20</v>
      </c>
      <c r="T17" s="21">
        <f t="shared" si="2"/>
        <v>0</v>
      </c>
      <c r="U17" s="21">
        <f t="shared" si="3"/>
        <v>0</v>
      </c>
      <c r="V17" s="21">
        <f t="shared" si="4"/>
        <v>0</v>
      </c>
      <c r="W17" s="21">
        <f t="shared" si="5"/>
        <v>0</v>
      </c>
    </row>
    <row r="18" spans="2:23" ht="12" customHeight="1">
      <c r="B18" s="23" t="s">
        <v>21</v>
      </c>
      <c r="C18" s="53">
        <v>294</v>
      </c>
      <c r="D18" s="42">
        <f t="shared" si="7"/>
        <v>210</v>
      </c>
      <c r="E18" s="66">
        <f t="shared" si="1"/>
        <v>71.428571428571431</v>
      </c>
      <c r="F18" s="35">
        <f t="shared" si="6"/>
        <v>30</v>
      </c>
      <c r="G18" s="43">
        <v>28</v>
      </c>
      <c r="H18" s="43">
        <v>1</v>
      </c>
      <c r="I18" s="44">
        <v>1</v>
      </c>
      <c r="J18" s="45"/>
      <c r="K18" s="46">
        <f t="shared" si="8"/>
        <v>6</v>
      </c>
      <c r="L18" s="47">
        <v>6</v>
      </c>
      <c r="M18" s="47">
        <v>0</v>
      </c>
      <c r="N18" s="47">
        <v>0</v>
      </c>
      <c r="O18" s="48">
        <f t="shared" si="9"/>
        <v>174</v>
      </c>
      <c r="P18" s="49">
        <v>174</v>
      </c>
      <c r="Q18" s="49">
        <v>0</v>
      </c>
      <c r="R18" s="49">
        <v>0</v>
      </c>
      <c r="S18" s="8" t="s">
        <v>21</v>
      </c>
      <c r="T18" s="21">
        <f t="shared" si="2"/>
        <v>0</v>
      </c>
      <c r="U18" s="21">
        <f t="shared" si="3"/>
        <v>0</v>
      </c>
      <c r="V18" s="21">
        <f t="shared" si="4"/>
        <v>0</v>
      </c>
      <c r="W18" s="21">
        <f t="shared" si="5"/>
        <v>0</v>
      </c>
    </row>
    <row r="19" spans="2:23" ht="12" customHeight="1">
      <c r="B19" s="23" t="s">
        <v>22</v>
      </c>
      <c r="C19" s="53">
        <v>779</v>
      </c>
      <c r="D19" s="42">
        <f t="shared" si="7"/>
        <v>491</v>
      </c>
      <c r="E19" s="66">
        <f t="shared" si="1"/>
        <v>63.029525032092423</v>
      </c>
      <c r="F19" s="35">
        <f t="shared" si="6"/>
        <v>62</v>
      </c>
      <c r="G19" s="43">
        <v>59</v>
      </c>
      <c r="H19" s="43">
        <v>0</v>
      </c>
      <c r="I19" s="44">
        <v>3</v>
      </c>
      <c r="J19" s="45"/>
      <c r="K19" s="46">
        <f t="shared" si="8"/>
        <v>1</v>
      </c>
      <c r="L19" s="47">
        <v>1</v>
      </c>
      <c r="M19" s="47">
        <v>0</v>
      </c>
      <c r="N19" s="47">
        <v>0</v>
      </c>
      <c r="O19" s="48">
        <f t="shared" si="9"/>
        <v>428</v>
      </c>
      <c r="P19" s="49">
        <v>428</v>
      </c>
      <c r="Q19" s="49">
        <v>0</v>
      </c>
      <c r="R19" s="49">
        <v>0</v>
      </c>
      <c r="S19" s="8" t="s">
        <v>22</v>
      </c>
      <c r="T19" s="21">
        <f t="shared" si="2"/>
        <v>0</v>
      </c>
      <c r="U19" s="21">
        <f t="shared" si="3"/>
        <v>0</v>
      </c>
      <c r="V19" s="21">
        <f t="shared" si="4"/>
        <v>0</v>
      </c>
      <c r="W19" s="21">
        <f t="shared" si="5"/>
        <v>0</v>
      </c>
    </row>
    <row r="20" spans="2:23" s="22" customFormat="1" ht="12" customHeight="1">
      <c r="B20" s="20" t="s">
        <v>23</v>
      </c>
      <c r="C20" s="51">
        <v>24483</v>
      </c>
      <c r="D20" s="35">
        <f t="shared" si="7"/>
        <v>10102</v>
      </c>
      <c r="E20" s="66">
        <f t="shared" si="1"/>
        <v>41.261283339460029</v>
      </c>
      <c r="F20" s="35">
        <f t="shared" si="6"/>
        <v>1185</v>
      </c>
      <c r="G20" s="36">
        <v>1156</v>
      </c>
      <c r="H20" s="36">
        <v>7</v>
      </c>
      <c r="I20" s="37">
        <v>22</v>
      </c>
      <c r="J20" s="32"/>
      <c r="K20" s="46">
        <f t="shared" si="8"/>
        <v>186</v>
      </c>
      <c r="L20" s="39">
        <v>175</v>
      </c>
      <c r="M20" s="39">
        <v>0</v>
      </c>
      <c r="N20" s="39">
        <v>11</v>
      </c>
      <c r="O20" s="48">
        <f t="shared" si="9"/>
        <v>8731</v>
      </c>
      <c r="P20" s="40">
        <v>8589</v>
      </c>
      <c r="Q20" s="40">
        <v>63</v>
      </c>
      <c r="R20" s="40">
        <v>79</v>
      </c>
      <c r="S20" s="7" t="s">
        <v>23</v>
      </c>
      <c r="T20" s="21">
        <f t="shared" si="2"/>
        <v>0</v>
      </c>
      <c r="U20" s="21">
        <f t="shared" si="3"/>
        <v>0</v>
      </c>
      <c r="V20" s="21">
        <f t="shared" si="4"/>
        <v>0</v>
      </c>
      <c r="W20" s="21">
        <f t="shared" si="5"/>
        <v>0</v>
      </c>
    </row>
    <row r="21" spans="2:23" s="22" customFormat="1" ht="12" customHeight="1">
      <c r="B21" s="20" t="s">
        <v>78</v>
      </c>
      <c r="C21" s="54">
        <v>38712</v>
      </c>
      <c r="D21" s="35">
        <f>SUM(D22:D31)</f>
        <v>21686</v>
      </c>
      <c r="E21" s="66">
        <f t="shared" si="1"/>
        <v>56.018805538334369</v>
      </c>
      <c r="F21" s="35">
        <f>SUM(F22:F31)</f>
        <v>2102</v>
      </c>
      <c r="G21" s="36">
        <v>1989</v>
      </c>
      <c r="H21" s="36">
        <v>15</v>
      </c>
      <c r="I21" s="37">
        <v>98</v>
      </c>
      <c r="J21" s="32"/>
      <c r="K21" s="38">
        <f>SUM(K22:K31)</f>
        <v>599</v>
      </c>
      <c r="L21" s="39">
        <v>342</v>
      </c>
      <c r="M21" s="39">
        <v>0</v>
      </c>
      <c r="N21" s="39">
        <v>257</v>
      </c>
      <c r="O21" s="35">
        <f>SUM(O22:O31)</f>
        <v>18985</v>
      </c>
      <c r="P21" s="40">
        <v>18630</v>
      </c>
      <c r="Q21" s="40">
        <v>317</v>
      </c>
      <c r="R21" s="40">
        <v>38</v>
      </c>
      <c r="S21" s="7" t="s">
        <v>78</v>
      </c>
      <c r="T21" s="21">
        <f t="shared" si="2"/>
        <v>0</v>
      </c>
      <c r="U21" s="21">
        <f t="shared" si="3"/>
        <v>0</v>
      </c>
      <c r="V21" s="21">
        <f t="shared" si="4"/>
        <v>0</v>
      </c>
      <c r="W21" s="21">
        <f t="shared" si="5"/>
        <v>0</v>
      </c>
    </row>
    <row r="22" spans="2:23" ht="12" customHeight="1">
      <c r="B22" s="23" t="s">
        <v>24</v>
      </c>
      <c r="C22" s="55">
        <v>2451</v>
      </c>
      <c r="D22" s="42">
        <f t="shared" si="7"/>
        <v>369</v>
      </c>
      <c r="E22" s="66">
        <f t="shared" si="1"/>
        <v>15.055079559363524</v>
      </c>
      <c r="F22" s="35">
        <f t="shared" si="6"/>
        <v>109</v>
      </c>
      <c r="G22" s="43">
        <v>108</v>
      </c>
      <c r="H22" s="43">
        <v>0</v>
      </c>
      <c r="I22" s="44">
        <v>1</v>
      </c>
      <c r="J22" s="45"/>
      <c r="K22" s="46">
        <f t="shared" ref="K22:K31" si="10">SUM(L22:N22)</f>
        <v>8</v>
      </c>
      <c r="L22" s="47">
        <v>8</v>
      </c>
      <c r="M22" s="47">
        <v>0</v>
      </c>
      <c r="N22" s="47">
        <v>0</v>
      </c>
      <c r="O22" s="48">
        <f t="shared" ref="O22:O31" si="11">SUM(P22:R22)</f>
        <v>252</v>
      </c>
      <c r="P22" s="49">
        <v>252</v>
      </c>
      <c r="Q22" s="49">
        <v>0</v>
      </c>
      <c r="R22" s="49">
        <v>0</v>
      </c>
      <c r="S22" s="8" t="s">
        <v>24</v>
      </c>
      <c r="T22" s="21">
        <f t="shared" si="2"/>
        <v>0</v>
      </c>
      <c r="U22" s="21">
        <f t="shared" si="3"/>
        <v>0</v>
      </c>
      <c r="V22" s="21">
        <f t="shared" si="4"/>
        <v>0</v>
      </c>
      <c r="W22" s="21">
        <f t="shared" si="5"/>
        <v>0</v>
      </c>
    </row>
    <row r="23" spans="2:23" ht="12" customHeight="1">
      <c r="B23" s="23" t="s">
        <v>25</v>
      </c>
      <c r="C23" s="55">
        <v>1289</v>
      </c>
      <c r="D23" s="42">
        <f t="shared" si="7"/>
        <v>468</v>
      </c>
      <c r="E23" s="66">
        <f t="shared" si="1"/>
        <v>36.307214895267649</v>
      </c>
      <c r="F23" s="35">
        <f t="shared" si="6"/>
        <v>120</v>
      </c>
      <c r="G23" s="43">
        <v>74</v>
      </c>
      <c r="H23" s="43">
        <v>0</v>
      </c>
      <c r="I23" s="44">
        <v>46</v>
      </c>
      <c r="J23" s="45"/>
      <c r="K23" s="46">
        <f t="shared" si="10"/>
        <v>3</v>
      </c>
      <c r="L23" s="47">
        <v>3</v>
      </c>
      <c r="M23" s="47">
        <v>0</v>
      </c>
      <c r="N23" s="47">
        <v>0</v>
      </c>
      <c r="O23" s="48">
        <f t="shared" si="11"/>
        <v>345</v>
      </c>
      <c r="P23" s="49">
        <v>342</v>
      </c>
      <c r="Q23" s="49">
        <v>3</v>
      </c>
      <c r="R23" s="49">
        <v>0</v>
      </c>
      <c r="S23" s="8" t="s">
        <v>25</v>
      </c>
      <c r="T23" s="21">
        <f t="shared" si="2"/>
        <v>0</v>
      </c>
      <c r="U23" s="21">
        <f t="shared" si="3"/>
        <v>0</v>
      </c>
      <c r="V23" s="21">
        <f t="shared" si="4"/>
        <v>0</v>
      </c>
      <c r="W23" s="21">
        <f t="shared" si="5"/>
        <v>0</v>
      </c>
    </row>
    <row r="24" spans="2:23" ht="12" customHeight="1">
      <c r="B24" s="23" t="s">
        <v>26</v>
      </c>
      <c r="C24" s="55">
        <v>1337</v>
      </c>
      <c r="D24" s="42">
        <f t="shared" si="7"/>
        <v>672</v>
      </c>
      <c r="E24" s="66">
        <f t="shared" si="1"/>
        <v>50.261780104712038</v>
      </c>
      <c r="F24" s="35">
        <f t="shared" si="6"/>
        <v>81</v>
      </c>
      <c r="G24" s="43">
        <v>76</v>
      </c>
      <c r="H24" s="43">
        <v>0</v>
      </c>
      <c r="I24" s="44">
        <v>5</v>
      </c>
      <c r="J24" s="45"/>
      <c r="K24" s="46">
        <f t="shared" si="10"/>
        <v>8</v>
      </c>
      <c r="L24" s="47">
        <v>6</v>
      </c>
      <c r="M24" s="47">
        <v>0</v>
      </c>
      <c r="N24" s="47">
        <v>2</v>
      </c>
      <c r="O24" s="48">
        <f t="shared" si="11"/>
        <v>583</v>
      </c>
      <c r="P24" s="49">
        <v>579</v>
      </c>
      <c r="Q24" s="49">
        <v>2</v>
      </c>
      <c r="R24" s="49">
        <v>2</v>
      </c>
      <c r="S24" s="8" t="s">
        <v>26</v>
      </c>
      <c r="T24" s="21">
        <f t="shared" si="2"/>
        <v>0</v>
      </c>
      <c r="U24" s="21">
        <f t="shared" si="3"/>
        <v>0</v>
      </c>
      <c r="V24" s="21">
        <f t="shared" si="4"/>
        <v>0</v>
      </c>
      <c r="W24" s="21">
        <f t="shared" si="5"/>
        <v>0</v>
      </c>
    </row>
    <row r="25" spans="2:23" ht="12" customHeight="1">
      <c r="B25" s="23" t="s">
        <v>27</v>
      </c>
      <c r="C25" s="55">
        <v>11537</v>
      </c>
      <c r="D25" s="42">
        <f t="shared" si="7"/>
        <v>5726</v>
      </c>
      <c r="E25" s="66">
        <f t="shared" si="1"/>
        <v>49.631620005200659</v>
      </c>
      <c r="F25" s="35">
        <f t="shared" si="6"/>
        <v>581</v>
      </c>
      <c r="G25" s="43">
        <v>565</v>
      </c>
      <c r="H25" s="43">
        <v>6</v>
      </c>
      <c r="I25" s="44">
        <v>10</v>
      </c>
      <c r="J25" s="45"/>
      <c r="K25" s="46">
        <f t="shared" si="10"/>
        <v>194</v>
      </c>
      <c r="L25" s="47">
        <v>192</v>
      </c>
      <c r="M25" s="47">
        <v>0</v>
      </c>
      <c r="N25" s="47">
        <v>2</v>
      </c>
      <c r="O25" s="48">
        <f t="shared" si="11"/>
        <v>4951</v>
      </c>
      <c r="P25" s="49">
        <v>4898</v>
      </c>
      <c r="Q25" s="49">
        <v>27</v>
      </c>
      <c r="R25" s="49">
        <v>26</v>
      </c>
      <c r="S25" s="8" t="s">
        <v>27</v>
      </c>
      <c r="T25" s="21">
        <f t="shared" si="2"/>
        <v>0</v>
      </c>
      <c r="U25" s="21">
        <f t="shared" si="3"/>
        <v>0</v>
      </c>
      <c r="V25" s="21">
        <f t="shared" si="4"/>
        <v>0</v>
      </c>
      <c r="W25" s="21">
        <f t="shared" si="5"/>
        <v>0</v>
      </c>
    </row>
    <row r="26" spans="2:23" ht="12" customHeight="1">
      <c r="B26" s="23" t="s">
        <v>28</v>
      </c>
      <c r="C26" s="55">
        <v>8346</v>
      </c>
      <c r="D26" s="42">
        <f t="shared" si="7"/>
        <v>4444</v>
      </c>
      <c r="E26" s="66">
        <f t="shared" si="1"/>
        <v>53.247064462017732</v>
      </c>
      <c r="F26" s="35">
        <f t="shared" si="6"/>
        <v>312</v>
      </c>
      <c r="G26" s="43">
        <v>303</v>
      </c>
      <c r="H26" s="43">
        <v>4</v>
      </c>
      <c r="I26" s="44">
        <v>5</v>
      </c>
      <c r="J26" s="45"/>
      <c r="K26" s="46">
        <f t="shared" si="10"/>
        <v>41</v>
      </c>
      <c r="L26" s="47">
        <v>39</v>
      </c>
      <c r="M26" s="47">
        <v>0</v>
      </c>
      <c r="N26" s="47">
        <v>2</v>
      </c>
      <c r="O26" s="48">
        <f t="shared" si="11"/>
        <v>4091</v>
      </c>
      <c r="P26" s="49">
        <v>3888</v>
      </c>
      <c r="Q26" s="49">
        <v>198</v>
      </c>
      <c r="R26" s="49">
        <v>5</v>
      </c>
      <c r="S26" s="8" t="s">
        <v>28</v>
      </c>
      <c r="T26" s="21">
        <f t="shared" si="2"/>
        <v>0</v>
      </c>
      <c r="U26" s="21">
        <f t="shared" si="3"/>
        <v>0</v>
      </c>
      <c r="V26" s="21">
        <f t="shared" si="4"/>
        <v>0</v>
      </c>
      <c r="W26" s="21">
        <f t="shared" si="5"/>
        <v>0</v>
      </c>
    </row>
    <row r="27" spans="2:23" ht="12" customHeight="1">
      <c r="B27" s="23" t="s">
        <v>29</v>
      </c>
      <c r="C27" s="55">
        <v>8744</v>
      </c>
      <c r="D27" s="42">
        <f t="shared" si="7"/>
        <v>6409</v>
      </c>
      <c r="E27" s="66">
        <f t="shared" si="1"/>
        <v>73.29597438243367</v>
      </c>
      <c r="F27" s="35">
        <f t="shared" si="6"/>
        <v>502</v>
      </c>
      <c r="G27" s="43">
        <v>488</v>
      </c>
      <c r="H27" s="43">
        <v>4</v>
      </c>
      <c r="I27" s="44">
        <v>10</v>
      </c>
      <c r="J27" s="45"/>
      <c r="K27" s="46">
        <f t="shared" si="10"/>
        <v>293</v>
      </c>
      <c r="L27" s="47">
        <v>45</v>
      </c>
      <c r="M27" s="47">
        <v>0</v>
      </c>
      <c r="N27" s="47">
        <v>248</v>
      </c>
      <c r="O27" s="48">
        <f t="shared" si="11"/>
        <v>5614</v>
      </c>
      <c r="P27" s="49">
        <v>5536</v>
      </c>
      <c r="Q27" s="49">
        <v>77</v>
      </c>
      <c r="R27" s="49">
        <v>1</v>
      </c>
      <c r="S27" s="8" t="s">
        <v>29</v>
      </c>
      <c r="T27" s="21">
        <f t="shared" si="2"/>
        <v>0</v>
      </c>
      <c r="U27" s="21">
        <f t="shared" si="3"/>
        <v>0</v>
      </c>
      <c r="V27" s="21">
        <f t="shared" si="4"/>
        <v>0</v>
      </c>
      <c r="W27" s="21">
        <f t="shared" si="5"/>
        <v>0</v>
      </c>
    </row>
    <row r="28" spans="2:23" ht="12" customHeight="1">
      <c r="B28" s="23" t="s">
        <v>30</v>
      </c>
      <c r="C28" s="55">
        <v>1243</v>
      </c>
      <c r="D28" s="42">
        <f t="shared" si="7"/>
        <v>748</v>
      </c>
      <c r="E28" s="66">
        <f t="shared" si="1"/>
        <v>60.176991150442483</v>
      </c>
      <c r="F28" s="35">
        <f t="shared" si="6"/>
        <v>74</v>
      </c>
      <c r="G28" s="43">
        <v>69</v>
      </c>
      <c r="H28" s="43">
        <v>0</v>
      </c>
      <c r="I28" s="44">
        <v>5</v>
      </c>
      <c r="J28" s="45"/>
      <c r="K28" s="46">
        <f t="shared" si="10"/>
        <v>10</v>
      </c>
      <c r="L28" s="47">
        <v>9</v>
      </c>
      <c r="M28" s="47">
        <v>0</v>
      </c>
      <c r="N28" s="47">
        <v>1</v>
      </c>
      <c r="O28" s="48">
        <f t="shared" si="11"/>
        <v>664</v>
      </c>
      <c r="P28" s="49">
        <v>661</v>
      </c>
      <c r="Q28" s="49">
        <v>2</v>
      </c>
      <c r="R28" s="49">
        <v>1</v>
      </c>
      <c r="S28" s="8" t="s">
        <v>30</v>
      </c>
      <c r="T28" s="21">
        <f t="shared" si="2"/>
        <v>0</v>
      </c>
      <c r="U28" s="21">
        <f t="shared" si="3"/>
        <v>0</v>
      </c>
      <c r="V28" s="21">
        <f t="shared" si="4"/>
        <v>0</v>
      </c>
      <c r="W28" s="21">
        <f t="shared" si="5"/>
        <v>0</v>
      </c>
    </row>
    <row r="29" spans="2:23" ht="12" customHeight="1">
      <c r="B29" s="23" t="s">
        <v>31</v>
      </c>
      <c r="C29" s="55">
        <v>394</v>
      </c>
      <c r="D29" s="42">
        <f t="shared" si="7"/>
        <v>226</v>
      </c>
      <c r="E29" s="66">
        <f t="shared" si="1"/>
        <v>57.360406091370564</v>
      </c>
      <c r="F29" s="35">
        <f t="shared" si="6"/>
        <v>34</v>
      </c>
      <c r="G29" s="43">
        <v>33</v>
      </c>
      <c r="H29" s="43">
        <v>1</v>
      </c>
      <c r="I29" s="44">
        <v>0</v>
      </c>
      <c r="J29" s="45"/>
      <c r="K29" s="46">
        <f t="shared" si="10"/>
        <v>2</v>
      </c>
      <c r="L29" s="47">
        <v>2</v>
      </c>
      <c r="M29" s="47">
        <v>0</v>
      </c>
      <c r="N29" s="47">
        <v>0</v>
      </c>
      <c r="O29" s="48">
        <f t="shared" si="11"/>
        <v>190</v>
      </c>
      <c r="P29" s="49">
        <v>190</v>
      </c>
      <c r="Q29" s="49">
        <v>0</v>
      </c>
      <c r="R29" s="49">
        <v>0</v>
      </c>
      <c r="S29" s="8" t="s">
        <v>31</v>
      </c>
      <c r="T29" s="21">
        <f t="shared" si="2"/>
        <v>0</v>
      </c>
      <c r="U29" s="21">
        <f t="shared" si="3"/>
        <v>0</v>
      </c>
      <c r="V29" s="21">
        <f t="shared" si="4"/>
        <v>0</v>
      </c>
      <c r="W29" s="21">
        <f t="shared" si="5"/>
        <v>0</v>
      </c>
    </row>
    <row r="30" spans="2:23" ht="12" customHeight="1">
      <c r="B30" s="23" t="s">
        <v>32</v>
      </c>
      <c r="C30" s="55">
        <v>881</v>
      </c>
      <c r="D30" s="42">
        <f t="shared" si="7"/>
        <v>452</v>
      </c>
      <c r="E30" s="66">
        <f t="shared" si="1"/>
        <v>51.305334846765035</v>
      </c>
      <c r="F30" s="35">
        <f t="shared" si="6"/>
        <v>65</v>
      </c>
      <c r="G30" s="43">
        <v>50</v>
      </c>
      <c r="H30" s="43">
        <v>0</v>
      </c>
      <c r="I30" s="44">
        <v>15</v>
      </c>
      <c r="J30" s="45"/>
      <c r="K30" s="46">
        <f t="shared" si="10"/>
        <v>17</v>
      </c>
      <c r="L30" s="47">
        <v>16</v>
      </c>
      <c r="M30" s="47">
        <v>0</v>
      </c>
      <c r="N30" s="47">
        <v>1</v>
      </c>
      <c r="O30" s="48">
        <f t="shared" si="11"/>
        <v>370</v>
      </c>
      <c r="P30" s="49">
        <v>368</v>
      </c>
      <c r="Q30" s="49">
        <v>1</v>
      </c>
      <c r="R30" s="49">
        <v>1</v>
      </c>
      <c r="S30" s="8" t="s">
        <v>32</v>
      </c>
      <c r="T30" s="21">
        <f t="shared" si="2"/>
        <v>0</v>
      </c>
      <c r="U30" s="21">
        <f t="shared" si="3"/>
        <v>0</v>
      </c>
      <c r="V30" s="21">
        <f t="shared" si="4"/>
        <v>0</v>
      </c>
      <c r="W30" s="21">
        <f t="shared" si="5"/>
        <v>0</v>
      </c>
    </row>
    <row r="31" spans="2:23" ht="12" customHeight="1">
      <c r="B31" s="23" t="s">
        <v>33</v>
      </c>
      <c r="C31" s="55">
        <v>2490</v>
      </c>
      <c r="D31" s="42">
        <f t="shared" si="7"/>
        <v>2172</v>
      </c>
      <c r="E31" s="66">
        <f t="shared" si="1"/>
        <v>87.228915662650607</v>
      </c>
      <c r="F31" s="35">
        <f t="shared" si="6"/>
        <v>224</v>
      </c>
      <c r="G31" s="43">
        <v>223</v>
      </c>
      <c r="H31" s="43">
        <v>0</v>
      </c>
      <c r="I31" s="44">
        <v>1</v>
      </c>
      <c r="J31" s="45"/>
      <c r="K31" s="46">
        <f t="shared" si="10"/>
        <v>23</v>
      </c>
      <c r="L31" s="47">
        <v>22</v>
      </c>
      <c r="M31" s="47">
        <v>0</v>
      </c>
      <c r="N31" s="47">
        <v>1</v>
      </c>
      <c r="O31" s="48">
        <f t="shared" si="11"/>
        <v>1925</v>
      </c>
      <c r="P31" s="49">
        <v>1916</v>
      </c>
      <c r="Q31" s="49">
        <v>7</v>
      </c>
      <c r="R31" s="49">
        <v>2</v>
      </c>
      <c r="S31" s="8" t="s">
        <v>33</v>
      </c>
      <c r="T31" s="21">
        <f t="shared" si="2"/>
        <v>0</v>
      </c>
      <c r="U31" s="21">
        <f t="shared" si="3"/>
        <v>0</v>
      </c>
      <c r="V31" s="21">
        <f t="shared" si="4"/>
        <v>0</v>
      </c>
      <c r="W31" s="21">
        <f t="shared" si="5"/>
        <v>0</v>
      </c>
    </row>
    <row r="32" spans="2:23" s="22" customFormat="1" ht="12" customHeight="1">
      <c r="B32" s="20" t="s">
        <v>79</v>
      </c>
      <c r="C32" s="54">
        <v>12524</v>
      </c>
      <c r="D32" s="35">
        <f>SUM(D33:D38)</f>
        <v>6891</v>
      </c>
      <c r="E32" s="66">
        <f t="shared" si="1"/>
        <v>55.022357074417116</v>
      </c>
      <c r="F32" s="35">
        <f>SUM(F33:F38)</f>
        <v>895</v>
      </c>
      <c r="G32" s="36">
        <v>847</v>
      </c>
      <c r="H32" s="36">
        <v>5</v>
      </c>
      <c r="I32" s="37">
        <v>43</v>
      </c>
      <c r="J32" s="32"/>
      <c r="K32" s="38">
        <f>SUM(K33:K38)</f>
        <v>99</v>
      </c>
      <c r="L32" s="39">
        <v>90</v>
      </c>
      <c r="M32" s="39">
        <v>0</v>
      </c>
      <c r="N32" s="39">
        <v>9</v>
      </c>
      <c r="O32" s="35">
        <f>SUM(O33:O38)</f>
        <v>5897</v>
      </c>
      <c r="P32" s="40">
        <v>5826</v>
      </c>
      <c r="Q32" s="40">
        <v>41</v>
      </c>
      <c r="R32" s="40">
        <v>30</v>
      </c>
      <c r="S32" s="7" t="s">
        <v>79</v>
      </c>
      <c r="T32" s="21">
        <f t="shared" si="2"/>
        <v>0</v>
      </c>
      <c r="U32" s="21">
        <f t="shared" si="3"/>
        <v>0</v>
      </c>
      <c r="V32" s="21">
        <f t="shared" si="4"/>
        <v>0</v>
      </c>
      <c r="W32" s="21">
        <f t="shared" si="5"/>
        <v>0</v>
      </c>
    </row>
    <row r="33" spans="2:23" ht="12" customHeight="1">
      <c r="B33" s="23" t="s">
        <v>34</v>
      </c>
      <c r="C33" s="55">
        <v>469</v>
      </c>
      <c r="D33" s="42">
        <f t="shared" si="7"/>
        <v>370</v>
      </c>
      <c r="E33" s="66">
        <f t="shared" si="1"/>
        <v>78.891257995735614</v>
      </c>
      <c r="F33" s="35">
        <f t="shared" si="6"/>
        <v>43</v>
      </c>
      <c r="G33" s="43">
        <v>40</v>
      </c>
      <c r="H33" s="43">
        <v>0</v>
      </c>
      <c r="I33" s="44">
        <v>3</v>
      </c>
      <c r="J33" s="45"/>
      <c r="K33" s="46">
        <f t="shared" ref="K33:K38" si="12">SUM(L33:N33)</f>
        <v>10</v>
      </c>
      <c r="L33" s="47">
        <v>5</v>
      </c>
      <c r="M33" s="47">
        <v>0</v>
      </c>
      <c r="N33" s="47">
        <v>5</v>
      </c>
      <c r="O33" s="48">
        <f t="shared" ref="O33:O38" si="13">SUM(P33:R33)</f>
        <v>317</v>
      </c>
      <c r="P33" s="49">
        <v>316</v>
      </c>
      <c r="Q33" s="49">
        <v>1</v>
      </c>
      <c r="R33" s="49">
        <v>0</v>
      </c>
      <c r="S33" s="8" t="s">
        <v>34</v>
      </c>
      <c r="T33" s="21">
        <f t="shared" si="2"/>
        <v>0</v>
      </c>
      <c r="U33" s="21">
        <f t="shared" si="3"/>
        <v>0</v>
      </c>
      <c r="V33" s="21">
        <f t="shared" si="4"/>
        <v>0</v>
      </c>
      <c r="W33" s="21">
        <f t="shared" si="5"/>
        <v>0</v>
      </c>
    </row>
    <row r="34" spans="2:23" ht="12" customHeight="1">
      <c r="B34" s="23" t="s">
        <v>35</v>
      </c>
      <c r="C34" s="55">
        <v>683</v>
      </c>
      <c r="D34" s="42">
        <f t="shared" si="7"/>
        <v>427</v>
      </c>
      <c r="E34" s="66">
        <f t="shared" si="1"/>
        <v>62.518301610541727</v>
      </c>
      <c r="F34" s="35">
        <f t="shared" si="6"/>
        <v>56</v>
      </c>
      <c r="G34" s="43">
        <v>54</v>
      </c>
      <c r="H34" s="43">
        <v>0</v>
      </c>
      <c r="I34" s="44">
        <v>2</v>
      </c>
      <c r="J34" s="45"/>
      <c r="K34" s="46">
        <f t="shared" si="12"/>
        <v>3</v>
      </c>
      <c r="L34" s="47">
        <v>3</v>
      </c>
      <c r="M34" s="47">
        <v>0</v>
      </c>
      <c r="N34" s="47">
        <v>0</v>
      </c>
      <c r="O34" s="48">
        <f t="shared" si="13"/>
        <v>368</v>
      </c>
      <c r="P34" s="49">
        <v>361</v>
      </c>
      <c r="Q34" s="49">
        <v>5</v>
      </c>
      <c r="R34" s="49">
        <v>2</v>
      </c>
      <c r="S34" s="8" t="s">
        <v>35</v>
      </c>
      <c r="T34" s="21">
        <f t="shared" si="2"/>
        <v>0</v>
      </c>
      <c r="U34" s="21">
        <f t="shared" si="3"/>
        <v>0</v>
      </c>
      <c r="V34" s="21">
        <f t="shared" si="4"/>
        <v>0</v>
      </c>
      <c r="W34" s="21">
        <f t="shared" si="5"/>
        <v>0</v>
      </c>
    </row>
    <row r="35" spans="2:23" ht="12" customHeight="1">
      <c r="B35" s="23" t="s">
        <v>36</v>
      </c>
      <c r="C35" s="55">
        <v>326</v>
      </c>
      <c r="D35" s="42">
        <f t="shared" si="7"/>
        <v>208</v>
      </c>
      <c r="E35" s="66">
        <f t="shared" si="1"/>
        <v>63.803680981595093</v>
      </c>
      <c r="F35" s="35">
        <f t="shared" si="6"/>
        <v>39</v>
      </c>
      <c r="G35" s="43">
        <v>31</v>
      </c>
      <c r="H35" s="43">
        <v>0</v>
      </c>
      <c r="I35" s="44">
        <v>8</v>
      </c>
      <c r="J35" s="45"/>
      <c r="K35" s="46">
        <f t="shared" si="12"/>
        <v>2</v>
      </c>
      <c r="L35" s="47">
        <v>2</v>
      </c>
      <c r="M35" s="47">
        <v>0</v>
      </c>
      <c r="N35" s="47">
        <v>0</v>
      </c>
      <c r="O35" s="48">
        <f t="shared" si="13"/>
        <v>167</v>
      </c>
      <c r="P35" s="49">
        <v>165</v>
      </c>
      <c r="Q35" s="49">
        <v>2</v>
      </c>
      <c r="R35" s="49">
        <v>0</v>
      </c>
      <c r="S35" s="8" t="s">
        <v>36</v>
      </c>
      <c r="T35" s="21">
        <f t="shared" si="2"/>
        <v>0</v>
      </c>
      <c r="U35" s="21">
        <f t="shared" si="3"/>
        <v>0</v>
      </c>
      <c r="V35" s="21">
        <f t="shared" si="4"/>
        <v>0</v>
      </c>
      <c r="W35" s="21">
        <f t="shared" si="5"/>
        <v>0</v>
      </c>
    </row>
    <row r="36" spans="2:23" ht="12" customHeight="1">
      <c r="B36" s="23" t="s">
        <v>37</v>
      </c>
      <c r="C36" s="55">
        <v>1219</v>
      </c>
      <c r="D36" s="42">
        <f t="shared" si="7"/>
        <v>745</v>
      </c>
      <c r="E36" s="66">
        <f t="shared" si="1"/>
        <v>61.115668580803941</v>
      </c>
      <c r="F36" s="35">
        <f t="shared" si="6"/>
        <v>58</v>
      </c>
      <c r="G36" s="43">
        <v>52</v>
      </c>
      <c r="H36" s="43">
        <v>1</v>
      </c>
      <c r="I36" s="44">
        <v>5</v>
      </c>
      <c r="J36" s="45"/>
      <c r="K36" s="46">
        <f t="shared" si="12"/>
        <v>9</v>
      </c>
      <c r="L36" s="47">
        <v>8</v>
      </c>
      <c r="M36" s="47">
        <v>0</v>
      </c>
      <c r="N36" s="47">
        <v>1</v>
      </c>
      <c r="O36" s="48">
        <f t="shared" si="13"/>
        <v>678</v>
      </c>
      <c r="P36" s="49">
        <v>671</v>
      </c>
      <c r="Q36" s="49">
        <v>6</v>
      </c>
      <c r="R36" s="49">
        <v>1</v>
      </c>
      <c r="S36" s="8" t="s">
        <v>37</v>
      </c>
      <c r="T36" s="21">
        <f t="shared" si="2"/>
        <v>0</v>
      </c>
      <c r="U36" s="21">
        <f t="shared" si="3"/>
        <v>0</v>
      </c>
      <c r="V36" s="21">
        <f t="shared" si="4"/>
        <v>0</v>
      </c>
      <c r="W36" s="21">
        <f t="shared" si="5"/>
        <v>0</v>
      </c>
    </row>
    <row r="37" spans="2:23" ht="12" customHeight="1">
      <c r="B37" s="23" t="s">
        <v>38</v>
      </c>
      <c r="C37" s="55">
        <v>8352</v>
      </c>
      <c r="D37" s="42">
        <f t="shared" si="7"/>
        <v>4275</v>
      </c>
      <c r="E37" s="66">
        <f t="shared" si="1"/>
        <v>51.185344827586206</v>
      </c>
      <c r="F37" s="35">
        <f t="shared" si="6"/>
        <v>607</v>
      </c>
      <c r="G37" s="43">
        <v>580</v>
      </c>
      <c r="H37" s="43">
        <v>4</v>
      </c>
      <c r="I37" s="44">
        <v>23</v>
      </c>
      <c r="J37" s="45"/>
      <c r="K37" s="46">
        <f t="shared" si="12"/>
        <v>58</v>
      </c>
      <c r="L37" s="47">
        <v>56</v>
      </c>
      <c r="M37" s="47">
        <v>0</v>
      </c>
      <c r="N37" s="47">
        <v>2</v>
      </c>
      <c r="O37" s="48">
        <f t="shared" si="13"/>
        <v>3610</v>
      </c>
      <c r="P37" s="49">
        <v>3568</v>
      </c>
      <c r="Q37" s="49">
        <v>15</v>
      </c>
      <c r="R37" s="49">
        <v>27</v>
      </c>
      <c r="S37" s="8" t="s">
        <v>38</v>
      </c>
      <c r="T37" s="21">
        <f t="shared" si="2"/>
        <v>0</v>
      </c>
      <c r="U37" s="21">
        <f t="shared" si="3"/>
        <v>0</v>
      </c>
      <c r="V37" s="21">
        <f t="shared" si="4"/>
        <v>0</v>
      </c>
      <c r="W37" s="21">
        <f t="shared" si="5"/>
        <v>0</v>
      </c>
    </row>
    <row r="38" spans="2:23" ht="12" customHeight="1">
      <c r="B38" s="23" t="s">
        <v>39</v>
      </c>
      <c r="C38" s="55">
        <v>1475</v>
      </c>
      <c r="D38" s="42">
        <f t="shared" si="7"/>
        <v>866</v>
      </c>
      <c r="E38" s="66">
        <f t="shared" si="1"/>
        <v>58.711864406779654</v>
      </c>
      <c r="F38" s="35">
        <f t="shared" si="6"/>
        <v>92</v>
      </c>
      <c r="G38" s="43">
        <v>90</v>
      </c>
      <c r="H38" s="43">
        <v>0</v>
      </c>
      <c r="I38" s="44">
        <v>2</v>
      </c>
      <c r="J38" s="45"/>
      <c r="K38" s="46">
        <f t="shared" si="12"/>
        <v>17</v>
      </c>
      <c r="L38" s="47">
        <v>16</v>
      </c>
      <c r="M38" s="47">
        <v>0</v>
      </c>
      <c r="N38" s="47">
        <v>1</v>
      </c>
      <c r="O38" s="48">
        <f t="shared" si="13"/>
        <v>757</v>
      </c>
      <c r="P38" s="49">
        <v>745</v>
      </c>
      <c r="Q38" s="49">
        <v>12</v>
      </c>
      <c r="R38" s="49">
        <v>0</v>
      </c>
      <c r="S38" s="8" t="s">
        <v>39</v>
      </c>
      <c r="T38" s="21">
        <f t="shared" si="2"/>
        <v>0</v>
      </c>
      <c r="U38" s="21">
        <f t="shared" si="3"/>
        <v>0</v>
      </c>
      <c r="V38" s="21">
        <f t="shared" si="4"/>
        <v>0</v>
      </c>
      <c r="W38" s="21">
        <f t="shared" si="5"/>
        <v>0</v>
      </c>
    </row>
    <row r="39" spans="2:23" s="22" customFormat="1" ht="12" customHeight="1">
      <c r="B39" s="20" t="s">
        <v>80</v>
      </c>
      <c r="C39" s="54">
        <v>33733</v>
      </c>
      <c r="D39" s="35">
        <f>SUM(D40:D45)</f>
        <v>20112</v>
      </c>
      <c r="E39" s="66">
        <f t="shared" si="1"/>
        <v>59.621142501408123</v>
      </c>
      <c r="F39" s="35">
        <f>SUM(F40:F45)</f>
        <v>1689</v>
      </c>
      <c r="G39" s="36">
        <v>1575</v>
      </c>
      <c r="H39" s="36">
        <v>6</v>
      </c>
      <c r="I39" s="37">
        <v>108</v>
      </c>
      <c r="J39" s="32"/>
      <c r="K39" s="38">
        <f>SUM(K40:K45)</f>
        <v>251</v>
      </c>
      <c r="L39" s="39">
        <v>229</v>
      </c>
      <c r="M39" s="39">
        <v>0</v>
      </c>
      <c r="N39" s="39">
        <v>22</v>
      </c>
      <c r="O39" s="35">
        <f>SUM(O40:O45)</f>
        <v>18172</v>
      </c>
      <c r="P39" s="40">
        <v>17933</v>
      </c>
      <c r="Q39" s="40">
        <v>186</v>
      </c>
      <c r="R39" s="40">
        <v>53</v>
      </c>
      <c r="S39" s="7" t="s">
        <v>80</v>
      </c>
      <c r="T39" s="21">
        <f t="shared" si="2"/>
        <v>0</v>
      </c>
      <c r="U39" s="21">
        <f t="shared" si="3"/>
        <v>0</v>
      </c>
      <c r="V39" s="21">
        <f t="shared" si="4"/>
        <v>0</v>
      </c>
      <c r="W39" s="21">
        <f t="shared" si="5"/>
        <v>0</v>
      </c>
    </row>
    <row r="40" spans="2:23" ht="12" customHeight="1">
      <c r="B40" s="23" t="s">
        <v>40</v>
      </c>
      <c r="C40" s="55">
        <v>1181</v>
      </c>
      <c r="D40" s="42">
        <f t="shared" si="7"/>
        <v>629</v>
      </c>
      <c r="E40" s="66">
        <f t="shared" si="1"/>
        <v>53.25994919559696</v>
      </c>
      <c r="F40" s="35">
        <f t="shared" si="6"/>
        <v>75</v>
      </c>
      <c r="G40" s="43">
        <v>74</v>
      </c>
      <c r="H40" s="43">
        <v>0</v>
      </c>
      <c r="I40" s="44">
        <v>1</v>
      </c>
      <c r="J40" s="45"/>
      <c r="K40" s="46">
        <f t="shared" ref="K40:K45" si="14">SUM(L40:N40)</f>
        <v>6</v>
      </c>
      <c r="L40" s="47">
        <v>5</v>
      </c>
      <c r="M40" s="47">
        <v>0</v>
      </c>
      <c r="N40" s="47">
        <v>1</v>
      </c>
      <c r="O40" s="48">
        <f t="shared" ref="O40:O45" si="15">SUM(P40:R40)</f>
        <v>548</v>
      </c>
      <c r="P40" s="49">
        <v>544</v>
      </c>
      <c r="Q40" s="49">
        <v>3</v>
      </c>
      <c r="R40" s="49">
        <v>1</v>
      </c>
      <c r="S40" s="8" t="s">
        <v>40</v>
      </c>
      <c r="T40" s="21">
        <f t="shared" si="2"/>
        <v>0</v>
      </c>
      <c r="U40" s="21">
        <f t="shared" si="3"/>
        <v>0</v>
      </c>
      <c r="V40" s="21">
        <f t="shared" si="4"/>
        <v>0</v>
      </c>
      <c r="W40" s="21">
        <f t="shared" si="5"/>
        <v>0</v>
      </c>
    </row>
    <row r="41" spans="2:23" ht="12" customHeight="1">
      <c r="B41" s="23" t="s">
        <v>41</v>
      </c>
      <c r="C41" s="55">
        <v>3175</v>
      </c>
      <c r="D41" s="42">
        <f t="shared" si="7"/>
        <v>1937</v>
      </c>
      <c r="E41" s="66">
        <f t="shared" si="1"/>
        <v>61.00787401574803</v>
      </c>
      <c r="F41" s="35">
        <f t="shared" si="6"/>
        <v>195</v>
      </c>
      <c r="G41" s="43">
        <v>192</v>
      </c>
      <c r="H41" s="43">
        <v>0</v>
      </c>
      <c r="I41" s="44">
        <v>3</v>
      </c>
      <c r="J41" s="45"/>
      <c r="K41" s="46">
        <f t="shared" si="14"/>
        <v>37</v>
      </c>
      <c r="L41" s="47">
        <v>36</v>
      </c>
      <c r="M41" s="47">
        <v>0</v>
      </c>
      <c r="N41" s="47">
        <v>1</v>
      </c>
      <c r="O41" s="48">
        <f t="shared" si="15"/>
        <v>1705</v>
      </c>
      <c r="P41" s="49">
        <v>1687</v>
      </c>
      <c r="Q41" s="49">
        <v>18</v>
      </c>
      <c r="R41" s="49">
        <v>0</v>
      </c>
      <c r="S41" s="8" t="s">
        <v>41</v>
      </c>
      <c r="T41" s="21">
        <f t="shared" si="2"/>
        <v>0</v>
      </c>
      <c r="U41" s="21">
        <f t="shared" si="3"/>
        <v>0</v>
      </c>
      <c r="V41" s="21">
        <f t="shared" si="4"/>
        <v>0</v>
      </c>
      <c r="W41" s="21">
        <f t="shared" si="5"/>
        <v>0</v>
      </c>
    </row>
    <row r="42" spans="2:23" ht="12" customHeight="1">
      <c r="B42" s="23" t="s">
        <v>42</v>
      </c>
      <c r="C42" s="55">
        <v>21150</v>
      </c>
      <c r="D42" s="42">
        <f t="shared" si="7"/>
        <v>11776</v>
      </c>
      <c r="E42" s="66">
        <f t="shared" si="1"/>
        <v>55.678486997635936</v>
      </c>
      <c r="F42" s="35">
        <f t="shared" si="6"/>
        <v>846</v>
      </c>
      <c r="G42" s="43">
        <v>800</v>
      </c>
      <c r="H42" s="43">
        <v>6</v>
      </c>
      <c r="I42" s="44">
        <v>40</v>
      </c>
      <c r="J42" s="45"/>
      <c r="K42" s="46">
        <f t="shared" si="14"/>
        <v>139</v>
      </c>
      <c r="L42" s="47">
        <v>124</v>
      </c>
      <c r="M42" s="47">
        <v>0</v>
      </c>
      <c r="N42" s="47">
        <v>15</v>
      </c>
      <c r="O42" s="48">
        <f t="shared" si="15"/>
        <v>10791</v>
      </c>
      <c r="P42" s="49">
        <v>10608</v>
      </c>
      <c r="Q42" s="49">
        <v>139</v>
      </c>
      <c r="R42" s="49">
        <v>44</v>
      </c>
      <c r="S42" s="8" t="s">
        <v>42</v>
      </c>
      <c r="T42" s="21">
        <f t="shared" si="2"/>
        <v>0</v>
      </c>
      <c r="U42" s="21">
        <f t="shared" si="3"/>
        <v>0</v>
      </c>
      <c r="V42" s="21">
        <f t="shared" si="4"/>
        <v>0</v>
      </c>
      <c r="W42" s="21">
        <f t="shared" si="5"/>
        <v>0</v>
      </c>
    </row>
    <row r="43" spans="2:23" ht="12" customHeight="1">
      <c r="B43" s="23" t="s">
        <v>43</v>
      </c>
      <c r="C43" s="55">
        <v>6841</v>
      </c>
      <c r="D43" s="42">
        <f t="shared" si="7"/>
        <v>4964</v>
      </c>
      <c r="E43" s="66">
        <f t="shared" si="1"/>
        <v>72.562490863908792</v>
      </c>
      <c r="F43" s="35">
        <f t="shared" si="6"/>
        <v>429</v>
      </c>
      <c r="G43" s="43">
        <v>377</v>
      </c>
      <c r="H43" s="43">
        <v>0</v>
      </c>
      <c r="I43" s="44">
        <v>52</v>
      </c>
      <c r="J43" s="45"/>
      <c r="K43" s="46">
        <f t="shared" si="14"/>
        <v>54</v>
      </c>
      <c r="L43" s="47">
        <v>51</v>
      </c>
      <c r="M43" s="47">
        <v>0</v>
      </c>
      <c r="N43" s="47">
        <v>3</v>
      </c>
      <c r="O43" s="48">
        <f t="shared" si="15"/>
        <v>4481</v>
      </c>
      <c r="P43" s="49">
        <v>4451</v>
      </c>
      <c r="Q43" s="49">
        <v>24</v>
      </c>
      <c r="R43" s="49">
        <v>6</v>
      </c>
      <c r="S43" s="8" t="s">
        <v>43</v>
      </c>
      <c r="T43" s="21">
        <f t="shared" si="2"/>
        <v>0</v>
      </c>
      <c r="U43" s="21">
        <f t="shared" si="3"/>
        <v>0</v>
      </c>
      <c r="V43" s="21">
        <f t="shared" si="4"/>
        <v>0</v>
      </c>
      <c r="W43" s="21">
        <f t="shared" si="5"/>
        <v>0</v>
      </c>
    </row>
    <row r="44" spans="2:23" ht="12" customHeight="1">
      <c r="B44" s="23" t="s">
        <v>44</v>
      </c>
      <c r="C44" s="55">
        <v>785</v>
      </c>
      <c r="D44" s="42">
        <f t="shared" si="7"/>
        <v>425</v>
      </c>
      <c r="E44" s="66">
        <f t="shared" si="1"/>
        <v>54.140127388535028</v>
      </c>
      <c r="F44" s="35">
        <f t="shared" si="6"/>
        <v>76</v>
      </c>
      <c r="G44" s="43">
        <v>70</v>
      </c>
      <c r="H44" s="43">
        <v>0</v>
      </c>
      <c r="I44" s="44">
        <v>6</v>
      </c>
      <c r="J44" s="45"/>
      <c r="K44" s="46">
        <f t="shared" si="14"/>
        <v>12</v>
      </c>
      <c r="L44" s="47">
        <v>11</v>
      </c>
      <c r="M44" s="47">
        <v>0</v>
      </c>
      <c r="N44" s="47">
        <v>1</v>
      </c>
      <c r="O44" s="48">
        <f t="shared" si="15"/>
        <v>337</v>
      </c>
      <c r="P44" s="49">
        <v>333</v>
      </c>
      <c r="Q44" s="49">
        <v>2</v>
      </c>
      <c r="R44" s="49">
        <v>2</v>
      </c>
      <c r="S44" s="8" t="s">
        <v>44</v>
      </c>
      <c r="T44" s="21">
        <f t="shared" si="2"/>
        <v>0</v>
      </c>
      <c r="U44" s="21">
        <f t="shared" si="3"/>
        <v>0</v>
      </c>
      <c r="V44" s="21">
        <f t="shared" si="4"/>
        <v>0</v>
      </c>
      <c r="W44" s="21">
        <f t="shared" si="5"/>
        <v>0</v>
      </c>
    </row>
    <row r="45" spans="2:23" ht="12" customHeight="1">
      <c r="B45" s="23" t="s">
        <v>45</v>
      </c>
      <c r="C45" s="55">
        <v>601</v>
      </c>
      <c r="D45" s="42">
        <f t="shared" si="7"/>
        <v>381</v>
      </c>
      <c r="E45" s="66">
        <f t="shared" si="1"/>
        <v>63.394342762063225</v>
      </c>
      <c r="F45" s="35">
        <f t="shared" si="6"/>
        <v>68</v>
      </c>
      <c r="G45" s="43">
        <v>62</v>
      </c>
      <c r="H45" s="43">
        <v>0</v>
      </c>
      <c r="I45" s="44">
        <v>6</v>
      </c>
      <c r="J45" s="45"/>
      <c r="K45" s="46">
        <f t="shared" si="14"/>
        <v>3</v>
      </c>
      <c r="L45" s="47">
        <v>2</v>
      </c>
      <c r="M45" s="47">
        <v>0</v>
      </c>
      <c r="N45" s="47">
        <v>1</v>
      </c>
      <c r="O45" s="48">
        <f t="shared" si="15"/>
        <v>310</v>
      </c>
      <c r="P45" s="49">
        <v>310</v>
      </c>
      <c r="Q45" s="49">
        <v>0</v>
      </c>
      <c r="R45" s="49">
        <v>0</v>
      </c>
      <c r="S45" s="8" t="s">
        <v>45</v>
      </c>
      <c r="T45" s="21">
        <f t="shared" si="2"/>
        <v>0</v>
      </c>
      <c r="U45" s="21">
        <f t="shared" si="3"/>
        <v>0</v>
      </c>
      <c r="V45" s="21">
        <f t="shared" si="4"/>
        <v>0</v>
      </c>
      <c r="W45" s="21">
        <f t="shared" si="5"/>
        <v>0</v>
      </c>
    </row>
    <row r="46" spans="2:23" s="22" customFormat="1" ht="12" customHeight="1">
      <c r="B46" s="20" t="s">
        <v>81</v>
      </c>
      <c r="C46" s="54">
        <v>5853</v>
      </c>
      <c r="D46" s="35">
        <f>SUM(D47:D51)</f>
        <v>4279</v>
      </c>
      <c r="E46" s="66">
        <f t="shared" si="1"/>
        <v>73.107807961729037</v>
      </c>
      <c r="F46" s="35">
        <f>SUM(F47:F51)</f>
        <v>381</v>
      </c>
      <c r="G46" s="36">
        <v>359</v>
      </c>
      <c r="H46" s="36">
        <v>1</v>
      </c>
      <c r="I46" s="37">
        <v>21</v>
      </c>
      <c r="J46" s="32"/>
      <c r="K46" s="38">
        <f>SUM(K47:K51)</f>
        <v>99</v>
      </c>
      <c r="L46" s="39">
        <v>95</v>
      </c>
      <c r="M46" s="39">
        <v>0</v>
      </c>
      <c r="N46" s="39">
        <v>4</v>
      </c>
      <c r="O46" s="35">
        <f>SUM(O47:O51)</f>
        <v>3799</v>
      </c>
      <c r="P46" s="40">
        <v>3760</v>
      </c>
      <c r="Q46" s="40">
        <v>30</v>
      </c>
      <c r="R46" s="40">
        <v>9</v>
      </c>
      <c r="S46" s="7" t="s">
        <v>81</v>
      </c>
      <c r="T46" s="21">
        <f t="shared" si="2"/>
        <v>0</v>
      </c>
      <c r="U46" s="21">
        <f t="shared" si="3"/>
        <v>0</v>
      </c>
      <c r="V46" s="21">
        <f t="shared" si="4"/>
        <v>0</v>
      </c>
      <c r="W46" s="21">
        <f t="shared" si="5"/>
        <v>0</v>
      </c>
    </row>
    <row r="47" spans="2:23" ht="12" customHeight="1">
      <c r="B47" s="23" t="s">
        <v>46</v>
      </c>
      <c r="C47" s="55">
        <v>298</v>
      </c>
      <c r="D47" s="42">
        <f t="shared" si="7"/>
        <v>236</v>
      </c>
      <c r="E47" s="66">
        <f t="shared" si="1"/>
        <v>79.194630872483216</v>
      </c>
      <c r="F47" s="35">
        <f t="shared" si="6"/>
        <v>23</v>
      </c>
      <c r="G47" s="43">
        <v>23</v>
      </c>
      <c r="H47" s="43">
        <v>0</v>
      </c>
      <c r="I47" s="44">
        <v>0</v>
      </c>
      <c r="J47" s="45"/>
      <c r="K47" s="46">
        <f>SUM(L47:N47)</f>
        <v>12</v>
      </c>
      <c r="L47" s="47">
        <v>10</v>
      </c>
      <c r="M47" s="47">
        <v>0</v>
      </c>
      <c r="N47" s="47">
        <v>2</v>
      </c>
      <c r="O47" s="48">
        <f>SUM(P47:R47)</f>
        <v>201</v>
      </c>
      <c r="P47" s="49">
        <v>199</v>
      </c>
      <c r="Q47" s="49">
        <v>0</v>
      </c>
      <c r="R47" s="49">
        <v>2</v>
      </c>
      <c r="S47" s="8" t="s">
        <v>46</v>
      </c>
      <c r="T47" s="21">
        <f t="shared" si="2"/>
        <v>0</v>
      </c>
      <c r="U47" s="21">
        <f t="shared" si="3"/>
        <v>0</v>
      </c>
      <c r="V47" s="21">
        <f t="shared" si="4"/>
        <v>0</v>
      </c>
      <c r="W47" s="21">
        <f t="shared" si="5"/>
        <v>0</v>
      </c>
    </row>
    <row r="48" spans="2:23" ht="12" customHeight="1">
      <c r="B48" s="23" t="s">
        <v>47</v>
      </c>
      <c r="C48" s="55">
        <v>217</v>
      </c>
      <c r="D48" s="42">
        <f t="shared" si="7"/>
        <v>184</v>
      </c>
      <c r="E48" s="66">
        <f t="shared" si="1"/>
        <v>84.792626728110605</v>
      </c>
      <c r="F48" s="35">
        <f t="shared" si="6"/>
        <v>22</v>
      </c>
      <c r="G48" s="43">
        <v>22</v>
      </c>
      <c r="H48" s="43">
        <v>0</v>
      </c>
      <c r="I48" s="44">
        <v>0</v>
      </c>
      <c r="J48" s="45"/>
      <c r="K48" s="46">
        <f>SUM(L48:N48)</f>
        <v>3</v>
      </c>
      <c r="L48" s="47">
        <v>3</v>
      </c>
      <c r="M48" s="47">
        <v>0</v>
      </c>
      <c r="N48" s="47">
        <v>0</v>
      </c>
      <c r="O48" s="48">
        <f>SUM(P48:R48)</f>
        <v>159</v>
      </c>
      <c r="P48" s="49">
        <v>158</v>
      </c>
      <c r="Q48" s="49">
        <v>1</v>
      </c>
      <c r="R48" s="49">
        <v>0</v>
      </c>
      <c r="S48" s="8" t="s">
        <v>47</v>
      </c>
      <c r="T48" s="21">
        <f t="shared" si="2"/>
        <v>0</v>
      </c>
      <c r="U48" s="21">
        <f t="shared" si="3"/>
        <v>0</v>
      </c>
      <c r="V48" s="21">
        <f t="shared" si="4"/>
        <v>0</v>
      </c>
      <c r="W48" s="21">
        <f t="shared" si="5"/>
        <v>0</v>
      </c>
    </row>
    <row r="49" spans="2:23" ht="12" customHeight="1">
      <c r="B49" s="23" t="s">
        <v>48</v>
      </c>
      <c r="C49" s="55">
        <v>1955</v>
      </c>
      <c r="D49" s="42">
        <f t="shared" si="7"/>
        <v>1445</v>
      </c>
      <c r="E49" s="66">
        <f t="shared" si="1"/>
        <v>73.91304347826086</v>
      </c>
      <c r="F49" s="35">
        <f t="shared" si="6"/>
        <v>109</v>
      </c>
      <c r="G49" s="43">
        <v>100</v>
      </c>
      <c r="H49" s="43">
        <v>1</v>
      </c>
      <c r="I49" s="44">
        <v>8</v>
      </c>
      <c r="J49" s="45"/>
      <c r="K49" s="46">
        <f>SUM(L49:N49)</f>
        <v>24</v>
      </c>
      <c r="L49" s="47">
        <v>23</v>
      </c>
      <c r="M49" s="47">
        <v>0</v>
      </c>
      <c r="N49" s="47">
        <v>1</v>
      </c>
      <c r="O49" s="48">
        <f>SUM(P49:R49)</f>
        <v>1312</v>
      </c>
      <c r="P49" s="49">
        <v>1298</v>
      </c>
      <c r="Q49" s="49">
        <v>14</v>
      </c>
      <c r="R49" s="49">
        <v>0</v>
      </c>
      <c r="S49" s="8" t="s">
        <v>48</v>
      </c>
      <c r="T49" s="21">
        <f t="shared" si="2"/>
        <v>0</v>
      </c>
      <c r="U49" s="21">
        <f t="shared" si="3"/>
        <v>0</v>
      </c>
      <c r="V49" s="21">
        <f t="shared" si="4"/>
        <v>0</v>
      </c>
      <c r="W49" s="21">
        <f t="shared" si="5"/>
        <v>0</v>
      </c>
    </row>
    <row r="50" spans="2:23" ht="12" customHeight="1">
      <c r="B50" s="23" t="s">
        <v>49</v>
      </c>
      <c r="C50" s="55">
        <v>2646</v>
      </c>
      <c r="D50" s="42">
        <f t="shared" si="7"/>
        <v>1950</v>
      </c>
      <c r="E50" s="66">
        <f t="shared" si="1"/>
        <v>73.696145124716551</v>
      </c>
      <c r="F50" s="35">
        <f t="shared" si="6"/>
        <v>164</v>
      </c>
      <c r="G50" s="43">
        <v>152</v>
      </c>
      <c r="H50" s="43">
        <v>0</v>
      </c>
      <c r="I50" s="44">
        <v>12</v>
      </c>
      <c r="J50" s="45"/>
      <c r="K50" s="46">
        <f>SUM(L50:N50)</f>
        <v>52</v>
      </c>
      <c r="L50" s="47">
        <v>51</v>
      </c>
      <c r="M50" s="47">
        <v>0</v>
      </c>
      <c r="N50" s="47">
        <v>1</v>
      </c>
      <c r="O50" s="48">
        <f>SUM(P50:R50)</f>
        <v>1734</v>
      </c>
      <c r="P50" s="49">
        <v>1714</v>
      </c>
      <c r="Q50" s="49">
        <v>13</v>
      </c>
      <c r="R50" s="49">
        <v>7</v>
      </c>
      <c r="S50" s="8" t="s">
        <v>49</v>
      </c>
      <c r="T50" s="21">
        <f t="shared" si="2"/>
        <v>0</v>
      </c>
      <c r="U50" s="21">
        <f t="shared" si="3"/>
        <v>0</v>
      </c>
      <c r="V50" s="21">
        <f t="shared" si="4"/>
        <v>0</v>
      </c>
      <c r="W50" s="21">
        <f t="shared" si="5"/>
        <v>0</v>
      </c>
    </row>
    <row r="51" spans="2:23" ht="12" customHeight="1">
      <c r="B51" s="23" t="s">
        <v>50</v>
      </c>
      <c r="C51" s="55">
        <v>737</v>
      </c>
      <c r="D51" s="42">
        <f t="shared" si="7"/>
        <v>464</v>
      </c>
      <c r="E51" s="66">
        <f t="shared" si="1"/>
        <v>62.957937584803261</v>
      </c>
      <c r="F51" s="35">
        <f t="shared" si="6"/>
        <v>63</v>
      </c>
      <c r="G51" s="43">
        <v>62</v>
      </c>
      <c r="H51" s="43">
        <v>0</v>
      </c>
      <c r="I51" s="44">
        <v>1</v>
      </c>
      <c r="J51" s="45"/>
      <c r="K51" s="46">
        <f>SUM(L51:N51)</f>
        <v>8</v>
      </c>
      <c r="L51" s="47">
        <v>8</v>
      </c>
      <c r="M51" s="47">
        <v>0</v>
      </c>
      <c r="N51" s="47">
        <v>0</v>
      </c>
      <c r="O51" s="48">
        <f>SUM(P51:R51)</f>
        <v>393</v>
      </c>
      <c r="P51" s="49">
        <v>391</v>
      </c>
      <c r="Q51" s="49">
        <v>2</v>
      </c>
      <c r="R51" s="49">
        <v>0</v>
      </c>
      <c r="S51" s="8" t="s">
        <v>50</v>
      </c>
      <c r="T51" s="21">
        <f t="shared" si="2"/>
        <v>0</v>
      </c>
      <c r="U51" s="21">
        <f t="shared" si="3"/>
        <v>0</v>
      </c>
      <c r="V51" s="21">
        <f t="shared" si="4"/>
        <v>0</v>
      </c>
      <c r="W51" s="21">
        <f t="shared" si="5"/>
        <v>0</v>
      </c>
    </row>
    <row r="52" spans="2:23" s="22" customFormat="1" ht="12" customHeight="1">
      <c r="B52" s="20" t="s">
        <v>82</v>
      </c>
      <c r="C52" s="54">
        <v>3013</v>
      </c>
      <c r="D52" s="35">
        <f>SUM(D53:D56)</f>
        <v>2302</v>
      </c>
      <c r="E52" s="66">
        <f t="shared" si="1"/>
        <v>76.402256886823764</v>
      </c>
      <c r="F52" s="35">
        <f>SUM(F53:F56)</f>
        <v>187</v>
      </c>
      <c r="G52" s="36">
        <v>185</v>
      </c>
      <c r="H52" s="36">
        <v>0</v>
      </c>
      <c r="I52" s="37">
        <v>2</v>
      </c>
      <c r="J52" s="32"/>
      <c r="K52" s="38">
        <f>SUM(K53:K56)</f>
        <v>37</v>
      </c>
      <c r="L52" s="39">
        <v>34</v>
      </c>
      <c r="M52" s="39">
        <v>1</v>
      </c>
      <c r="N52" s="39">
        <v>2</v>
      </c>
      <c r="O52" s="35">
        <f>SUM(O53:O56)</f>
        <v>2078</v>
      </c>
      <c r="P52" s="40">
        <v>2049</v>
      </c>
      <c r="Q52" s="40">
        <v>27</v>
      </c>
      <c r="R52" s="40">
        <v>2</v>
      </c>
      <c r="S52" s="7" t="s">
        <v>82</v>
      </c>
      <c r="T52" s="21">
        <f t="shared" si="2"/>
        <v>0</v>
      </c>
      <c r="U52" s="21">
        <f t="shared" si="3"/>
        <v>0</v>
      </c>
      <c r="V52" s="21">
        <f t="shared" si="4"/>
        <v>0</v>
      </c>
      <c r="W52" s="21">
        <f t="shared" si="5"/>
        <v>0</v>
      </c>
    </row>
    <row r="53" spans="2:23" ht="12" customHeight="1">
      <c r="B53" s="23" t="s">
        <v>51</v>
      </c>
      <c r="C53" s="55">
        <v>497</v>
      </c>
      <c r="D53" s="42">
        <f t="shared" si="7"/>
        <v>377</v>
      </c>
      <c r="E53" s="66">
        <f t="shared" si="1"/>
        <v>75.855130784708251</v>
      </c>
      <c r="F53" s="35">
        <f t="shared" si="6"/>
        <v>24</v>
      </c>
      <c r="G53" s="43">
        <v>24</v>
      </c>
      <c r="H53" s="43">
        <v>0</v>
      </c>
      <c r="I53" s="44">
        <v>0</v>
      </c>
      <c r="J53" s="45"/>
      <c r="K53" s="46">
        <f>SUM(L53:N53)</f>
        <v>4</v>
      </c>
      <c r="L53" s="47">
        <v>4</v>
      </c>
      <c r="M53" s="47">
        <v>0</v>
      </c>
      <c r="N53" s="47">
        <v>0</v>
      </c>
      <c r="O53" s="48">
        <f>SUM(P53:R53)</f>
        <v>349</v>
      </c>
      <c r="P53" s="49">
        <v>343</v>
      </c>
      <c r="Q53" s="49">
        <v>5</v>
      </c>
      <c r="R53" s="49">
        <v>1</v>
      </c>
      <c r="S53" s="8" t="s">
        <v>51</v>
      </c>
      <c r="T53" s="21">
        <f t="shared" si="2"/>
        <v>0</v>
      </c>
      <c r="U53" s="21">
        <f t="shared" si="3"/>
        <v>0</v>
      </c>
      <c r="V53" s="21">
        <f t="shared" si="4"/>
        <v>0</v>
      </c>
      <c r="W53" s="21">
        <f t="shared" si="5"/>
        <v>0</v>
      </c>
    </row>
    <row r="54" spans="2:23" ht="12" customHeight="1">
      <c r="B54" s="23" t="s">
        <v>52</v>
      </c>
      <c r="C54" s="55">
        <v>824</v>
      </c>
      <c r="D54" s="42">
        <f t="shared" si="7"/>
        <v>630</v>
      </c>
      <c r="E54" s="66">
        <f t="shared" si="1"/>
        <v>76.456310679611647</v>
      </c>
      <c r="F54" s="35">
        <f t="shared" si="6"/>
        <v>56</v>
      </c>
      <c r="G54" s="43">
        <v>55</v>
      </c>
      <c r="H54" s="43">
        <v>0</v>
      </c>
      <c r="I54" s="44">
        <v>1</v>
      </c>
      <c r="J54" s="45"/>
      <c r="K54" s="46">
        <f>SUM(L54:N54)</f>
        <v>10</v>
      </c>
      <c r="L54" s="47">
        <v>10</v>
      </c>
      <c r="M54" s="47">
        <v>0</v>
      </c>
      <c r="N54" s="47">
        <v>0</v>
      </c>
      <c r="O54" s="48">
        <f>SUM(P54:R54)</f>
        <v>564</v>
      </c>
      <c r="P54" s="49">
        <v>551</v>
      </c>
      <c r="Q54" s="49">
        <v>13</v>
      </c>
      <c r="R54" s="49">
        <v>0</v>
      </c>
      <c r="S54" s="8" t="s">
        <v>52</v>
      </c>
      <c r="T54" s="21">
        <f t="shared" si="2"/>
        <v>0</v>
      </c>
      <c r="U54" s="21">
        <f t="shared" si="3"/>
        <v>0</v>
      </c>
      <c r="V54" s="21">
        <f t="shared" si="4"/>
        <v>0</v>
      </c>
      <c r="W54" s="21">
        <f t="shared" si="5"/>
        <v>0</v>
      </c>
    </row>
    <row r="55" spans="2:23" ht="12" customHeight="1">
      <c r="B55" s="23" t="s">
        <v>53</v>
      </c>
      <c r="C55" s="55">
        <v>990</v>
      </c>
      <c r="D55" s="42">
        <f t="shared" si="7"/>
        <v>658</v>
      </c>
      <c r="E55" s="66">
        <f t="shared" si="1"/>
        <v>66.464646464646464</v>
      </c>
      <c r="F55" s="35">
        <f t="shared" si="6"/>
        <v>68</v>
      </c>
      <c r="G55" s="43">
        <v>67</v>
      </c>
      <c r="H55" s="43">
        <v>0</v>
      </c>
      <c r="I55" s="44">
        <v>1</v>
      </c>
      <c r="J55" s="45"/>
      <c r="K55" s="46">
        <f>SUM(L55:N55)</f>
        <v>11</v>
      </c>
      <c r="L55" s="47">
        <v>11</v>
      </c>
      <c r="M55" s="47">
        <v>0</v>
      </c>
      <c r="N55" s="47">
        <v>0</v>
      </c>
      <c r="O55" s="48">
        <f>SUM(P55:R55)</f>
        <v>579</v>
      </c>
      <c r="P55" s="49">
        <v>570</v>
      </c>
      <c r="Q55" s="49">
        <v>8</v>
      </c>
      <c r="R55" s="49">
        <v>1</v>
      </c>
      <c r="S55" s="8" t="s">
        <v>53</v>
      </c>
      <c r="T55" s="21">
        <f t="shared" si="2"/>
        <v>0</v>
      </c>
      <c r="U55" s="21">
        <f t="shared" si="3"/>
        <v>0</v>
      </c>
      <c r="V55" s="21">
        <f t="shared" si="4"/>
        <v>0</v>
      </c>
      <c r="W55" s="21">
        <f t="shared" si="5"/>
        <v>0</v>
      </c>
    </row>
    <row r="56" spans="2:23" ht="12" customHeight="1">
      <c r="B56" s="23" t="s">
        <v>54</v>
      </c>
      <c r="C56" s="55">
        <v>702</v>
      </c>
      <c r="D56" s="42">
        <f t="shared" si="7"/>
        <v>637</v>
      </c>
      <c r="E56" s="66">
        <f t="shared" si="1"/>
        <v>90.740740740740748</v>
      </c>
      <c r="F56" s="35">
        <f t="shared" si="6"/>
        <v>39</v>
      </c>
      <c r="G56" s="43">
        <v>39</v>
      </c>
      <c r="H56" s="43">
        <v>0</v>
      </c>
      <c r="I56" s="44">
        <v>0</v>
      </c>
      <c r="J56" s="45"/>
      <c r="K56" s="46">
        <f>SUM(L56:N56)</f>
        <v>12</v>
      </c>
      <c r="L56" s="47">
        <v>9</v>
      </c>
      <c r="M56" s="47">
        <v>1</v>
      </c>
      <c r="N56" s="47">
        <v>2</v>
      </c>
      <c r="O56" s="48">
        <f>SUM(P56:R56)</f>
        <v>586</v>
      </c>
      <c r="P56" s="49">
        <v>585</v>
      </c>
      <c r="Q56" s="49">
        <v>1</v>
      </c>
      <c r="R56" s="49">
        <v>0</v>
      </c>
      <c r="S56" s="8" t="s">
        <v>54</v>
      </c>
      <c r="T56" s="21">
        <f t="shared" si="2"/>
        <v>0</v>
      </c>
      <c r="U56" s="21">
        <f t="shared" si="3"/>
        <v>0</v>
      </c>
      <c r="V56" s="21">
        <f t="shared" si="4"/>
        <v>0</v>
      </c>
      <c r="W56" s="21">
        <f t="shared" si="5"/>
        <v>0</v>
      </c>
    </row>
    <row r="57" spans="2:23" s="22" customFormat="1" ht="12" customHeight="1">
      <c r="B57" s="20" t="s">
        <v>83</v>
      </c>
      <c r="C57" s="54">
        <v>10526</v>
      </c>
      <c r="D57" s="35">
        <f>SUM(D58:D65)</f>
        <v>6701</v>
      </c>
      <c r="E57" s="66">
        <f t="shared" si="1"/>
        <v>63.661409842295271</v>
      </c>
      <c r="F57" s="35">
        <f>SUM(F58:F65)</f>
        <v>644</v>
      </c>
      <c r="G57" s="36">
        <v>628</v>
      </c>
      <c r="H57" s="36">
        <v>3</v>
      </c>
      <c r="I57" s="37">
        <v>13</v>
      </c>
      <c r="J57" s="32"/>
      <c r="K57" s="38">
        <f>SUM(K58:K65)</f>
        <v>170</v>
      </c>
      <c r="L57" s="39">
        <v>162</v>
      </c>
      <c r="M57" s="39">
        <v>0</v>
      </c>
      <c r="N57" s="39">
        <v>8</v>
      </c>
      <c r="O57" s="35">
        <f>SUM(O58:O65)</f>
        <v>5887</v>
      </c>
      <c r="P57" s="40">
        <v>5627</v>
      </c>
      <c r="Q57" s="40">
        <v>232</v>
      </c>
      <c r="R57" s="40">
        <v>28</v>
      </c>
      <c r="S57" s="7" t="s">
        <v>83</v>
      </c>
      <c r="T57" s="21">
        <f t="shared" si="2"/>
        <v>0</v>
      </c>
      <c r="U57" s="21">
        <f t="shared" si="3"/>
        <v>0</v>
      </c>
      <c r="V57" s="21">
        <f t="shared" si="4"/>
        <v>0</v>
      </c>
      <c r="W57" s="21">
        <f t="shared" si="5"/>
        <v>0</v>
      </c>
    </row>
    <row r="58" spans="2:23" ht="12" customHeight="1">
      <c r="B58" s="23" t="s">
        <v>55</v>
      </c>
      <c r="C58" s="55">
        <v>5816</v>
      </c>
      <c r="D58" s="42">
        <f t="shared" si="7"/>
        <v>3792</v>
      </c>
      <c r="E58" s="66">
        <f t="shared" si="1"/>
        <v>65.199449793672628</v>
      </c>
      <c r="F58" s="35">
        <f t="shared" si="6"/>
        <v>279</v>
      </c>
      <c r="G58" s="43">
        <v>270</v>
      </c>
      <c r="H58" s="43">
        <v>3</v>
      </c>
      <c r="I58" s="44">
        <v>6</v>
      </c>
      <c r="J58" s="45"/>
      <c r="K58" s="46">
        <f t="shared" ref="K58:K65" si="16">SUM(L58:N58)</f>
        <v>81</v>
      </c>
      <c r="L58" s="47">
        <v>73</v>
      </c>
      <c r="M58" s="47">
        <v>0</v>
      </c>
      <c r="N58" s="47">
        <v>8</v>
      </c>
      <c r="O58" s="48">
        <f t="shared" ref="O58:O64" si="17">SUM(P58:R58)</f>
        <v>3432</v>
      </c>
      <c r="P58" s="49">
        <v>3184</v>
      </c>
      <c r="Q58" s="49">
        <v>224</v>
      </c>
      <c r="R58" s="49">
        <v>24</v>
      </c>
      <c r="S58" s="8" t="s">
        <v>55</v>
      </c>
      <c r="T58" s="21">
        <f t="shared" si="2"/>
        <v>0</v>
      </c>
      <c r="U58" s="21">
        <f t="shared" si="3"/>
        <v>0</v>
      </c>
      <c r="V58" s="21">
        <f t="shared" si="4"/>
        <v>0</v>
      </c>
      <c r="W58" s="21">
        <f t="shared" si="5"/>
        <v>0</v>
      </c>
    </row>
    <row r="59" spans="2:23" ht="12" customHeight="1">
      <c r="B59" s="23" t="s">
        <v>56</v>
      </c>
      <c r="C59" s="55">
        <v>420</v>
      </c>
      <c r="D59" s="42">
        <f t="shared" si="7"/>
        <v>288</v>
      </c>
      <c r="E59" s="66">
        <f t="shared" si="1"/>
        <v>68.571428571428569</v>
      </c>
      <c r="F59" s="35">
        <f t="shared" si="6"/>
        <v>45</v>
      </c>
      <c r="G59" s="43">
        <v>45</v>
      </c>
      <c r="H59" s="43">
        <v>0</v>
      </c>
      <c r="I59" s="44">
        <v>0</v>
      </c>
      <c r="J59" s="45"/>
      <c r="K59" s="46">
        <f t="shared" si="16"/>
        <v>6</v>
      </c>
      <c r="L59" s="47">
        <v>6</v>
      </c>
      <c r="M59" s="47">
        <v>0</v>
      </c>
      <c r="N59" s="47">
        <v>0</v>
      </c>
      <c r="O59" s="48">
        <f t="shared" si="17"/>
        <v>237</v>
      </c>
      <c r="P59" s="49">
        <v>235</v>
      </c>
      <c r="Q59" s="49">
        <v>2</v>
      </c>
      <c r="R59" s="49">
        <v>0</v>
      </c>
      <c r="S59" s="8" t="s">
        <v>56</v>
      </c>
      <c r="T59" s="21">
        <f t="shared" si="2"/>
        <v>0</v>
      </c>
      <c r="U59" s="21">
        <f t="shared" si="3"/>
        <v>0</v>
      </c>
      <c r="V59" s="21">
        <f t="shared" si="4"/>
        <v>0</v>
      </c>
      <c r="W59" s="21">
        <f t="shared" si="5"/>
        <v>0</v>
      </c>
    </row>
    <row r="60" spans="2:23" ht="12" customHeight="1">
      <c r="B60" s="23" t="s">
        <v>57</v>
      </c>
      <c r="C60" s="55">
        <v>230</v>
      </c>
      <c r="D60" s="42">
        <f t="shared" si="7"/>
        <v>120</v>
      </c>
      <c r="E60" s="66">
        <f t="shared" si="1"/>
        <v>52.173913043478258</v>
      </c>
      <c r="F60" s="35">
        <f t="shared" si="6"/>
        <v>25</v>
      </c>
      <c r="G60" s="43">
        <v>21</v>
      </c>
      <c r="H60" s="43">
        <v>0</v>
      </c>
      <c r="I60" s="44">
        <v>4</v>
      </c>
      <c r="J60" s="45"/>
      <c r="K60" s="46">
        <f t="shared" si="16"/>
        <v>3</v>
      </c>
      <c r="L60" s="47">
        <v>3</v>
      </c>
      <c r="M60" s="47">
        <v>0</v>
      </c>
      <c r="N60" s="47">
        <v>0</v>
      </c>
      <c r="O60" s="48">
        <f t="shared" si="17"/>
        <v>92</v>
      </c>
      <c r="P60" s="49">
        <v>91</v>
      </c>
      <c r="Q60" s="49">
        <v>0</v>
      </c>
      <c r="R60" s="49">
        <v>1</v>
      </c>
      <c r="S60" s="8" t="s">
        <v>57</v>
      </c>
      <c r="T60" s="21">
        <f t="shared" si="2"/>
        <v>0</v>
      </c>
      <c r="U60" s="21">
        <f t="shared" si="3"/>
        <v>0</v>
      </c>
      <c r="V60" s="21">
        <f t="shared" si="4"/>
        <v>0</v>
      </c>
      <c r="W60" s="21">
        <f t="shared" si="5"/>
        <v>0</v>
      </c>
    </row>
    <row r="61" spans="2:23" ht="12" customHeight="1">
      <c r="B61" s="23" t="s">
        <v>58</v>
      </c>
      <c r="C61" s="55">
        <v>900</v>
      </c>
      <c r="D61" s="42">
        <f t="shared" si="7"/>
        <v>607</v>
      </c>
      <c r="E61" s="66">
        <f t="shared" si="1"/>
        <v>67.444444444444443</v>
      </c>
      <c r="F61" s="35">
        <f t="shared" si="6"/>
        <v>63</v>
      </c>
      <c r="G61" s="43">
        <v>63</v>
      </c>
      <c r="H61" s="43">
        <v>0</v>
      </c>
      <c r="I61" s="44">
        <v>0</v>
      </c>
      <c r="J61" s="45"/>
      <c r="K61" s="46">
        <f t="shared" si="16"/>
        <v>26</v>
      </c>
      <c r="L61" s="47">
        <v>26</v>
      </c>
      <c r="M61" s="47">
        <v>0</v>
      </c>
      <c r="N61" s="47">
        <v>0</v>
      </c>
      <c r="O61" s="48">
        <f t="shared" si="17"/>
        <v>518</v>
      </c>
      <c r="P61" s="49">
        <v>515</v>
      </c>
      <c r="Q61" s="49">
        <v>2</v>
      </c>
      <c r="R61" s="49">
        <v>1</v>
      </c>
      <c r="S61" s="8" t="s">
        <v>58</v>
      </c>
      <c r="T61" s="21">
        <f t="shared" si="2"/>
        <v>0</v>
      </c>
      <c r="U61" s="21">
        <f t="shared" si="3"/>
        <v>0</v>
      </c>
      <c r="V61" s="21">
        <f t="shared" si="4"/>
        <v>0</v>
      </c>
      <c r="W61" s="21">
        <f t="shared" si="5"/>
        <v>0</v>
      </c>
    </row>
    <row r="62" spans="2:23" ht="12" customHeight="1">
      <c r="B62" s="23" t="s">
        <v>59</v>
      </c>
      <c r="C62" s="55">
        <v>480</v>
      </c>
      <c r="D62" s="42">
        <f t="shared" si="7"/>
        <v>255</v>
      </c>
      <c r="E62" s="66">
        <f t="shared" si="1"/>
        <v>53.125</v>
      </c>
      <c r="F62" s="35">
        <f t="shared" si="6"/>
        <v>44</v>
      </c>
      <c r="G62" s="43">
        <v>44</v>
      </c>
      <c r="H62" s="43">
        <v>0</v>
      </c>
      <c r="I62" s="44">
        <v>0</v>
      </c>
      <c r="J62" s="45"/>
      <c r="K62" s="46">
        <f t="shared" si="16"/>
        <v>10</v>
      </c>
      <c r="L62" s="47">
        <v>10</v>
      </c>
      <c r="M62" s="47">
        <v>0</v>
      </c>
      <c r="N62" s="47">
        <v>0</v>
      </c>
      <c r="O62" s="48">
        <f t="shared" si="17"/>
        <v>201</v>
      </c>
      <c r="P62" s="49">
        <v>201</v>
      </c>
      <c r="Q62" s="49">
        <v>0</v>
      </c>
      <c r="R62" s="49">
        <v>0</v>
      </c>
      <c r="S62" s="8" t="s">
        <v>59</v>
      </c>
      <c r="T62" s="21">
        <f t="shared" si="2"/>
        <v>0</v>
      </c>
      <c r="U62" s="21">
        <f t="shared" si="3"/>
        <v>0</v>
      </c>
      <c r="V62" s="21">
        <f t="shared" si="4"/>
        <v>0</v>
      </c>
      <c r="W62" s="21">
        <f t="shared" si="5"/>
        <v>0</v>
      </c>
    </row>
    <row r="63" spans="2:23" ht="12" customHeight="1">
      <c r="B63" s="23" t="s">
        <v>60</v>
      </c>
      <c r="C63" s="55">
        <v>880</v>
      </c>
      <c r="D63" s="42">
        <f t="shared" si="7"/>
        <v>622</v>
      </c>
      <c r="E63" s="66">
        <f t="shared" si="1"/>
        <v>70.681818181818173</v>
      </c>
      <c r="F63" s="35">
        <f t="shared" si="6"/>
        <v>31</v>
      </c>
      <c r="G63" s="43">
        <v>30</v>
      </c>
      <c r="H63" s="43">
        <v>0</v>
      </c>
      <c r="I63" s="44">
        <v>1</v>
      </c>
      <c r="J63" s="45"/>
      <c r="K63" s="46">
        <f t="shared" si="16"/>
        <v>5</v>
      </c>
      <c r="L63" s="47">
        <v>5</v>
      </c>
      <c r="M63" s="47">
        <v>0</v>
      </c>
      <c r="N63" s="47">
        <v>0</v>
      </c>
      <c r="O63" s="48">
        <f t="shared" si="17"/>
        <v>586</v>
      </c>
      <c r="P63" s="49">
        <v>585</v>
      </c>
      <c r="Q63" s="49">
        <v>0</v>
      </c>
      <c r="R63" s="49">
        <v>1</v>
      </c>
      <c r="S63" s="8" t="s">
        <v>60</v>
      </c>
      <c r="T63" s="21">
        <f t="shared" si="2"/>
        <v>0</v>
      </c>
      <c r="U63" s="21">
        <f t="shared" si="3"/>
        <v>0</v>
      </c>
      <c r="V63" s="21">
        <f t="shared" si="4"/>
        <v>0</v>
      </c>
      <c r="W63" s="21">
        <f t="shared" si="5"/>
        <v>0</v>
      </c>
    </row>
    <row r="64" spans="2:23" ht="12" customHeight="1">
      <c r="B64" s="23" t="s">
        <v>61</v>
      </c>
      <c r="C64" s="55">
        <v>914</v>
      </c>
      <c r="D64" s="42">
        <f t="shared" si="7"/>
        <v>722</v>
      </c>
      <c r="E64" s="66">
        <f t="shared" si="1"/>
        <v>78.993435448577671</v>
      </c>
      <c r="F64" s="35">
        <f t="shared" si="6"/>
        <v>56</v>
      </c>
      <c r="G64" s="43">
        <v>55</v>
      </c>
      <c r="H64" s="43">
        <v>0</v>
      </c>
      <c r="I64" s="44">
        <v>1</v>
      </c>
      <c r="J64" s="45"/>
      <c r="K64" s="46">
        <f t="shared" si="16"/>
        <v>14</v>
      </c>
      <c r="L64" s="47">
        <v>14</v>
      </c>
      <c r="M64" s="47">
        <v>0</v>
      </c>
      <c r="N64" s="47">
        <v>0</v>
      </c>
      <c r="O64" s="48">
        <f t="shared" si="17"/>
        <v>652</v>
      </c>
      <c r="P64" s="49">
        <v>647</v>
      </c>
      <c r="Q64" s="49">
        <v>4</v>
      </c>
      <c r="R64" s="49">
        <v>1</v>
      </c>
      <c r="S64" s="8" t="s">
        <v>61</v>
      </c>
      <c r="T64" s="21">
        <f t="shared" si="2"/>
        <v>0</v>
      </c>
      <c r="U64" s="21">
        <f t="shared" si="3"/>
        <v>0</v>
      </c>
      <c r="V64" s="21">
        <f t="shared" si="4"/>
        <v>0</v>
      </c>
      <c r="W64" s="21">
        <f t="shared" si="5"/>
        <v>0</v>
      </c>
    </row>
    <row r="65" spans="2:23" ht="12" customHeight="1" thickBot="1">
      <c r="B65" s="24" t="s">
        <v>62</v>
      </c>
      <c r="C65" s="56">
        <v>886</v>
      </c>
      <c r="D65" s="57">
        <f t="shared" si="7"/>
        <v>295</v>
      </c>
      <c r="E65" s="67">
        <f t="shared" si="1"/>
        <v>33.295711060948079</v>
      </c>
      <c r="F65" s="58">
        <f t="shared" si="6"/>
        <v>101</v>
      </c>
      <c r="G65" s="59">
        <v>100</v>
      </c>
      <c r="H65" s="59">
        <v>0</v>
      </c>
      <c r="I65" s="60">
        <v>1</v>
      </c>
      <c r="J65" s="45"/>
      <c r="K65" s="61">
        <f t="shared" si="16"/>
        <v>25</v>
      </c>
      <c r="L65" s="62">
        <v>25</v>
      </c>
      <c r="M65" s="62">
        <v>0</v>
      </c>
      <c r="N65" s="62">
        <v>0</v>
      </c>
      <c r="O65" s="63">
        <f>SUM(P65:R65)</f>
        <v>169</v>
      </c>
      <c r="P65" s="64">
        <v>169</v>
      </c>
      <c r="Q65" s="64">
        <v>0</v>
      </c>
      <c r="R65" s="64">
        <v>0</v>
      </c>
      <c r="S65" s="9" t="s">
        <v>62</v>
      </c>
      <c r="T65" s="21">
        <f t="shared" si="2"/>
        <v>0</v>
      </c>
      <c r="U65" s="21">
        <f t="shared" si="3"/>
        <v>0</v>
      </c>
      <c r="V65" s="21">
        <f t="shared" si="4"/>
        <v>0</v>
      </c>
      <c r="W65" s="21">
        <f t="shared" si="5"/>
        <v>0</v>
      </c>
    </row>
    <row r="68" spans="2:23">
      <c r="B68" s="25" t="s">
        <v>64</v>
      </c>
      <c r="C68" s="26">
        <f>SUM(C7,C13,C20,C21,C32,C39,C46,C52,C57)-C6</f>
        <v>0</v>
      </c>
      <c r="D68" s="26">
        <f>SUM(D7,D13,D20,D21,D32,D39,D46,D52,D57)-D6</f>
        <v>0</v>
      </c>
      <c r="E68" s="26"/>
      <c r="F68" s="26">
        <f>SUM(F7,F13,F20,F21,F32,F39,F46,F52,F57)-F6</f>
        <v>0</v>
      </c>
      <c r="G68" s="26">
        <f>SUM(G7,G13,G20,G21,G32,G39,G46,G52,G57)-G6</f>
        <v>0</v>
      </c>
      <c r="H68" s="26"/>
      <c r="I68" s="26">
        <f>SUM(I7,I13,I20,I21,I32,I39,I46,I52,I57)-I6</f>
        <v>0</v>
      </c>
      <c r="J68" s="26"/>
      <c r="K68" s="26"/>
      <c r="L68" s="26">
        <f>SUM(L7,L13,L20,L21,L32,L39,L46,L52,L57)-L6</f>
        <v>0</v>
      </c>
      <c r="M68" s="26">
        <f>SUM(M7,M13,M20,M21,M32,M39,M46,M52,M57)-M6</f>
        <v>0</v>
      </c>
      <c r="N68" s="26"/>
      <c r="O68" s="26">
        <f>SUM(O7,O13,O20,O21,O32,O39,O46,O52,O57)-O6</f>
        <v>0</v>
      </c>
      <c r="P68" s="26">
        <f>SUM(P7,P13,P20,P21,P32,P39,P46,P52,P57)-P6</f>
        <v>0</v>
      </c>
      <c r="Q68" s="26">
        <f>SUM(Q7,Q13,Q20,Q21,Q32,Q39,Q46,Q52,Q57)-Q6</f>
        <v>0</v>
      </c>
      <c r="R68" s="26">
        <f>SUM(R7,R13,R20,R21,R32,R39,R46,R52,R57)-R6</f>
        <v>0</v>
      </c>
    </row>
    <row r="69" spans="2:23">
      <c r="B69" s="1" t="s">
        <v>65</v>
      </c>
      <c r="C69" s="26">
        <f>SUM(C8:C12)-C7</f>
        <v>0</v>
      </c>
      <c r="D69" s="26">
        <f>SUM(D8:D12)-D7</f>
        <v>0</v>
      </c>
      <c r="E69" s="26"/>
      <c r="F69" s="26">
        <f>SUM(F8:F12)-F7</f>
        <v>0</v>
      </c>
      <c r="G69" s="26">
        <f>SUM(G8:G12)-G7</f>
        <v>0</v>
      </c>
      <c r="H69" s="26"/>
      <c r="I69" s="26">
        <f>SUM(I8:I12)-I7</f>
        <v>0</v>
      </c>
      <c r="J69" s="26"/>
      <c r="K69" s="26"/>
      <c r="L69" s="26">
        <f>SUM(L8:L12)-L7</f>
        <v>0</v>
      </c>
      <c r="M69" s="26">
        <f>SUM(M8:M12)-M7</f>
        <v>0</v>
      </c>
      <c r="N69" s="26"/>
      <c r="O69" s="26">
        <f>SUM(O8:O12)-O7</f>
        <v>0</v>
      </c>
      <c r="P69" s="26">
        <f>SUM(P8:P12)-P7</f>
        <v>0</v>
      </c>
      <c r="Q69" s="26">
        <f>SUM(Q8:Q12)-Q7</f>
        <v>0</v>
      </c>
      <c r="R69" s="26">
        <f>SUM(R8:R12)-R7</f>
        <v>0</v>
      </c>
    </row>
    <row r="70" spans="2:23">
      <c r="B70" s="25" t="s">
        <v>66</v>
      </c>
      <c r="C70" s="26">
        <f>SUM(C14:C19)-C13</f>
        <v>0</v>
      </c>
      <c r="D70" s="26">
        <f>SUM(D14:D19)-D13</f>
        <v>0</v>
      </c>
      <c r="E70" s="26"/>
      <c r="F70" s="26">
        <f>SUM(F14:F19)-F13</f>
        <v>0</v>
      </c>
      <c r="G70" s="26">
        <f>SUM(G14:G19)-G13</f>
        <v>0</v>
      </c>
      <c r="H70" s="26"/>
      <c r="I70" s="26">
        <f>SUM(I14:I19)-I13</f>
        <v>0</v>
      </c>
      <c r="J70" s="26"/>
      <c r="K70" s="26"/>
      <c r="L70" s="26">
        <f>SUM(L14:L19)-L13</f>
        <v>0</v>
      </c>
      <c r="M70" s="26">
        <f>SUM(M14:M19)-M13</f>
        <v>0</v>
      </c>
      <c r="N70" s="26"/>
      <c r="O70" s="26">
        <f>SUM(O14:O19)-O13</f>
        <v>0</v>
      </c>
      <c r="P70" s="26">
        <f>SUM(P14:P19)-P13</f>
        <v>0</v>
      </c>
      <c r="Q70" s="26">
        <f>SUM(Q14:Q19)-Q13</f>
        <v>0</v>
      </c>
      <c r="R70" s="26">
        <f>SUM(R14:R19)-R13</f>
        <v>0</v>
      </c>
    </row>
    <row r="71" spans="2:23">
      <c r="B71" s="25" t="s">
        <v>67</v>
      </c>
      <c r="C71" s="26">
        <f>SUM(C22:C31)-C21</f>
        <v>0</v>
      </c>
      <c r="D71" s="26">
        <f>SUM(D22:D31)-D21</f>
        <v>0</v>
      </c>
      <c r="E71" s="26"/>
      <c r="F71" s="26">
        <f>SUM(F22:F31)-F21</f>
        <v>0</v>
      </c>
      <c r="G71" s="26">
        <f>SUM(G22:G31)-G21</f>
        <v>0</v>
      </c>
      <c r="H71" s="26"/>
      <c r="I71" s="26">
        <f>SUM(I22:I31)-I21</f>
        <v>0</v>
      </c>
      <c r="J71" s="26"/>
      <c r="K71" s="26"/>
      <c r="L71" s="26">
        <f>SUM(L22:L31)-L21</f>
        <v>0</v>
      </c>
      <c r="M71" s="26">
        <f>SUM(M22:M31)-M21</f>
        <v>0</v>
      </c>
      <c r="N71" s="26"/>
      <c r="O71" s="26">
        <f>SUM(O22:O31)-O21</f>
        <v>0</v>
      </c>
      <c r="P71" s="26">
        <f>SUM(P22:P31)-P21</f>
        <v>0</v>
      </c>
      <c r="Q71" s="26">
        <f>SUM(Q22:Q31)-Q21</f>
        <v>0</v>
      </c>
      <c r="R71" s="26">
        <f>SUM(R22:R31)-R21</f>
        <v>0</v>
      </c>
    </row>
    <row r="72" spans="2:23">
      <c r="B72" s="25" t="s">
        <v>68</v>
      </c>
      <c r="C72" s="26">
        <f>SUM(C33:C38)-C32</f>
        <v>0</v>
      </c>
      <c r="D72" s="26">
        <f>SUM(D33:D38)-D32</f>
        <v>0</v>
      </c>
      <c r="E72" s="26"/>
      <c r="F72" s="26">
        <f>SUM(F33:F38)-F32</f>
        <v>0</v>
      </c>
      <c r="G72" s="26">
        <f>SUM(G33:G38)-G32</f>
        <v>0</v>
      </c>
      <c r="H72" s="26"/>
      <c r="I72" s="26">
        <f>SUM(I33:I38)-I32</f>
        <v>0</v>
      </c>
      <c r="J72" s="26"/>
      <c r="K72" s="26"/>
      <c r="L72" s="26">
        <f>SUM(L33:L38)-L32</f>
        <v>0</v>
      </c>
      <c r="M72" s="26">
        <f>SUM(M33:M38)-M32</f>
        <v>0</v>
      </c>
      <c r="N72" s="26"/>
      <c r="O72" s="26">
        <f>SUM(O33:O38)-O32</f>
        <v>0</v>
      </c>
      <c r="P72" s="26">
        <f>SUM(P33:P38)-P32</f>
        <v>0</v>
      </c>
      <c r="Q72" s="26">
        <f>SUM(Q33:Q38)-Q32</f>
        <v>0</v>
      </c>
      <c r="R72" s="26">
        <f>SUM(R33:R38)-R32</f>
        <v>0</v>
      </c>
    </row>
    <row r="73" spans="2:23">
      <c r="B73" s="25" t="s">
        <v>69</v>
      </c>
      <c r="C73" s="26">
        <f>SUM(C40:C45)-C39</f>
        <v>0</v>
      </c>
      <c r="D73" s="26">
        <f>SUM(D40:D45)-D39</f>
        <v>0</v>
      </c>
      <c r="E73" s="26"/>
      <c r="F73" s="26">
        <f>SUM(F40:F45)-F39</f>
        <v>0</v>
      </c>
      <c r="G73" s="26">
        <f>SUM(G40:G45)-G39</f>
        <v>0</v>
      </c>
      <c r="H73" s="26"/>
      <c r="I73" s="26">
        <f>SUM(I40:I45)-I39</f>
        <v>0</v>
      </c>
      <c r="J73" s="26"/>
      <c r="K73" s="26"/>
      <c r="L73" s="26">
        <f>SUM(L40:L45)-L39</f>
        <v>0</v>
      </c>
      <c r="M73" s="26">
        <f>SUM(M40:M45)-M39</f>
        <v>0</v>
      </c>
      <c r="N73" s="26"/>
      <c r="O73" s="26">
        <f>SUM(O40:O45)-O39</f>
        <v>0</v>
      </c>
      <c r="P73" s="26">
        <f>SUM(P40:P45)-P39</f>
        <v>0</v>
      </c>
      <c r="Q73" s="26">
        <f>SUM(Q40:Q45)-Q39</f>
        <v>0</v>
      </c>
      <c r="R73" s="26">
        <f>SUM(R40:R45)-R39</f>
        <v>0</v>
      </c>
    </row>
    <row r="74" spans="2:23">
      <c r="B74" s="25" t="s">
        <v>70</v>
      </c>
      <c r="C74" s="26">
        <f>SUM(C47:C51)-C46</f>
        <v>0</v>
      </c>
      <c r="D74" s="26">
        <f>SUM(D47:D51)-D46</f>
        <v>0</v>
      </c>
      <c r="E74" s="26"/>
      <c r="F74" s="26">
        <f>SUM(F47:F51)-F46</f>
        <v>0</v>
      </c>
      <c r="G74" s="26">
        <f>SUM(G47:G51)-G46</f>
        <v>0</v>
      </c>
      <c r="H74" s="26"/>
      <c r="I74" s="26">
        <f>SUM(I47:I51)-I46</f>
        <v>0</v>
      </c>
      <c r="J74" s="26"/>
      <c r="K74" s="26"/>
      <c r="L74" s="26">
        <f>SUM(L47:L51)-L46</f>
        <v>0</v>
      </c>
      <c r="M74" s="26">
        <f>SUM(M47:M51)-M46</f>
        <v>0</v>
      </c>
      <c r="N74" s="26"/>
      <c r="O74" s="26">
        <f>SUM(O47:O51)-O46</f>
        <v>0</v>
      </c>
      <c r="P74" s="26">
        <f>SUM(P47:P51)-P46</f>
        <v>0</v>
      </c>
      <c r="Q74" s="26">
        <f>SUM(Q47:Q51)-Q46</f>
        <v>0</v>
      </c>
      <c r="R74" s="26">
        <f>SUM(R47:R51)-R46</f>
        <v>0</v>
      </c>
    </row>
    <row r="75" spans="2:23">
      <c r="B75" s="25" t="s">
        <v>71</v>
      </c>
      <c r="C75" s="26">
        <f>SUM(C53:C56)-C52</f>
        <v>0</v>
      </c>
      <c r="D75" s="26">
        <f>SUM(D53:D56)-D52</f>
        <v>0</v>
      </c>
      <c r="E75" s="26"/>
      <c r="F75" s="26">
        <f>SUM(F53:F56)-F52</f>
        <v>0</v>
      </c>
      <c r="G75" s="26">
        <f>SUM(G53:G56)-G52</f>
        <v>0</v>
      </c>
      <c r="H75" s="26"/>
      <c r="I75" s="26">
        <f>SUM(I53:I56)-I52</f>
        <v>0</v>
      </c>
      <c r="J75" s="26"/>
      <c r="K75" s="26"/>
      <c r="L75" s="26">
        <f>SUM(L53:L56)-L52</f>
        <v>0</v>
      </c>
      <c r="M75" s="26">
        <f>SUM(M53:M56)-M52</f>
        <v>0</v>
      </c>
      <c r="N75" s="26"/>
      <c r="O75" s="26">
        <f>SUM(O53:O56)-O52</f>
        <v>0</v>
      </c>
      <c r="P75" s="26">
        <f>SUM(P53:P56)-P52</f>
        <v>0</v>
      </c>
      <c r="Q75" s="26">
        <f>SUM(Q53:Q56)-Q52</f>
        <v>0</v>
      </c>
      <c r="R75" s="26">
        <f>SUM(R53:R56)-R52</f>
        <v>0</v>
      </c>
    </row>
    <row r="76" spans="2:23">
      <c r="B76" s="25" t="s">
        <v>72</v>
      </c>
      <c r="C76" s="26">
        <f>SUM(C58:C65)-C57</f>
        <v>0</v>
      </c>
      <c r="D76" s="26">
        <f>SUM(D58:D65)-D57</f>
        <v>0</v>
      </c>
      <c r="E76" s="26"/>
      <c r="F76" s="26">
        <f>SUM(F58:F65)-F57</f>
        <v>0</v>
      </c>
      <c r="G76" s="26">
        <f>SUM(G58:G65)-G57</f>
        <v>0</v>
      </c>
      <c r="H76" s="26"/>
      <c r="I76" s="26">
        <f>SUM(I58:I65)-I57</f>
        <v>0</v>
      </c>
      <c r="J76" s="26"/>
      <c r="K76" s="26"/>
      <c r="L76" s="26">
        <f>SUM(L58:L65)-L57</f>
        <v>0</v>
      </c>
      <c r="M76" s="26">
        <f>SUM(M58:M65)-M57</f>
        <v>0</v>
      </c>
      <c r="N76" s="26"/>
      <c r="O76" s="26">
        <f>SUM(O58:O65)-O57</f>
        <v>0</v>
      </c>
      <c r="P76" s="26">
        <f>SUM(P58:P65)-P57</f>
        <v>0</v>
      </c>
      <c r="Q76" s="26">
        <f>SUM(Q58:Q65)-Q57</f>
        <v>0</v>
      </c>
      <c r="R76" s="26">
        <f>SUM(R58:R65)-R57</f>
        <v>0</v>
      </c>
    </row>
  </sheetData>
  <mergeCells count="7">
    <mergeCell ref="O4:R4"/>
    <mergeCell ref="K4:N4"/>
    <mergeCell ref="L2:R2"/>
    <mergeCell ref="C4:C5"/>
    <mergeCell ref="D2:H2"/>
    <mergeCell ref="F4:I4"/>
    <mergeCell ref="D4:E4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2022-07-28T06:07:35Z</dcterms:created>
  <dcterms:modified xsi:type="dcterms:W3CDTF">2022-07-28T06:07:35Z</dcterms:modified>
</cp:coreProperties>
</file>