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8CFCBB46-0DCA-4153-8E1F-73C1D5F1558E}" xr6:coauthVersionLast="36" xr6:coauthVersionMax="36" xr10:uidLastSave="{00000000-0000-0000-0000-000000000000}"/>
  <bookViews>
    <workbookView xWindow="32772" yWindow="4140" windowWidth="15420" windowHeight="4188" xr2:uid="{00000000-000D-0000-FFFF-FFFF00000000}"/>
  </bookViews>
  <sheets>
    <sheet name="01 " sheetId="13" r:id="rId1"/>
    <sheet name="02" sheetId="18" r:id="rId2"/>
    <sheet name="03 " sheetId="15" r:id="rId3"/>
    <sheet name="04 " sheetId="16" r:id="rId4"/>
  </sheets>
  <definedNames>
    <definedName name="_xlnm.Print_Area" localSheetId="0">'01 '!$B$2:$N$54,'01 '!$P$2:$AC$54</definedName>
    <definedName name="_xlnm.Print_Area" localSheetId="1">'02'!$B$2:$N$54,'02'!$P$2:$AC$54</definedName>
    <definedName name="_xlnm.Print_Area" localSheetId="2">'03 '!$B$2:$N$55,'03 '!$P$2:$AC$55</definedName>
    <definedName name="_xlnm.Print_Area" localSheetId="3">'04 '!$B$2:$N$54,'04 '!$P$2:$AC$54</definedName>
  </definedNames>
  <calcPr calcId="191029"/>
</workbook>
</file>

<file path=xl/calcChain.xml><?xml version="1.0" encoding="utf-8"?>
<calcChain xmlns="http://schemas.openxmlformats.org/spreadsheetml/2006/main">
  <c r="S61" i="15" l="1"/>
  <c r="S62" i="15" s="1"/>
  <c r="R61" i="15"/>
  <c r="R62" i="15" s="1"/>
  <c r="S60" i="15"/>
  <c r="R60" i="15"/>
  <c r="S59" i="15"/>
  <c r="R59" i="15"/>
  <c r="S58" i="15"/>
  <c r="R58" i="15"/>
  <c r="S60" i="16"/>
  <c r="S61" i="16" s="1"/>
  <c r="S59" i="16"/>
  <c r="S58" i="16"/>
  <c r="S57" i="16"/>
  <c r="X61" i="15"/>
  <c r="X62" i="15" s="1"/>
  <c r="K17" i="18"/>
  <c r="K55" i="18" s="1"/>
  <c r="G42" i="13"/>
  <c r="G90" i="13" s="1"/>
  <c r="H42" i="13"/>
  <c r="F42" i="13" s="1"/>
  <c r="G43" i="13"/>
  <c r="AF43" i="13" s="1"/>
  <c r="H43" i="13"/>
  <c r="H91" i="13" s="1"/>
  <c r="G44" i="13"/>
  <c r="G92" i="13" s="1"/>
  <c r="H44" i="13"/>
  <c r="F44" i="13" s="1"/>
  <c r="G45" i="13"/>
  <c r="AF45" i="13" s="1"/>
  <c r="H45" i="13"/>
  <c r="F45" i="13" s="1"/>
  <c r="G46" i="13"/>
  <c r="AF46" i="13" s="1"/>
  <c r="H46" i="13"/>
  <c r="F46" i="13" s="1"/>
  <c r="G47" i="13"/>
  <c r="G95" i="13" s="1"/>
  <c r="H47" i="13"/>
  <c r="H95" i="13" s="1"/>
  <c r="G48" i="13"/>
  <c r="E48" i="13" s="1"/>
  <c r="AD48" i="13" s="1"/>
  <c r="H48" i="13"/>
  <c r="F48" i="13" s="1"/>
  <c r="G49" i="13"/>
  <c r="G97" i="13" s="1"/>
  <c r="H49" i="13"/>
  <c r="AG49" i="13" s="1"/>
  <c r="G50" i="13"/>
  <c r="G98" i="13" s="1"/>
  <c r="H50" i="13"/>
  <c r="H98" i="13" s="1"/>
  <c r="G51" i="13"/>
  <c r="E51" i="13" s="1"/>
  <c r="H51" i="13"/>
  <c r="F51" i="13" s="1"/>
  <c r="G52" i="13"/>
  <c r="G100" i="13" s="1"/>
  <c r="H52" i="13"/>
  <c r="F52" i="13" s="1"/>
  <c r="I57" i="13"/>
  <c r="J57" i="13"/>
  <c r="K57" i="13"/>
  <c r="L57" i="13"/>
  <c r="M57" i="13"/>
  <c r="N57" i="13"/>
  <c r="I58" i="13"/>
  <c r="J58" i="13"/>
  <c r="K58" i="13"/>
  <c r="L58" i="13"/>
  <c r="M58" i="13"/>
  <c r="N58" i="13"/>
  <c r="I59" i="13"/>
  <c r="J59" i="13"/>
  <c r="K59" i="13"/>
  <c r="L59" i="13"/>
  <c r="M59" i="13"/>
  <c r="N59" i="13"/>
  <c r="I60" i="13"/>
  <c r="I61" i="13" s="1"/>
  <c r="J60" i="13"/>
  <c r="J61" i="13" s="1"/>
  <c r="K60" i="13"/>
  <c r="K61" i="13" s="1"/>
  <c r="L60" i="13"/>
  <c r="L61" i="13" s="1"/>
  <c r="M60" i="13"/>
  <c r="M61" i="13" s="1"/>
  <c r="N60" i="13"/>
  <c r="N61" i="13" s="1"/>
  <c r="Y58" i="18"/>
  <c r="G58" i="15"/>
  <c r="E58" i="15"/>
  <c r="X56" i="18"/>
  <c r="V56" i="18"/>
  <c r="T56" i="18"/>
  <c r="R56" i="18"/>
  <c r="P56" i="18"/>
  <c r="M56" i="18"/>
  <c r="H56" i="18"/>
  <c r="F56" i="18"/>
  <c r="H22" i="13"/>
  <c r="AG22" i="13" s="1"/>
  <c r="H23" i="13"/>
  <c r="F23" i="13" s="1"/>
  <c r="H24" i="13"/>
  <c r="F24" i="13" s="1"/>
  <c r="H25" i="13"/>
  <c r="F25" i="13" s="1"/>
  <c r="H26" i="13"/>
  <c r="H74" i="13" s="1"/>
  <c r="H27" i="13"/>
  <c r="AG27" i="13" s="1"/>
  <c r="H28" i="13"/>
  <c r="H76" i="13" s="1"/>
  <c r="H29" i="13"/>
  <c r="F29" i="13" s="1"/>
  <c r="H30" i="13"/>
  <c r="F30" i="13" s="1"/>
  <c r="AE30" i="13" s="1"/>
  <c r="H31" i="13"/>
  <c r="AG31" i="13" s="1"/>
  <c r="H32" i="13"/>
  <c r="F32" i="13" s="1"/>
  <c r="H21" i="13"/>
  <c r="G22" i="13"/>
  <c r="G70" i="13" s="1"/>
  <c r="G23" i="13"/>
  <c r="G71" i="13" s="1"/>
  <c r="G24" i="13"/>
  <c r="AF24" i="13" s="1"/>
  <c r="G25" i="13"/>
  <c r="AF25" i="13" s="1"/>
  <c r="G26" i="13"/>
  <c r="E26" i="13" s="1"/>
  <c r="G27" i="13"/>
  <c r="E27" i="13" s="1"/>
  <c r="G28" i="13"/>
  <c r="E28" i="13" s="1"/>
  <c r="E76" i="13" s="1"/>
  <c r="G29" i="13"/>
  <c r="G77" i="13" s="1"/>
  <c r="G30" i="13"/>
  <c r="G78" i="13" s="1"/>
  <c r="G31" i="13"/>
  <c r="E31" i="13" s="1"/>
  <c r="AD31" i="13" s="1"/>
  <c r="G32" i="13"/>
  <c r="E32" i="13" s="1"/>
  <c r="G21" i="13"/>
  <c r="E21" i="13" s="1"/>
  <c r="I60" i="15"/>
  <c r="E60" i="15"/>
  <c r="H36" i="13"/>
  <c r="H84" i="13" s="1"/>
  <c r="H37" i="13"/>
  <c r="F37" i="13" s="1"/>
  <c r="H38" i="13"/>
  <c r="F38" i="13" s="1"/>
  <c r="AE38" i="13" s="1"/>
  <c r="H39" i="13"/>
  <c r="H87" i="13" s="1"/>
  <c r="H40" i="13"/>
  <c r="F40" i="13" s="1"/>
  <c r="AE40" i="13" s="1"/>
  <c r="H35" i="13"/>
  <c r="AG35" i="13" s="1"/>
  <c r="G36" i="13"/>
  <c r="E36" i="13" s="1"/>
  <c r="G37" i="13"/>
  <c r="AF37" i="13" s="1"/>
  <c r="G38" i="13"/>
  <c r="AF38" i="13" s="1"/>
  <c r="G39" i="13"/>
  <c r="AF39" i="13" s="1"/>
  <c r="G40" i="13"/>
  <c r="G88" i="13" s="1"/>
  <c r="G35" i="13"/>
  <c r="E35" i="13" s="1"/>
  <c r="E83" i="13" s="1"/>
  <c r="N59" i="16"/>
  <c r="Y60" i="15"/>
  <c r="T58" i="15"/>
  <c r="N18" i="15"/>
  <c r="N57" i="15" s="1"/>
  <c r="U57" i="18"/>
  <c r="P58" i="18"/>
  <c r="K56" i="18"/>
  <c r="E57" i="18"/>
  <c r="Y17" i="13"/>
  <c r="Y56" i="13" s="1"/>
  <c r="V17" i="13"/>
  <c r="V56" i="13" s="1"/>
  <c r="S17" i="13"/>
  <c r="S56" i="13" s="1"/>
  <c r="X58" i="15"/>
  <c r="X59" i="15"/>
  <c r="X60" i="15"/>
  <c r="Y60" i="13"/>
  <c r="Y61" i="13" s="1"/>
  <c r="X60" i="13"/>
  <c r="X61" i="13" s="1"/>
  <c r="W60" i="13"/>
  <c r="W61" i="13" s="1"/>
  <c r="V60" i="13"/>
  <c r="V61" i="13" s="1"/>
  <c r="U60" i="13"/>
  <c r="U61" i="13" s="1"/>
  <c r="T60" i="13"/>
  <c r="T61" i="13" s="1"/>
  <c r="S60" i="13"/>
  <c r="S61" i="13" s="1"/>
  <c r="R60" i="13"/>
  <c r="R61" i="13" s="1"/>
  <c r="Q60" i="13"/>
  <c r="Q61" i="13" s="1"/>
  <c r="P60" i="13"/>
  <c r="P61" i="13" s="1"/>
  <c r="AH21" i="13"/>
  <c r="AI21" i="13"/>
  <c r="AJ21" i="13"/>
  <c r="AK21" i="13"/>
  <c r="AH22" i="13"/>
  <c r="AI22" i="13"/>
  <c r="AJ22" i="13"/>
  <c r="AK22" i="13"/>
  <c r="AH23" i="13"/>
  <c r="AI23" i="13"/>
  <c r="AJ23" i="13"/>
  <c r="AK23" i="13"/>
  <c r="AH24" i="13"/>
  <c r="AI24" i="13"/>
  <c r="AJ24" i="13"/>
  <c r="AK24" i="13"/>
  <c r="AH25" i="13"/>
  <c r="AI25" i="13"/>
  <c r="AJ25" i="13"/>
  <c r="AK25" i="13"/>
  <c r="AH26" i="13"/>
  <c r="AI26" i="13"/>
  <c r="AJ26" i="13"/>
  <c r="AK26" i="13"/>
  <c r="AH27" i="13"/>
  <c r="AI27" i="13"/>
  <c r="AJ27" i="13"/>
  <c r="AK27" i="13"/>
  <c r="AH28" i="13"/>
  <c r="AI28" i="13"/>
  <c r="AJ28" i="13"/>
  <c r="AK28" i="13"/>
  <c r="AH29" i="13"/>
  <c r="AI29" i="13"/>
  <c r="AJ29" i="13"/>
  <c r="AK29" i="13"/>
  <c r="AH30" i="13"/>
  <c r="AI30" i="13"/>
  <c r="AJ30" i="13"/>
  <c r="AK30" i="13"/>
  <c r="AH31" i="13"/>
  <c r="AI31" i="13"/>
  <c r="AJ31" i="13"/>
  <c r="AK31" i="13"/>
  <c r="AH32" i="13"/>
  <c r="AI32" i="13"/>
  <c r="AJ32" i="13"/>
  <c r="AK32" i="13"/>
  <c r="AI33" i="13"/>
  <c r="AJ33" i="13"/>
  <c r="AK33" i="13"/>
  <c r="AJ34" i="13"/>
  <c r="AH35" i="13"/>
  <c r="AI35" i="13"/>
  <c r="AJ35" i="13"/>
  <c r="AK35" i="13"/>
  <c r="AH36" i="13"/>
  <c r="AI36" i="13"/>
  <c r="AJ36" i="13"/>
  <c r="AK36" i="13"/>
  <c r="AH37" i="13"/>
  <c r="AI37" i="13"/>
  <c r="AJ37" i="13"/>
  <c r="AK37" i="13"/>
  <c r="AH38" i="13"/>
  <c r="AI38" i="13"/>
  <c r="AJ38" i="13"/>
  <c r="AK38" i="13"/>
  <c r="AH39" i="13"/>
  <c r="AI39" i="13"/>
  <c r="AJ39" i="13"/>
  <c r="AK39" i="13"/>
  <c r="AH40" i="13"/>
  <c r="AI40" i="13"/>
  <c r="AJ40" i="13"/>
  <c r="AK40" i="13"/>
  <c r="AJ41" i="13"/>
  <c r="AK41" i="13"/>
  <c r="AI42" i="13"/>
  <c r="AJ42" i="13"/>
  <c r="AK42" i="13"/>
  <c r="AH43" i="13"/>
  <c r="AI43" i="13"/>
  <c r="AJ43" i="13"/>
  <c r="AK43" i="13"/>
  <c r="AH44" i="13"/>
  <c r="AJ44" i="13"/>
  <c r="AK44" i="13"/>
  <c r="AH45" i="13"/>
  <c r="AI45" i="13"/>
  <c r="AJ45" i="13"/>
  <c r="AK45" i="13"/>
  <c r="AH46" i="13"/>
  <c r="AI46" i="13"/>
  <c r="AJ46" i="13"/>
  <c r="AK46" i="13"/>
  <c r="AH47" i="13"/>
  <c r="AI47" i="13"/>
  <c r="AJ47" i="13"/>
  <c r="AK47" i="13"/>
  <c r="AH48" i="13"/>
  <c r="AI48" i="13"/>
  <c r="AJ48" i="13"/>
  <c r="AK48" i="13"/>
  <c r="AH49" i="13"/>
  <c r="AI49" i="13"/>
  <c r="AJ49" i="13"/>
  <c r="AK49" i="13"/>
  <c r="AH50" i="13"/>
  <c r="AI50" i="13"/>
  <c r="AJ50" i="13"/>
  <c r="AK50" i="13"/>
  <c r="AH51" i="13"/>
  <c r="AI51" i="13"/>
  <c r="AJ51" i="13"/>
  <c r="AK51" i="13"/>
  <c r="AH52" i="13"/>
  <c r="AI52" i="13"/>
  <c r="AJ52" i="13"/>
  <c r="AK52" i="13"/>
  <c r="AK20" i="13"/>
  <c r="AJ20" i="13"/>
  <c r="AI20" i="13"/>
  <c r="X59" i="13"/>
  <c r="Q59" i="13"/>
  <c r="R59" i="13"/>
  <c r="S59" i="13"/>
  <c r="T59" i="13"/>
  <c r="U59" i="13"/>
  <c r="V59" i="13"/>
  <c r="W59" i="13"/>
  <c r="Y59" i="13"/>
  <c r="R57" i="13"/>
  <c r="R58" i="13"/>
  <c r="S58" i="13"/>
  <c r="AD9" i="13"/>
  <c r="AE9" i="13"/>
  <c r="AF9" i="13"/>
  <c r="AG9" i="13"/>
  <c r="AH9" i="13"/>
  <c r="AI9" i="13"/>
  <c r="AJ9" i="13"/>
  <c r="AK9" i="13"/>
  <c r="AD10" i="13"/>
  <c r="AE10" i="13"/>
  <c r="AF10" i="13"/>
  <c r="AG10" i="13"/>
  <c r="AH10" i="13"/>
  <c r="AI10" i="13"/>
  <c r="AJ10" i="13"/>
  <c r="AK10" i="13"/>
  <c r="AD11" i="13"/>
  <c r="AE11" i="13"/>
  <c r="AF11" i="13"/>
  <c r="AG11" i="13"/>
  <c r="AH11" i="13"/>
  <c r="AI11" i="13"/>
  <c r="AJ11" i="13"/>
  <c r="AK11" i="13"/>
  <c r="AD12" i="13"/>
  <c r="AE12" i="13"/>
  <c r="AF12" i="13"/>
  <c r="AG12" i="13"/>
  <c r="AH12" i="13"/>
  <c r="AI12" i="13"/>
  <c r="AJ12" i="13"/>
  <c r="AK12" i="13"/>
  <c r="AD13" i="13"/>
  <c r="AE13" i="13"/>
  <c r="AF13" i="13"/>
  <c r="AG13" i="13"/>
  <c r="AH13" i="13"/>
  <c r="AI13" i="13"/>
  <c r="AJ13" i="13"/>
  <c r="AK13" i="13"/>
  <c r="AD14" i="13"/>
  <c r="AE14" i="13"/>
  <c r="AF14" i="13"/>
  <c r="AG14" i="13"/>
  <c r="AH14" i="13"/>
  <c r="AI14" i="13"/>
  <c r="AJ14" i="13"/>
  <c r="AK14" i="13"/>
  <c r="AD15" i="13"/>
  <c r="AE15" i="13"/>
  <c r="AF15" i="13"/>
  <c r="AG15" i="13"/>
  <c r="AH15" i="13"/>
  <c r="AI15" i="13"/>
  <c r="AJ15" i="13"/>
  <c r="AK15" i="13"/>
  <c r="AD16" i="13"/>
  <c r="AE16" i="13"/>
  <c r="AF16" i="13"/>
  <c r="AG16" i="13"/>
  <c r="AH16" i="13"/>
  <c r="AI16" i="13"/>
  <c r="AJ16" i="13"/>
  <c r="AK16" i="13"/>
  <c r="AK8" i="13"/>
  <c r="AJ8" i="13"/>
  <c r="AI8" i="13"/>
  <c r="AH8" i="13"/>
  <c r="AG8" i="13"/>
  <c r="AF8" i="13"/>
  <c r="AE8" i="13"/>
  <c r="AD8" i="13"/>
  <c r="P59" i="13"/>
  <c r="Y58" i="13"/>
  <c r="X58" i="13"/>
  <c r="W58" i="13"/>
  <c r="V58" i="13"/>
  <c r="U58" i="13"/>
  <c r="T58" i="13"/>
  <c r="Q58" i="13"/>
  <c r="P58" i="13"/>
  <c r="Y57" i="13"/>
  <c r="X57" i="13"/>
  <c r="W57" i="13"/>
  <c r="V57" i="13"/>
  <c r="U57" i="13"/>
  <c r="Q57" i="13"/>
  <c r="P57" i="13"/>
  <c r="Q59" i="18"/>
  <c r="Q60" i="18" s="1"/>
  <c r="R59" i="18"/>
  <c r="R60" i="18" s="1"/>
  <c r="S59" i="18"/>
  <c r="S60" i="18" s="1"/>
  <c r="T59" i="18"/>
  <c r="T60" i="18" s="1"/>
  <c r="U59" i="18"/>
  <c r="U60" i="18" s="1"/>
  <c r="V59" i="18"/>
  <c r="V60" i="18" s="1"/>
  <c r="W59" i="18"/>
  <c r="W60" i="18" s="1"/>
  <c r="X59" i="18"/>
  <c r="X60" i="18" s="1"/>
  <c r="Y59" i="18"/>
  <c r="Y60" i="18" s="1"/>
  <c r="P59" i="18"/>
  <c r="P60" i="18" s="1"/>
  <c r="F59" i="18"/>
  <c r="F60" i="18" s="1"/>
  <c r="G59" i="18"/>
  <c r="G60" i="18" s="1"/>
  <c r="H59" i="18"/>
  <c r="H60" i="18" s="1"/>
  <c r="I59" i="18"/>
  <c r="I60" i="18" s="1"/>
  <c r="J59" i="18"/>
  <c r="J60" i="18" s="1"/>
  <c r="K59" i="18"/>
  <c r="K60" i="18" s="1"/>
  <c r="L59" i="18"/>
  <c r="L60" i="18" s="1"/>
  <c r="M59" i="18"/>
  <c r="M60" i="18" s="1"/>
  <c r="N59" i="18"/>
  <c r="N60" i="18" s="1"/>
  <c r="E59" i="18"/>
  <c r="E60" i="18" s="1"/>
  <c r="X58" i="18"/>
  <c r="W58" i="18"/>
  <c r="V58" i="18"/>
  <c r="U58" i="18"/>
  <c r="T58" i="18"/>
  <c r="S58" i="18"/>
  <c r="R58" i="18"/>
  <c r="Q58" i="18"/>
  <c r="Y57" i="18"/>
  <c r="X57" i="18"/>
  <c r="W57" i="18"/>
  <c r="V57" i="18"/>
  <c r="T57" i="18"/>
  <c r="S57" i="18"/>
  <c r="R57" i="18"/>
  <c r="Q57" i="18"/>
  <c r="P57" i="18"/>
  <c r="Y56" i="18"/>
  <c r="W56" i="18"/>
  <c r="U56" i="18"/>
  <c r="S56" i="18"/>
  <c r="Q56" i="18"/>
  <c r="G56" i="18"/>
  <c r="I56" i="18"/>
  <c r="L56" i="18"/>
  <c r="N56" i="18"/>
  <c r="F57" i="18"/>
  <c r="G57" i="18"/>
  <c r="H57" i="18"/>
  <c r="I57" i="18"/>
  <c r="J57" i="18"/>
  <c r="K57" i="18"/>
  <c r="L57" i="18"/>
  <c r="M57" i="18"/>
  <c r="N57" i="18"/>
  <c r="F58" i="18"/>
  <c r="G58" i="18"/>
  <c r="H58" i="18"/>
  <c r="I58" i="18"/>
  <c r="J58" i="18"/>
  <c r="K58" i="18"/>
  <c r="L58" i="18"/>
  <c r="M58" i="18"/>
  <c r="N58" i="18"/>
  <c r="E58" i="18"/>
  <c r="E56" i="18"/>
  <c r="Q61" i="15"/>
  <c r="Q62" i="15" s="1"/>
  <c r="T61" i="15"/>
  <c r="T62" i="15" s="1"/>
  <c r="U61" i="15"/>
  <c r="U62" i="15" s="1"/>
  <c r="V61" i="15"/>
  <c r="V62" i="15" s="1"/>
  <c r="W61" i="15"/>
  <c r="W62" i="15" s="1"/>
  <c r="Y61" i="15"/>
  <c r="Y62" i="15" s="1"/>
  <c r="P61" i="15"/>
  <c r="P62" i="15" s="1"/>
  <c r="F61" i="15"/>
  <c r="F62" i="15" s="1"/>
  <c r="G61" i="15"/>
  <c r="G62" i="15" s="1"/>
  <c r="H61" i="15"/>
  <c r="H62" i="15" s="1"/>
  <c r="I61" i="15"/>
  <c r="I62" i="15" s="1"/>
  <c r="J61" i="15"/>
  <c r="J62" i="15" s="1"/>
  <c r="K61" i="15"/>
  <c r="K62" i="15" s="1"/>
  <c r="L61" i="15"/>
  <c r="L62" i="15" s="1"/>
  <c r="M61" i="15"/>
  <c r="M62" i="15" s="1"/>
  <c r="N61" i="15"/>
  <c r="N62" i="15"/>
  <c r="E61" i="15"/>
  <c r="E62" i="15" s="1"/>
  <c r="F59" i="15"/>
  <c r="F60" i="15"/>
  <c r="H58" i="15"/>
  <c r="J58" i="15"/>
  <c r="J59" i="15"/>
  <c r="J60" i="15"/>
  <c r="I58" i="15"/>
  <c r="I59" i="15"/>
  <c r="W60" i="15"/>
  <c r="V60" i="15"/>
  <c r="U60" i="15"/>
  <c r="T60" i="15"/>
  <c r="Q60" i="15"/>
  <c r="P60" i="15"/>
  <c r="Y59" i="15"/>
  <c r="W59" i="15"/>
  <c r="V59" i="15"/>
  <c r="U59" i="15"/>
  <c r="T59" i="15"/>
  <c r="Q59" i="15"/>
  <c r="P59" i="15"/>
  <c r="Y58" i="15"/>
  <c r="W58" i="15"/>
  <c r="V58" i="15"/>
  <c r="U58" i="15"/>
  <c r="Q58" i="15"/>
  <c r="P58" i="15"/>
  <c r="F58" i="15"/>
  <c r="K58" i="15"/>
  <c r="L58" i="15"/>
  <c r="M58" i="15"/>
  <c r="N58" i="15"/>
  <c r="G59" i="15"/>
  <c r="H59" i="15"/>
  <c r="K59" i="15"/>
  <c r="M59" i="15"/>
  <c r="N59" i="15"/>
  <c r="G60" i="15"/>
  <c r="H60" i="15"/>
  <c r="K60" i="15"/>
  <c r="L60" i="15"/>
  <c r="M60" i="15"/>
  <c r="N60" i="15"/>
  <c r="E59" i="15"/>
  <c r="Q60" i="16"/>
  <c r="Q61" i="16" s="1"/>
  <c r="R60" i="16"/>
  <c r="R61" i="16" s="1"/>
  <c r="T60" i="16"/>
  <c r="T61" i="16" s="1"/>
  <c r="U60" i="16"/>
  <c r="U61" i="16" s="1"/>
  <c r="V60" i="16"/>
  <c r="V61" i="16"/>
  <c r="W60" i="16"/>
  <c r="W61" i="16" s="1"/>
  <c r="X60" i="16"/>
  <c r="X61" i="16" s="1"/>
  <c r="Y60" i="16"/>
  <c r="Y61" i="16" s="1"/>
  <c r="P60" i="16"/>
  <c r="P61" i="16" s="1"/>
  <c r="F60" i="16"/>
  <c r="F61" i="16" s="1"/>
  <c r="G60" i="16"/>
  <c r="G61" i="16" s="1"/>
  <c r="H60" i="16"/>
  <c r="H61" i="16" s="1"/>
  <c r="I60" i="16"/>
  <c r="I61" i="16" s="1"/>
  <c r="J60" i="16"/>
  <c r="J61" i="16" s="1"/>
  <c r="K60" i="16"/>
  <c r="K61" i="16" s="1"/>
  <c r="L60" i="16"/>
  <c r="L61" i="16" s="1"/>
  <c r="M60" i="16"/>
  <c r="M61" i="16" s="1"/>
  <c r="N60" i="16"/>
  <c r="N61" i="16" s="1"/>
  <c r="E60" i="16"/>
  <c r="E61" i="16" s="1"/>
  <c r="G59" i="16"/>
  <c r="H59" i="16"/>
  <c r="F59" i="16"/>
  <c r="Y59" i="16"/>
  <c r="X59" i="16"/>
  <c r="W59" i="16"/>
  <c r="V59" i="16"/>
  <c r="U59" i="16"/>
  <c r="T59" i="16"/>
  <c r="R59" i="16"/>
  <c r="Q59" i="16"/>
  <c r="P59" i="16"/>
  <c r="Y58" i="16"/>
  <c r="X58" i="16"/>
  <c r="W58" i="16"/>
  <c r="V58" i="16"/>
  <c r="U58" i="16"/>
  <c r="T58" i="16"/>
  <c r="R58" i="16"/>
  <c r="Q58" i="16"/>
  <c r="P58" i="16"/>
  <c r="Y57" i="16"/>
  <c r="X57" i="16"/>
  <c r="W57" i="16"/>
  <c r="V57" i="16"/>
  <c r="U57" i="16"/>
  <c r="T57" i="16"/>
  <c r="Q57" i="16"/>
  <c r="F57" i="16"/>
  <c r="G57" i="16"/>
  <c r="H57" i="16"/>
  <c r="I57" i="16"/>
  <c r="J57" i="16"/>
  <c r="K57" i="16"/>
  <c r="L57" i="16"/>
  <c r="M57" i="16"/>
  <c r="N57" i="16"/>
  <c r="F58" i="16"/>
  <c r="G58" i="16"/>
  <c r="H58" i="16"/>
  <c r="I58" i="16"/>
  <c r="J58" i="16"/>
  <c r="K58" i="16"/>
  <c r="L58" i="16"/>
  <c r="M58" i="16"/>
  <c r="N58" i="16"/>
  <c r="I59" i="16"/>
  <c r="J59" i="16"/>
  <c r="K59" i="16"/>
  <c r="L59" i="16"/>
  <c r="M59" i="16"/>
  <c r="E59" i="16"/>
  <c r="E58" i="16"/>
  <c r="E57" i="16"/>
  <c r="S57" i="13"/>
  <c r="T17" i="13"/>
  <c r="T56" i="13" s="1"/>
  <c r="T57" i="13"/>
  <c r="P18" i="15"/>
  <c r="P57" i="15" s="1"/>
  <c r="R18" i="15"/>
  <c r="R57" i="15" s="1"/>
  <c r="V18" i="15"/>
  <c r="V57" i="15" s="1"/>
  <c r="Q18" i="15"/>
  <c r="Q57" i="15" s="1"/>
  <c r="S18" i="15"/>
  <c r="S57" i="15" s="1"/>
  <c r="X18" i="15"/>
  <c r="X57" i="15" s="1"/>
  <c r="K18" i="15"/>
  <c r="K57" i="15" s="1"/>
  <c r="E17" i="16"/>
  <c r="E56" i="16" s="1"/>
  <c r="G17" i="16"/>
  <c r="G56" i="16" s="1"/>
  <c r="I17" i="16"/>
  <c r="I56" i="16" s="1"/>
  <c r="K17" i="16"/>
  <c r="K56" i="16" s="1"/>
  <c r="M17" i="16"/>
  <c r="M56" i="16" s="1"/>
  <c r="P17" i="16"/>
  <c r="P56" i="16" s="1"/>
  <c r="R17" i="16"/>
  <c r="R56" i="16" s="1"/>
  <c r="T17" i="16"/>
  <c r="T56" i="16" s="1"/>
  <c r="V17" i="16"/>
  <c r="V56" i="16" s="1"/>
  <c r="X17" i="16"/>
  <c r="X56" i="16" s="1"/>
  <c r="F17" i="16"/>
  <c r="F56" i="16" s="1"/>
  <c r="H17" i="16"/>
  <c r="H56" i="16" s="1"/>
  <c r="J17" i="16"/>
  <c r="J56" i="16" s="1"/>
  <c r="L17" i="16"/>
  <c r="L56" i="16" s="1"/>
  <c r="N17" i="16"/>
  <c r="N56" i="16" s="1"/>
  <c r="Q17" i="16"/>
  <c r="Q56" i="16" s="1"/>
  <c r="S17" i="16"/>
  <c r="S56" i="16" s="1"/>
  <c r="W17" i="16"/>
  <c r="W56" i="16" s="1"/>
  <c r="Y17" i="16"/>
  <c r="Y56" i="16" s="1"/>
  <c r="P57" i="16"/>
  <c r="R57" i="16"/>
  <c r="R17" i="18"/>
  <c r="R55" i="18" s="1"/>
  <c r="T17" i="18"/>
  <c r="T55" i="18" s="1"/>
  <c r="V17" i="18"/>
  <c r="V55" i="18" s="1"/>
  <c r="X17" i="18"/>
  <c r="X55" i="18" s="1"/>
  <c r="Q17" i="18"/>
  <c r="Q55" i="18" s="1"/>
  <c r="S17" i="18"/>
  <c r="S55" i="18" s="1"/>
  <c r="W17" i="18"/>
  <c r="W55" i="18" s="1"/>
  <c r="G17" i="18"/>
  <c r="G55" i="18" s="1"/>
  <c r="F17" i="18"/>
  <c r="F55" i="18" s="1"/>
  <c r="J17" i="18"/>
  <c r="J55" i="18" s="1"/>
  <c r="N17" i="18"/>
  <c r="N55" i="18" s="1"/>
  <c r="U17" i="13"/>
  <c r="U56" i="13" s="1"/>
  <c r="AI44" i="13"/>
  <c r="P17" i="18"/>
  <c r="P55" i="18" s="1"/>
  <c r="Q17" i="13"/>
  <c r="Q56" i="13" s="1"/>
  <c r="W18" i="15"/>
  <c r="W57" i="15" s="1"/>
  <c r="U18" i="15"/>
  <c r="U57" i="15" s="1"/>
  <c r="U17" i="18"/>
  <c r="U55" i="18" s="1"/>
  <c r="W17" i="13"/>
  <c r="W56" i="13" s="1"/>
  <c r="N17" i="13"/>
  <c r="N56" i="13" s="1"/>
  <c r="J18" i="15"/>
  <c r="J57" i="15" s="1"/>
  <c r="H18" i="15"/>
  <c r="F18" i="15"/>
  <c r="F57" i="15"/>
  <c r="G18" i="15"/>
  <c r="G57" i="15" s="1"/>
  <c r="Y18" i="15"/>
  <c r="Y57" i="15" s="1"/>
  <c r="I18" i="15"/>
  <c r="M18" i="15"/>
  <c r="M57" i="15" s="1"/>
  <c r="H17" i="18"/>
  <c r="H55" i="18" s="1"/>
  <c r="L17" i="18"/>
  <c r="L55" i="18" s="1"/>
  <c r="E18" i="15"/>
  <c r="E57" i="15" s="1"/>
  <c r="P17" i="13"/>
  <c r="P56" i="13" s="1"/>
  <c r="M17" i="13"/>
  <c r="M56" i="13" s="1"/>
  <c r="L17" i="13"/>
  <c r="L56" i="13" s="1"/>
  <c r="M17" i="18"/>
  <c r="M55" i="18" s="1"/>
  <c r="I17" i="18"/>
  <c r="I55" i="18" s="1"/>
  <c r="E17" i="18"/>
  <c r="E55" i="18" s="1"/>
  <c r="T18" i="15"/>
  <c r="T57" i="15" s="1"/>
  <c r="AI34" i="13"/>
  <c r="K17" i="13"/>
  <c r="AH33" i="13"/>
  <c r="AH20" i="13"/>
  <c r="G33" i="13"/>
  <c r="AF33" i="13" s="1"/>
  <c r="J56" i="18"/>
  <c r="AK34" i="13"/>
  <c r="L18" i="15"/>
  <c r="L57" i="15" s="1"/>
  <c r="L59" i="15"/>
  <c r="H33" i="13"/>
  <c r="F33" i="13" s="1"/>
  <c r="X17" i="13"/>
  <c r="X56" i="13" s="1"/>
  <c r="R17" i="13"/>
  <c r="R56" i="13" s="1"/>
  <c r="I17" i="13"/>
  <c r="I56" i="13" s="1"/>
  <c r="AH34" i="13"/>
  <c r="U17" i="16"/>
  <c r="U56" i="16" s="1"/>
  <c r="Y17" i="18"/>
  <c r="Y55" i="18" s="1"/>
  <c r="AH42" i="13"/>
  <c r="AI41" i="13"/>
  <c r="J17" i="13"/>
  <c r="J56" i="13" s="1"/>
  <c r="AH41" i="13"/>
  <c r="F26" i="13"/>
  <c r="F74" i="13" s="1"/>
  <c r="E29" i="13"/>
  <c r="E77" i="13" s="1"/>
  <c r="AG26" i="13"/>
  <c r="G96" i="13"/>
  <c r="AF48" i="13"/>
  <c r="AF29" i="13"/>
  <c r="AG23" i="13" l="1"/>
  <c r="H71" i="13"/>
  <c r="H85" i="13"/>
  <c r="E38" i="13"/>
  <c r="AD38" i="13" s="1"/>
  <c r="E37" i="13"/>
  <c r="AD37" i="13" s="1"/>
  <c r="H78" i="13"/>
  <c r="H70" i="13"/>
  <c r="H97" i="13"/>
  <c r="E23" i="13"/>
  <c r="AD23" i="13" s="1"/>
  <c r="H93" i="13"/>
  <c r="F49" i="13"/>
  <c r="AE49" i="13" s="1"/>
  <c r="H86" i="13"/>
  <c r="AG38" i="13"/>
  <c r="AG42" i="13"/>
  <c r="H90" i="13"/>
  <c r="AG43" i="13"/>
  <c r="H75" i="13"/>
  <c r="AK17" i="13"/>
  <c r="F27" i="13"/>
  <c r="AE27" i="13" s="1"/>
  <c r="F31" i="13"/>
  <c r="F79" i="13" s="1"/>
  <c r="AG46" i="13"/>
  <c r="AG39" i="13"/>
  <c r="G91" i="13"/>
  <c r="E43" i="13"/>
  <c r="E91" i="13" s="1"/>
  <c r="AJ17" i="13"/>
  <c r="E50" i="13"/>
  <c r="E98" i="13" s="1"/>
  <c r="G94" i="13"/>
  <c r="AF50" i="13"/>
  <c r="E46" i="13"/>
  <c r="E94" i="13" s="1"/>
  <c r="AF23" i="13"/>
  <c r="AF31" i="13"/>
  <c r="G87" i="13"/>
  <c r="AF51" i="13"/>
  <c r="F43" i="13"/>
  <c r="F60" i="13" s="1"/>
  <c r="F61" i="13" s="1"/>
  <c r="F75" i="13"/>
  <c r="AD29" i="13"/>
  <c r="G76" i="13"/>
  <c r="AG47" i="13"/>
  <c r="F47" i="13"/>
  <c r="F95" i="13" s="1"/>
  <c r="G84" i="13"/>
  <c r="F39" i="13"/>
  <c r="F87" i="13" s="1"/>
  <c r="AF32" i="13"/>
  <c r="AF28" i="13"/>
  <c r="G73" i="13"/>
  <c r="G93" i="13"/>
  <c r="E45" i="13"/>
  <c r="AD45" i="13" s="1"/>
  <c r="H57" i="15"/>
  <c r="E25" i="13"/>
  <c r="E73" i="13" s="1"/>
  <c r="H79" i="13"/>
  <c r="H80" i="13"/>
  <c r="H100" i="13"/>
  <c r="H72" i="13"/>
  <c r="AG52" i="13"/>
  <c r="AF27" i="13"/>
  <c r="G79" i="13"/>
  <c r="AF42" i="13"/>
  <c r="G99" i="13"/>
  <c r="E42" i="13"/>
  <c r="AG32" i="13"/>
  <c r="E84" i="13"/>
  <c r="AD36" i="13"/>
  <c r="E69" i="13"/>
  <c r="AD21" i="13"/>
  <c r="AF21" i="13"/>
  <c r="AF36" i="13"/>
  <c r="H88" i="13"/>
  <c r="AF40" i="13"/>
  <c r="AG40" i="13"/>
  <c r="H96" i="13"/>
  <c r="E40" i="13"/>
  <c r="E88" i="13" s="1"/>
  <c r="F86" i="13"/>
  <c r="G69" i="13"/>
  <c r="AG48" i="13"/>
  <c r="AG24" i="13"/>
  <c r="AF26" i="13"/>
  <c r="AG33" i="13"/>
  <c r="G41" i="13"/>
  <c r="G59" i="13" s="1"/>
  <c r="F96" i="13"/>
  <c r="AE48" i="13"/>
  <c r="F92" i="13"/>
  <c r="AE44" i="13"/>
  <c r="AD35" i="13"/>
  <c r="F36" i="13"/>
  <c r="F84" i="13" s="1"/>
  <c r="AF30" i="13"/>
  <c r="AF35" i="13"/>
  <c r="AG44" i="13"/>
  <c r="G83" i="13"/>
  <c r="AG36" i="13"/>
  <c r="E30" i="13"/>
  <c r="E78" i="13" s="1"/>
  <c r="H92" i="13"/>
  <c r="AG28" i="13"/>
  <c r="E24" i="13"/>
  <c r="F28" i="13"/>
  <c r="F76" i="13" s="1"/>
  <c r="E33" i="13"/>
  <c r="G81" i="13"/>
  <c r="AD26" i="13"/>
  <c r="E74" i="13"/>
  <c r="AE24" i="13"/>
  <c r="F72" i="13"/>
  <c r="AE42" i="13"/>
  <c r="F90" i="13"/>
  <c r="G74" i="13"/>
  <c r="E52" i="13"/>
  <c r="AG30" i="13"/>
  <c r="AD28" i="13"/>
  <c r="AE26" i="13"/>
  <c r="F21" i="13"/>
  <c r="F69" i="13" s="1"/>
  <c r="AF52" i="13"/>
  <c r="AF49" i="13"/>
  <c r="E47" i="13"/>
  <c r="E95" i="13" s="1"/>
  <c r="AF44" i="13"/>
  <c r="E49" i="13"/>
  <c r="G80" i="13"/>
  <c r="G60" i="13"/>
  <c r="G61" i="13" s="1"/>
  <c r="AF47" i="13"/>
  <c r="E22" i="13"/>
  <c r="AH17" i="13"/>
  <c r="AG21" i="13"/>
  <c r="AF22" i="13"/>
  <c r="G86" i="13"/>
  <c r="E86" i="13"/>
  <c r="E44" i="13"/>
  <c r="H69" i="13"/>
  <c r="AE37" i="13"/>
  <c r="F85" i="13"/>
  <c r="F80" i="13"/>
  <c r="AE32" i="13"/>
  <c r="F99" i="13"/>
  <c r="AE51" i="13"/>
  <c r="AE46" i="13"/>
  <c r="F94" i="13"/>
  <c r="F81" i="13"/>
  <c r="AE33" i="13"/>
  <c r="AE25" i="13"/>
  <c r="F73" i="13"/>
  <c r="AD51" i="13"/>
  <c r="E99" i="13"/>
  <c r="F93" i="13"/>
  <c r="AE45" i="13"/>
  <c r="AD32" i="13"/>
  <c r="E80" i="13"/>
  <c r="F77" i="13"/>
  <c r="AE29" i="13"/>
  <c r="AE23" i="13"/>
  <c r="F71" i="13"/>
  <c r="E75" i="13"/>
  <c r="AD27" i="13"/>
  <c r="AE52" i="13"/>
  <c r="F100" i="13"/>
  <c r="E85" i="13"/>
  <c r="AG37" i="13"/>
  <c r="AG50" i="13"/>
  <c r="AI17" i="13"/>
  <c r="G20" i="13"/>
  <c r="H41" i="13"/>
  <c r="K56" i="13"/>
  <c r="I57" i="15"/>
  <c r="G75" i="13"/>
  <c r="G72" i="13"/>
  <c r="AG29" i="13"/>
  <c r="H73" i="13"/>
  <c r="F22" i="13"/>
  <c r="H99" i="13"/>
  <c r="E96" i="13"/>
  <c r="H94" i="13"/>
  <c r="F35" i="13"/>
  <c r="AG25" i="13"/>
  <c r="G85" i="13"/>
  <c r="AG51" i="13"/>
  <c r="H60" i="13"/>
  <c r="H61" i="13" s="1"/>
  <c r="E79" i="13"/>
  <c r="F78" i="13"/>
  <c r="F88" i="13"/>
  <c r="H83" i="13"/>
  <c r="H77" i="13"/>
  <c r="E39" i="13"/>
  <c r="AG45" i="13"/>
  <c r="H81" i="13"/>
  <c r="G34" i="13"/>
  <c r="H20" i="13"/>
  <c r="H34" i="13"/>
  <c r="F50" i="13"/>
  <c r="F97" i="13" l="1"/>
  <c r="E71" i="13"/>
  <c r="AE31" i="13"/>
  <c r="AE21" i="13"/>
  <c r="AD43" i="13"/>
  <c r="E60" i="13"/>
  <c r="E61" i="13" s="1"/>
  <c r="E93" i="13"/>
  <c r="AD50" i="13"/>
  <c r="AD46" i="13"/>
  <c r="G89" i="13"/>
  <c r="AD47" i="13"/>
  <c r="AE47" i="13"/>
  <c r="AD25" i="13"/>
  <c r="F91" i="13"/>
  <c r="AE43" i="13"/>
  <c r="AE39" i="13"/>
  <c r="AD42" i="13"/>
  <c r="E90" i="13"/>
  <c r="AE28" i="13"/>
  <c r="AD40" i="13"/>
  <c r="AF41" i="13"/>
  <c r="E41" i="13"/>
  <c r="E59" i="13" s="1"/>
  <c r="AD24" i="13"/>
  <c r="E72" i="13"/>
  <c r="AD30" i="13"/>
  <c r="AE36" i="13"/>
  <c r="E81" i="13"/>
  <c r="AD33" i="13"/>
  <c r="AD52" i="13"/>
  <c r="E100" i="13"/>
  <c r="AD44" i="13"/>
  <c r="E92" i="13"/>
  <c r="E70" i="13"/>
  <c r="AD22" i="13"/>
  <c r="AD49" i="13"/>
  <c r="E97" i="13"/>
  <c r="AE35" i="13"/>
  <c r="F83" i="13"/>
  <c r="G58" i="13"/>
  <c r="E34" i="13"/>
  <c r="G82" i="13"/>
  <c r="AF34" i="13"/>
  <c r="F20" i="13"/>
  <c r="AG20" i="13"/>
  <c r="H68" i="13"/>
  <c r="H57" i="13"/>
  <c r="H17" i="13"/>
  <c r="AD39" i="13"/>
  <c r="E87" i="13"/>
  <c r="H82" i="13"/>
  <c r="F34" i="13"/>
  <c r="H58" i="13"/>
  <c r="AG34" i="13"/>
  <c r="H89" i="13"/>
  <c r="F41" i="13"/>
  <c r="H59" i="13"/>
  <c r="AG41" i="13"/>
  <c r="F98" i="13"/>
  <c r="AE50" i="13"/>
  <c r="AE22" i="13"/>
  <c r="F70" i="13"/>
  <c r="G57" i="13"/>
  <c r="G17" i="13"/>
  <c r="AF20" i="13"/>
  <c r="G68" i="13"/>
  <c r="E20" i="13"/>
  <c r="E89" i="13" l="1"/>
  <c r="AD41" i="13"/>
  <c r="F58" i="13"/>
  <c r="F82" i="13"/>
  <c r="AE34" i="13"/>
  <c r="F57" i="13"/>
  <c r="AE20" i="13"/>
  <c r="F68" i="13"/>
  <c r="E82" i="13"/>
  <c r="AD34" i="13"/>
  <c r="E58" i="13"/>
  <c r="AF17" i="13"/>
  <c r="G56" i="13"/>
  <c r="E17" i="13"/>
  <c r="F89" i="13"/>
  <c r="F59" i="13"/>
  <c r="AE41" i="13"/>
  <c r="H56" i="13"/>
  <c r="F17" i="13"/>
  <c r="AG17" i="13"/>
  <c r="E57" i="13"/>
  <c r="E68" i="13"/>
  <c r="AD20" i="13"/>
  <c r="AD17" i="13" l="1"/>
  <c r="E56" i="13"/>
  <c r="F56" i="13"/>
  <c r="AE17" i="13"/>
</calcChain>
</file>

<file path=xl/sharedStrings.xml><?xml version="1.0" encoding="utf-8"?>
<sst xmlns="http://schemas.openxmlformats.org/spreadsheetml/2006/main" count="588" uniqueCount="214">
  <si>
    <t>その他の刑法犯</t>
  </si>
  <si>
    <t>うち）偽造</t>
  </si>
  <si>
    <t>強制わいせつ</t>
  </si>
  <si>
    <t>うち）風営適</t>
  </si>
  <si>
    <t>うち）売春</t>
  </si>
  <si>
    <t>うち）銃刀法</t>
  </si>
  <si>
    <t>うち）麻薬等</t>
  </si>
  <si>
    <t>うち）外国人</t>
  </si>
  <si>
    <t>うち）入管法</t>
  </si>
  <si>
    <t>うち）暴行</t>
  </si>
  <si>
    <t>うち）傷害</t>
  </si>
  <si>
    <t>うち）脅迫</t>
  </si>
  <si>
    <t>うち）恐喝</t>
  </si>
  <si>
    <t>うち）侵入盗</t>
  </si>
  <si>
    <t>うち）通貨偽造</t>
  </si>
  <si>
    <t>うち）文書偽造</t>
  </si>
  <si>
    <t xml:space="preserve">  執行妨害</t>
  </si>
  <si>
    <t>刑　　　　　　　法　　　　　　　犯</t>
    <rPh sb="0" eb="1">
      <t>ケイ</t>
    </rPh>
    <rPh sb="8" eb="9">
      <t>ホウ</t>
    </rPh>
    <rPh sb="16" eb="17">
      <t>ハン</t>
    </rPh>
    <phoneticPr fontId="2"/>
  </si>
  <si>
    <t>刑　　　　　　　　法　　　　　　　　犯</t>
    <rPh sb="0" eb="1">
      <t>ケイ</t>
    </rPh>
    <rPh sb="9" eb="10">
      <t>ホウ</t>
    </rPh>
    <rPh sb="18" eb="19">
      <t>ハン</t>
    </rPh>
    <phoneticPr fontId="2"/>
  </si>
  <si>
    <t>うち）器物損壊</t>
    <rPh sb="5" eb="7">
      <t>ソンカイ</t>
    </rPh>
    <phoneticPr fontId="2"/>
  </si>
  <si>
    <r>
      <t>公然わいせつ</t>
    </r>
    <r>
      <rPr>
        <sz val="8"/>
        <rFont val="ＭＳ 明朝"/>
        <family val="1"/>
        <charset val="128"/>
      </rPr>
      <t>・</t>
    </r>
    <r>
      <rPr>
        <sz val="10"/>
        <rFont val="ＭＳ 明朝"/>
        <family val="1"/>
        <charset val="128"/>
      </rPr>
      <t>物</t>
    </r>
    <rPh sb="7" eb="8">
      <t>モノ</t>
    </rPh>
    <phoneticPr fontId="2"/>
  </si>
  <si>
    <t>総数</t>
    <rPh sb="0" eb="2">
      <t>ソウスウ</t>
    </rPh>
    <phoneticPr fontId="2"/>
  </si>
  <si>
    <t>件数</t>
    <phoneticPr fontId="2"/>
  </si>
  <si>
    <t>人員</t>
    <phoneticPr fontId="2"/>
  </si>
  <si>
    <t>年次・国籍</t>
    <phoneticPr fontId="2"/>
  </si>
  <si>
    <t>アジア州の国</t>
    <phoneticPr fontId="2"/>
  </si>
  <si>
    <t>韓国・朝鮮</t>
    <rPh sb="0" eb="2">
      <t>カンコク</t>
    </rPh>
    <rPh sb="3" eb="5">
      <t>チョウセン</t>
    </rPh>
    <phoneticPr fontId="2"/>
  </si>
  <si>
    <t>中国</t>
    <rPh sb="0" eb="2">
      <t>チュウゴク</t>
    </rPh>
    <phoneticPr fontId="2"/>
  </si>
  <si>
    <t>その他</t>
    <rPh sb="2" eb="3">
      <t>タ</t>
    </rPh>
    <phoneticPr fontId="2"/>
  </si>
  <si>
    <t>ヨーロッパ州の国</t>
    <rPh sb="5" eb="6">
      <t>シュウ</t>
    </rPh>
    <rPh sb="7" eb="8">
      <t>クニ</t>
    </rPh>
    <phoneticPr fontId="2"/>
  </si>
  <si>
    <t>南北アメリカ州の国</t>
    <rPh sb="0" eb="2">
      <t>ナンボク</t>
    </rPh>
    <rPh sb="6" eb="7">
      <t>シュウ</t>
    </rPh>
    <rPh sb="8" eb="9">
      <t>クニ</t>
    </rPh>
    <phoneticPr fontId="2"/>
  </si>
  <si>
    <t>軍人</t>
    <rPh sb="0" eb="2">
      <t>グンジン</t>
    </rPh>
    <phoneticPr fontId="2"/>
  </si>
  <si>
    <t>軍属</t>
    <rPh sb="0" eb="2">
      <t>グンゾク</t>
    </rPh>
    <phoneticPr fontId="2"/>
  </si>
  <si>
    <t>軍人・軍属の家族</t>
    <rPh sb="0" eb="2">
      <t>グンジン</t>
    </rPh>
    <rPh sb="3" eb="5">
      <t>グンゾク</t>
    </rPh>
    <rPh sb="6" eb="8">
      <t>カゾク</t>
    </rPh>
    <phoneticPr fontId="2"/>
  </si>
  <si>
    <t>刑法犯</t>
    <rPh sb="0" eb="1">
      <t>ケイ</t>
    </rPh>
    <rPh sb="1" eb="2">
      <t>ホウ</t>
    </rPh>
    <rPh sb="2" eb="3">
      <t>ハン</t>
    </rPh>
    <phoneticPr fontId="2"/>
  </si>
  <si>
    <t>窃盗犯</t>
    <phoneticPr fontId="2"/>
  </si>
  <si>
    <t>知能犯</t>
    <phoneticPr fontId="2"/>
  </si>
  <si>
    <t xml:space="preserve"> 風俗犯</t>
    <phoneticPr fontId="2"/>
  </si>
  <si>
    <t>賭博</t>
    <rPh sb="0" eb="2">
      <t>トバク</t>
    </rPh>
    <phoneticPr fontId="2"/>
  </si>
  <si>
    <t>計</t>
    <phoneticPr fontId="2"/>
  </si>
  <si>
    <t>特別法犯</t>
    <rPh sb="0" eb="1">
      <t>トク</t>
    </rPh>
    <rPh sb="1" eb="2">
      <t>ベツ</t>
    </rPh>
    <rPh sb="2" eb="3">
      <t>ホウ</t>
    </rPh>
    <rPh sb="3" eb="4">
      <t>ハン</t>
    </rPh>
    <phoneticPr fontId="2"/>
  </si>
  <si>
    <t>うち）あへん法</t>
    <rPh sb="6" eb="7">
      <t>ホウ</t>
    </rPh>
    <phoneticPr fontId="2"/>
  </si>
  <si>
    <t>犯罪の検挙件数及び検挙人員（つづき）</t>
    <phoneticPr fontId="2"/>
  </si>
  <si>
    <t>犯罪の検挙件数及び検挙人員</t>
    <phoneticPr fontId="2"/>
  </si>
  <si>
    <t>凶 悪 犯</t>
    <phoneticPr fontId="2"/>
  </si>
  <si>
    <t>粗   暴   犯</t>
    <phoneticPr fontId="2"/>
  </si>
  <si>
    <t>殺　　人</t>
    <phoneticPr fontId="2"/>
  </si>
  <si>
    <t>強  　盗</t>
    <phoneticPr fontId="2"/>
  </si>
  <si>
    <t>放　　火</t>
    <phoneticPr fontId="2"/>
  </si>
  <si>
    <t>イギリス</t>
    <phoneticPr fontId="2"/>
  </si>
  <si>
    <t>イタリア</t>
    <phoneticPr fontId="2"/>
  </si>
  <si>
    <t>ロシア</t>
    <phoneticPr fontId="2"/>
  </si>
  <si>
    <t>ドイツ</t>
    <phoneticPr fontId="2"/>
  </si>
  <si>
    <t>フランス</t>
    <phoneticPr fontId="2"/>
  </si>
  <si>
    <t>アメリカ</t>
    <phoneticPr fontId="2"/>
  </si>
  <si>
    <t>うち)有価証券偽造</t>
    <phoneticPr fontId="2"/>
  </si>
  <si>
    <t>件数</t>
    <phoneticPr fontId="2"/>
  </si>
  <si>
    <t>人員</t>
    <phoneticPr fontId="2"/>
  </si>
  <si>
    <t>年 次 ・ 国 籍</t>
    <phoneticPr fontId="2"/>
  </si>
  <si>
    <t>計</t>
    <phoneticPr fontId="2"/>
  </si>
  <si>
    <t>イラン</t>
    <phoneticPr fontId="2"/>
  </si>
  <si>
    <t>インド</t>
    <phoneticPr fontId="2"/>
  </si>
  <si>
    <t>インドネシア</t>
    <phoneticPr fontId="2"/>
  </si>
  <si>
    <t>スリランカ</t>
    <phoneticPr fontId="2"/>
  </si>
  <si>
    <t>タイ</t>
    <phoneticPr fontId="2"/>
  </si>
  <si>
    <t>パキスタン</t>
    <phoneticPr fontId="2"/>
  </si>
  <si>
    <t>フィリピン</t>
    <phoneticPr fontId="2"/>
  </si>
  <si>
    <t>ベトナム</t>
    <phoneticPr fontId="2"/>
  </si>
  <si>
    <t>マレーシア</t>
    <phoneticPr fontId="2"/>
  </si>
  <si>
    <t>アメリカ</t>
    <phoneticPr fontId="2"/>
  </si>
  <si>
    <t>カナダ</t>
    <phoneticPr fontId="2"/>
  </si>
  <si>
    <t>ブラジル</t>
    <phoneticPr fontId="2"/>
  </si>
  <si>
    <t>その他</t>
    <phoneticPr fontId="2"/>
  </si>
  <si>
    <t>アフリカ州 の 国</t>
    <phoneticPr fontId="2"/>
  </si>
  <si>
    <t>オセアニア州の国</t>
    <phoneticPr fontId="2"/>
  </si>
  <si>
    <t>無国籍</t>
    <phoneticPr fontId="2"/>
  </si>
  <si>
    <t>国籍不明</t>
    <phoneticPr fontId="2"/>
  </si>
  <si>
    <t>うち）公務</t>
    <phoneticPr fontId="2"/>
  </si>
  <si>
    <t>イラン</t>
    <phoneticPr fontId="2"/>
  </si>
  <si>
    <t>インド</t>
    <phoneticPr fontId="2"/>
  </si>
  <si>
    <t>インドネシア</t>
    <phoneticPr fontId="2"/>
  </si>
  <si>
    <t>スリランカ</t>
    <phoneticPr fontId="2"/>
  </si>
  <si>
    <t>タイ</t>
    <phoneticPr fontId="2"/>
  </si>
  <si>
    <t>パキスタン</t>
    <phoneticPr fontId="2"/>
  </si>
  <si>
    <t>フィリピン</t>
    <phoneticPr fontId="2"/>
  </si>
  <si>
    <t>ベトナム</t>
    <phoneticPr fontId="2"/>
  </si>
  <si>
    <t>マレーシア</t>
    <phoneticPr fontId="2"/>
  </si>
  <si>
    <t>アメリカ</t>
    <phoneticPr fontId="2"/>
  </si>
  <si>
    <t>カナダ</t>
    <phoneticPr fontId="2"/>
  </si>
  <si>
    <t>ブラジル</t>
    <phoneticPr fontId="2"/>
  </si>
  <si>
    <t>その他</t>
    <phoneticPr fontId="2"/>
  </si>
  <si>
    <t>アフリカ州 の 国</t>
    <phoneticPr fontId="2"/>
  </si>
  <si>
    <t>オセアニア州の国</t>
    <phoneticPr fontId="2"/>
  </si>
  <si>
    <t>無国籍</t>
    <phoneticPr fontId="2"/>
  </si>
  <si>
    <t>国籍不明</t>
    <phoneticPr fontId="2"/>
  </si>
  <si>
    <t>犯罪の検挙件数及び検挙人員（つづき）</t>
    <phoneticPr fontId="2"/>
  </si>
  <si>
    <t>年 次 ・ 国 籍</t>
    <phoneticPr fontId="2"/>
  </si>
  <si>
    <t>うち）大麻</t>
    <phoneticPr fontId="2"/>
  </si>
  <si>
    <t>正化法</t>
    <phoneticPr fontId="2"/>
  </si>
  <si>
    <t>防止法</t>
    <phoneticPr fontId="2"/>
  </si>
  <si>
    <t>取締法</t>
    <phoneticPr fontId="2"/>
  </si>
  <si>
    <t>登録法</t>
    <phoneticPr fontId="2"/>
  </si>
  <si>
    <t>件数</t>
    <phoneticPr fontId="2"/>
  </si>
  <si>
    <t>人員</t>
    <phoneticPr fontId="2"/>
  </si>
  <si>
    <t>イラン</t>
    <phoneticPr fontId="2"/>
  </si>
  <si>
    <t>インド</t>
    <phoneticPr fontId="2"/>
  </si>
  <si>
    <t>インドネシア</t>
    <phoneticPr fontId="2"/>
  </si>
  <si>
    <t>スリランカ</t>
    <phoneticPr fontId="2"/>
  </si>
  <si>
    <t>タイ</t>
    <phoneticPr fontId="2"/>
  </si>
  <si>
    <t>パキスタン</t>
    <phoneticPr fontId="2"/>
  </si>
  <si>
    <t>フィリピン</t>
    <phoneticPr fontId="2"/>
  </si>
  <si>
    <t>ベトナム</t>
    <phoneticPr fontId="2"/>
  </si>
  <si>
    <t>マレーシア</t>
    <phoneticPr fontId="2"/>
  </si>
  <si>
    <t>アメリカ</t>
    <phoneticPr fontId="2"/>
  </si>
  <si>
    <t>カナダ</t>
    <phoneticPr fontId="2"/>
  </si>
  <si>
    <t>ブラジル</t>
    <phoneticPr fontId="2"/>
  </si>
  <si>
    <t>その他</t>
    <phoneticPr fontId="2"/>
  </si>
  <si>
    <t>アフリカ州 の 国</t>
    <phoneticPr fontId="2"/>
  </si>
  <si>
    <t>オセアニア州の国</t>
    <phoneticPr fontId="2"/>
  </si>
  <si>
    <t>無国籍</t>
    <phoneticPr fontId="2"/>
  </si>
  <si>
    <t>国籍不明</t>
    <phoneticPr fontId="2"/>
  </si>
  <si>
    <t>イラン</t>
    <phoneticPr fontId="2"/>
  </si>
  <si>
    <t>インド</t>
    <phoneticPr fontId="2"/>
  </si>
  <si>
    <t>インドネシア</t>
    <phoneticPr fontId="2"/>
  </si>
  <si>
    <t>スリランカ</t>
    <phoneticPr fontId="2"/>
  </si>
  <si>
    <t>タイ</t>
    <phoneticPr fontId="2"/>
  </si>
  <si>
    <t>パキスタン</t>
    <phoneticPr fontId="2"/>
  </si>
  <si>
    <t>フィリピン</t>
    <phoneticPr fontId="2"/>
  </si>
  <si>
    <t>ベトナム</t>
    <phoneticPr fontId="2"/>
  </si>
  <si>
    <t>マレーシア</t>
    <phoneticPr fontId="2"/>
  </si>
  <si>
    <t>カナダ</t>
    <phoneticPr fontId="2"/>
  </si>
  <si>
    <t>ブラジル</t>
    <phoneticPr fontId="2"/>
  </si>
  <si>
    <t>その他</t>
    <phoneticPr fontId="2"/>
  </si>
  <si>
    <t>アフリカ州 の 国</t>
    <phoneticPr fontId="2"/>
  </si>
  <si>
    <t>オセアニア州の国</t>
    <phoneticPr fontId="2"/>
  </si>
  <si>
    <t>無国籍</t>
    <phoneticPr fontId="2"/>
  </si>
  <si>
    <t>国籍不明</t>
    <phoneticPr fontId="2"/>
  </si>
  <si>
    <t>うち）住居侵入</t>
    <rPh sb="3" eb="5">
      <t>ジュウキョ</t>
    </rPh>
    <rPh sb="5" eb="7">
      <t>シンニュウ</t>
    </rPh>
    <phoneticPr fontId="2"/>
  </si>
  <si>
    <t>アジア</t>
    <phoneticPr fontId="2"/>
  </si>
  <si>
    <t>ヨーロッパ</t>
    <phoneticPr fontId="2"/>
  </si>
  <si>
    <t>南北アメリカ</t>
    <rPh sb="0" eb="2">
      <t>ナンボク</t>
    </rPh>
    <phoneticPr fontId="2"/>
  </si>
  <si>
    <t>アメリカ</t>
    <phoneticPr fontId="2"/>
  </si>
  <si>
    <t>アメリカ確認</t>
    <rPh sb="4" eb="6">
      <t>カクニン</t>
    </rPh>
    <phoneticPr fontId="2"/>
  </si>
  <si>
    <t>計</t>
    <rPh sb="0" eb="1">
      <t>ケイ</t>
    </rPh>
    <phoneticPr fontId="2"/>
  </si>
  <si>
    <t>韓国・朝鮮</t>
  </si>
  <si>
    <t>中国</t>
  </si>
  <si>
    <t>イラン</t>
  </si>
  <si>
    <t>インド</t>
  </si>
  <si>
    <t>インドネシア</t>
  </si>
  <si>
    <t>スリランカ</t>
  </si>
  <si>
    <t>タイ</t>
  </si>
  <si>
    <t>パキスタン</t>
  </si>
  <si>
    <t>バングラディシュ</t>
  </si>
  <si>
    <t>フィリピン</t>
  </si>
  <si>
    <t>ベトナム</t>
  </si>
  <si>
    <t>マレーシア</t>
  </si>
  <si>
    <t>その他</t>
  </si>
  <si>
    <t>イギリス</t>
  </si>
  <si>
    <t>イタリア</t>
  </si>
  <si>
    <t>ロシア</t>
  </si>
  <si>
    <t>ドイツ</t>
  </si>
  <si>
    <t>フランス</t>
  </si>
  <si>
    <t>軍人</t>
  </si>
  <si>
    <t>軍属</t>
  </si>
  <si>
    <t>軍人・軍属の家族</t>
  </si>
  <si>
    <t>カナダ</t>
  </si>
  <si>
    <t>ブラジル</t>
  </si>
  <si>
    <t>アフリカ</t>
    <phoneticPr fontId="2"/>
  </si>
  <si>
    <t>オセアニア</t>
    <phoneticPr fontId="2"/>
  </si>
  <si>
    <t>無国籍</t>
    <rPh sb="0" eb="3">
      <t>ムコクセキ</t>
    </rPh>
    <phoneticPr fontId="2"/>
  </si>
  <si>
    <t>国籍不明</t>
    <rPh sb="0" eb="2">
      <t>コクセキ</t>
    </rPh>
    <rPh sb="2" eb="4">
      <t>フメイ</t>
    </rPh>
    <phoneticPr fontId="2"/>
  </si>
  <si>
    <t>アジア計</t>
    <rPh sb="3" eb="4">
      <t>ケイ</t>
    </rPh>
    <phoneticPr fontId="2"/>
  </si>
  <si>
    <t>ヨーロッパ計</t>
    <rPh sb="5" eb="6">
      <t>ケイ</t>
    </rPh>
    <phoneticPr fontId="2"/>
  </si>
  <si>
    <t>縦計確認</t>
    <rPh sb="0" eb="1">
      <t>タテ</t>
    </rPh>
    <rPh sb="1" eb="2">
      <t>ケイ</t>
    </rPh>
    <rPh sb="2" eb="4">
      <t>カクニン</t>
    </rPh>
    <phoneticPr fontId="2"/>
  </si>
  <si>
    <t>横計確認</t>
    <rPh sb="0" eb="1">
      <t>ヨコ</t>
    </rPh>
    <rPh sb="1" eb="2">
      <t>ケイ</t>
    </rPh>
    <rPh sb="2" eb="4">
      <t>カクニン</t>
    </rPh>
    <phoneticPr fontId="2"/>
  </si>
  <si>
    <t>うち）占有</t>
    <rPh sb="3" eb="5">
      <t>センユウ</t>
    </rPh>
    <phoneticPr fontId="2"/>
  </si>
  <si>
    <t>離脱物横領</t>
    <rPh sb="0" eb="2">
      <t>リダツ</t>
    </rPh>
    <rPh sb="2" eb="3">
      <t>ブツ</t>
    </rPh>
    <rPh sb="3" eb="5">
      <t>オウリョウ</t>
    </rPh>
    <phoneticPr fontId="2"/>
  </si>
  <si>
    <t>３　「風営適正化法」とは風俗営業等の規制及び業務の適正化に関する法律を、「銃刀法」とは銃砲</t>
    <phoneticPr fontId="2"/>
  </si>
  <si>
    <t>　　２　「中国」には、台湾を含む。</t>
    <phoneticPr fontId="2"/>
  </si>
  <si>
    <t>確認用</t>
    <rPh sb="0" eb="2">
      <t>カクニン</t>
    </rPh>
    <rPh sb="2" eb="3">
      <t>ヨウ</t>
    </rPh>
    <phoneticPr fontId="2"/>
  </si>
  <si>
    <t>刑法計</t>
    <rPh sb="0" eb="2">
      <t>ケイホウ</t>
    </rPh>
    <rPh sb="2" eb="3">
      <t>ケイ</t>
    </rPh>
    <phoneticPr fontId="2"/>
  </si>
  <si>
    <t>件数</t>
  </si>
  <si>
    <t>人員</t>
  </si>
  <si>
    <t>凶悪犯</t>
    <rPh sb="0" eb="3">
      <t>キョウアクハン</t>
    </rPh>
    <phoneticPr fontId="2"/>
  </si>
  <si>
    <t>風俗犯</t>
    <rPh sb="0" eb="3">
      <t>フウゾクハン</t>
    </rPh>
    <phoneticPr fontId="2"/>
  </si>
  <si>
    <t>アメリカ軍人</t>
    <rPh sb="4" eb="6">
      <t>グンジン</t>
    </rPh>
    <phoneticPr fontId="2"/>
  </si>
  <si>
    <t>うち）詐欺</t>
    <phoneticPr fontId="2"/>
  </si>
  <si>
    <t>うち）横領</t>
    <phoneticPr fontId="2"/>
  </si>
  <si>
    <t>バングラデシュ</t>
  </si>
  <si>
    <t>バングラデシュ</t>
    <phoneticPr fontId="2"/>
  </si>
  <si>
    <t>　　刀剣類所持等取締法を、「麻薬等取締法」とは麻薬及び向精神薬取締法をいう。</t>
    <rPh sb="2" eb="3">
      <t>カタナ</t>
    </rPh>
    <rPh sb="3" eb="4">
      <t>ケン</t>
    </rPh>
    <rPh sb="4" eb="5">
      <t>ルイ</t>
    </rPh>
    <rPh sb="5" eb="7">
      <t>ショジ</t>
    </rPh>
    <rPh sb="7" eb="8">
      <t>トウ</t>
    </rPh>
    <rPh sb="14" eb="16">
      <t>マヤク</t>
    </rPh>
    <rPh sb="16" eb="17">
      <t>トウ</t>
    </rPh>
    <rPh sb="17" eb="20">
      <t>トリシマリホウ</t>
    </rPh>
    <rPh sb="23" eb="25">
      <t>マヤク</t>
    </rPh>
    <rPh sb="25" eb="26">
      <t>オヨ</t>
    </rPh>
    <rPh sb="27" eb="31">
      <t>コウセイシンヤク</t>
    </rPh>
    <rPh sb="31" eb="34">
      <t>トリシマリホウ</t>
    </rPh>
    <phoneticPr fontId="2"/>
  </si>
  <si>
    <t>外国人534</t>
    <rPh sb="0" eb="3">
      <t>ガイコクジン</t>
    </rPh>
    <phoneticPr fontId="2"/>
  </si>
  <si>
    <t>外国人535</t>
    <rPh sb="0" eb="3">
      <t>ガイコクジン</t>
    </rPh>
    <phoneticPr fontId="2"/>
  </si>
  <si>
    <t>外国人536</t>
    <rPh sb="0" eb="3">
      <t>ガイコクジン</t>
    </rPh>
    <phoneticPr fontId="2"/>
  </si>
  <si>
    <t>外国人537</t>
    <rPh sb="0" eb="3">
      <t>ガイコクジン</t>
    </rPh>
    <phoneticPr fontId="2"/>
  </si>
  <si>
    <t>外国人538</t>
    <rPh sb="0" eb="3">
      <t>ガイコクジン</t>
    </rPh>
    <phoneticPr fontId="2"/>
  </si>
  <si>
    <t>外国人539</t>
    <rPh sb="0" eb="3">
      <t>ガイコクジン</t>
    </rPh>
    <phoneticPr fontId="2"/>
  </si>
  <si>
    <t>強制性交等</t>
    <rPh sb="0" eb="2">
      <t>キョウセイ</t>
    </rPh>
    <rPh sb="2" eb="4">
      <t>セイコウ</t>
    </rPh>
    <rPh sb="4" eb="5">
      <t>ナド</t>
    </rPh>
    <phoneticPr fontId="2"/>
  </si>
  <si>
    <t>　注１　交通業過及び交通法令違反を除く。</t>
    <rPh sb="8" eb="9">
      <t>オヨ</t>
    </rPh>
    <phoneticPr fontId="2"/>
  </si>
  <si>
    <t>うち）覚醒剤</t>
    <rPh sb="3" eb="5">
      <t>カクセイ</t>
    </rPh>
    <phoneticPr fontId="2"/>
  </si>
  <si>
    <t>2011年</t>
    <rPh sb="4" eb="5">
      <t>ネン</t>
    </rPh>
    <phoneticPr fontId="2"/>
  </si>
  <si>
    <t>2012年</t>
    <rPh sb="4" eb="5">
      <t>ネン</t>
    </rPh>
    <phoneticPr fontId="2"/>
  </si>
  <si>
    <t>2013年</t>
    <rPh sb="4" eb="5">
      <t>ネン</t>
    </rPh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</si>
  <si>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</si>
  <si>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</si>
  <si>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</si>
  <si>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</si>
  <si>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</si>
  <si>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</si>
  <si>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</si>
  <si>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130　罪種別　国籍別　外国人による</t>
    <phoneticPr fontId="2"/>
  </si>
  <si>
    <t>外国人532</t>
    <rPh sb="0" eb="3">
      <t>ガイコクジン</t>
    </rPh>
    <phoneticPr fontId="2"/>
  </si>
  <si>
    <t>外国人533</t>
    <rPh sb="0" eb="3">
      <t>ガイコクジン</t>
    </rPh>
    <phoneticPr fontId="2"/>
  </si>
  <si>
    <t>130　罪種別　国籍別　外国人による</t>
    <rPh sb="12" eb="13">
      <t>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</si>
</sst>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13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Terminal"/>
      <family val="3"/>
      <charset val="255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209">
    <xf numFmtId="0" fontId="0" fillId="0" borderId="0" xfId="0"/>
    <xf numFmtId="0" fontId="6" fillId="0" borderId="0" xfId="0" applyFont="1" applyFill="1" applyBorder="1" applyAlignment="1">
      <alignment vertical="center"/>
    </xf>
    <xf numFmtId="176" fontId="9" fillId="0" borderId="0" xfId="1" applyNumberFormat="1" applyFont="1" applyFill="1" applyBorder="1" applyAlignment="1" applyProtection="1">
      <alignment vertical="center"/>
      <protection locked="0"/>
    </xf>
    <xf numFmtId="0" fontId="4" fillId="0" borderId="0" xfId="0" applyFont="1" applyFill="1"/>
    <xf numFmtId="0" fontId="4" fillId="0" borderId="0" xfId="0" applyFont="1" applyFill="1" applyBorder="1"/>
    <xf numFmtId="0" fontId="5" fillId="0" borderId="0" xfId="0" applyFont="1" applyFill="1" applyAlignment="1" applyProtection="1"/>
    <xf numFmtId="0" fontId="5" fillId="0" borderId="0" xfId="0" quotePrefix="1" applyFont="1" applyFill="1" applyAlignment="1" applyProtection="1"/>
    <xf numFmtId="0" fontId="5" fillId="0" borderId="0" xfId="0" quotePrefix="1" applyFont="1" applyFill="1" applyBorder="1" applyAlignment="1" applyProtection="1">
      <alignment horizontal="right"/>
    </xf>
    <xf numFmtId="0" fontId="6" fillId="0" borderId="5" xfId="0" applyFont="1" applyFill="1" applyBorder="1"/>
    <xf numFmtId="176" fontId="6" fillId="0" borderId="5" xfId="0" applyNumberFormat="1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distributed" vertical="center" justifyLastLine="1"/>
    </xf>
    <xf numFmtId="0" fontId="4" fillId="0" borderId="0" xfId="0" applyFont="1" applyFill="1" applyAlignment="1"/>
    <xf numFmtId="0" fontId="4" fillId="0" borderId="1" xfId="0" applyFont="1" applyFill="1" applyBorder="1" applyAlignment="1"/>
    <xf numFmtId="38" fontId="4" fillId="0" borderId="0" xfId="1" applyFont="1" applyFill="1" applyAlignment="1"/>
    <xf numFmtId="38" fontId="4" fillId="0" borderId="1" xfId="1" applyFont="1" applyFill="1" applyBorder="1" applyAlignment="1"/>
    <xf numFmtId="38" fontId="4" fillId="0" borderId="0" xfId="1" applyFont="1" applyFill="1"/>
    <xf numFmtId="38" fontId="6" fillId="0" borderId="0" xfId="1" quotePrefix="1" applyFont="1" applyFill="1" applyAlignment="1" applyProtection="1">
      <alignment horizontal="left"/>
    </xf>
    <xf numFmtId="38" fontId="4" fillId="0" borderId="1" xfId="1" applyFont="1" applyFill="1" applyBorder="1"/>
    <xf numFmtId="38" fontId="4" fillId="0" borderId="0" xfId="1" applyFont="1" applyFill="1" applyBorder="1"/>
    <xf numFmtId="0" fontId="6" fillId="0" borderId="0" xfId="0" applyFont="1" applyFill="1"/>
    <xf numFmtId="0" fontId="4" fillId="0" borderId="1" xfId="0" applyFont="1" applyFill="1" applyBorder="1"/>
    <xf numFmtId="0" fontId="4" fillId="0" borderId="0" xfId="0" applyFont="1" applyFill="1" applyAlignment="1">
      <alignment horizontal="distributed"/>
    </xf>
    <xf numFmtId="0" fontId="6" fillId="0" borderId="0" xfId="0" applyFont="1" applyFill="1" applyAlignment="1" applyProtection="1">
      <alignment horizontal="distributed"/>
    </xf>
    <xf numFmtId="0" fontId="6" fillId="0" borderId="3" xfId="0" applyFont="1" applyFill="1" applyBorder="1" applyAlignment="1" applyProtection="1">
      <alignment horizontal="distributed"/>
    </xf>
    <xf numFmtId="0" fontId="4" fillId="0" borderId="1" xfId="0" applyFont="1" applyFill="1" applyBorder="1" applyAlignment="1">
      <alignment horizontal="distributed"/>
    </xf>
    <xf numFmtId="0" fontId="6" fillId="0" borderId="0" xfId="0" applyFont="1" applyFill="1" applyBorder="1" applyAlignment="1" applyProtection="1">
      <alignment horizontal="distributed"/>
    </xf>
    <xf numFmtId="0" fontId="7" fillId="0" borderId="0" xfId="0" applyFont="1" applyFill="1" applyBorder="1" applyAlignment="1" applyProtection="1">
      <alignment horizontal="distributed"/>
    </xf>
    <xf numFmtId="0" fontId="6" fillId="0" borderId="0" xfId="0" applyFont="1" applyFill="1" applyAlignment="1">
      <alignment horizontal="center" vertical="center" textRotation="255"/>
    </xf>
    <xf numFmtId="0" fontId="6" fillId="0" borderId="1" xfId="0" applyFont="1" applyFill="1" applyBorder="1" applyAlignment="1">
      <alignment horizontal="center" vertical="center" textRotation="255"/>
    </xf>
    <xf numFmtId="0" fontId="4" fillId="0" borderId="5" xfId="0" applyFont="1" applyFill="1" applyBorder="1"/>
    <xf numFmtId="0" fontId="6" fillId="0" borderId="9" xfId="0" applyFont="1" applyFill="1" applyBorder="1" applyAlignment="1" applyProtection="1">
      <alignment horizontal="left"/>
    </xf>
    <xf numFmtId="0" fontId="4" fillId="0" borderId="9" xfId="0" applyFont="1" applyFill="1" applyBorder="1"/>
    <xf numFmtId="176" fontId="4" fillId="0" borderId="0" xfId="0" applyNumberFormat="1" applyFont="1" applyFill="1"/>
    <xf numFmtId="176" fontId="4" fillId="0" borderId="0" xfId="0" applyNumberFormat="1" applyFont="1" applyFill="1" applyProtection="1">
      <protection locked="0"/>
    </xf>
    <xf numFmtId="0" fontId="3" fillId="0" borderId="0" xfId="0" applyFont="1" applyFill="1"/>
    <xf numFmtId="0" fontId="5" fillId="0" borderId="0" xfId="0" quotePrefix="1" applyFont="1" applyFill="1" applyBorder="1" applyAlignment="1" applyProtection="1">
      <alignment horizontal="center"/>
    </xf>
    <xf numFmtId="176" fontId="4" fillId="0" borderId="5" xfId="0" applyNumberFormat="1" applyFont="1" applyFill="1" applyBorder="1"/>
    <xf numFmtId="0" fontId="6" fillId="0" borderId="7" xfId="0" applyFont="1" applyFill="1" applyBorder="1"/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quotePrefix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/>
    </xf>
    <xf numFmtId="0" fontId="6" fillId="0" borderId="6" xfId="0" quotePrefix="1" applyFont="1" applyFill="1" applyBorder="1" applyAlignment="1" applyProtection="1">
      <alignment horizontal="left" vertical="center"/>
    </xf>
    <xf numFmtId="0" fontId="6" fillId="0" borderId="6" xfId="0" applyFont="1" applyFill="1" applyBorder="1"/>
    <xf numFmtId="0" fontId="6" fillId="0" borderId="7" xfId="0" applyFont="1" applyFill="1" applyBorder="1" applyAlignment="1" applyProtection="1">
      <alignment horizontal="left"/>
    </xf>
    <xf numFmtId="0" fontId="6" fillId="0" borderId="9" xfId="0" applyFont="1" applyFill="1" applyBorder="1"/>
    <xf numFmtId="0" fontId="6" fillId="0" borderId="6" xfId="0" applyFont="1" applyFill="1" applyBorder="1" applyAlignment="1" applyProtection="1">
      <alignment horizontal="left"/>
    </xf>
    <xf numFmtId="176" fontId="6" fillId="0" borderId="0" xfId="0" applyNumberFormat="1" applyFont="1" applyFill="1"/>
    <xf numFmtId="0" fontId="9" fillId="0" borderId="0" xfId="0" applyFont="1" applyFill="1" applyAlignment="1">
      <alignment horizontal="right"/>
    </xf>
    <xf numFmtId="0" fontId="9" fillId="0" borderId="0" xfId="0" applyFont="1" applyFill="1"/>
    <xf numFmtId="176" fontId="9" fillId="0" borderId="0" xfId="0" applyNumberFormat="1" applyFont="1" applyFill="1" applyAlignment="1">
      <alignment horizontal="right"/>
    </xf>
    <xf numFmtId="176" fontId="9" fillId="0" borderId="0" xfId="0" applyNumberFormat="1" applyFont="1" applyFill="1"/>
    <xf numFmtId="38" fontId="9" fillId="0" borderId="0" xfId="1" applyFont="1" applyFill="1"/>
    <xf numFmtId="38" fontId="9" fillId="0" borderId="0" xfId="1" applyFont="1" applyFill="1" applyAlignment="1"/>
    <xf numFmtId="0" fontId="4" fillId="0" borderId="0" xfId="0" applyFont="1" applyFill="1" applyBorder="1" applyAlignment="1">
      <alignment horizontal="distributed"/>
    </xf>
    <xf numFmtId="0" fontId="10" fillId="0" borderId="0" xfId="0" applyFont="1" applyFill="1"/>
    <xf numFmtId="0" fontId="11" fillId="0" borderId="0" xfId="0" applyFont="1" applyFill="1"/>
    <xf numFmtId="176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38" fontId="6" fillId="0" borderId="1" xfId="0" applyNumberFormat="1" applyFont="1" applyFill="1" applyBorder="1" applyAlignment="1" applyProtection="1">
      <alignment vertical="center"/>
    </xf>
    <xf numFmtId="38" fontId="6" fillId="0" borderId="0" xfId="0" applyNumberFormat="1" applyFont="1" applyFill="1" applyBorder="1" applyAlignment="1" applyProtection="1">
      <alignment vertical="center"/>
    </xf>
    <xf numFmtId="38" fontId="6" fillId="0" borderId="0" xfId="0" applyNumberFormat="1" applyFont="1" applyFill="1" applyAlignment="1" applyProtection="1">
      <alignment vertical="center"/>
    </xf>
    <xf numFmtId="38" fontId="6" fillId="0" borderId="1" xfId="1" applyNumberFormat="1" applyFont="1" applyFill="1" applyBorder="1" applyAlignment="1" applyProtection="1">
      <alignment vertical="center"/>
    </xf>
    <xf numFmtId="38" fontId="6" fillId="0" borderId="0" xfId="1" applyNumberFormat="1" applyFont="1" applyFill="1" applyBorder="1" applyAlignment="1" applyProtection="1">
      <alignment vertical="center"/>
    </xf>
    <xf numFmtId="38" fontId="6" fillId="0" borderId="0" xfId="1" applyNumberFormat="1" applyFont="1" applyFill="1" applyAlignment="1" applyProtection="1">
      <alignment vertical="center"/>
    </xf>
    <xf numFmtId="38" fontId="9" fillId="0" borderId="1" xfId="0" applyNumberFormat="1" applyFont="1" applyFill="1" applyBorder="1" applyAlignment="1" applyProtection="1">
      <alignment vertical="center"/>
      <protection locked="0"/>
    </xf>
    <xf numFmtId="38" fontId="9" fillId="0" borderId="2" xfId="0" applyNumberFormat="1" applyFont="1" applyFill="1" applyBorder="1" applyAlignment="1" applyProtection="1">
      <alignment vertical="center"/>
      <protection locked="0"/>
    </xf>
    <xf numFmtId="38" fontId="9" fillId="0" borderId="3" xfId="0" applyNumberFormat="1" applyFont="1" applyFill="1" applyBorder="1" applyAlignment="1" applyProtection="1">
      <alignment vertical="center"/>
      <protection locked="0"/>
    </xf>
    <xf numFmtId="38" fontId="9" fillId="0" borderId="0" xfId="1" applyNumberFormat="1" applyFont="1" applyFill="1" applyBorder="1" applyAlignment="1" applyProtection="1">
      <alignment vertical="center"/>
    </xf>
    <xf numFmtId="38" fontId="6" fillId="0" borderId="2" xfId="1" applyNumberFormat="1" applyFont="1" applyFill="1" applyBorder="1" applyAlignment="1" applyProtection="1">
      <alignment vertical="center"/>
    </xf>
    <xf numFmtId="38" fontId="6" fillId="0" borderId="3" xfId="1" applyNumberFormat="1" applyFont="1" applyFill="1" applyBorder="1" applyAlignment="1" applyProtection="1">
      <alignment vertical="center"/>
    </xf>
    <xf numFmtId="38" fontId="6" fillId="0" borderId="1" xfId="0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>
      <alignment vertical="center"/>
    </xf>
    <xf numFmtId="38" fontId="6" fillId="0" borderId="3" xfId="0" applyNumberFormat="1" applyFont="1" applyFill="1" applyBorder="1" applyAlignment="1">
      <alignment vertical="center"/>
    </xf>
    <xf numFmtId="38" fontId="6" fillId="0" borderId="2" xfId="0" applyNumberFormat="1" applyFont="1" applyFill="1" applyBorder="1" applyAlignment="1">
      <alignment vertical="center"/>
    </xf>
    <xf numFmtId="38" fontId="9" fillId="0" borderId="1" xfId="1" applyNumberFormat="1" applyFont="1" applyFill="1" applyBorder="1" applyAlignment="1" applyProtection="1">
      <alignment vertical="center"/>
      <protection locked="0"/>
    </xf>
    <xf numFmtId="38" fontId="9" fillId="0" borderId="0" xfId="1" applyNumberFormat="1" applyFont="1" applyFill="1" applyBorder="1" applyAlignment="1" applyProtection="1">
      <alignment vertical="center"/>
      <protection locked="0"/>
    </xf>
    <xf numFmtId="38" fontId="9" fillId="0" borderId="2" xfId="1" applyNumberFormat="1" applyFont="1" applyFill="1" applyBorder="1" applyAlignment="1" applyProtection="1">
      <alignment vertical="center"/>
      <protection locked="0"/>
    </xf>
    <xf numFmtId="38" fontId="6" fillId="0" borderId="1" xfId="1" applyNumberFormat="1" applyFont="1" applyFill="1" applyBorder="1" applyAlignment="1" applyProtection="1">
      <alignment vertical="center"/>
      <protection locked="0"/>
    </xf>
    <xf numFmtId="38" fontId="6" fillId="0" borderId="0" xfId="1" applyNumberFormat="1" applyFont="1" applyFill="1" applyBorder="1" applyAlignment="1" applyProtection="1">
      <alignment vertical="center"/>
      <protection locked="0"/>
    </xf>
    <xf numFmtId="38" fontId="6" fillId="0" borderId="3" xfId="1" applyNumberFormat="1" applyFont="1" applyFill="1" applyBorder="1" applyAlignment="1" applyProtection="1">
      <alignment vertical="center"/>
      <protection locked="0"/>
    </xf>
    <xf numFmtId="38" fontId="6" fillId="0" borderId="2" xfId="1" applyNumberFormat="1" applyFont="1" applyFill="1" applyBorder="1" applyAlignment="1" applyProtection="1">
      <alignment vertical="center"/>
      <protection locked="0"/>
    </xf>
    <xf numFmtId="38" fontId="0" fillId="0" borderId="2" xfId="0" applyNumberFormat="1" applyFill="1" applyBorder="1" applyAlignment="1">
      <alignment vertical="center"/>
    </xf>
    <xf numFmtId="38" fontId="9" fillId="0" borderId="2" xfId="0" applyNumberFormat="1" applyFont="1" applyFill="1" applyBorder="1" applyAlignment="1">
      <alignment vertical="center"/>
    </xf>
    <xf numFmtId="38" fontId="0" fillId="0" borderId="0" xfId="0" applyNumberFormat="1" applyFill="1" applyAlignment="1">
      <alignment vertical="center"/>
    </xf>
    <xf numFmtId="38" fontId="11" fillId="0" borderId="1" xfId="1" applyNumberFormat="1" applyFont="1" applyFill="1" applyBorder="1" applyAlignment="1" applyProtection="1">
      <alignment vertical="center"/>
      <protection locked="0"/>
    </xf>
    <xf numFmtId="38" fontId="9" fillId="0" borderId="0" xfId="0" applyNumberFormat="1" applyFont="1" applyFill="1" applyAlignment="1">
      <alignment horizontal="right" vertical="center"/>
    </xf>
    <xf numFmtId="38" fontId="12" fillId="0" borderId="2" xfId="1" applyNumberFormat="1" applyFont="1" applyFill="1" applyBorder="1" applyAlignment="1">
      <alignment horizontal="right" vertical="top" wrapText="1"/>
    </xf>
    <xf numFmtId="38" fontId="6" fillId="0" borderId="0" xfId="0" applyNumberFormat="1" applyFont="1" applyFill="1" applyAlignment="1">
      <alignment horizontal="right" vertical="center"/>
    </xf>
    <xf numFmtId="38" fontId="9" fillId="0" borderId="3" xfId="1" applyNumberFormat="1" applyFont="1" applyFill="1" applyBorder="1" applyAlignment="1" applyProtection="1">
      <alignment vertical="center"/>
      <protection locked="0"/>
    </xf>
    <xf numFmtId="38" fontId="9" fillId="0" borderId="11" xfId="1" applyNumberFormat="1" applyFont="1" applyFill="1" applyBorder="1" applyAlignment="1" applyProtection="1">
      <alignment vertical="center"/>
      <protection locked="0"/>
    </xf>
    <xf numFmtId="38" fontId="9" fillId="0" borderId="4" xfId="1" applyNumberFormat="1" applyFont="1" applyFill="1" applyBorder="1" applyAlignment="1" applyProtection="1">
      <alignment vertical="center"/>
      <protection locked="0"/>
    </xf>
    <xf numFmtId="38" fontId="6" fillId="0" borderId="10" xfId="0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 applyProtection="1">
      <alignment horizontal="center" vertical="center"/>
    </xf>
    <xf numFmtId="38" fontId="6" fillId="0" borderId="10" xfId="0" applyNumberFormat="1" applyFont="1" applyFill="1" applyBorder="1" applyAlignment="1" applyProtection="1">
      <alignment vertical="center"/>
    </xf>
    <xf numFmtId="38" fontId="6" fillId="0" borderId="2" xfId="0" applyNumberFormat="1" applyFont="1" applyFill="1" applyBorder="1" applyAlignment="1" applyProtection="1">
      <alignment vertical="center"/>
    </xf>
    <xf numFmtId="38" fontId="6" fillId="0" borderId="1" xfId="0" applyNumberFormat="1" applyFont="1" applyFill="1" applyBorder="1" applyAlignment="1" applyProtection="1">
      <alignment horizontal="right" vertical="center"/>
    </xf>
    <xf numFmtId="38" fontId="6" fillId="0" borderId="2" xfId="1" applyNumberFormat="1" applyFont="1" applyFill="1" applyBorder="1" applyAlignment="1">
      <alignment vertical="center"/>
    </xf>
    <xf numFmtId="38" fontId="6" fillId="0" borderId="0" xfId="0" applyNumberFormat="1" applyFont="1" applyFill="1" applyAlignment="1">
      <alignment vertical="center"/>
    </xf>
    <xf numFmtId="38" fontId="9" fillId="0" borderId="0" xfId="0" applyNumberFormat="1" applyFont="1" applyFill="1" applyBorder="1" applyAlignment="1" applyProtection="1">
      <alignment vertical="center"/>
      <protection locked="0"/>
    </xf>
    <xf numFmtId="38" fontId="9" fillId="0" borderId="0" xfId="0" applyNumberFormat="1" applyFont="1" applyFill="1" applyBorder="1" applyAlignment="1" applyProtection="1">
      <alignment vertical="center"/>
    </xf>
    <xf numFmtId="38" fontId="6" fillId="0" borderId="0" xfId="1" applyNumberFormat="1" applyFont="1" applyFill="1" applyAlignment="1" applyProtection="1">
      <alignment vertical="center"/>
      <protection locked="0"/>
    </xf>
    <xf numFmtId="38" fontId="0" fillId="0" borderId="0" xfId="0" applyNumberFormat="1" applyFill="1" applyAlignment="1">
      <alignment horizontal="right" vertical="center"/>
    </xf>
    <xf numFmtId="38" fontId="9" fillId="0" borderId="1" xfId="1" applyNumberFormat="1" applyFont="1" applyFill="1" applyBorder="1" applyAlignment="1" applyProtection="1">
      <alignment vertical="center"/>
    </xf>
    <xf numFmtId="38" fontId="0" fillId="0" borderId="1" xfId="1" applyNumberFormat="1" applyFont="1" applyFill="1" applyBorder="1" applyAlignment="1" applyProtection="1">
      <alignment vertical="center"/>
      <protection locked="0"/>
    </xf>
    <xf numFmtId="38" fontId="0" fillId="0" borderId="2" xfId="0" applyNumberFormat="1" applyFill="1" applyBorder="1" applyAlignment="1">
      <alignment horizontal="right" vertical="center"/>
    </xf>
    <xf numFmtId="38" fontId="6" fillId="0" borderId="1" xfId="1" applyNumberFormat="1" applyFont="1" applyFill="1" applyBorder="1" applyAlignment="1" applyProtection="1">
      <alignment horizontal="right" vertical="center"/>
      <protection locked="0"/>
    </xf>
    <xf numFmtId="38" fontId="9" fillId="0" borderId="0" xfId="1" applyNumberFormat="1" applyFont="1" applyFill="1" applyAlignment="1" applyProtection="1">
      <alignment vertical="center"/>
      <protection locked="0"/>
    </xf>
    <xf numFmtId="38" fontId="9" fillId="0" borderId="4" xfId="0" applyNumberFormat="1" applyFont="1" applyFill="1" applyBorder="1" applyAlignment="1">
      <alignment horizontal="right" vertical="center"/>
    </xf>
    <xf numFmtId="38" fontId="6" fillId="0" borderId="0" xfId="0" applyNumberFormat="1" applyFont="1" applyFill="1" applyAlignment="1" applyProtection="1">
      <alignment horizontal="right" vertical="center"/>
    </xf>
    <xf numFmtId="49" fontId="0" fillId="0" borderId="0" xfId="0" applyNumberFormat="1" applyFill="1" applyAlignment="1" applyProtection="1">
      <alignment horizontal="center"/>
    </xf>
    <xf numFmtId="49" fontId="0" fillId="0" borderId="0" xfId="0" applyNumberFormat="1" applyFill="1" applyBorder="1" applyAlignment="1" applyProtection="1">
      <alignment horizont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distributed"/>
    </xf>
    <xf numFmtId="0" fontId="6" fillId="0" borderId="3" xfId="0" applyFont="1" applyFill="1" applyBorder="1" applyAlignment="1" applyProtection="1">
      <alignment horizontal="distributed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center" vertical="center" textRotation="255"/>
    </xf>
    <xf numFmtId="0" fontId="9" fillId="0" borderId="0" xfId="0" applyFont="1" applyFill="1" applyAlignment="1" applyProtection="1">
      <alignment horizontal="distributed"/>
    </xf>
    <xf numFmtId="0" fontId="9" fillId="0" borderId="3" xfId="0" applyFont="1" applyFill="1" applyBorder="1" applyAlignment="1" applyProtection="1">
      <alignment horizontal="distributed"/>
    </xf>
    <xf numFmtId="0" fontId="7" fillId="0" borderId="0" xfId="0" applyFont="1" applyFill="1" applyAlignment="1" applyProtection="1">
      <alignment horizontal="distributed"/>
    </xf>
    <xf numFmtId="0" fontId="7" fillId="0" borderId="3" xfId="0" applyFont="1" applyFill="1" applyBorder="1" applyAlignment="1" applyProtection="1">
      <alignment horizontal="distributed"/>
    </xf>
    <xf numFmtId="0" fontId="6" fillId="0" borderId="0" xfId="0" applyFont="1" applyFill="1" applyAlignment="1" applyProtection="1"/>
    <xf numFmtId="0" fontId="9" fillId="0" borderId="5" xfId="0" applyFont="1" applyFill="1" applyBorder="1" applyAlignment="1" applyProtection="1">
      <alignment horizontal="distributed"/>
    </xf>
    <xf numFmtId="0" fontId="9" fillId="0" borderId="11" xfId="0" applyFont="1" applyFill="1" applyBorder="1" applyAlignment="1" applyProtection="1">
      <alignment horizontal="distributed"/>
    </xf>
    <xf numFmtId="0" fontId="0" fillId="0" borderId="9" xfId="0" applyFont="1" applyFill="1" applyBorder="1" applyAlignment="1" applyProtection="1"/>
    <xf numFmtId="0" fontId="6" fillId="0" borderId="9" xfId="0" applyFont="1" applyFill="1" applyBorder="1" applyAlignment="1" applyProtection="1"/>
    <xf numFmtId="0" fontId="9" fillId="0" borderId="20" xfId="0" applyFont="1" applyFill="1" applyBorder="1" applyAlignment="1" applyProtection="1">
      <alignment horizontal="distributed"/>
    </xf>
    <xf numFmtId="0" fontId="9" fillId="0" borderId="1" xfId="0" applyFont="1" applyFill="1" applyBorder="1" applyAlignment="1" applyProtection="1">
      <alignment horizontal="distributed"/>
    </xf>
    <xf numFmtId="0" fontId="9" fillId="0" borderId="0" xfId="0" applyFont="1" applyFill="1" applyBorder="1" applyAlignment="1" applyProtection="1">
      <alignment horizontal="distributed"/>
    </xf>
    <xf numFmtId="0" fontId="6" fillId="0" borderId="13" xfId="0" applyFont="1" applyFill="1" applyBorder="1" applyAlignment="1" applyProtection="1">
      <alignment horizontal="distributed" vertical="center" justifyLastLine="1"/>
    </xf>
    <xf numFmtId="0" fontId="6" fillId="0" borderId="9" xfId="0" applyFont="1" applyFill="1" applyBorder="1" applyAlignment="1" applyProtection="1">
      <alignment horizontal="distributed" vertical="center" justifyLastLine="1"/>
    </xf>
    <xf numFmtId="0" fontId="0" fillId="0" borderId="9" xfId="0" applyFill="1" applyBorder="1" applyAlignment="1">
      <alignment horizontal="distributed" vertical="center" justifyLastLine="1"/>
    </xf>
    <xf numFmtId="0" fontId="6" fillId="0" borderId="1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Border="1" applyAlignment="1" applyProtection="1">
      <alignment horizontal="distributed" vertical="center" justifyLastLine="1"/>
    </xf>
    <xf numFmtId="0" fontId="0" fillId="0" borderId="0" xfId="0" applyFill="1" applyBorder="1" applyAlignment="1">
      <alignment horizontal="distributed" vertical="center" justifyLastLine="1"/>
    </xf>
    <xf numFmtId="0" fontId="6" fillId="0" borderId="6" xfId="0" applyFont="1" applyFill="1" applyBorder="1" applyAlignment="1" applyProtection="1">
      <alignment horizontal="distributed" vertical="center" justifyLastLine="1"/>
    </xf>
    <xf numFmtId="0" fontId="6" fillId="0" borderId="7" xfId="0" applyFont="1" applyFill="1" applyBorder="1" applyAlignment="1" applyProtection="1">
      <alignment horizontal="distributed" vertical="center" justifyLastLine="1"/>
    </xf>
    <xf numFmtId="0" fontId="0" fillId="0" borderId="7" xfId="0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distributed" vertical="center"/>
    </xf>
    <xf numFmtId="0" fontId="5" fillId="0" borderId="0" xfId="0" quotePrefix="1" applyFont="1" applyFill="1" applyAlignment="1" applyProtection="1">
      <alignment horizontal="distributed" vertical="center"/>
    </xf>
    <xf numFmtId="0" fontId="0" fillId="0" borderId="0" xfId="0" applyFill="1" applyAlignment="1">
      <alignment horizontal="distributed" vertical="center"/>
    </xf>
    <xf numFmtId="0" fontId="0" fillId="0" borderId="14" xfId="0" applyFill="1" applyBorder="1" applyAlignment="1">
      <alignment horizontal="distributed" vertical="center" justifyLastLine="1"/>
    </xf>
    <xf numFmtId="0" fontId="0" fillId="0" borderId="1" xfId="0" applyFill="1" applyBorder="1" applyAlignment="1">
      <alignment horizontal="distributed" vertical="center" justifyLastLine="1"/>
    </xf>
    <xf numFmtId="0" fontId="0" fillId="0" borderId="3" xfId="0" applyFill="1" applyBorder="1" applyAlignment="1">
      <alignment horizontal="distributed" vertical="center" justifyLastLine="1"/>
    </xf>
    <xf numFmtId="0" fontId="0" fillId="0" borderId="6" xfId="0" applyFill="1" applyBorder="1" applyAlignment="1">
      <alignment horizontal="distributed" vertical="center" justifyLastLine="1"/>
    </xf>
    <xf numFmtId="0" fontId="0" fillId="0" borderId="15" xfId="0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center" vertical="center"/>
    </xf>
    <xf numFmtId="0" fontId="6" fillId="0" borderId="14" xfId="0" applyFont="1" applyFill="1" applyBorder="1" applyAlignment="1" applyProtection="1">
      <alignment horizontal="distributed" vertical="center" justifyLastLine="1"/>
    </xf>
    <xf numFmtId="0" fontId="6" fillId="0" borderId="3" xfId="0" applyFont="1" applyFill="1" applyBorder="1" applyAlignment="1" applyProtection="1">
      <alignment horizontal="distributed" vertical="center" justifyLastLine="1"/>
    </xf>
    <xf numFmtId="0" fontId="6" fillId="0" borderId="15" xfId="0" applyFont="1" applyFill="1" applyBorder="1" applyAlignment="1" applyProtection="1">
      <alignment horizontal="distributed" vertical="center" justifyLastLine="1"/>
    </xf>
    <xf numFmtId="0" fontId="6" fillId="0" borderId="21" xfId="0" applyFont="1" applyFill="1" applyBorder="1" applyAlignment="1">
      <alignment horizontal="distributed" vertical="center" justifyLastLine="1"/>
    </xf>
    <xf numFmtId="0" fontId="6" fillId="0" borderId="22" xfId="0" applyFont="1" applyFill="1" applyBorder="1" applyAlignment="1">
      <alignment horizontal="distributed" vertical="center" justifyLastLine="1"/>
    </xf>
    <xf numFmtId="0" fontId="6" fillId="0" borderId="23" xfId="0" applyFont="1" applyFill="1" applyBorder="1" applyAlignment="1">
      <alignment horizontal="distributed" vertical="center" justifyLastLine="1"/>
    </xf>
    <xf numFmtId="0" fontId="6" fillId="0" borderId="9" xfId="0" applyFont="1" applyFill="1" applyBorder="1" applyAlignment="1" applyProtection="1">
      <alignment horizontal="center" vertical="center" justifyLastLine="1"/>
    </xf>
    <xf numFmtId="0" fontId="6" fillId="0" borderId="14" xfId="0" applyFont="1" applyFill="1" applyBorder="1" applyAlignment="1" applyProtection="1">
      <alignment horizontal="center" vertical="center" justifyLastLine="1"/>
    </xf>
    <xf numFmtId="0" fontId="6" fillId="0" borderId="0" xfId="0" applyFont="1" applyFill="1" applyBorder="1" applyAlignment="1" applyProtection="1">
      <alignment horizontal="center" vertical="center" justifyLastLine="1"/>
    </xf>
    <xf numFmtId="0" fontId="6" fillId="0" borderId="3" xfId="0" applyFont="1" applyFill="1" applyBorder="1" applyAlignment="1" applyProtection="1">
      <alignment horizontal="center" vertical="center" justifyLastLine="1"/>
    </xf>
    <xf numFmtId="0" fontId="6" fillId="0" borderId="7" xfId="0" applyFont="1" applyFill="1" applyBorder="1" applyAlignment="1" applyProtection="1">
      <alignment horizontal="center" vertical="center" justifyLastLine="1"/>
    </xf>
    <xf numFmtId="0" fontId="6" fillId="0" borderId="15" xfId="0" applyFont="1" applyFill="1" applyBorder="1" applyAlignment="1" applyProtection="1">
      <alignment horizontal="center" vertical="center" justifyLastLine="1"/>
    </xf>
    <xf numFmtId="0" fontId="6" fillId="0" borderId="13" xfId="0" applyFont="1" applyFill="1" applyBorder="1" applyAlignment="1" applyProtection="1">
      <alignment horizontal="center" vertical="center" justifyLastLine="1"/>
    </xf>
    <xf numFmtId="0" fontId="6" fillId="0" borderId="1" xfId="0" applyFont="1" applyFill="1" applyBorder="1" applyAlignment="1" applyProtection="1">
      <alignment horizontal="center" vertical="center" justifyLastLine="1"/>
    </xf>
    <xf numFmtId="0" fontId="6" fillId="0" borderId="6" xfId="0" applyFont="1" applyFill="1" applyBorder="1" applyAlignment="1" applyProtection="1">
      <alignment horizontal="center" vertical="center" justifyLastLine="1"/>
    </xf>
    <xf numFmtId="0" fontId="6" fillId="0" borderId="16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center"/>
    </xf>
    <xf numFmtId="0" fontId="6" fillId="0" borderId="12" xfId="0" applyFont="1" applyFill="1" applyBorder="1" applyAlignment="1" applyProtection="1">
      <alignment horizontal="center"/>
    </xf>
    <xf numFmtId="0" fontId="6" fillId="0" borderId="17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6" fillId="0" borderId="17" xfId="0" applyFont="1" applyFill="1" applyBorder="1" applyAlignment="1" applyProtection="1">
      <alignment horizontal="distributed" vertical="center" justifyLastLine="1"/>
    </xf>
    <xf numFmtId="0" fontId="6" fillId="0" borderId="18" xfId="0" applyFont="1" applyFill="1" applyBorder="1" applyAlignment="1" applyProtection="1">
      <alignment horizontal="distributed" vertical="center" justifyLastLine="1"/>
    </xf>
    <xf numFmtId="0" fontId="6" fillId="0" borderId="19" xfId="0" applyFont="1" applyFill="1" applyBorder="1" applyAlignment="1" applyProtection="1">
      <alignment horizontal="distributed" vertical="center" justifyLastLine="1"/>
    </xf>
    <xf numFmtId="0" fontId="0" fillId="0" borderId="18" xfId="0" applyFill="1" applyBorder="1" applyAlignment="1">
      <alignment horizontal="distributed" justifyLastLine="1"/>
    </xf>
    <xf numFmtId="0" fontId="0" fillId="0" borderId="12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6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6" fillId="0" borderId="17" xfId="0" applyNumberFormat="1" applyFont="1" applyFill="1" applyBorder="1" applyAlignment="1" applyProtection="1">
      <alignment horizontal="distributed" vertical="center" justifyLastLine="1"/>
    </xf>
    <xf numFmtId="0" fontId="6" fillId="0" borderId="19" xfId="0" applyNumberFormat="1" applyFont="1" applyFill="1" applyBorder="1" applyAlignment="1" applyProtection="1">
      <alignment horizontal="distributed" vertical="center" justifyLastLine="1"/>
    </xf>
    <xf numFmtId="0" fontId="6" fillId="0" borderId="17" xfId="0" quotePrefix="1" applyFont="1" applyFill="1" applyBorder="1" applyAlignment="1" applyProtection="1">
      <alignment horizontal="center" vertical="center"/>
    </xf>
    <xf numFmtId="0" fontId="6" fillId="0" borderId="19" xfId="0" quotePrefix="1" applyFont="1" applyFill="1" applyBorder="1" applyAlignment="1" applyProtection="1">
      <alignment horizontal="center" vertical="center"/>
    </xf>
    <xf numFmtId="0" fontId="6" fillId="0" borderId="18" xfId="0" quotePrefix="1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0" fontId="6" fillId="0" borderId="0" xfId="0" applyFont="1" applyFill="1" applyAlignment="1" applyProtection="1">
      <alignment horizontal="left"/>
    </xf>
    <xf numFmtId="0" fontId="6" fillId="0" borderId="9" xfId="0" applyFont="1" applyFill="1" applyBorder="1" applyAlignment="1" applyProtection="1">
      <alignment horizontal="left"/>
    </xf>
    <xf numFmtId="0" fontId="0" fillId="0" borderId="0" xfId="0" applyFill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</xdr:colOff>
      <xdr:row>41</xdr:row>
      <xdr:rowOff>68580</xdr:rowOff>
    </xdr:from>
    <xdr:to>
      <xdr:col>2</xdr:col>
      <xdr:colOff>160020</xdr:colOff>
      <xdr:row>44</xdr:row>
      <xdr:rowOff>129540</xdr:rowOff>
    </xdr:to>
    <xdr:sp macro="" textlink="">
      <xdr:nvSpPr>
        <xdr:cNvPr id="13792" name="AutoShape 1">
          <a:extLst>
            <a:ext uri="{FF2B5EF4-FFF2-40B4-BE49-F238E27FC236}">
              <a16:creationId xmlns:a16="http://schemas.microsoft.com/office/drawing/2014/main" id="{41A0B21D-E370-4FAA-BAF0-E5A904AC039C}"/>
            </a:ext>
          </a:extLst>
        </xdr:cNvPr>
        <xdr:cNvSpPr>
          <a:spLocks/>
        </xdr:cNvSpPr>
      </xdr:nvSpPr>
      <xdr:spPr bwMode="auto">
        <a:xfrm>
          <a:off x="411480" y="7833360"/>
          <a:ext cx="114300" cy="632460"/>
        </a:xfrm>
        <a:prstGeom prst="leftBrace">
          <a:avLst>
            <a:gd name="adj1" fmla="val 4611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38100</xdr:colOff>
      <xdr:row>41</xdr:row>
      <xdr:rowOff>68580</xdr:rowOff>
    </xdr:from>
    <xdr:to>
      <xdr:col>27</xdr:col>
      <xdr:colOff>144780</xdr:colOff>
      <xdr:row>44</xdr:row>
      <xdr:rowOff>129540</xdr:rowOff>
    </xdr:to>
    <xdr:sp macro="" textlink="">
      <xdr:nvSpPr>
        <xdr:cNvPr id="13793" name="AutoShape 2">
          <a:extLst>
            <a:ext uri="{FF2B5EF4-FFF2-40B4-BE49-F238E27FC236}">
              <a16:creationId xmlns:a16="http://schemas.microsoft.com/office/drawing/2014/main" id="{C2E3763A-392D-4A64-B220-55FFD0B57396}"/>
            </a:ext>
          </a:extLst>
        </xdr:cNvPr>
        <xdr:cNvSpPr>
          <a:spLocks/>
        </xdr:cNvSpPr>
      </xdr:nvSpPr>
      <xdr:spPr bwMode="auto">
        <a:xfrm rot="10800000">
          <a:off x="14302740" y="7833360"/>
          <a:ext cx="106680" cy="632460"/>
        </a:xfrm>
        <a:prstGeom prst="leftBrace">
          <a:avLst>
            <a:gd name="adj1" fmla="val 49405"/>
            <a:gd name="adj2" fmla="val 5224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</xdr:colOff>
      <xdr:row>41</xdr:row>
      <xdr:rowOff>68580</xdr:rowOff>
    </xdr:from>
    <xdr:to>
      <xdr:col>2</xdr:col>
      <xdr:colOff>160020</xdr:colOff>
      <xdr:row>44</xdr:row>
      <xdr:rowOff>129540</xdr:rowOff>
    </xdr:to>
    <xdr:sp macro="" textlink="">
      <xdr:nvSpPr>
        <xdr:cNvPr id="19136" name="AutoShape 1">
          <a:extLst>
            <a:ext uri="{FF2B5EF4-FFF2-40B4-BE49-F238E27FC236}">
              <a16:creationId xmlns:a16="http://schemas.microsoft.com/office/drawing/2014/main" id="{F6B21282-BF55-4C0D-98AA-3C6CCFF53410}"/>
            </a:ext>
          </a:extLst>
        </xdr:cNvPr>
        <xdr:cNvSpPr>
          <a:spLocks/>
        </xdr:cNvSpPr>
      </xdr:nvSpPr>
      <xdr:spPr bwMode="auto">
        <a:xfrm>
          <a:off x="411480" y="7810500"/>
          <a:ext cx="114300" cy="632460"/>
        </a:xfrm>
        <a:prstGeom prst="leftBrace">
          <a:avLst>
            <a:gd name="adj1" fmla="val 4611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38100</xdr:colOff>
      <xdr:row>41</xdr:row>
      <xdr:rowOff>68580</xdr:rowOff>
    </xdr:from>
    <xdr:to>
      <xdr:col>27</xdr:col>
      <xdr:colOff>144780</xdr:colOff>
      <xdr:row>44</xdr:row>
      <xdr:rowOff>129540</xdr:rowOff>
    </xdr:to>
    <xdr:sp macro="" textlink="">
      <xdr:nvSpPr>
        <xdr:cNvPr id="19137" name="AutoShape 2">
          <a:extLst>
            <a:ext uri="{FF2B5EF4-FFF2-40B4-BE49-F238E27FC236}">
              <a16:creationId xmlns:a16="http://schemas.microsoft.com/office/drawing/2014/main" id="{2EF0F8FD-2ED7-4E64-925C-539A603B3106}"/>
            </a:ext>
          </a:extLst>
        </xdr:cNvPr>
        <xdr:cNvSpPr>
          <a:spLocks/>
        </xdr:cNvSpPr>
      </xdr:nvSpPr>
      <xdr:spPr bwMode="auto">
        <a:xfrm rot="10800000">
          <a:off x="14028420" y="7810500"/>
          <a:ext cx="106680" cy="632460"/>
        </a:xfrm>
        <a:prstGeom prst="leftBrace">
          <a:avLst>
            <a:gd name="adj1" fmla="val 49405"/>
            <a:gd name="adj2" fmla="val 5224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38100</xdr:colOff>
      <xdr:row>41</xdr:row>
      <xdr:rowOff>68580</xdr:rowOff>
    </xdr:from>
    <xdr:to>
      <xdr:col>27</xdr:col>
      <xdr:colOff>144780</xdr:colOff>
      <xdr:row>44</xdr:row>
      <xdr:rowOff>129540</xdr:rowOff>
    </xdr:to>
    <xdr:sp macro="" textlink="">
      <xdr:nvSpPr>
        <xdr:cNvPr id="19138" name="AutoShape 2">
          <a:extLst>
            <a:ext uri="{FF2B5EF4-FFF2-40B4-BE49-F238E27FC236}">
              <a16:creationId xmlns:a16="http://schemas.microsoft.com/office/drawing/2014/main" id="{D16BBF65-9DEC-40FF-B081-0BE783B580B0}"/>
            </a:ext>
          </a:extLst>
        </xdr:cNvPr>
        <xdr:cNvSpPr>
          <a:spLocks/>
        </xdr:cNvSpPr>
      </xdr:nvSpPr>
      <xdr:spPr bwMode="auto">
        <a:xfrm rot="10800000">
          <a:off x="14028420" y="7810500"/>
          <a:ext cx="106680" cy="632460"/>
        </a:xfrm>
        <a:prstGeom prst="leftBrace">
          <a:avLst>
            <a:gd name="adj1" fmla="val 49405"/>
            <a:gd name="adj2" fmla="val 5224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</xdr:colOff>
      <xdr:row>42</xdr:row>
      <xdr:rowOff>68580</xdr:rowOff>
    </xdr:from>
    <xdr:to>
      <xdr:col>2</xdr:col>
      <xdr:colOff>160020</xdr:colOff>
      <xdr:row>45</xdr:row>
      <xdr:rowOff>129540</xdr:rowOff>
    </xdr:to>
    <xdr:sp macro="" textlink="">
      <xdr:nvSpPr>
        <xdr:cNvPr id="15834" name="AutoShape 1">
          <a:extLst>
            <a:ext uri="{FF2B5EF4-FFF2-40B4-BE49-F238E27FC236}">
              <a16:creationId xmlns:a16="http://schemas.microsoft.com/office/drawing/2014/main" id="{D839D333-C594-43F3-A1CD-73A53BB570B2}"/>
            </a:ext>
          </a:extLst>
        </xdr:cNvPr>
        <xdr:cNvSpPr>
          <a:spLocks/>
        </xdr:cNvSpPr>
      </xdr:nvSpPr>
      <xdr:spPr bwMode="auto">
        <a:xfrm>
          <a:off x="411480" y="8016240"/>
          <a:ext cx="114300" cy="632460"/>
        </a:xfrm>
        <a:prstGeom prst="leftBrace">
          <a:avLst>
            <a:gd name="adj1" fmla="val 4611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38100</xdr:colOff>
      <xdr:row>42</xdr:row>
      <xdr:rowOff>68580</xdr:rowOff>
    </xdr:from>
    <xdr:to>
      <xdr:col>27</xdr:col>
      <xdr:colOff>144780</xdr:colOff>
      <xdr:row>45</xdr:row>
      <xdr:rowOff>129540</xdr:rowOff>
    </xdr:to>
    <xdr:sp macro="" textlink="">
      <xdr:nvSpPr>
        <xdr:cNvPr id="15835" name="AutoShape 2">
          <a:extLst>
            <a:ext uri="{FF2B5EF4-FFF2-40B4-BE49-F238E27FC236}">
              <a16:creationId xmlns:a16="http://schemas.microsoft.com/office/drawing/2014/main" id="{8FB8BD76-E93B-45C0-BDDD-9D3FDA362B60}"/>
            </a:ext>
          </a:extLst>
        </xdr:cNvPr>
        <xdr:cNvSpPr>
          <a:spLocks/>
        </xdr:cNvSpPr>
      </xdr:nvSpPr>
      <xdr:spPr bwMode="auto">
        <a:xfrm rot="10800000">
          <a:off x="15400020" y="8016240"/>
          <a:ext cx="106680" cy="632460"/>
        </a:xfrm>
        <a:prstGeom prst="leftBrace">
          <a:avLst>
            <a:gd name="adj1" fmla="val 49405"/>
            <a:gd name="adj2" fmla="val 5224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</xdr:colOff>
      <xdr:row>41</xdr:row>
      <xdr:rowOff>68580</xdr:rowOff>
    </xdr:from>
    <xdr:to>
      <xdr:col>2</xdr:col>
      <xdr:colOff>160020</xdr:colOff>
      <xdr:row>44</xdr:row>
      <xdr:rowOff>129540</xdr:rowOff>
    </xdr:to>
    <xdr:sp macro="" textlink="">
      <xdr:nvSpPr>
        <xdr:cNvPr id="16858" name="AutoShape 1">
          <a:extLst>
            <a:ext uri="{FF2B5EF4-FFF2-40B4-BE49-F238E27FC236}">
              <a16:creationId xmlns:a16="http://schemas.microsoft.com/office/drawing/2014/main" id="{A317517F-C28C-4CCD-914D-D6829BFE95E3}"/>
            </a:ext>
          </a:extLst>
        </xdr:cNvPr>
        <xdr:cNvSpPr>
          <a:spLocks/>
        </xdr:cNvSpPr>
      </xdr:nvSpPr>
      <xdr:spPr bwMode="auto">
        <a:xfrm>
          <a:off x="411480" y="7833360"/>
          <a:ext cx="114300" cy="632460"/>
        </a:xfrm>
        <a:prstGeom prst="leftBrace">
          <a:avLst>
            <a:gd name="adj1" fmla="val 4611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38100</xdr:colOff>
      <xdr:row>41</xdr:row>
      <xdr:rowOff>68580</xdr:rowOff>
    </xdr:from>
    <xdr:to>
      <xdr:col>27</xdr:col>
      <xdr:colOff>144780</xdr:colOff>
      <xdr:row>44</xdr:row>
      <xdr:rowOff>129540</xdr:rowOff>
    </xdr:to>
    <xdr:sp macro="" textlink="">
      <xdr:nvSpPr>
        <xdr:cNvPr id="16859" name="AutoShape 2">
          <a:extLst>
            <a:ext uri="{FF2B5EF4-FFF2-40B4-BE49-F238E27FC236}">
              <a16:creationId xmlns:a16="http://schemas.microsoft.com/office/drawing/2014/main" id="{9C12AEBF-9563-4F42-9D55-4C74F31DF550}"/>
            </a:ext>
          </a:extLst>
        </xdr:cNvPr>
        <xdr:cNvSpPr>
          <a:spLocks/>
        </xdr:cNvSpPr>
      </xdr:nvSpPr>
      <xdr:spPr bwMode="auto">
        <a:xfrm rot="10800000">
          <a:off x="14005560" y="7833360"/>
          <a:ext cx="106680" cy="632460"/>
        </a:xfrm>
        <a:prstGeom prst="leftBrace">
          <a:avLst>
            <a:gd name="adj1" fmla="val 49405"/>
            <a:gd name="adj2" fmla="val 5224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CS116"/>
  <sheetViews>
    <sheetView tabSelected="1" view="pageBreakPreview" zoomScaleNormal="100" zoomScaleSheetLayoutView="100" workbookViewId="0">
      <pane xSplit="4" ySplit="7" topLeftCell="E8" activePane="bottomRight" state="frozen"/>
      <selection activeCell="C29" sqref="C29:D29"/>
      <selection pane="topRight" activeCell="C29" sqref="C29:D29"/>
      <selection pane="bottomLeft" activeCell="C29" sqref="C29:D29"/>
      <selection pane="bottomRight" activeCell="D3" sqref="D3"/>
    </sheetView>
  </sheetViews>
  <sheetFormatPr defaultColWidth="9.109375" defaultRowHeight="14.4"/>
  <cols>
    <col min="1" max="3" width="2.6640625" style="3" customWidth="1"/>
    <col min="4" max="4" width="18.6640625" style="3" bestFit="1" customWidth="1"/>
    <col min="5" max="8" width="8.6640625" style="3" customWidth="1"/>
    <col min="9" max="14" width="7.6640625" style="3" customWidth="1"/>
    <col min="15" max="15" width="2.33203125" style="4" customWidth="1"/>
    <col min="16" max="25" width="7.6640625" style="3" customWidth="1"/>
    <col min="26" max="26" width="3" style="3" bestFit="1" customWidth="1"/>
    <col min="27" max="27" width="18.6640625" style="4" bestFit="1" customWidth="1"/>
    <col min="28" max="29" width="2.6640625" style="28" customWidth="1"/>
    <col min="30" max="30" width="9.109375" style="28"/>
    <col min="31" max="31" width="9.6640625" style="28" bestFit="1" customWidth="1"/>
    <col min="32" max="97" width="9.109375" style="28"/>
    <col min="98" max="98" width="8.6640625" style="3" customWidth="1"/>
    <col min="99" max="106" width="5.6640625" style="3" customWidth="1"/>
    <col min="107" max="107" width="9.109375" style="3"/>
    <col min="108" max="111" width="6.6640625" style="3" customWidth="1"/>
    <col min="112" max="117" width="5.6640625" style="3" customWidth="1"/>
    <col min="118" max="118" width="21.6640625" style="3" customWidth="1"/>
    <col min="119" max="119" width="9.109375" style="3"/>
    <col min="120" max="120" width="21.6640625" style="3" customWidth="1"/>
    <col min="121" max="130" width="6.6640625" style="3" customWidth="1"/>
    <col min="131" max="131" width="9.109375" style="3"/>
    <col min="132" max="135" width="6.6640625" style="3" customWidth="1"/>
    <col min="136" max="136" width="7.6640625" style="3" customWidth="1"/>
    <col min="137" max="141" width="6.6640625" style="3" customWidth="1"/>
    <col min="142" max="142" width="20.6640625" style="3" customWidth="1"/>
    <col min="143" max="16384" width="9.109375" style="3"/>
  </cols>
  <sheetData>
    <row r="1" spans="2:97">
      <c r="B1" s="3" t="s">
        <v>211</v>
      </c>
      <c r="P1" s="3" t="s">
        <v>212</v>
      </c>
    </row>
    <row r="2" spans="2:97">
      <c r="B2" s="5"/>
      <c r="C2" s="6"/>
      <c r="D2" s="6"/>
      <c r="E2" s="156" t="s">
        <v>210</v>
      </c>
      <c r="F2" s="157"/>
      <c r="G2" s="157"/>
      <c r="H2" s="157"/>
      <c r="I2" s="157"/>
      <c r="J2" s="157"/>
      <c r="K2" s="157"/>
      <c r="L2" s="157"/>
      <c r="M2" s="157"/>
      <c r="N2" s="6"/>
      <c r="O2" s="44"/>
      <c r="P2" s="5"/>
      <c r="Q2" s="156" t="s">
        <v>43</v>
      </c>
      <c r="R2" s="156"/>
      <c r="S2" s="156"/>
      <c r="T2" s="156"/>
      <c r="U2" s="156"/>
      <c r="V2" s="156"/>
      <c r="W2" s="156"/>
      <c r="X2" s="156"/>
      <c r="Y2" s="156"/>
      <c r="Z2" s="158"/>
      <c r="AA2" s="158"/>
      <c r="AB2" s="5"/>
      <c r="AC2" s="5"/>
      <c r="AD2" s="5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</row>
    <row r="3" spans="2:97" ht="15" thickBot="1">
      <c r="D3" s="4"/>
      <c r="E3" s="45"/>
      <c r="F3" s="45"/>
      <c r="G3" s="45"/>
      <c r="H3" s="45"/>
      <c r="I3" s="45"/>
      <c r="J3" s="45"/>
      <c r="K3" s="45"/>
      <c r="L3" s="45"/>
      <c r="M3" s="45"/>
      <c r="N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</row>
    <row r="4" spans="2:97">
      <c r="B4" s="145" t="s">
        <v>24</v>
      </c>
      <c r="C4" s="145"/>
      <c r="D4" s="165"/>
      <c r="E4" s="144" t="s">
        <v>21</v>
      </c>
      <c r="F4" s="159"/>
      <c r="G4" s="164" t="s">
        <v>17</v>
      </c>
      <c r="H4" s="154"/>
      <c r="I4" s="154"/>
      <c r="J4" s="154"/>
      <c r="K4" s="154"/>
      <c r="L4" s="154"/>
      <c r="M4" s="154"/>
      <c r="N4" s="154"/>
      <c r="O4" s="11"/>
      <c r="P4" s="154" t="s">
        <v>18</v>
      </c>
      <c r="Q4" s="154"/>
      <c r="R4" s="154"/>
      <c r="S4" s="154"/>
      <c r="T4" s="154"/>
      <c r="U4" s="154"/>
      <c r="V4" s="154"/>
      <c r="W4" s="154"/>
      <c r="X4" s="154"/>
      <c r="Y4" s="154"/>
      <c r="Z4" s="144" t="s">
        <v>24</v>
      </c>
      <c r="AA4" s="145"/>
      <c r="AB4" s="146"/>
      <c r="AC4" s="146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</row>
    <row r="5" spans="2:97">
      <c r="B5" s="148"/>
      <c r="C5" s="148"/>
      <c r="D5" s="166"/>
      <c r="E5" s="160"/>
      <c r="F5" s="161"/>
      <c r="G5" s="121" t="s">
        <v>39</v>
      </c>
      <c r="H5" s="155"/>
      <c r="I5" s="121" t="s">
        <v>44</v>
      </c>
      <c r="J5" s="122"/>
      <c r="K5" s="13"/>
      <c r="L5" s="13"/>
      <c r="M5" s="13"/>
      <c r="N5" s="13"/>
      <c r="O5" s="1"/>
      <c r="P5" s="13"/>
      <c r="Q5" s="13"/>
      <c r="R5" s="13"/>
      <c r="S5" s="13"/>
      <c r="T5" s="121" t="s">
        <v>45</v>
      </c>
      <c r="U5" s="122"/>
      <c r="V5" s="13"/>
      <c r="W5" s="13"/>
      <c r="X5" s="13"/>
      <c r="Y5" s="13"/>
      <c r="Z5" s="147"/>
      <c r="AA5" s="148"/>
      <c r="AB5" s="149"/>
      <c r="AC5" s="149"/>
      <c r="AD5" s="57" t="s">
        <v>179</v>
      </c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</row>
    <row r="6" spans="2:97">
      <c r="B6" s="148"/>
      <c r="C6" s="148"/>
      <c r="D6" s="166"/>
      <c r="E6" s="162"/>
      <c r="F6" s="163"/>
      <c r="G6" s="12"/>
      <c r="H6" s="13"/>
      <c r="I6" s="14"/>
      <c r="J6" s="15"/>
      <c r="K6" s="127" t="s">
        <v>46</v>
      </c>
      <c r="L6" s="126"/>
      <c r="M6" s="127" t="s">
        <v>47</v>
      </c>
      <c r="N6" s="130"/>
      <c r="O6" s="18"/>
      <c r="P6" s="130" t="s">
        <v>48</v>
      </c>
      <c r="Q6" s="126"/>
      <c r="R6" s="125" t="s">
        <v>197</v>
      </c>
      <c r="S6" s="126"/>
      <c r="T6" s="123"/>
      <c r="U6" s="124"/>
      <c r="V6" s="127" t="s">
        <v>9</v>
      </c>
      <c r="W6" s="126"/>
      <c r="X6" s="127" t="s">
        <v>10</v>
      </c>
      <c r="Y6" s="130"/>
      <c r="Z6" s="147"/>
      <c r="AA6" s="148"/>
      <c r="AB6" s="149"/>
      <c r="AC6" s="149"/>
      <c r="AD6" s="57" t="s">
        <v>21</v>
      </c>
      <c r="AE6" s="57"/>
      <c r="AF6" s="57" t="s">
        <v>180</v>
      </c>
      <c r="AG6" s="57"/>
      <c r="AH6" s="57" t="s">
        <v>183</v>
      </c>
      <c r="AI6" s="57"/>
      <c r="AJ6" s="57" t="s">
        <v>184</v>
      </c>
      <c r="AK6" s="57"/>
      <c r="AL6" s="57"/>
      <c r="AM6" s="57"/>
      <c r="AN6" s="58"/>
      <c r="AO6" s="58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</row>
    <row r="7" spans="2:97">
      <c r="B7" s="151"/>
      <c r="C7" s="151"/>
      <c r="D7" s="167"/>
      <c r="E7" s="17" t="s">
        <v>22</v>
      </c>
      <c r="F7" s="17" t="s">
        <v>23</v>
      </c>
      <c r="G7" s="17" t="s">
        <v>22</v>
      </c>
      <c r="H7" s="17" t="s">
        <v>23</v>
      </c>
      <c r="I7" s="17" t="s">
        <v>22</v>
      </c>
      <c r="J7" s="17" t="s">
        <v>23</v>
      </c>
      <c r="K7" s="17" t="s">
        <v>22</v>
      </c>
      <c r="L7" s="17" t="s">
        <v>23</v>
      </c>
      <c r="M7" s="17" t="s">
        <v>22</v>
      </c>
      <c r="N7" s="17" t="s">
        <v>23</v>
      </c>
      <c r="O7" s="18"/>
      <c r="P7" s="19" t="s">
        <v>22</v>
      </c>
      <c r="Q7" s="17" t="s">
        <v>23</v>
      </c>
      <c r="R7" s="17" t="s">
        <v>22</v>
      </c>
      <c r="S7" s="17" t="s">
        <v>23</v>
      </c>
      <c r="T7" s="17" t="s">
        <v>22</v>
      </c>
      <c r="U7" s="17" t="s">
        <v>23</v>
      </c>
      <c r="V7" s="17" t="s">
        <v>22</v>
      </c>
      <c r="W7" s="17" t="s">
        <v>23</v>
      </c>
      <c r="X7" s="17" t="s">
        <v>22</v>
      </c>
      <c r="Y7" s="17" t="s">
        <v>23</v>
      </c>
      <c r="Z7" s="150"/>
      <c r="AA7" s="151"/>
      <c r="AB7" s="152"/>
      <c r="AC7" s="152"/>
      <c r="AD7" s="57" t="s">
        <v>181</v>
      </c>
      <c r="AE7" s="57" t="s">
        <v>182</v>
      </c>
      <c r="AF7" s="57" t="s">
        <v>181</v>
      </c>
      <c r="AG7" s="57" t="s">
        <v>182</v>
      </c>
      <c r="AH7" s="57" t="s">
        <v>181</v>
      </c>
      <c r="AI7" s="57" t="s">
        <v>182</v>
      </c>
      <c r="AJ7" s="57" t="s">
        <v>181</v>
      </c>
      <c r="AK7" s="57" t="s">
        <v>182</v>
      </c>
      <c r="AL7" s="57"/>
      <c r="AM7" s="57"/>
      <c r="AN7" s="58"/>
      <c r="AO7" s="58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</row>
    <row r="8" spans="2:97" ht="15" customHeight="1">
      <c r="D8" s="119" t="s">
        <v>200</v>
      </c>
      <c r="E8" s="68">
        <v>26884</v>
      </c>
      <c r="F8" s="68">
        <v>16740</v>
      </c>
      <c r="G8" s="68">
        <v>20401</v>
      </c>
      <c r="H8" s="68">
        <v>10981</v>
      </c>
      <c r="I8" s="68">
        <v>233</v>
      </c>
      <c r="J8" s="68">
        <v>251</v>
      </c>
      <c r="K8" s="68">
        <v>48</v>
      </c>
      <c r="L8" s="68">
        <v>49</v>
      </c>
      <c r="M8" s="68">
        <v>126</v>
      </c>
      <c r="N8" s="68">
        <v>143</v>
      </c>
      <c r="O8" s="69"/>
      <c r="P8" s="70">
        <v>27</v>
      </c>
      <c r="Q8" s="68">
        <v>24</v>
      </c>
      <c r="R8" s="68">
        <v>32</v>
      </c>
      <c r="S8" s="68">
        <v>35</v>
      </c>
      <c r="T8" s="68">
        <v>1818</v>
      </c>
      <c r="U8" s="68">
        <v>2066</v>
      </c>
      <c r="V8" s="68">
        <v>872</v>
      </c>
      <c r="W8" s="68">
        <v>928</v>
      </c>
      <c r="X8" s="68">
        <v>834</v>
      </c>
      <c r="Y8" s="68">
        <v>1001</v>
      </c>
      <c r="Z8" s="29"/>
      <c r="AA8" s="120" t="s">
        <v>200</v>
      </c>
      <c r="AB8" s="3"/>
      <c r="AC8" s="3"/>
      <c r="AD8" s="59">
        <f>SUM(G8,'04 '!E8)-E8</f>
        <v>0</v>
      </c>
      <c r="AE8" s="59">
        <f>SUM(H8,'04 '!F8)-'01 '!F8</f>
        <v>0</v>
      </c>
      <c r="AF8" s="60">
        <f>SUM(I8,T8,'02'!I8,'02'!M8,'03 '!G9,'03 '!P9)-'01 '!G8</f>
        <v>0</v>
      </c>
      <c r="AG8" s="60">
        <f>SUM(J8,U8,'02'!J8,'02'!N8,'03 '!H9,'03 '!Q9)-'01 '!H8</f>
        <v>0</v>
      </c>
      <c r="AH8" s="60">
        <f>SUM(K8,M8,P8,R8)-I8</f>
        <v>0</v>
      </c>
      <c r="AI8" s="60">
        <f>SUM(L8,N8,Q8,S8)-J8</f>
        <v>0</v>
      </c>
      <c r="AJ8" s="59">
        <f>SUM('03 '!I9,'03 '!K9,'03 '!M9)-'03 '!G9</f>
        <v>0</v>
      </c>
      <c r="AK8" s="59">
        <f>SUM('03 '!J9,'03 '!L9,'03 '!N9)-'03 '!H9</f>
        <v>0</v>
      </c>
      <c r="AL8" s="58"/>
      <c r="AM8" s="58"/>
      <c r="AN8" s="58"/>
      <c r="AO8" s="58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</row>
    <row r="9" spans="2:97" ht="15" customHeight="1">
      <c r="D9" s="119" t="s">
        <v>201</v>
      </c>
      <c r="E9" s="68">
        <v>24785</v>
      </c>
      <c r="F9" s="68">
        <v>15786</v>
      </c>
      <c r="G9" s="68">
        <v>18750</v>
      </c>
      <c r="H9" s="68">
        <v>10419</v>
      </c>
      <c r="I9" s="68">
        <v>241</v>
      </c>
      <c r="J9" s="68">
        <v>245</v>
      </c>
      <c r="K9" s="68">
        <v>39</v>
      </c>
      <c r="L9" s="68">
        <v>40</v>
      </c>
      <c r="M9" s="68">
        <v>153</v>
      </c>
      <c r="N9" s="68">
        <v>153</v>
      </c>
      <c r="O9" s="69"/>
      <c r="P9" s="70">
        <v>15</v>
      </c>
      <c r="Q9" s="68">
        <v>17</v>
      </c>
      <c r="R9" s="68">
        <v>34</v>
      </c>
      <c r="S9" s="68">
        <v>35</v>
      </c>
      <c r="T9" s="68">
        <v>2043</v>
      </c>
      <c r="U9" s="68">
        <v>2221</v>
      </c>
      <c r="V9" s="68">
        <v>926</v>
      </c>
      <c r="W9" s="68">
        <v>982</v>
      </c>
      <c r="X9" s="68">
        <v>966</v>
      </c>
      <c r="Y9" s="68">
        <v>1098</v>
      </c>
      <c r="Z9" s="29"/>
      <c r="AA9" s="120" t="s">
        <v>201</v>
      </c>
      <c r="AB9" s="3"/>
      <c r="AC9" s="3"/>
      <c r="AD9" s="59">
        <f>SUM(G9,'04 '!E9)-E9</f>
        <v>0</v>
      </c>
      <c r="AE9" s="59">
        <f>SUM(H9,'04 '!F9)-'01 '!F9</f>
        <v>0</v>
      </c>
      <c r="AF9" s="60">
        <f>SUM(I9,T9,'02'!I9,'02'!M9,'03 '!G10,'03 '!P10)-'01 '!G9</f>
        <v>0</v>
      </c>
      <c r="AG9" s="60">
        <f>SUM(J9,U9,'02'!J9,'02'!N9,'03 '!H10,'03 '!Q10)-'01 '!H9</f>
        <v>0</v>
      </c>
      <c r="AH9" s="60">
        <f t="shared" ref="AH9:AH17" si="0">SUM(K9,M9,P9,R9)-I9</f>
        <v>0</v>
      </c>
      <c r="AI9" s="60">
        <f t="shared" ref="AI9:AI17" si="1">SUM(L9,N9,Q9,S9)-J9</f>
        <v>0</v>
      </c>
      <c r="AJ9" s="59">
        <f>SUM('03 '!I10,'03 '!K10,'03 '!M10)-'03 '!G10</f>
        <v>0</v>
      </c>
      <c r="AK9" s="59">
        <f>SUM('03 '!J10,'03 '!L10,'03 '!N10)-'03 '!H10</f>
        <v>0</v>
      </c>
      <c r="AL9" s="58"/>
      <c r="AM9" s="58"/>
      <c r="AN9" s="58"/>
      <c r="AO9" s="58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</row>
    <row r="10" spans="2:97" ht="15" customHeight="1">
      <c r="D10" s="119" t="s">
        <v>202</v>
      </c>
      <c r="E10" s="68">
        <v>24342</v>
      </c>
      <c r="F10" s="68">
        <v>16633</v>
      </c>
      <c r="G10" s="68">
        <v>17572</v>
      </c>
      <c r="H10" s="68">
        <v>10552</v>
      </c>
      <c r="I10" s="68">
        <v>250</v>
      </c>
      <c r="J10" s="68">
        <v>249</v>
      </c>
      <c r="K10" s="68">
        <v>42</v>
      </c>
      <c r="L10" s="68">
        <v>45</v>
      </c>
      <c r="M10" s="68">
        <v>159</v>
      </c>
      <c r="N10" s="68">
        <v>162</v>
      </c>
      <c r="O10" s="69"/>
      <c r="P10" s="70">
        <v>10</v>
      </c>
      <c r="Q10" s="68">
        <v>10</v>
      </c>
      <c r="R10" s="68">
        <v>39</v>
      </c>
      <c r="S10" s="68">
        <v>32</v>
      </c>
      <c r="T10" s="68">
        <v>2062</v>
      </c>
      <c r="U10" s="68">
        <v>2283</v>
      </c>
      <c r="V10" s="68">
        <v>953</v>
      </c>
      <c r="W10" s="68">
        <v>1006</v>
      </c>
      <c r="X10" s="68">
        <v>952</v>
      </c>
      <c r="Y10" s="68">
        <v>1127</v>
      </c>
      <c r="Z10" s="29"/>
      <c r="AA10" s="120" t="s">
        <v>202</v>
      </c>
      <c r="AB10" s="3"/>
      <c r="AC10" s="3"/>
      <c r="AD10" s="59">
        <f>SUM(G10,'04 '!E10)-E10</f>
        <v>0</v>
      </c>
      <c r="AE10" s="59">
        <f>SUM(H10,'04 '!F10)-'01 '!F10</f>
        <v>0</v>
      </c>
      <c r="AF10" s="60">
        <f>SUM(I10,T10,'02'!I10,'02'!M10,'03 '!G11,'03 '!P11)-'01 '!G10</f>
        <v>0</v>
      </c>
      <c r="AG10" s="60">
        <f>SUM(J10,U10,'02'!J10,'02'!N10,'03 '!H11,'03 '!Q11)-'01 '!H10</f>
        <v>0</v>
      </c>
      <c r="AH10" s="60">
        <f t="shared" si="0"/>
        <v>0</v>
      </c>
      <c r="AI10" s="60">
        <f t="shared" si="1"/>
        <v>0</v>
      </c>
      <c r="AJ10" s="59">
        <f>SUM('03 '!I11,'03 '!K11,'03 '!M11)-'03 '!G11</f>
        <v>0</v>
      </c>
      <c r="AK10" s="59">
        <f>SUM('03 '!J11,'03 '!L11,'03 '!N11)-'03 '!H11</f>
        <v>0</v>
      </c>
      <c r="AL10" s="58"/>
      <c r="AM10" s="58"/>
      <c r="AN10" s="58"/>
      <c r="AO10" s="58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</row>
    <row r="11" spans="2:97" ht="15" customHeight="1">
      <c r="D11" s="119" t="s">
        <v>203</v>
      </c>
      <c r="E11" s="68">
        <v>24483</v>
      </c>
      <c r="F11" s="68">
        <v>17320</v>
      </c>
      <c r="G11" s="68">
        <v>16801</v>
      </c>
      <c r="H11" s="68">
        <v>10519</v>
      </c>
      <c r="I11" s="68">
        <v>249</v>
      </c>
      <c r="J11" s="68">
        <v>247</v>
      </c>
      <c r="K11" s="68">
        <v>51</v>
      </c>
      <c r="L11" s="68">
        <v>47</v>
      </c>
      <c r="M11" s="68">
        <v>135</v>
      </c>
      <c r="N11" s="68">
        <v>140</v>
      </c>
      <c r="O11" s="69"/>
      <c r="P11" s="70">
        <v>14</v>
      </c>
      <c r="Q11" s="68">
        <v>13</v>
      </c>
      <c r="R11" s="68">
        <v>49</v>
      </c>
      <c r="S11" s="68">
        <v>47</v>
      </c>
      <c r="T11" s="68">
        <v>2217</v>
      </c>
      <c r="U11" s="68">
        <v>2408</v>
      </c>
      <c r="V11" s="68">
        <v>1022</v>
      </c>
      <c r="W11" s="68">
        <v>1045</v>
      </c>
      <c r="X11" s="68">
        <v>1013</v>
      </c>
      <c r="Y11" s="68">
        <v>1182</v>
      </c>
      <c r="Z11" s="29"/>
      <c r="AA11" s="120" t="s">
        <v>203</v>
      </c>
      <c r="AB11" s="3"/>
      <c r="AC11" s="3"/>
      <c r="AD11" s="59">
        <f>SUM(G11,'04 '!E11)-E11</f>
        <v>0</v>
      </c>
      <c r="AE11" s="59">
        <f>SUM(H11,'04 '!F11)-'01 '!F11</f>
        <v>0</v>
      </c>
      <c r="AF11" s="60">
        <f>SUM(I11,T11,'02'!I11,'02'!M11,'03 '!G12,'03 '!P12)-'01 '!G11</f>
        <v>0</v>
      </c>
      <c r="AG11" s="60">
        <f>SUM(J11,U11,'02'!J11,'02'!N11,'03 '!H12,'03 '!Q12)-'01 '!H11</f>
        <v>0</v>
      </c>
      <c r="AH11" s="60">
        <f t="shared" si="0"/>
        <v>0</v>
      </c>
      <c r="AI11" s="60">
        <f t="shared" si="1"/>
        <v>0</v>
      </c>
      <c r="AJ11" s="59">
        <f>SUM('03 '!I12,'03 '!K12,'03 '!M12)-'03 '!G12</f>
        <v>0</v>
      </c>
      <c r="AK11" s="59">
        <f>SUM('03 '!J12,'03 '!L12,'03 '!N12)-'03 '!H12</f>
        <v>0</v>
      </c>
      <c r="AL11" s="58"/>
      <c r="AM11" s="58"/>
      <c r="AN11" s="58"/>
      <c r="AO11" s="58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</row>
    <row r="12" spans="2:97" ht="15" customHeight="1">
      <c r="D12" s="119" t="s">
        <v>204</v>
      </c>
      <c r="E12" s="68">
        <v>22604</v>
      </c>
      <c r="F12" s="68">
        <v>16481</v>
      </c>
      <c r="G12" s="68">
        <v>16017</v>
      </c>
      <c r="H12" s="68">
        <v>11046</v>
      </c>
      <c r="I12" s="68">
        <v>253</v>
      </c>
      <c r="J12" s="68">
        <v>262</v>
      </c>
      <c r="K12" s="68">
        <v>51</v>
      </c>
      <c r="L12" s="68">
        <v>61</v>
      </c>
      <c r="M12" s="68">
        <v>137</v>
      </c>
      <c r="N12" s="68">
        <v>139</v>
      </c>
      <c r="O12" s="69"/>
      <c r="P12" s="70">
        <v>12</v>
      </c>
      <c r="Q12" s="68">
        <v>7</v>
      </c>
      <c r="R12" s="68">
        <v>53</v>
      </c>
      <c r="S12" s="68">
        <v>55</v>
      </c>
      <c r="T12" s="68">
        <v>2383</v>
      </c>
      <c r="U12" s="68">
        <v>2670</v>
      </c>
      <c r="V12" s="68">
        <v>1202</v>
      </c>
      <c r="W12" s="68">
        <v>1290</v>
      </c>
      <c r="X12" s="68">
        <v>1012</v>
      </c>
      <c r="Y12" s="68">
        <v>1198</v>
      </c>
      <c r="Z12" s="29"/>
      <c r="AA12" s="120" t="s">
        <v>204</v>
      </c>
      <c r="AB12" s="3"/>
      <c r="AC12" s="3"/>
      <c r="AD12" s="59">
        <f>SUM(G12,'04 '!E12)-E12</f>
        <v>0</v>
      </c>
      <c r="AE12" s="59">
        <f>SUM(H12,'04 '!F12)-'01 '!F12</f>
        <v>0</v>
      </c>
      <c r="AF12" s="60">
        <f>SUM(I12,T12,'02'!I12,'02'!M12,'03 '!G13,'03 '!P13)-'01 '!G12</f>
        <v>0</v>
      </c>
      <c r="AG12" s="60">
        <f>SUM(J12,U12,'02'!J12,'02'!N12,'03 '!H13,'03 '!Q13)-'01 '!H12</f>
        <v>0</v>
      </c>
      <c r="AH12" s="60">
        <f t="shared" si="0"/>
        <v>0</v>
      </c>
      <c r="AI12" s="60">
        <f t="shared" si="1"/>
        <v>0</v>
      </c>
      <c r="AJ12" s="59">
        <f>SUM('03 '!I13,'03 '!K13,'03 '!M13)-'03 '!G13</f>
        <v>0</v>
      </c>
      <c r="AK12" s="59">
        <f>SUM('03 '!J13,'03 '!L13,'03 '!N13)-'03 '!H13</f>
        <v>0</v>
      </c>
      <c r="AL12" s="58"/>
      <c r="AM12" s="58"/>
      <c r="AN12" s="58"/>
      <c r="AO12" s="58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</row>
    <row r="13" spans="2:97" ht="15" customHeight="1">
      <c r="D13" s="119" t="s">
        <v>205</v>
      </c>
      <c r="E13" s="68">
        <v>22187</v>
      </c>
      <c r="F13" s="68">
        <v>16360</v>
      </c>
      <c r="G13" s="68">
        <v>15276</v>
      </c>
      <c r="H13" s="68">
        <v>10750</v>
      </c>
      <c r="I13" s="68">
        <v>250</v>
      </c>
      <c r="J13" s="68">
        <v>281</v>
      </c>
      <c r="K13" s="68">
        <v>64</v>
      </c>
      <c r="L13" s="68">
        <v>71</v>
      </c>
      <c r="M13" s="68">
        <v>131</v>
      </c>
      <c r="N13" s="68">
        <v>153</v>
      </c>
      <c r="O13" s="69"/>
      <c r="P13" s="70">
        <v>10</v>
      </c>
      <c r="Q13" s="68">
        <v>8</v>
      </c>
      <c r="R13" s="68">
        <v>45</v>
      </c>
      <c r="S13" s="68">
        <v>49</v>
      </c>
      <c r="T13" s="68">
        <v>2359</v>
      </c>
      <c r="U13" s="68">
        <v>2615</v>
      </c>
      <c r="V13" s="68">
        <v>1149</v>
      </c>
      <c r="W13" s="68">
        <v>1227</v>
      </c>
      <c r="X13" s="68">
        <v>1040</v>
      </c>
      <c r="Y13" s="68">
        <v>1223</v>
      </c>
      <c r="Z13" s="29"/>
      <c r="AA13" s="120" t="s">
        <v>205</v>
      </c>
      <c r="AB13" s="3"/>
      <c r="AC13" s="3"/>
      <c r="AD13" s="59">
        <f>SUM(G13,'04 '!E13)-E13</f>
        <v>0</v>
      </c>
      <c r="AE13" s="59">
        <f>SUM(H13,'04 '!F13)-'01 '!F13</f>
        <v>0</v>
      </c>
      <c r="AF13" s="60">
        <f>SUM(I13,T13,'02'!I13,'02'!M13,'03 '!G14,'03 '!P14)-'01 '!G13</f>
        <v>0</v>
      </c>
      <c r="AG13" s="60">
        <f>SUM(J13,U13,'02'!J13,'02'!N13,'03 '!H14,'03 '!Q14)-'01 '!H13</f>
        <v>0</v>
      </c>
      <c r="AH13" s="60">
        <f t="shared" si="0"/>
        <v>0</v>
      </c>
      <c r="AI13" s="60">
        <f t="shared" si="1"/>
        <v>0</v>
      </c>
      <c r="AJ13" s="59">
        <f>SUM('03 '!I14,'03 '!K14,'03 '!M14)-'03 '!G14</f>
        <v>0</v>
      </c>
      <c r="AK13" s="59">
        <f>SUM('03 '!J14,'03 '!L14,'03 '!N14)-'03 '!H14</f>
        <v>0</v>
      </c>
      <c r="AL13" s="58"/>
      <c r="AM13" s="58"/>
      <c r="AN13" s="58"/>
      <c r="AO13" s="58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</row>
    <row r="14" spans="2:97" s="24" customFormat="1" ht="15" customHeight="1">
      <c r="D14" s="119" t="s">
        <v>206</v>
      </c>
      <c r="E14" s="71">
        <v>25001</v>
      </c>
      <c r="F14" s="71">
        <v>16903</v>
      </c>
      <c r="G14" s="71">
        <v>17156</v>
      </c>
      <c r="H14" s="71">
        <v>10580</v>
      </c>
      <c r="I14" s="71">
        <v>241</v>
      </c>
      <c r="J14" s="71">
        <v>257</v>
      </c>
      <c r="K14" s="71">
        <v>57</v>
      </c>
      <c r="L14" s="71">
        <v>59</v>
      </c>
      <c r="M14" s="71">
        <v>106</v>
      </c>
      <c r="N14" s="71">
        <v>129</v>
      </c>
      <c r="O14" s="72"/>
      <c r="P14" s="73">
        <v>15</v>
      </c>
      <c r="Q14" s="71">
        <v>11</v>
      </c>
      <c r="R14" s="71">
        <v>63</v>
      </c>
      <c r="S14" s="71">
        <v>58</v>
      </c>
      <c r="T14" s="71">
        <v>2412</v>
      </c>
      <c r="U14" s="71">
        <v>2598</v>
      </c>
      <c r="V14" s="71">
        <v>1217</v>
      </c>
      <c r="W14" s="71">
        <v>1249</v>
      </c>
      <c r="X14" s="71">
        <v>1028</v>
      </c>
      <c r="Y14" s="71">
        <v>1186</v>
      </c>
      <c r="Z14" s="26"/>
      <c r="AA14" s="120" t="s">
        <v>206</v>
      </c>
      <c r="AD14" s="59">
        <f>SUM(G14,'04 '!E14)-E14</f>
        <v>0</v>
      </c>
      <c r="AE14" s="59">
        <f>SUM(H14,'04 '!F14)-'01 '!F14</f>
        <v>0</v>
      </c>
      <c r="AF14" s="60">
        <f>SUM(I14,T14,'02'!I14,'02'!M14,'03 '!G15,'03 '!P15)-'01 '!G14</f>
        <v>0</v>
      </c>
      <c r="AG14" s="60">
        <f>SUM(J14,U14,'02'!J14,'02'!N14,'03 '!H15,'03 '!Q15)-'01 '!H14</f>
        <v>0</v>
      </c>
      <c r="AH14" s="60">
        <f t="shared" si="0"/>
        <v>0</v>
      </c>
      <c r="AI14" s="60">
        <f t="shared" si="1"/>
        <v>0</v>
      </c>
      <c r="AJ14" s="59">
        <f>SUM('03 '!I15,'03 '!K15,'03 '!M15)-'03 '!G15</f>
        <v>0</v>
      </c>
      <c r="AK14" s="59">
        <f>SUM('03 '!J15,'03 '!L15,'03 '!N15)-'03 '!H15</f>
        <v>0</v>
      </c>
      <c r="AL14" s="61"/>
      <c r="AM14" s="61"/>
      <c r="AN14" s="61"/>
      <c r="AO14" s="61"/>
    </row>
    <row r="15" spans="2:97" s="24" customFormat="1" ht="15" customHeight="1">
      <c r="D15" s="119" t="s">
        <v>207</v>
      </c>
      <c r="E15" s="71">
        <v>23942</v>
      </c>
      <c r="F15" s="71">
        <v>16841</v>
      </c>
      <c r="G15" s="71">
        <v>15549</v>
      </c>
      <c r="H15" s="71">
        <v>10065</v>
      </c>
      <c r="I15" s="71">
        <v>247</v>
      </c>
      <c r="J15" s="71">
        <v>266</v>
      </c>
      <c r="K15" s="71">
        <v>58</v>
      </c>
      <c r="L15" s="71">
        <v>57</v>
      </c>
      <c r="M15" s="71">
        <v>112</v>
      </c>
      <c r="N15" s="71">
        <v>141</v>
      </c>
      <c r="O15" s="72"/>
      <c r="P15" s="73">
        <v>13</v>
      </c>
      <c r="Q15" s="71">
        <v>9</v>
      </c>
      <c r="R15" s="71">
        <v>64</v>
      </c>
      <c r="S15" s="71">
        <v>59</v>
      </c>
      <c r="T15" s="71">
        <v>2386</v>
      </c>
      <c r="U15" s="71">
        <v>2612</v>
      </c>
      <c r="V15" s="71">
        <v>1211</v>
      </c>
      <c r="W15" s="71">
        <v>1268</v>
      </c>
      <c r="X15" s="71">
        <v>1003</v>
      </c>
      <c r="Y15" s="71">
        <v>1180</v>
      </c>
      <c r="Z15" s="26"/>
      <c r="AA15" s="120" t="s">
        <v>207</v>
      </c>
      <c r="AD15" s="59">
        <f>SUM(G15,'04 '!E15)-E15</f>
        <v>0</v>
      </c>
      <c r="AE15" s="59">
        <f>SUM(H15,'04 '!F15)-'01 '!F15</f>
        <v>0</v>
      </c>
      <c r="AF15" s="60">
        <f>SUM(I15,T15,'02'!I15,'02'!M15,'03 '!G16,'03 '!P16)-'01 '!G15</f>
        <v>0</v>
      </c>
      <c r="AG15" s="60">
        <f>SUM(J15,U15,'02'!J15,'02'!N15,'03 '!H16,'03 '!Q16)-'01 '!H15</f>
        <v>0</v>
      </c>
      <c r="AH15" s="60">
        <f t="shared" si="0"/>
        <v>0</v>
      </c>
      <c r="AI15" s="60">
        <f t="shared" si="1"/>
        <v>0</v>
      </c>
      <c r="AJ15" s="59">
        <f>SUM('03 '!I16,'03 '!K16,'03 '!M16)-'03 '!G16</f>
        <v>0</v>
      </c>
      <c r="AK15" s="59">
        <f>SUM('03 '!J16,'03 '!L16,'03 '!N16)-'03 '!H16</f>
        <v>0</v>
      </c>
      <c r="AL15" s="61"/>
      <c r="AM15" s="61"/>
      <c r="AN15" s="61"/>
      <c r="AO15" s="61"/>
    </row>
    <row r="16" spans="2:97" s="24" customFormat="1" ht="15" customHeight="1">
      <c r="D16" s="119" t="s">
        <v>208</v>
      </c>
      <c r="E16" s="71">
        <v>24573</v>
      </c>
      <c r="F16" s="71">
        <v>17141</v>
      </c>
      <c r="G16" s="71">
        <v>14789</v>
      </c>
      <c r="H16" s="71">
        <v>9603</v>
      </c>
      <c r="I16" s="71">
        <v>260</v>
      </c>
      <c r="J16" s="71">
        <v>277</v>
      </c>
      <c r="K16" s="71">
        <v>72</v>
      </c>
      <c r="L16" s="71">
        <v>76</v>
      </c>
      <c r="M16" s="71">
        <v>106</v>
      </c>
      <c r="N16" s="71">
        <v>123</v>
      </c>
      <c r="O16" s="72"/>
      <c r="P16" s="73">
        <v>20</v>
      </c>
      <c r="Q16" s="71">
        <v>19</v>
      </c>
      <c r="R16" s="71">
        <v>62</v>
      </c>
      <c r="S16" s="71">
        <v>59</v>
      </c>
      <c r="T16" s="71">
        <v>2448</v>
      </c>
      <c r="U16" s="71">
        <v>2639</v>
      </c>
      <c r="V16" s="71">
        <v>1229</v>
      </c>
      <c r="W16" s="71">
        <v>1299</v>
      </c>
      <c r="X16" s="71">
        <v>1046</v>
      </c>
      <c r="Y16" s="71">
        <v>1182</v>
      </c>
      <c r="Z16" s="26"/>
      <c r="AA16" s="120" t="s">
        <v>208</v>
      </c>
      <c r="AD16" s="59">
        <f>SUM(G16,'04 '!E16)-E16</f>
        <v>0</v>
      </c>
      <c r="AE16" s="59">
        <f>SUM(H16,'04 '!F16)-'01 '!F16</f>
        <v>0</v>
      </c>
      <c r="AF16" s="60">
        <f>SUM(I16,T16,'02'!I16,'02'!M16,'03 '!G17,'03 '!P17)-'01 '!G16</f>
        <v>0</v>
      </c>
      <c r="AG16" s="60">
        <f>SUM(J16,U16,'02'!J16,'02'!N16,'03 '!H17,'03 '!Q17)-'01 '!H16</f>
        <v>0</v>
      </c>
      <c r="AH16" s="60">
        <f t="shared" si="0"/>
        <v>0</v>
      </c>
      <c r="AI16" s="60">
        <f t="shared" si="1"/>
        <v>0</v>
      </c>
      <c r="AJ16" s="59">
        <f>SUM('03 '!I17,'03 '!K17,'03 '!M17)-'03 '!G17</f>
        <v>0</v>
      </c>
      <c r="AK16" s="59">
        <f>SUM('03 '!J17,'03 '!L17,'03 '!N17)-'03 '!H17</f>
        <v>0</v>
      </c>
      <c r="AL16" s="61"/>
      <c r="AM16" s="61"/>
      <c r="AN16" s="61"/>
      <c r="AO16" s="61"/>
    </row>
    <row r="17" spans="2:97" s="22" customFormat="1" ht="15" customHeight="1">
      <c r="D17" s="119" t="s">
        <v>209</v>
      </c>
      <c r="E17" s="74">
        <f>SUM(G17+'04 '!E17)</f>
        <v>24436</v>
      </c>
      <c r="F17" s="75">
        <f>SUM(H17+'04 '!F17)</f>
        <v>16861</v>
      </c>
      <c r="G17" s="76">
        <f>SUM(G20+G34+G41+G49+G50+G51+G52)</f>
        <v>14536</v>
      </c>
      <c r="H17" s="76">
        <f t="shared" ref="H17:N17" si="2">SUM(H20+H34+H41+H49+H50+H51+H52)</f>
        <v>9529</v>
      </c>
      <c r="I17" s="76">
        <f t="shared" si="2"/>
        <v>279</v>
      </c>
      <c r="J17" s="76">
        <f t="shared" si="2"/>
        <v>299</v>
      </c>
      <c r="K17" s="76">
        <f t="shared" si="2"/>
        <v>71</v>
      </c>
      <c r="L17" s="76">
        <f t="shared" si="2"/>
        <v>82</v>
      </c>
      <c r="M17" s="76">
        <f t="shared" si="2"/>
        <v>119</v>
      </c>
      <c r="N17" s="74">
        <f t="shared" si="2"/>
        <v>134</v>
      </c>
      <c r="O17" s="77"/>
      <c r="P17" s="76">
        <f>SUM(P20+P34+P41+P49+P50+P51+P52)</f>
        <v>18</v>
      </c>
      <c r="Q17" s="76">
        <f>SUM(Q20+Q34+Q41+Q49+Q50+Q51+Q52)</f>
        <v>13</v>
      </c>
      <c r="R17" s="76">
        <f>SUM(R20+R34+R41+R49+R50+R51+R52)</f>
        <v>71</v>
      </c>
      <c r="S17" s="76">
        <f t="shared" ref="S17:Y17" si="3">SUM(S20+S34+S41+S49+S50+S51+S52)</f>
        <v>70</v>
      </c>
      <c r="T17" s="76">
        <f t="shared" si="3"/>
        <v>2293</v>
      </c>
      <c r="U17" s="76">
        <f t="shared" si="3"/>
        <v>2515</v>
      </c>
      <c r="V17" s="76">
        <f t="shared" si="3"/>
        <v>1168</v>
      </c>
      <c r="W17" s="76">
        <f t="shared" si="3"/>
        <v>1249</v>
      </c>
      <c r="X17" s="76">
        <f t="shared" si="3"/>
        <v>957</v>
      </c>
      <c r="Y17" s="76">
        <f t="shared" si="3"/>
        <v>1081</v>
      </c>
      <c r="Z17" s="23"/>
      <c r="AA17" s="120" t="s">
        <v>209</v>
      </c>
      <c r="AD17" s="59">
        <f>SUM(G17,'04 '!E17)-E17</f>
        <v>0</v>
      </c>
      <c r="AE17" s="59">
        <f>SUM(H17,'04 '!F17)-'01 '!F17</f>
        <v>0</v>
      </c>
      <c r="AF17" s="60">
        <f>SUM(I17,T17,'02'!I17,'02'!M17,'03 '!G18,'03 '!P18)-'01 '!G17</f>
        <v>0</v>
      </c>
      <c r="AG17" s="60">
        <f>SUM(J17,U17,'02'!J17,'02'!N17,'03 '!H18,'03 '!Q18)-'01 '!H17</f>
        <v>0</v>
      </c>
      <c r="AH17" s="60">
        <f t="shared" si="0"/>
        <v>0</v>
      </c>
      <c r="AI17" s="60">
        <f t="shared" si="1"/>
        <v>0</v>
      </c>
      <c r="AJ17" s="59">
        <f>SUM('03 '!I18,'03 '!K18,'03 '!M18)-'03 '!G18</f>
        <v>0</v>
      </c>
      <c r="AK17" s="59">
        <f>SUM('03 '!J18,'03 '!L18,'03 '!N18)-'03 '!H18</f>
        <v>0</v>
      </c>
      <c r="AL17" s="62"/>
      <c r="AM17" s="62"/>
      <c r="AN17" s="62"/>
      <c r="AO17" s="62"/>
    </row>
    <row r="18" spans="2:97" s="24" customFormat="1" ht="15" customHeight="1">
      <c r="D18" s="25"/>
      <c r="E18" s="71"/>
      <c r="F18" s="78"/>
      <c r="G18" s="72"/>
      <c r="H18" s="71"/>
      <c r="I18" s="71"/>
      <c r="J18" s="71"/>
      <c r="K18" s="71"/>
      <c r="L18" s="71"/>
      <c r="M18" s="71"/>
      <c r="N18" s="71"/>
      <c r="O18" s="72"/>
      <c r="P18" s="79"/>
      <c r="Q18" s="78"/>
      <c r="R18" s="78"/>
      <c r="S18" s="78"/>
      <c r="T18" s="78"/>
      <c r="U18" s="78"/>
      <c r="V18" s="78"/>
      <c r="W18" s="78"/>
      <c r="X18" s="78"/>
      <c r="Y18" s="78"/>
      <c r="Z18" s="27"/>
      <c r="AA18" s="27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</row>
    <row r="19" spans="2:97" ht="15" customHeight="1">
      <c r="D19" s="28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1"/>
      <c r="P19" s="82"/>
      <c r="Q19" s="80"/>
      <c r="R19" s="80"/>
      <c r="S19" s="80"/>
      <c r="T19" s="80"/>
      <c r="U19" s="80"/>
      <c r="V19" s="80"/>
      <c r="W19" s="80"/>
      <c r="X19" s="80"/>
      <c r="Y19" s="83"/>
      <c r="Z19" s="4"/>
      <c r="AB19" s="3"/>
      <c r="AC19" s="3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</row>
    <row r="20" spans="2:97" ht="15" customHeight="1">
      <c r="B20" s="132" t="s">
        <v>25</v>
      </c>
      <c r="C20" s="132"/>
      <c r="D20" s="133"/>
      <c r="E20" s="84">
        <f>SUM(G20+'04 '!E20)</f>
        <v>21107</v>
      </c>
      <c r="F20" s="84">
        <f>SUM(H20+'04 '!F20)</f>
        <v>14405</v>
      </c>
      <c r="G20" s="84">
        <f>SUM(G21:G33)</f>
        <v>12108</v>
      </c>
      <c r="H20" s="84">
        <f>SUM(H21:H33)</f>
        <v>7772</v>
      </c>
      <c r="I20" s="84">
        <v>207</v>
      </c>
      <c r="J20" s="84">
        <v>215</v>
      </c>
      <c r="K20" s="84">
        <v>66</v>
      </c>
      <c r="L20" s="84">
        <v>76</v>
      </c>
      <c r="M20" s="84">
        <v>85</v>
      </c>
      <c r="N20" s="84">
        <v>84</v>
      </c>
      <c r="O20" s="77"/>
      <c r="P20" s="85">
        <v>10</v>
      </c>
      <c r="Q20" s="84">
        <v>9</v>
      </c>
      <c r="R20" s="84">
        <v>46</v>
      </c>
      <c r="S20" s="84">
        <v>46</v>
      </c>
      <c r="T20" s="86">
        <v>1732</v>
      </c>
      <c r="U20" s="86">
        <v>1906</v>
      </c>
      <c r="V20" s="84">
        <v>864</v>
      </c>
      <c r="W20" s="84">
        <v>922</v>
      </c>
      <c r="X20" s="84">
        <v>727</v>
      </c>
      <c r="Y20" s="84">
        <v>831</v>
      </c>
      <c r="Z20" s="142" t="s">
        <v>25</v>
      </c>
      <c r="AA20" s="143"/>
      <c r="AB20" s="3"/>
      <c r="AC20" s="3"/>
      <c r="AD20" s="59">
        <f>SUM(G20,'04 '!E20)-E20</f>
        <v>0</v>
      </c>
      <c r="AE20" s="59">
        <f>SUM(H20,'04 '!F20)-'01 '!F20</f>
        <v>0</v>
      </c>
      <c r="AF20" s="60">
        <f>SUM(I20,T20,'02'!I20,'02'!M20,'03 '!G21,'03 '!P21)-'01 '!G20</f>
        <v>0</v>
      </c>
      <c r="AG20" s="60">
        <f>SUM(J20,U20,'02'!J20,'02'!N20,'03 '!H21,'03 '!Q21)-'01 '!H20</f>
        <v>0</v>
      </c>
      <c r="AH20" s="60">
        <f>SUM(K20,M20,P20,R20)-I20</f>
        <v>0</v>
      </c>
      <c r="AI20" s="60">
        <f>SUM(L20,N20,Q20,S20)-J20</f>
        <v>0</v>
      </c>
      <c r="AJ20" s="59">
        <f>SUM('03 '!I21,'03 '!K21,'03 '!M21)-'03 '!G21</f>
        <v>0</v>
      </c>
      <c r="AK20" s="59">
        <f>SUM('03 '!J21,'03 '!L21,'03 '!N21)-'03 '!H21</f>
        <v>0</v>
      </c>
      <c r="AL20" s="58"/>
      <c r="AM20" s="58"/>
      <c r="AN20" s="58"/>
      <c r="AO20" s="58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</row>
    <row r="21" spans="2:97" ht="15" customHeight="1">
      <c r="B21" s="30"/>
      <c r="C21" s="128" t="s">
        <v>26</v>
      </c>
      <c r="D21" s="129"/>
      <c r="E21" s="84">
        <f>SUM(G21+'04 '!E21)</f>
        <v>3572</v>
      </c>
      <c r="F21" s="84">
        <f>SUM(H21+'04 '!F21)</f>
        <v>2496</v>
      </c>
      <c r="G21" s="87">
        <f>I21+T21+'02'!I21+'02'!M21+'03 '!G22+'03 '!P22</f>
        <v>2982</v>
      </c>
      <c r="H21" s="87">
        <f>J21+U21+'02'!J21+'02'!N21+'03 '!H22+'03 '!Q22</f>
        <v>1996</v>
      </c>
      <c r="I21" s="87">
        <v>49</v>
      </c>
      <c r="J21" s="87">
        <v>53</v>
      </c>
      <c r="K21" s="87">
        <v>14</v>
      </c>
      <c r="L21" s="87">
        <v>16</v>
      </c>
      <c r="M21" s="87">
        <v>16</v>
      </c>
      <c r="N21" s="87">
        <v>18</v>
      </c>
      <c r="O21" s="88"/>
      <c r="P21" s="89">
        <v>6</v>
      </c>
      <c r="Q21" s="90">
        <v>5</v>
      </c>
      <c r="R21" s="90">
        <v>13</v>
      </c>
      <c r="S21" s="90">
        <v>14</v>
      </c>
      <c r="T21" s="90">
        <v>555</v>
      </c>
      <c r="U21" s="90">
        <v>593</v>
      </c>
      <c r="V21" s="90">
        <v>270</v>
      </c>
      <c r="W21" s="90">
        <v>258</v>
      </c>
      <c r="X21" s="90">
        <v>233</v>
      </c>
      <c r="Y21" s="90">
        <v>276</v>
      </c>
      <c r="Z21" s="33"/>
      <c r="AA21" s="34" t="s">
        <v>26</v>
      </c>
      <c r="AB21" s="3"/>
      <c r="AC21" s="3"/>
      <c r="AD21" s="59">
        <f>SUM(G21,'04 '!E21)-E21</f>
        <v>0</v>
      </c>
      <c r="AE21" s="59">
        <f>SUM(H21,'04 '!F21)-'01 '!F21</f>
        <v>0</v>
      </c>
      <c r="AF21" s="60">
        <f>SUM(I21,T21,'02'!I21,'02'!M21,'03 '!G22,'03 '!P22)-'01 '!G21</f>
        <v>0</v>
      </c>
      <c r="AG21" s="60">
        <f>SUM(J21,U21,'02'!J21,'02'!N21,'03 '!H22,'03 '!Q22)-'01 '!H21</f>
        <v>0</v>
      </c>
      <c r="AH21" s="60">
        <f t="shared" ref="AH21:AH52" si="4">SUM(K21,M21,P21,R21)-I21</f>
        <v>0</v>
      </c>
      <c r="AI21" s="60">
        <f t="shared" ref="AI21:AI52" si="5">SUM(L21,N21,Q21,S21)-J21</f>
        <v>0</v>
      </c>
      <c r="AJ21" s="59">
        <f>SUM('03 '!I22,'03 '!K22,'03 '!M22)-'03 '!G22</f>
        <v>0</v>
      </c>
      <c r="AK21" s="59">
        <f>SUM('03 '!J22,'03 '!L22,'03 '!N22)-'03 '!H22</f>
        <v>0</v>
      </c>
      <c r="AL21" s="58"/>
      <c r="AM21" s="58"/>
      <c r="AN21" s="58"/>
      <c r="AO21" s="58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</row>
    <row r="22" spans="2:97" ht="15" customHeight="1">
      <c r="B22" s="30"/>
      <c r="C22" s="128" t="s">
        <v>27</v>
      </c>
      <c r="D22" s="129"/>
      <c r="E22" s="84">
        <f>SUM(G22+'04 '!E22)</f>
        <v>6272</v>
      </c>
      <c r="F22" s="84">
        <f>SUM(H22+'04 '!F22)</f>
        <v>4003</v>
      </c>
      <c r="G22" s="87">
        <f>I22+T22+'02'!I22+'02'!M22+'03 '!G23+'03 '!P23</f>
        <v>3965</v>
      </c>
      <c r="H22" s="87">
        <f>J22+U22+'02'!J22+'02'!N22+'03 '!H23+'03 '!Q23</f>
        <v>2413</v>
      </c>
      <c r="I22" s="87">
        <v>35</v>
      </c>
      <c r="J22" s="87">
        <v>39</v>
      </c>
      <c r="K22" s="87">
        <v>9</v>
      </c>
      <c r="L22" s="87">
        <v>8</v>
      </c>
      <c r="M22" s="87">
        <v>16</v>
      </c>
      <c r="N22" s="87">
        <v>22</v>
      </c>
      <c r="O22" s="88"/>
      <c r="P22" s="89">
        <v>2</v>
      </c>
      <c r="Q22" s="90">
        <v>2</v>
      </c>
      <c r="R22" s="90">
        <v>8</v>
      </c>
      <c r="S22" s="90">
        <v>7</v>
      </c>
      <c r="T22" s="90">
        <v>523</v>
      </c>
      <c r="U22" s="90">
        <v>601</v>
      </c>
      <c r="V22" s="90">
        <v>271</v>
      </c>
      <c r="W22" s="90">
        <v>309</v>
      </c>
      <c r="X22" s="90">
        <v>216</v>
      </c>
      <c r="Y22" s="90">
        <v>253</v>
      </c>
      <c r="Z22" s="33"/>
      <c r="AA22" s="34" t="s">
        <v>27</v>
      </c>
      <c r="AB22" s="3"/>
      <c r="AC22" s="3"/>
      <c r="AD22" s="59">
        <f>SUM(G22,'04 '!E22)-E22</f>
        <v>0</v>
      </c>
      <c r="AE22" s="59">
        <f>SUM(H22,'04 '!F22)-'01 '!F22</f>
        <v>0</v>
      </c>
      <c r="AF22" s="60">
        <f>SUM(I22,T22,'02'!I22,'02'!M22,'03 '!G23,'03 '!P23)-'01 '!G22</f>
        <v>0</v>
      </c>
      <c r="AG22" s="60">
        <f>SUM(J22,U22,'02'!J22,'02'!N22,'03 '!H23,'03 '!Q23)-'01 '!H22</f>
        <v>0</v>
      </c>
      <c r="AH22" s="60">
        <f t="shared" si="4"/>
        <v>0</v>
      </c>
      <c r="AI22" s="60">
        <f t="shared" si="5"/>
        <v>0</v>
      </c>
      <c r="AJ22" s="59">
        <f>SUM('03 '!I23,'03 '!K23,'03 '!M23)-'03 '!G23</f>
        <v>0</v>
      </c>
      <c r="AK22" s="59">
        <f>SUM('03 '!J23,'03 '!L23,'03 '!N23)-'03 '!H23</f>
        <v>0</v>
      </c>
      <c r="AL22" s="58"/>
      <c r="AM22" s="58"/>
      <c r="AN22" s="58"/>
      <c r="AO22" s="58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</row>
    <row r="23" spans="2:97" ht="15" customHeight="1">
      <c r="B23" s="30"/>
      <c r="C23" s="128" t="s">
        <v>60</v>
      </c>
      <c r="D23" s="129"/>
      <c r="E23" s="84">
        <f>SUM(G23+'04 '!E23)</f>
        <v>74</v>
      </c>
      <c r="F23" s="84">
        <f>SUM(H23+'04 '!F23)</f>
        <v>65</v>
      </c>
      <c r="G23" s="87">
        <f>I23+T23+'02'!I23+'02'!M23+'03 '!G24+'03 '!P24</f>
        <v>35</v>
      </c>
      <c r="H23" s="87">
        <f>J23+U23+'02'!J23+'02'!N23+'03 '!H24+'03 '!Q24</f>
        <v>33</v>
      </c>
      <c r="I23" s="87">
        <v>3</v>
      </c>
      <c r="J23" s="87">
        <v>4</v>
      </c>
      <c r="K23" s="87">
        <v>1</v>
      </c>
      <c r="L23" s="87">
        <v>2</v>
      </c>
      <c r="M23" s="87">
        <v>1</v>
      </c>
      <c r="N23" s="87">
        <v>1</v>
      </c>
      <c r="O23" s="88"/>
      <c r="P23" s="89">
        <v>0</v>
      </c>
      <c r="Q23" s="90">
        <v>0</v>
      </c>
      <c r="R23" s="90">
        <v>1</v>
      </c>
      <c r="S23" s="90">
        <v>1</v>
      </c>
      <c r="T23" s="90">
        <v>8</v>
      </c>
      <c r="U23" s="90">
        <v>11</v>
      </c>
      <c r="V23" s="90">
        <v>6</v>
      </c>
      <c r="W23" s="90">
        <v>8</v>
      </c>
      <c r="X23" s="90">
        <v>2</v>
      </c>
      <c r="Y23" s="90">
        <v>3</v>
      </c>
      <c r="Z23" s="33"/>
      <c r="AA23" s="34" t="s">
        <v>60</v>
      </c>
      <c r="AB23" s="3"/>
      <c r="AC23" s="3"/>
      <c r="AD23" s="59">
        <f>SUM(G23,'04 '!E23)-E23</f>
        <v>0</v>
      </c>
      <c r="AE23" s="59">
        <f>SUM(H23,'04 '!F23)-'01 '!F23</f>
        <v>0</v>
      </c>
      <c r="AF23" s="60">
        <f>SUM(I23,T23,'02'!I23,'02'!M23,'03 '!G24,'03 '!P24)-'01 '!G23</f>
        <v>0</v>
      </c>
      <c r="AG23" s="60">
        <f>SUM(J23,U23,'02'!J23,'02'!N23,'03 '!H24,'03 '!Q24)-'01 '!H23</f>
        <v>0</v>
      </c>
      <c r="AH23" s="60">
        <f t="shared" si="4"/>
        <v>0</v>
      </c>
      <c r="AI23" s="60">
        <f t="shared" si="5"/>
        <v>0</v>
      </c>
      <c r="AJ23" s="59">
        <f>SUM('03 '!I24,'03 '!K24,'03 '!M24)-'03 '!G24</f>
        <v>0</v>
      </c>
      <c r="AK23" s="59">
        <f>SUM('03 '!J24,'03 '!L24,'03 '!N24)-'03 '!H24</f>
        <v>0</v>
      </c>
      <c r="AL23" s="58"/>
      <c r="AM23" s="58"/>
      <c r="AN23" s="58"/>
      <c r="AO23" s="58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</row>
    <row r="24" spans="2:97" ht="15" customHeight="1">
      <c r="B24" s="30"/>
      <c r="C24" s="128" t="s">
        <v>61</v>
      </c>
      <c r="D24" s="129"/>
      <c r="E24" s="84">
        <f>SUM(G24+'04 '!E24)</f>
        <v>127</v>
      </c>
      <c r="F24" s="84">
        <f>SUM(H24+'04 '!F24)</f>
        <v>123</v>
      </c>
      <c r="G24" s="87">
        <f>I24+T24+'02'!I24+'02'!M24+'03 '!G25+'03 '!P25</f>
        <v>91</v>
      </c>
      <c r="H24" s="87">
        <f>J24+U24+'02'!J24+'02'!N24+'03 '!H25+'03 '!Q25</f>
        <v>90</v>
      </c>
      <c r="I24" s="87">
        <v>2</v>
      </c>
      <c r="J24" s="87">
        <v>2</v>
      </c>
      <c r="K24" s="87">
        <v>0</v>
      </c>
      <c r="L24" s="87">
        <v>0</v>
      </c>
      <c r="M24" s="87">
        <v>0</v>
      </c>
      <c r="N24" s="87">
        <v>0</v>
      </c>
      <c r="O24" s="88"/>
      <c r="P24" s="89">
        <v>0</v>
      </c>
      <c r="Q24" s="90">
        <v>0</v>
      </c>
      <c r="R24" s="90">
        <v>2</v>
      </c>
      <c r="S24" s="90">
        <v>2</v>
      </c>
      <c r="T24" s="90">
        <v>19</v>
      </c>
      <c r="U24" s="90">
        <v>21</v>
      </c>
      <c r="V24" s="90">
        <v>11</v>
      </c>
      <c r="W24" s="90">
        <v>12</v>
      </c>
      <c r="X24" s="90">
        <v>7</v>
      </c>
      <c r="Y24" s="90">
        <v>8</v>
      </c>
      <c r="Z24" s="33"/>
      <c r="AA24" s="34" t="s">
        <v>61</v>
      </c>
      <c r="AB24" s="3"/>
      <c r="AC24" s="3"/>
      <c r="AD24" s="59">
        <f>SUM(G24,'04 '!E24)-E24</f>
        <v>0</v>
      </c>
      <c r="AE24" s="59">
        <f>SUM(H24,'04 '!F24)-'01 '!F24</f>
        <v>0</v>
      </c>
      <c r="AF24" s="60">
        <f>SUM(I24,T24,'02'!I24,'02'!M24,'03 '!G25,'03 '!P25)-'01 '!G24</f>
        <v>0</v>
      </c>
      <c r="AG24" s="60">
        <f>SUM(J24,U24,'02'!J24,'02'!N24,'03 '!H25,'03 '!Q25)-'01 '!H24</f>
        <v>0</v>
      </c>
      <c r="AH24" s="60">
        <f t="shared" si="4"/>
        <v>0</v>
      </c>
      <c r="AI24" s="60">
        <f t="shared" si="5"/>
        <v>0</v>
      </c>
      <c r="AJ24" s="59">
        <f>SUM('03 '!I25,'03 '!K25,'03 '!M25)-'03 '!G25</f>
        <v>0</v>
      </c>
      <c r="AK24" s="59">
        <f>SUM('03 '!J25,'03 '!L25,'03 '!N25)-'03 '!H25</f>
        <v>0</v>
      </c>
      <c r="AL24" s="58"/>
      <c r="AM24" s="58"/>
      <c r="AN24" s="58"/>
      <c r="AO24" s="58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</row>
    <row r="25" spans="2:97" ht="15" customHeight="1">
      <c r="B25" s="30"/>
      <c r="C25" s="128" t="s">
        <v>62</v>
      </c>
      <c r="D25" s="129"/>
      <c r="E25" s="84">
        <f>SUM(G25+'04 '!E25)</f>
        <v>317</v>
      </c>
      <c r="F25" s="84">
        <f>SUM(H25+'04 '!F25)</f>
        <v>250</v>
      </c>
      <c r="G25" s="87">
        <f>I25+T25+'02'!I25+'02'!M25+'03 '!G26+'03 '!P26</f>
        <v>70</v>
      </c>
      <c r="H25" s="87">
        <f>J25+U25+'02'!J25+'02'!N25+'03 '!H26+'03 '!Q26</f>
        <v>66</v>
      </c>
      <c r="I25" s="87">
        <v>0</v>
      </c>
      <c r="J25" s="87">
        <v>0</v>
      </c>
      <c r="K25" s="87">
        <v>0</v>
      </c>
      <c r="L25" s="87">
        <v>0</v>
      </c>
      <c r="M25" s="87">
        <v>0</v>
      </c>
      <c r="N25" s="87">
        <v>0</v>
      </c>
      <c r="O25" s="88"/>
      <c r="P25" s="89">
        <v>0</v>
      </c>
      <c r="Q25" s="90">
        <v>0</v>
      </c>
      <c r="R25" s="90">
        <v>0</v>
      </c>
      <c r="S25" s="90">
        <v>0</v>
      </c>
      <c r="T25" s="90">
        <v>6</v>
      </c>
      <c r="U25" s="90">
        <v>6</v>
      </c>
      <c r="V25" s="90">
        <v>4</v>
      </c>
      <c r="W25" s="90">
        <v>4</v>
      </c>
      <c r="X25" s="90">
        <v>2</v>
      </c>
      <c r="Y25" s="90">
        <v>2</v>
      </c>
      <c r="Z25" s="33"/>
      <c r="AA25" s="34" t="s">
        <v>62</v>
      </c>
      <c r="AB25" s="3"/>
      <c r="AC25" s="3"/>
      <c r="AD25" s="59">
        <f>SUM(G25,'04 '!E25)-E25</f>
        <v>0</v>
      </c>
      <c r="AE25" s="59">
        <f>SUM(H25,'04 '!F25)-'01 '!F25</f>
        <v>0</v>
      </c>
      <c r="AF25" s="60">
        <f>SUM(I25,T25,'02'!I25,'02'!M25,'03 '!G26,'03 '!P26)-'01 '!G25</f>
        <v>0</v>
      </c>
      <c r="AG25" s="60">
        <f>SUM(J25,U25,'02'!J25,'02'!N25,'03 '!H26,'03 '!Q26)-'01 '!H25</f>
        <v>0</v>
      </c>
      <c r="AH25" s="60">
        <f t="shared" si="4"/>
        <v>0</v>
      </c>
      <c r="AI25" s="60">
        <f t="shared" si="5"/>
        <v>0</v>
      </c>
      <c r="AJ25" s="59">
        <f>SUM('03 '!I26,'03 '!K26,'03 '!M26)-'03 '!G26</f>
        <v>0</v>
      </c>
      <c r="AK25" s="59">
        <f>SUM('03 '!J26,'03 '!L26,'03 '!N26)-'03 '!H26</f>
        <v>0</v>
      </c>
      <c r="AL25" s="58"/>
      <c r="AM25" s="58"/>
      <c r="AN25" s="58"/>
      <c r="AO25" s="58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</row>
    <row r="26" spans="2:97" ht="15" customHeight="1">
      <c r="B26" s="30"/>
      <c r="C26" s="128" t="s">
        <v>63</v>
      </c>
      <c r="D26" s="129"/>
      <c r="E26" s="84">
        <f>SUM(G26+'04 '!E26)</f>
        <v>360</v>
      </c>
      <c r="F26" s="84">
        <f>SUM(H26+'04 '!F26)</f>
        <v>262</v>
      </c>
      <c r="G26" s="87">
        <f>I26+T26+'02'!I26+'02'!M26+'03 '!G27+'03 '!P27</f>
        <v>214</v>
      </c>
      <c r="H26" s="87">
        <f>J26+U26+'02'!J26+'02'!N26+'03 '!H27+'03 '!Q27</f>
        <v>150</v>
      </c>
      <c r="I26" s="87">
        <v>5</v>
      </c>
      <c r="J26" s="87">
        <v>4</v>
      </c>
      <c r="K26" s="87">
        <v>2</v>
      </c>
      <c r="L26" s="87">
        <v>2</v>
      </c>
      <c r="M26" s="87">
        <v>0</v>
      </c>
      <c r="N26" s="87">
        <v>0</v>
      </c>
      <c r="O26" s="88"/>
      <c r="P26" s="89">
        <v>0</v>
      </c>
      <c r="Q26" s="90">
        <v>0</v>
      </c>
      <c r="R26" s="90">
        <v>3</v>
      </c>
      <c r="S26" s="90">
        <v>2</v>
      </c>
      <c r="T26" s="90">
        <v>36</v>
      </c>
      <c r="U26" s="90">
        <v>35</v>
      </c>
      <c r="V26" s="90">
        <v>15</v>
      </c>
      <c r="W26" s="90">
        <v>16</v>
      </c>
      <c r="X26" s="90">
        <v>16</v>
      </c>
      <c r="Y26" s="90">
        <v>14</v>
      </c>
      <c r="Z26" s="33"/>
      <c r="AA26" s="34" t="s">
        <v>63</v>
      </c>
      <c r="AB26" s="3"/>
      <c r="AC26" s="3"/>
      <c r="AD26" s="59">
        <f>SUM(G26,'04 '!E26)-E26</f>
        <v>0</v>
      </c>
      <c r="AE26" s="59">
        <f>SUM(H26,'04 '!F26)-'01 '!F26</f>
        <v>0</v>
      </c>
      <c r="AF26" s="60">
        <f>SUM(I26,T26,'02'!I26,'02'!M26,'03 '!G27,'03 '!P27)-'01 '!G26</f>
        <v>0</v>
      </c>
      <c r="AG26" s="60">
        <f>SUM(J26,U26,'02'!J26,'02'!N26,'03 '!H27,'03 '!Q27)-'01 '!H26</f>
        <v>0</v>
      </c>
      <c r="AH26" s="60">
        <f t="shared" si="4"/>
        <v>0</v>
      </c>
      <c r="AI26" s="60">
        <f t="shared" si="5"/>
        <v>0</v>
      </c>
      <c r="AJ26" s="59">
        <f>SUM('03 '!I27,'03 '!K27,'03 '!M27)-'03 '!G27</f>
        <v>0</v>
      </c>
      <c r="AK26" s="59">
        <f>SUM('03 '!J27,'03 '!L27,'03 '!N27)-'03 '!H27</f>
        <v>0</v>
      </c>
      <c r="AL26" s="58"/>
      <c r="AM26" s="58"/>
      <c r="AN26" s="58"/>
      <c r="AO26" s="58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</row>
    <row r="27" spans="2:97" ht="15" customHeight="1">
      <c r="B27" s="30"/>
      <c r="C27" s="128" t="s">
        <v>64</v>
      </c>
      <c r="D27" s="129"/>
      <c r="E27" s="84">
        <f>SUM(G27+'04 '!E27)</f>
        <v>668</v>
      </c>
      <c r="F27" s="84">
        <f>SUM(H27+'04 '!F27)</f>
        <v>542</v>
      </c>
      <c r="G27" s="87">
        <f>I27+T27+'02'!I27+'02'!M27+'03 '!G28+'03 '!P28</f>
        <v>168</v>
      </c>
      <c r="H27" s="87">
        <f>J27+U27+'02'!J27+'02'!N27+'03 '!H28+'03 '!Q28</f>
        <v>100</v>
      </c>
      <c r="I27" s="87">
        <v>2</v>
      </c>
      <c r="J27" s="87">
        <v>2</v>
      </c>
      <c r="K27" s="87">
        <v>1</v>
      </c>
      <c r="L27" s="87">
        <v>1</v>
      </c>
      <c r="M27" s="87">
        <v>0</v>
      </c>
      <c r="N27" s="87">
        <v>0</v>
      </c>
      <c r="O27" s="88"/>
      <c r="P27" s="89">
        <v>1</v>
      </c>
      <c r="Q27" s="90">
        <v>1</v>
      </c>
      <c r="R27" s="90">
        <v>0</v>
      </c>
      <c r="S27" s="90">
        <v>0</v>
      </c>
      <c r="T27" s="90">
        <v>26</v>
      </c>
      <c r="U27" s="90">
        <v>31</v>
      </c>
      <c r="V27" s="90">
        <v>12</v>
      </c>
      <c r="W27" s="90">
        <v>14</v>
      </c>
      <c r="X27" s="90">
        <v>10</v>
      </c>
      <c r="Y27" s="90">
        <v>12</v>
      </c>
      <c r="Z27" s="33"/>
      <c r="AA27" s="34" t="s">
        <v>64</v>
      </c>
      <c r="AB27" s="3"/>
      <c r="AC27" s="3"/>
      <c r="AD27" s="59">
        <f>SUM(G27,'04 '!E27)-E27</f>
        <v>0</v>
      </c>
      <c r="AE27" s="59">
        <f>SUM(H27,'04 '!F27)-'01 '!F27</f>
        <v>0</v>
      </c>
      <c r="AF27" s="60">
        <f>SUM(I27,T27,'02'!I27,'02'!M27,'03 '!G28,'03 '!P28)-'01 '!G27</f>
        <v>0</v>
      </c>
      <c r="AG27" s="60">
        <f>SUM(J27,U27,'02'!J27,'02'!N27,'03 '!H28,'03 '!Q28)-'01 '!H27</f>
        <v>0</v>
      </c>
      <c r="AH27" s="60">
        <f t="shared" si="4"/>
        <v>0</v>
      </c>
      <c r="AI27" s="60">
        <f t="shared" si="5"/>
        <v>0</v>
      </c>
      <c r="AJ27" s="59">
        <f>SUM('03 '!I28,'03 '!K28,'03 '!M28)-'03 '!G28</f>
        <v>0</v>
      </c>
      <c r="AK27" s="59">
        <f>SUM('03 '!J28,'03 '!L28,'03 '!N28)-'03 '!H28</f>
        <v>0</v>
      </c>
      <c r="AL27" s="58"/>
      <c r="AM27" s="58"/>
      <c r="AN27" s="58"/>
      <c r="AO27" s="58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</row>
    <row r="28" spans="2:97" ht="15" customHeight="1">
      <c r="B28" s="30"/>
      <c r="C28" s="128" t="s">
        <v>65</v>
      </c>
      <c r="D28" s="129"/>
      <c r="E28" s="84">
        <f>SUM(G28+'04 '!E28)</f>
        <v>128</v>
      </c>
      <c r="F28" s="84">
        <f>SUM(H28+'04 '!F28)</f>
        <v>111</v>
      </c>
      <c r="G28" s="87">
        <f>I28+T28+'02'!I28+'02'!M28+'03 '!G29+'03 '!P29</f>
        <v>92</v>
      </c>
      <c r="H28" s="87">
        <f>J28+U28+'02'!J28+'02'!N28+'03 '!H29+'03 '!Q29</f>
        <v>78</v>
      </c>
      <c r="I28" s="87">
        <v>4</v>
      </c>
      <c r="J28" s="87">
        <v>5</v>
      </c>
      <c r="K28" s="87">
        <v>1</v>
      </c>
      <c r="L28" s="87">
        <v>2</v>
      </c>
      <c r="M28" s="87">
        <v>1</v>
      </c>
      <c r="N28" s="87">
        <v>1</v>
      </c>
      <c r="O28" s="88"/>
      <c r="P28" s="89">
        <v>0</v>
      </c>
      <c r="Q28" s="90">
        <v>0</v>
      </c>
      <c r="R28" s="90">
        <v>2</v>
      </c>
      <c r="S28" s="90">
        <v>2</v>
      </c>
      <c r="T28" s="90">
        <v>31</v>
      </c>
      <c r="U28" s="90">
        <v>26</v>
      </c>
      <c r="V28" s="90">
        <v>18</v>
      </c>
      <c r="W28" s="90">
        <v>14</v>
      </c>
      <c r="X28" s="90">
        <v>9</v>
      </c>
      <c r="Y28" s="90">
        <v>8</v>
      </c>
      <c r="Z28" s="33"/>
      <c r="AA28" s="34" t="s">
        <v>65</v>
      </c>
      <c r="AB28" s="3"/>
      <c r="AC28" s="3"/>
      <c r="AD28" s="59">
        <f>SUM(G28,'04 '!E28)-E28</f>
        <v>0</v>
      </c>
      <c r="AE28" s="59">
        <f>SUM(H28,'04 '!F28)-'01 '!F28</f>
        <v>0</v>
      </c>
      <c r="AF28" s="60">
        <f>SUM(I28,T28,'02'!I28,'02'!M28,'03 '!G29,'03 '!P29)-'01 '!G28</f>
        <v>0</v>
      </c>
      <c r="AG28" s="60">
        <f>SUM(J28,U28,'02'!J28,'02'!N28,'03 '!H29,'03 '!Q29)-'01 '!H28</f>
        <v>0</v>
      </c>
      <c r="AH28" s="60">
        <f t="shared" si="4"/>
        <v>0</v>
      </c>
      <c r="AI28" s="60">
        <f t="shared" si="5"/>
        <v>0</v>
      </c>
      <c r="AJ28" s="59">
        <f>SUM('03 '!I29,'03 '!K29,'03 '!M29)-'03 '!G29</f>
        <v>0</v>
      </c>
      <c r="AK28" s="59">
        <f>SUM('03 '!J29,'03 '!L29,'03 '!N29)-'03 '!H29</f>
        <v>0</v>
      </c>
      <c r="AL28" s="58"/>
      <c r="AM28" s="58"/>
      <c r="AN28" s="58"/>
      <c r="AO28" s="58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</row>
    <row r="29" spans="2:97" ht="15" customHeight="1">
      <c r="B29" s="30"/>
      <c r="C29" s="134" t="s">
        <v>189</v>
      </c>
      <c r="D29" s="135"/>
      <c r="E29" s="84">
        <f>SUM(G29+'04 '!E29)</f>
        <v>82</v>
      </c>
      <c r="F29" s="84">
        <f>SUM(H29+'04 '!F29)</f>
        <v>72</v>
      </c>
      <c r="G29" s="87">
        <f>I29+T29+'02'!I29+'02'!M29+'03 '!G30+'03 '!P30</f>
        <v>51</v>
      </c>
      <c r="H29" s="87">
        <f>J29+U29+'02'!J29+'02'!N29+'03 '!H30+'03 '!Q30</f>
        <v>42</v>
      </c>
      <c r="I29" s="87">
        <v>9</v>
      </c>
      <c r="J29" s="87">
        <v>5</v>
      </c>
      <c r="K29" s="87">
        <v>0</v>
      </c>
      <c r="L29" s="87">
        <v>0</v>
      </c>
      <c r="M29" s="87">
        <v>8</v>
      </c>
      <c r="N29" s="87">
        <v>3</v>
      </c>
      <c r="O29" s="88"/>
      <c r="P29" s="89">
        <v>0</v>
      </c>
      <c r="Q29" s="90">
        <v>0</v>
      </c>
      <c r="R29" s="90">
        <v>1</v>
      </c>
      <c r="S29" s="90">
        <v>2</v>
      </c>
      <c r="T29" s="90">
        <v>8</v>
      </c>
      <c r="U29" s="90">
        <v>6</v>
      </c>
      <c r="V29" s="90">
        <v>6</v>
      </c>
      <c r="W29" s="90">
        <v>4</v>
      </c>
      <c r="X29" s="90">
        <v>1</v>
      </c>
      <c r="Y29" s="90">
        <v>1</v>
      </c>
      <c r="Z29" s="33"/>
      <c r="AA29" s="35" t="s">
        <v>188</v>
      </c>
      <c r="AB29" s="3"/>
      <c r="AC29" s="3"/>
      <c r="AD29" s="59">
        <f>SUM(G29,'04 '!E29)-E29</f>
        <v>0</v>
      </c>
      <c r="AE29" s="59">
        <f>SUM(H29,'04 '!F29)-'01 '!F29</f>
        <v>0</v>
      </c>
      <c r="AF29" s="60">
        <f>SUM(I29,T29,'02'!I29,'02'!M29,'03 '!G30,'03 '!P30)-'01 '!G29</f>
        <v>0</v>
      </c>
      <c r="AG29" s="60">
        <f>SUM(J29,U29,'02'!J29,'02'!N29,'03 '!H30,'03 '!Q30)-'01 '!H29</f>
        <v>0</v>
      </c>
      <c r="AH29" s="60">
        <f t="shared" si="4"/>
        <v>0</v>
      </c>
      <c r="AI29" s="60">
        <f t="shared" si="5"/>
        <v>0</v>
      </c>
      <c r="AJ29" s="59">
        <f>SUM('03 '!I30,'03 '!K30,'03 '!M30)-'03 '!G30</f>
        <v>0</v>
      </c>
      <c r="AK29" s="59">
        <f>SUM('03 '!J30,'03 '!L30,'03 '!N30)-'03 '!H30</f>
        <v>0</v>
      </c>
      <c r="AL29" s="58"/>
      <c r="AM29" s="58"/>
      <c r="AN29" s="58"/>
      <c r="AO29" s="58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</row>
    <row r="30" spans="2:97" ht="15" customHeight="1">
      <c r="B30" s="30"/>
      <c r="C30" s="128" t="s">
        <v>66</v>
      </c>
      <c r="D30" s="129"/>
      <c r="E30" s="84">
        <f>SUM(G30+'04 '!E30)</f>
        <v>1288</v>
      </c>
      <c r="F30" s="84">
        <f>SUM(H30+'04 '!F30)</f>
        <v>1174</v>
      </c>
      <c r="G30" s="87">
        <f>I30+T30+'02'!I30+'02'!M30+'03 '!G31+'03 '!P31</f>
        <v>648</v>
      </c>
      <c r="H30" s="87">
        <f>J30+U30+'02'!J30+'02'!N30+'03 '!H31+'03 '!Q31</f>
        <v>611</v>
      </c>
      <c r="I30" s="87">
        <v>19</v>
      </c>
      <c r="J30" s="87">
        <v>18</v>
      </c>
      <c r="K30" s="87">
        <v>6</v>
      </c>
      <c r="L30" s="87">
        <v>5</v>
      </c>
      <c r="M30" s="87">
        <v>9</v>
      </c>
      <c r="N30" s="87">
        <v>10</v>
      </c>
      <c r="O30" s="88"/>
      <c r="P30" s="89">
        <v>0</v>
      </c>
      <c r="Q30" s="90">
        <v>0</v>
      </c>
      <c r="R30" s="90">
        <v>4</v>
      </c>
      <c r="S30" s="90">
        <v>3</v>
      </c>
      <c r="T30" s="90">
        <v>185</v>
      </c>
      <c r="U30" s="90">
        <v>213</v>
      </c>
      <c r="V30" s="90">
        <v>93</v>
      </c>
      <c r="W30" s="90">
        <v>106</v>
      </c>
      <c r="X30" s="90">
        <v>78</v>
      </c>
      <c r="Y30" s="90">
        <v>90</v>
      </c>
      <c r="Z30" s="33"/>
      <c r="AA30" s="34" t="s">
        <v>66</v>
      </c>
      <c r="AB30" s="3"/>
      <c r="AC30" s="3"/>
      <c r="AD30" s="59">
        <f>SUM(G30,'04 '!E30)-E30</f>
        <v>0</v>
      </c>
      <c r="AE30" s="59">
        <f>SUM(H30,'04 '!F30)-'01 '!F30</f>
        <v>0</v>
      </c>
      <c r="AF30" s="60">
        <f>SUM(I30,T30,'02'!I30,'02'!M30,'03 '!G31,'03 '!P31)-'01 '!G30</f>
        <v>0</v>
      </c>
      <c r="AG30" s="60">
        <f>SUM(J30,U30,'02'!J30,'02'!N30,'03 '!H31,'03 '!Q31)-'01 '!H30</f>
        <v>0</v>
      </c>
      <c r="AH30" s="60">
        <f t="shared" si="4"/>
        <v>0</v>
      </c>
      <c r="AI30" s="60">
        <f t="shared" si="5"/>
        <v>0</v>
      </c>
      <c r="AJ30" s="59">
        <f>SUM('03 '!I31,'03 '!K31,'03 '!M31)-'03 '!G31</f>
        <v>0</v>
      </c>
      <c r="AK30" s="59">
        <f>SUM('03 '!J31,'03 '!L31,'03 '!N31)-'03 '!H31</f>
        <v>0</v>
      </c>
      <c r="AL30" s="58"/>
      <c r="AM30" s="58"/>
      <c r="AN30" s="58"/>
      <c r="AO30" s="58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</row>
    <row r="31" spans="2:97" ht="15" customHeight="1">
      <c r="B31" s="30"/>
      <c r="C31" s="128" t="s">
        <v>67</v>
      </c>
      <c r="D31" s="129"/>
      <c r="E31" s="84">
        <f>SUM(G31+'04 '!E31)</f>
        <v>7029</v>
      </c>
      <c r="F31" s="84">
        <f>SUM(H31+'04 '!F31)</f>
        <v>4333</v>
      </c>
      <c r="G31" s="87">
        <f>I31+T31+'02'!I31+'02'!M31+'03 '!G32+'03 '!P32</f>
        <v>3085</v>
      </c>
      <c r="H31" s="87">
        <f>J31+U31+'02'!J31+'02'!N31+'03 '!H32+'03 '!Q32</f>
        <v>1587</v>
      </c>
      <c r="I31" s="87">
        <v>57</v>
      </c>
      <c r="J31" s="87">
        <v>56</v>
      </c>
      <c r="K31" s="87">
        <v>26</v>
      </c>
      <c r="L31" s="87">
        <v>27</v>
      </c>
      <c r="M31" s="87">
        <v>26</v>
      </c>
      <c r="N31" s="87">
        <v>23</v>
      </c>
      <c r="O31" s="88"/>
      <c r="P31" s="89">
        <v>1</v>
      </c>
      <c r="Q31" s="90">
        <v>1</v>
      </c>
      <c r="R31" s="90">
        <v>4</v>
      </c>
      <c r="S31" s="90">
        <v>5</v>
      </c>
      <c r="T31" s="90">
        <v>152</v>
      </c>
      <c r="U31" s="90">
        <v>167</v>
      </c>
      <c r="V31" s="90">
        <v>66</v>
      </c>
      <c r="W31" s="90">
        <v>74</v>
      </c>
      <c r="X31" s="90">
        <v>73</v>
      </c>
      <c r="Y31" s="90">
        <v>81</v>
      </c>
      <c r="Z31" s="33"/>
      <c r="AA31" s="34" t="s">
        <v>67</v>
      </c>
      <c r="AB31" s="3"/>
      <c r="AC31" s="3"/>
      <c r="AD31" s="59">
        <f>SUM(G31,'04 '!E31)-E31</f>
        <v>0</v>
      </c>
      <c r="AE31" s="59">
        <f>SUM(H31,'04 '!F31)-'01 '!F31</f>
        <v>0</v>
      </c>
      <c r="AF31" s="60">
        <f>SUM(I31,T31,'02'!I31,'02'!M31,'03 '!G32,'03 '!P32)-'01 '!G31</f>
        <v>0</v>
      </c>
      <c r="AG31" s="60">
        <f>SUM(J31,U31,'02'!J31,'02'!N31,'03 '!H32,'03 '!Q32)-'01 '!H31</f>
        <v>0</v>
      </c>
      <c r="AH31" s="60">
        <f t="shared" si="4"/>
        <v>0</v>
      </c>
      <c r="AI31" s="60">
        <f t="shared" si="5"/>
        <v>0</v>
      </c>
      <c r="AJ31" s="59">
        <f>SUM('03 '!I32,'03 '!K32,'03 '!M32)-'03 '!G32</f>
        <v>0</v>
      </c>
      <c r="AK31" s="59">
        <f>SUM('03 '!J32,'03 '!L32,'03 '!N32)-'03 '!H32</f>
        <v>0</v>
      </c>
      <c r="AL31" s="58"/>
      <c r="AM31" s="58"/>
      <c r="AN31" s="58"/>
      <c r="AO31" s="58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</row>
    <row r="32" spans="2:97" ht="15" customHeight="1">
      <c r="B32" s="30"/>
      <c r="C32" s="128" t="s">
        <v>68</v>
      </c>
      <c r="D32" s="129"/>
      <c r="E32" s="84">
        <f>SUM(G32+'04 '!E32)</f>
        <v>82</v>
      </c>
      <c r="F32" s="84">
        <f>SUM(H32+'04 '!F32)</f>
        <v>72</v>
      </c>
      <c r="G32" s="87">
        <f>I32+T32+'02'!I32+'02'!M32+'03 '!G33+'03 '!P33</f>
        <v>57</v>
      </c>
      <c r="H32" s="87">
        <f>J32+U32+'02'!J32+'02'!N32+'03 '!H33+'03 '!Q33</f>
        <v>54</v>
      </c>
      <c r="I32" s="87">
        <v>2</v>
      </c>
      <c r="J32" s="87">
        <v>2</v>
      </c>
      <c r="K32" s="87">
        <v>1</v>
      </c>
      <c r="L32" s="87">
        <v>1</v>
      </c>
      <c r="M32" s="87">
        <v>0</v>
      </c>
      <c r="N32" s="87">
        <v>0</v>
      </c>
      <c r="O32" s="88"/>
      <c r="P32" s="89">
        <v>0</v>
      </c>
      <c r="Q32" s="90">
        <v>0</v>
      </c>
      <c r="R32" s="90">
        <v>1</v>
      </c>
      <c r="S32" s="90">
        <v>1</v>
      </c>
      <c r="T32" s="90">
        <v>4</v>
      </c>
      <c r="U32" s="90">
        <v>6</v>
      </c>
      <c r="V32" s="90">
        <v>2</v>
      </c>
      <c r="W32" s="90">
        <v>4</v>
      </c>
      <c r="X32" s="90">
        <v>2</v>
      </c>
      <c r="Y32" s="90">
        <v>2</v>
      </c>
      <c r="Z32" s="33"/>
      <c r="AA32" s="34" t="s">
        <v>68</v>
      </c>
      <c r="AB32" s="3"/>
      <c r="AC32" s="3"/>
      <c r="AD32" s="59">
        <f>SUM(G32,'04 '!E32)-E32</f>
        <v>0</v>
      </c>
      <c r="AE32" s="59">
        <f>SUM(H32,'04 '!F32)-'01 '!F32</f>
        <v>0</v>
      </c>
      <c r="AF32" s="60">
        <f>SUM(I32,T32,'02'!I32,'02'!M32,'03 '!G33,'03 '!P33)-'01 '!G32</f>
        <v>0</v>
      </c>
      <c r="AG32" s="60">
        <f>SUM(J32,U32,'02'!J32,'02'!N32,'03 '!H33,'03 '!Q33)-'01 '!H32</f>
        <v>0</v>
      </c>
      <c r="AH32" s="60">
        <f t="shared" si="4"/>
        <v>0</v>
      </c>
      <c r="AI32" s="60">
        <f t="shared" si="5"/>
        <v>0</v>
      </c>
      <c r="AJ32" s="59">
        <f>SUM('03 '!I33,'03 '!K33,'03 '!M33)-'03 '!G33</f>
        <v>0</v>
      </c>
      <c r="AK32" s="59">
        <f>SUM('03 '!J33,'03 '!L33,'03 '!N33)-'03 '!H33</f>
        <v>0</v>
      </c>
      <c r="AL32" s="58"/>
      <c r="AM32" s="58"/>
      <c r="AN32" s="58"/>
      <c r="AO32" s="58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</row>
    <row r="33" spans="2:97" ht="15" customHeight="1">
      <c r="B33" s="30"/>
      <c r="C33" s="128" t="s">
        <v>28</v>
      </c>
      <c r="D33" s="129"/>
      <c r="E33" s="84">
        <f>SUM(G33+'04 '!E33)</f>
        <v>1108</v>
      </c>
      <c r="F33" s="84">
        <f>SUM(H33+'04 '!F33)</f>
        <v>902</v>
      </c>
      <c r="G33" s="87">
        <f>I33+T33+'02'!I33+'02'!M33+'03 '!G34+'03 '!P34</f>
        <v>650</v>
      </c>
      <c r="H33" s="87">
        <f>J33+U33+'02'!J33+'02'!N33+'03 '!H34+'03 '!Q34</f>
        <v>552</v>
      </c>
      <c r="I33" s="87">
        <v>20</v>
      </c>
      <c r="J33" s="87">
        <v>25</v>
      </c>
      <c r="K33" s="87">
        <v>5</v>
      </c>
      <c r="L33" s="87">
        <v>12</v>
      </c>
      <c r="M33" s="87">
        <v>8</v>
      </c>
      <c r="N33" s="87">
        <v>6</v>
      </c>
      <c r="O33" s="88"/>
      <c r="P33" s="89">
        <v>0</v>
      </c>
      <c r="Q33" s="90">
        <v>0</v>
      </c>
      <c r="R33" s="90">
        <v>7</v>
      </c>
      <c r="S33" s="90">
        <v>7</v>
      </c>
      <c r="T33" s="90">
        <v>179</v>
      </c>
      <c r="U33" s="90">
        <v>190</v>
      </c>
      <c r="V33" s="90">
        <v>90</v>
      </c>
      <c r="W33" s="90">
        <v>99</v>
      </c>
      <c r="X33" s="90">
        <v>78</v>
      </c>
      <c r="Y33" s="90">
        <v>81</v>
      </c>
      <c r="Z33" s="63"/>
      <c r="AA33" s="34" t="s">
        <v>28</v>
      </c>
      <c r="AB33" s="3"/>
      <c r="AC33" s="3"/>
      <c r="AD33" s="59">
        <f>SUM(G33,'04 '!E33)-E33</f>
        <v>0</v>
      </c>
      <c r="AE33" s="59">
        <f>SUM(H33,'04 '!F33)-'01 '!F33</f>
        <v>0</v>
      </c>
      <c r="AF33" s="60">
        <f>SUM(I33,T33,'02'!I33,'02'!M33,'03 '!G34,'03 '!P34)-'01 '!G33</f>
        <v>0</v>
      </c>
      <c r="AG33" s="60">
        <f>SUM(J33,U33,'02'!J33,'02'!N33,'03 '!H34,'03 '!Q34)-'01 '!H33</f>
        <v>0</v>
      </c>
      <c r="AH33" s="60">
        <f t="shared" si="4"/>
        <v>0</v>
      </c>
      <c r="AI33" s="60">
        <f t="shared" si="5"/>
        <v>0</v>
      </c>
      <c r="AJ33" s="59">
        <f>SUM('03 '!I34,'03 '!K34,'03 '!M34)-'03 '!G34</f>
        <v>0</v>
      </c>
      <c r="AK33" s="59">
        <f>SUM('03 '!J34,'03 '!L34,'03 '!N34)-'03 '!H34</f>
        <v>0</v>
      </c>
      <c r="AL33" s="58"/>
      <c r="AM33" s="58"/>
      <c r="AN33" s="58"/>
      <c r="AO33" s="58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</row>
    <row r="34" spans="2:97" ht="15" customHeight="1">
      <c r="B34" s="132" t="s">
        <v>29</v>
      </c>
      <c r="C34" s="132"/>
      <c r="D34" s="133"/>
      <c r="E34" s="84">
        <f>SUM(G34+'04 '!E34)</f>
        <v>447</v>
      </c>
      <c r="F34" s="84">
        <f>SUM(H34+'04 '!F34)</f>
        <v>402</v>
      </c>
      <c r="G34" s="84">
        <f>SUM(G35:G40)</f>
        <v>256</v>
      </c>
      <c r="H34" s="84">
        <f>SUM(H35:H40)</f>
        <v>255</v>
      </c>
      <c r="I34" s="84">
        <v>9</v>
      </c>
      <c r="J34" s="84">
        <v>10</v>
      </c>
      <c r="K34" s="84">
        <v>0</v>
      </c>
      <c r="L34" s="84">
        <v>0</v>
      </c>
      <c r="M34" s="84">
        <v>3</v>
      </c>
      <c r="N34" s="84">
        <v>4</v>
      </c>
      <c r="O34" s="77"/>
      <c r="P34" s="85">
        <v>0</v>
      </c>
      <c r="Q34" s="84">
        <v>0</v>
      </c>
      <c r="R34" s="84">
        <v>6</v>
      </c>
      <c r="S34" s="84">
        <v>6</v>
      </c>
      <c r="T34" s="84">
        <v>76</v>
      </c>
      <c r="U34" s="84">
        <v>86</v>
      </c>
      <c r="V34" s="84">
        <v>48</v>
      </c>
      <c r="W34" s="84">
        <v>52</v>
      </c>
      <c r="X34" s="84">
        <v>25</v>
      </c>
      <c r="Y34" s="84">
        <v>31</v>
      </c>
      <c r="Z34" s="142" t="s">
        <v>29</v>
      </c>
      <c r="AA34" s="143"/>
      <c r="AB34" s="3"/>
      <c r="AC34" s="3"/>
      <c r="AD34" s="59">
        <f>SUM(G34,'04 '!E34)-E34</f>
        <v>0</v>
      </c>
      <c r="AE34" s="59">
        <f>SUM(H34,'04 '!F34)-'01 '!F34</f>
        <v>0</v>
      </c>
      <c r="AF34" s="60">
        <f>SUM(I34,T34,'02'!I34,'02'!M34,'03 '!G35,'03 '!P35)-'01 '!G34</f>
        <v>0</v>
      </c>
      <c r="AG34" s="60">
        <f>SUM(J34,U34,'02'!J34,'02'!N34,'03 '!H35,'03 '!Q35)-'01 '!H34</f>
        <v>0</v>
      </c>
      <c r="AH34" s="60">
        <f t="shared" si="4"/>
        <v>0</v>
      </c>
      <c r="AI34" s="60">
        <f t="shared" si="5"/>
        <v>0</v>
      </c>
      <c r="AJ34" s="59">
        <f>SUM('03 '!I35,'03 '!K35,'03 '!M35)-'03 '!G35</f>
        <v>0</v>
      </c>
      <c r="AK34" s="59">
        <f>SUM('03 '!J35,'03 '!L35,'03 '!N35)-'03 '!H35</f>
        <v>0</v>
      </c>
      <c r="AL34" s="58"/>
      <c r="AM34" s="58"/>
      <c r="AN34" s="58"/>
      <c r="AO34" s="58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</row>
    <row r="35" spans="2:97" ht="15" customHeight="1">
      <c r="B35" s="30"/>
      <c r="C35" s="128" t="s">
        <v>49</v>
      </c>
      <c r="D35" s="129"/>
      <c r="E35" s="84">
        <f>SUM(G35+'04 '!E35)</f>
        <v>51</v>
      </c>
      <c r="F35" s="84">
        <f>SUM(H35+'04 '!F35)</f>
        <v>50</v>
      </c>
      <c r="G35" s="87">
        <f>I35+T35+'02'!I35+'02'!M35+'03 '!G36+'03 '!P36</f>
        <v>38</v>
      </c>
      <c r="H35" s="87">
        <f>J35+U35+'02'!J35+'02'!N35+'03 '!H36+'03 '!Q36</f>
        <v>39</v>
      </c>
      <c r="I35" s="87">
        <v>2</v>
      </c>
      <c r="J35" s="87">
        <v>2</v>
      </c>
      <c r="K35" s="87">
        <v>0</v>
      </c>
      <c r="L35" s="87">
        <v>0</v>
      </c>
      <c r="M35" s="87">
        <v>0</v>
      </c>
      <c r="N35" s="87">
        <v>0</v>
      </c>
      <c r="O35" s="88"/>
      <c r="P35" s="89">
        <v>0</v>
      </c>
      <c r="Q35" s="90">
        <v>0</v>
      </c>
      <c r="R35" s="90">
        <v>2</v>
      </c>
      <c r="S35" s="90">
        <v>2</v>
      </c>
      <c r="T35" s="90">
        <v>20</v>
      </c>
      <c r="U35" s="90">
        <v>21</v>
      </c>
      <c r="V35" s="90">
        <v>13</v>
      </c>
      <c r="W35" s="90">
        <v>12</v>
      </c>
      <c r="X35" s="90">
        <v>7</v>
      </c>
      <c r="Y35" s="90">
        <v>9</v>
      </c>
      <c r="Z35" s="33"/>
      <c r="AA35" s="34" t="s">
        <v>49</v>
      </c>
      <c r="AB35" s="3"/>
      <c r="AC35" s="3"/>
      <c r="AD35" s="59">
        <f>SUM(G35,'04 '!E35)-E35</f>
        <v>0</v>
      </c>
      <c r="AE35" s="59">
        <f>SUM(H35,'04 '!F35)-'01 '!F35</f>
        <v>0</v>
      </c>
      <c r="AF35" s="60">
        <f>SUM(I35,T35,'02'!I35,'02'!M35,'03 '!G36,'03 '!P36)-'01 '!G35</f>
        <v>0</v>
      </c>
      <c r="AG35" s="60">
        <f>SUM(J35,U35,'02'!J35,'02'!N35,'03 '!H36,'03 '!Q36)-'01 '!H35</f>
        <v>0</v>
      </c>
      <c r="AH35" s="60">
        <f t="shared" si="4"/>
        <v>0</v>
      </c>
      <c r="AI35" s="60">
        <f t="shared" si="5"/>
        <v>0</v>
      </c>
      <c r="AJ35" s="59">
        <f>SUM('03 '!I36,'03 '!K36,'03 '!M36)-'03 '!G36</f>
        <v>0</v>
      </c>
      <c r="AK35" s="59">
        <f>SUM('03 '!J36,'03 '!L36,'03 '!N36)-'03 '!H36</f>
        <v>0</v>
      </c>
      <c r="AL35" s="58"/>
      <c r="AM35" s="58"/>
      <c r="AN35" s="58"/>
      <c r="AO35" s="58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</row>
    <row r="36" spans="2:97" ht="15" customHeight="1">
      <c r="B36" s="30"/>
      <c r="C36" s="128" t="s">
        <v>50</v>
      </c>
      <c r="D36" s="129"/>
      <c r="E36" s="84">
        <f>SUM(G36+'04 '!E36)</f>
        <v>15</v>
      </c>
      <c r="F36" s="84">
        <f>SUM(H36+'04 '!F36)</f>
        <v>12</v>
      </c>
      <c r="G36" s="87">
        <f>I36+T36+'02'!I36+'02'!M36+'03 '!G37+'03 '!P37</f>
        <v>10</v>
      </c>
      <c r="H36" s="87">
        <f>J36+U36+'02'!J36+'02'!N36+'03 '!H37+'03 '!Q37</f>
        <v>9</v>
      </c>
      <c r="I36" s="87">
        <v>0</v>
      </c>
      <c r="J36" s="87">
        <v>0</v>
      </c>
      <c r="K36" s="87">
        <v>0</v>
      </c>
      <c r="L36" s="87">
        <v>0</v>
      </c>
      <c r="M36" s="87">
        <v>0</v>
      </c>
      <c r="N36" s="87">
        <v>0</v>
      </c>
      <c r="O36" s="88"/>
      <c r="P36" s="89">
        <v>0</v>
      </c>
      <c r="Q36" s="90">
        <v>0</v>
      </c>
      <c r="R36" s="90">
        <v>0</v>
      </c>
      <c r="S36" s="90">
        <v>0</v>
      </c>
      <c r="T36" s="90">
        <v>2</v>
      </c>
      <c r="U36" s="90">
        <v>2</v>
      </c>
      <c r="V36" s="90">
        <v>1</v>
      </c>
      <c r="W36" s="90">
        <v>1</v>
      </c>
      <c r="X36" s="90">
        <v>1</v>
      </c>
      <c r="Y36" s="90">
        <v>1</v>
      </c>
      <c r="Z36" s="33"/>
      <c r="AA36" s="34" t="s">
        <v>50</v>
      </c>
      <c r="AB36" s="3"/>
      <c r="AC36" s="3"/>
      <c r="AD36" s="59">
        <f>SUM(G36,'04 '!E36)-E36</f>
        <v>0</v>
      </c>
      <c r="AE36" s="59">
        <f>SUM(H36,'04 '!F36)-'01 '!F36</f>
        <v>0</v>
      </c>
      <c r="AF36" s="60">
        <f>SUM(I36,T36,'02'!I36,'02'!M36,'03 '!G37,'03 '!P37)-'01 '!G36</f>
        <v>0</v>
      </c>
      <c r="AG36" s="60">
        <f>SUM(J36,U36,'02'!J36,'02'!N36,'03 '!H37,'03 '!Q37)-'01 '!H36</f>
        <v>0</v>
      </c>
      <c r="AH36" s="60">
        <f t="shared" si="4"/>
        <v>0</v>
      </c>
      <c r="AI36" s="60">
        <f t="shared" si="5"/>
        <v>0</v>
      </c>
      <c r="AJ36" s="59">
        <f>SUM('03 '!I37,'03 '!K37,'03 '!M37)-'03 '!G37</f>
        <v>0</v>
      </c>
      <c r="AK36" s="59">
        <f>SUM('03 '!J37,'03 '!L37,'03 '!N37)-'03 '!H37</f>
        <v>0</v>
      </c>
      <c r="AL36" s="58"/>
      <c r="AM36" s="58"/>
      <c r="AN36" s="58"/>
      <c r="AO36" s="58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</row>
    <row r="37" spans="2:97" ht="15" customHeight="1">
      <c r="B37" s="30"/>
      <c r="C37" s="128" t="s">
        <v>51</v>
      </c>
      <c r="D37" s="129"/>
      <c r="E37" s="84">
        <f>SUM(G37+'04 '!E37)</f>
        <v>67</v>
      </c>
      <c r="F37" s="84">
        <f>SUM(H37+'04 '!F37)</f>
        <v>68</v>
      </c>
      <c r="G37" s="87">
        <f>I37+T37+'02'!I37+'02'!M37+'03 '!G38+'03 '!P38</f>
        <v>51</v>
      </c>
      <c r="H37" s="87">
        <f>J37+U37+'02'!J37+'02'!N37+'03 '!H38+'03 '!Q38</f>
        <v>52</v>
      </c>
      <c r="I37" s="87">
        <v>0</v>
      </c>
      <c r="J37" s="87">
        <v>0</v>
      </c>
      <c r="K37" s="87">
        <v>0</v>
      </c>
      <c r="L37" s="87">
        <v>0</v>
      </c>
      <c r="M37" s="87">
        <v>0</v>
      </c>
      <c r="N37" s="87">
        <v>0</v>
      </c>
      <c r="O37" s="88"/>
      <c r="P37" s="89">
        <v>0</v>
      </c>
      <c r="Q37" s="90">
        <v>0</v>
      </c>
      <c r="R37" s="90">
        <v>0</v>
      </c>
      <c r="S37" s="90">
        <v>0</v>
      </c>
      <c r="T37" s="90">
        <v>13</v>
      </c>
      <c r="U37" s="90">
        <v>19</v>
      </c>
      <c r="V37" s="90">
        <v>6</v>
      </c>
      <c r="W37" s="90">
        <v>11</v>
      </c>
      <c r="X37" s="90">
        <v>6</v>
      </c>
      <c r="Y37" s="90">
        <v>7</v>
      </c>
      <c r="Z37" s="33"/>
      <c r="AA37" s="34" t="s">
        <v>51</v>
      </c>
      <c r="AB37" s="3"/>
      <c r="AC37" s="3"/>
      <c r="AD37" s="59">
        <f>SUM(G37,'04 '!E37)-E37</f>
        <v>0</v>
      </c>
      <c r="AE37" s="59">
        <f>SUM(H37,'04 '!F37)-'01 '!F37</f>
        <v>0</v>
      </c>
      <c r="AF37" s="60">
        <f>SUM(I37,T37,'02'!I37,'02'!M37,'03 '!G38,'03 '!P38)-'01 '!G37</f>
        <v>0</v>
      </c>
      <c r="AG37" s="60">
        <f>SUM(J37,U37,'02'!J37,'02'!N37,'03 '!H38,'03 '!Q38)-'01 '!H37</f>
        <v>0</v>
      </c>
      <c r="AH37" s="60">
        <f t="shared" si="4"/>
        <v>0</v>
      </c>
      <c r="AI37" s="60">
        <f t="shared" si="5"/>
        <v>0</v>
      </c>
      <c r="AJ37" s="59">
        <f>SUM('03 '!I38,'03 '!K38,'03 '!M38)-'03 '!G38</f>
        <v>0</v>
      </c>
      <c r="AK37" s="59">
        <f>SUM('03 '!J38,'03 '!L38,'03 '!N38)-'03 '!H38</f>
        <v>0</v>
      </c>
      <c r="AL37" s="58"/>
      <c r="AM37" s="58"/>
      <c r="AN37" s="58"/>
      <c r="AO37" s="58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</row>
    <row r="38" spans="2:97" ht="15" customHeight="1">
      <c r="B38" s="30"/>
      <c r="C38" s="128" t="s">
        <v>52</v>
      </c>
      <c r="D38" s="129"/>
      <c r="E38" s="84">
        <f>SUM(G38+'04 '!E38)</f>
        <v>10</v>
      </c>
      <c r="F38" s="84">
        <f>SUM(H38+'04 '!F38)</f>
        <v>9</v>
      </c>
      <c r="G38" s="87">
        <f>I38+T38+'02'!I38+'02'!M38+'03 '!G39+'03 '!P39</f>
        <v>6</v>
      </c>
      <c r="H38" s="87">
        <f>J38+U38+'02'!J38+'02'!N38+'03 '!H39+'03 '!Q39</f>
        <v>6</v>
      </c>
      <c r="I38" s="87">
        <v>1</v>
      </c>
      <c r="J38" s="87">
        <v>1</v>
      </c>
      <c r="K38" s="87">
        <v>0</v>
      </c>
      <c r="L38" s="87">
        <v>0</v>
      </c>
      <c r="M38" s="87">
        <v>0</v>
      </c>
      <c r="N38" s="87">
        <v>0</v>
      </c>
      <c r="O38" s="88"/>
      <c r="P38" s="89">
        <v>0</v>
      </c>
      <c r="Q38" s="90">
        <v>0</v>
      </c>
      <c r="R38" s="90">
        <v>1</v>
      </c>
      <c r="S38" s="90">
        <v>1</v>
      </c>
      <c r="T38" s="90">
        <v>2</v>
      </c>
      <c r="U38" s="90">
        <v>2</v>
      </c>
      <c r="V38" s="90">
        <v>2</v>
      </c>
      <c r="W38" s="90">
        <v>2</v>
      </c>
      <c r="X38" s="90">
        <v>0</v>
      </c>
      <c r="Y38" s="90">
        <v>0</v>
      </c>
      <c r="Z38" s="33"/>
      <c r="AA38" s="34" t="s">
        <v>52</v>
      </c>
      <c r="AB38" s="3"/>
      <c r="AC38" s="3"/>
      <c r="AD38" s="59">
        <f>SUM(G38,'04 '!E38)-E38</f>
        <v>0</v>
      </c>
      <c r="AE38" s="59">
        <f>SUM(H38,'04 '!F38)-'01 '!F38</f>
        <v>0</v>
      </c>
      <c r="AF38" s="60">
        <f>SUM(I38,T38,'02'!I38,'02'!M38,'03 '!G39,'03 '!P39)-'01 '!G38</f>
        <v>0</v>
      </c>
      <c r="AG38" s="60">
        <f>SUM(J38,U38,'02'!J38,'02'!N38,'03 '!H39,'03 '!Q39)-'01 '!H38</f>
        <v>0</v>
      </c>
      <c r="AH38" s="60">
        <f t="shared" si="4"/>
        <v>0</v>
      </c>
      <c r="AI38" s="60">
        <f t="shared" si="5"/>
        <v>0</v>
      </c>
      <c r="AJ38" s="59">
        <f>SUM('03 '!I39,'03 '!K39,'03 '!M39)-'03 '!G39</f>
        <v>0</v>
      </c>
      <c r="AK38" s="59">
        <f>SUM('03 '!J39,'03 '!L39,'03 '!N39)-'03 '!H39</f>
        <v>0</v>
      </c>
      <c r="AL38" s="58"/>
      <c r="AM38" s="58"/>
      <c r="AN38" s="58"/>
      <c r="AO38" s="58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</row>
    <row r="39" spans="2:97" ht="15" customHeight="1">
      <c r="B39" s="30"/>
      <c r="C39" s="128" t="s">
        <v>53</v>
      </c>
      <c r="D39" s="129"/>
      <c r="E39" s="84">
        <f>SUM(G39+'04 '!E39)</f>
        <v>50</v>
      </c>
      <c r="F39" s="84">
        <f>SUM(H39+'04 '!F39)</f>
        <v>50</v>
      </c>
      <c r="G39" s="87">
        <f>I39+T39+'02'!I39+'02'!M39+'03 '!G40+'03 '!P40</f>
        <v>41</v>
      </c>
      <c r="H39" s="87">
        <f>J39+U39+'02'!J39+'02'!N39+'03 '!H40+'03 '!Q40</f>
        <v>42</v>
      </c>
      <c r="I39" s="87">
        <v>2</v>
      </c>
      <c r="J39" s="87">
        <v>2</v>
      </c>
      <c r="K39" s="87">
        <v>0</v>
      </c>
      <c r="L39" s="87">
        <v>0</v>
      </c>
      <c r="M39" s="87">
        <v>1</v>
      </c>
      <c r="N39" s="87">
        <v>1</v>
      </c>
      <c r="O39" s="88"/>
      <c r="P39" s="89">
        <v>0</v>
      </c>
      <c r="Q39" s="90">
        <v>0</v>
      </c>
      <c r="R39" s="90">
        <v>1</v>
      </c>
      <c r="S39" s="90">
        <v>1</v>
      </c>
      <c r="T39" s="90">
        <v>13</v>
      </c>
      <c r="U39" s="90">
        <v>13</v>
      </c>
      <c r="V39" s="90">
        <v>10</v>
      </c>
      <c r="W39" s="90">
        <v>10</v>
      </c>
      <c r="X39" s="90">
        <v>3</v>
      </c>
      <c r="Y39" s="90">
        <v>3</v>
      </c>
      <c r="Z39" s="33"/>
      <c r="AA39" s="34" t="s">
        <v>53</v>
      </c>
      <c r="AB39" s="3"/>
      <c r="AC39" s="3"/>
      <c r="AD39" s="59">
        <f>SUM(G39,'04 '!E39)-E39</f>
        <v>0</v>
      </c>
      <c r="AE39" s="59">
        <f>SUM(H39,'04 '!F39)-'01 '!F39</f>
        <v>0</v>
      </c>
      <c r="AF39" s="60">
        <f>SUM(I39,T39,'02'!I39,'02'!M39,'03 '!G40,'03 '!P40)-'01 '!G39</f>
        <v>0</v>
      </c>
      <c r="AG39" s="60">
        <f>SUM(J39,U39,'02'!J39,'02'!N39,'03 '!H40,'03 '!Q40)-'01 '!H39</f>
        <v>0</v>
      </c>
      <c r="AH39" s="60">
        <f t="shared" si="4"/>
        <v>0</v>
      </c>
      <c r="AI39" s="60">
        <f t="shared" si="5"/>
        <v>0</v>
      </c>
      <c r="AJ39" s="59">
        <f>SUM('03 '!I40,'03 '!K40,'03 '!M40)-'03 '!G40</f>
        <v>0</v>
      </c>
      <c r="AK39" s="59">
        <f>SUM('03 '!J40,'03 '!L40,'03 '!N40)-'03 '!H40</f>
        <v>0</v>
      </c>
      <c r="AL39" s="58"/>
      <c r="AM39" s="58"/>
      <c r="AN39" s="58"/>
      <c r="AO39" s="58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</row>
    <row r="40" spans="2:97" ht="15" customHeight="1">
      <c r="B40" s="30"/>
      <c r="C40" s="128" t="s">
        <v>28</v>
      </c>
      <c r="D40" s="129"/>
      <c r="E40" s="84">
        <f>SUM(G40+'04 '!E40)</f>
        <v>254</v>
      </c>
      <c r="F40" s="84">
        <f>SUM(H40+'04 '!F40)</f>
        <v>213</v>
      </c>
      <c r="G40" s="87">
        <f>I40+T40+'02'!I40+'02'!M40+'03 '!G41+'03 '!P41</f>
        <v>110</v>
      </c>
      <c r="H40" s="87">
        <f>J40+U40+'02'!J40+'02'!N40+'03 '!H41+'03 '!Q41</f>
        <v>107</v>
      </c>
      <c r="I40" s="87">
        <v>4</v>
      </c>
      <c r="J40" s="87">
        <v>5</v>
      </c>
      <c r="K40" s="87">
        <v>0</v>
      </c>
      <c r="L40" s="87">
        <v>0</v>
      </c>
      <c r="M40" s="87">
        <v>2</v>
      </c>
      <c r="N40" s="87">
        <v>3</v>
      </c>
      <c r="O40" s="88"/>
      <c r="P40" s="89">
        <v>0</v>
      </c>
      <c r="Q40" s="90">
        <v>0</v>
      </c>
      <c r="R40" s="90">
        <v>2</v>
      </c>
      <c r="S40" s="90">
        <v>2</v>
      </c>
      <c r="T40" s="90">
        <v>26</v>
      </c>
      <c r="U40" s="90">
        <v>29</v>
      </c>
      <c r="V40" s="90">
        <v>16</v>
      </c>
      <c r="W40" s="90">
        <v>16</v>
      </c>
      <c r="X40" s="90">
        <v>8</v>
      </c>
      <c r="Y40" s="90">
        <v>11</v>
      </c>
      <c r="Z40" s="33"/>
      <c r="AA40" s="34" t="s">
        <v>28</v>
      </c>
      <c r="AB40" s="3"/>
      <c r="AC40" s="3"/>
      <c r="AD40" s="59">
        <f>SUM(G40,'04 '!E40)-E40</f>
        <v>0</v>
      </c>
      <c r="AE40" s="59">
        <f>SUM(H40,'04 '!F40)-'01 '!F40</f>
        <v>0</v>
      </c>
      <c r="AF40" s="60">
        <f>SUM(I40,T40,'02'!I40,'02'!M40,'03 '!G41,'03 '!P41)-'01 '!G40</f>
        <v>0</v>
      </c>
      <c r="AG40" s="60">
        <f>SUM(J40,U40,'02'!J40,'02'!N40,'03 '!H41,'03 '!Q41)-'01 '!H40</f>
        <v>0</v>
      </c>
      <c r="AH40" s="60">
        <f t="shared" si="4"/>
        <v>0</v>
      </c>
      <c r="AI40" s="60">
        <f t="shared" si="5"/>
        <v>0</v>
      </c>
      <c r="AJ40" s="59">
        <f>SUM('03 '!I41,'03 '!K41,'03 '!M41)-'03 '!G41</f>
        <v>0</v>
      </c>
      <c r="AK40" s="59">
        <f>SUM('03 '!J41,'03 '!L41,'03 '!N41)-'03 '!H41</f>
        <v>0</v>
      </c>
      <c r="AL40" s="58"/>
      <c r="AM40" s="58"/>
      <c r="AN40" s="58"/>
      <c r="AO40" s="58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</row>
    <row r="41" spans="2:97" ht="15" customHeight="1">
      <c r="B41" s="132" t="s">
        <v>30</v>
      </c>
      <c r="C41" s="132"/>
      <c r="D41" s="133"/>
      <c r="E41" s="84">
        <f>SUM(G41+'04 '!E41)</f>
        <v>2499</v>
      </c>
      <c r="F41" s="84">
        <f>SUM(H41+'04 '!F41)</f>
        <v>1744</v>
      </c>
      <c r="G41" s="84">
        <f>SUM(G42:G48)</f>
        <v>1894</v>
      </c>
      <c r="H41" s="84">
        <f>SUM(H42:H48)</f>
        <v>1267</v>
      </c>
      <c r="I41" s="84">
        <v>55</v>
      </c>
      <c r="J41" s="84">
        <v>67</v>
      </c>
      <c r="K41" s="84">
        <v>5</v>
      </c>
      <c r="L41" s="84">
        <v>6</v>
      </c>
      <c r="M41" s="84">
        <v>28</v>
      </c>
      <c r="N41" s="84">
        <v>43</v>
      </c>
      <c r="O41" s="77"/>
      <c r="P41" s="85">
        <v>6</v>
      </c>
      <c r="Q41" s="84">
        <v>3</v>
      </c>
      <c r="R41" s="84">
        <v>16</v>
      </c>
      <c r="S41" s="84">
        <v>15</v>
      </c>
      <c r="T41" s="84">
        <v>396</v>
      </c>
      <c r="U41" s="84">
        <v>430</v>
      </c>
      <c r="V41" s="84">
        <v>212</v>
      </c>
      <c r="W41" s="84">
        <v>231</v>
      </c>
      <c r="X41" s="84">
        <v>164</v>
      </c>
      <c r="Y41" s="84">
        <v>174</v>
      </c>
      <c r="Z41" s="142" t="s">
        <v>30</v>
      </c>
      <c r="AA41" s="143"/>
      <c r="AB41" s="3"/>
      <c r="AC41" s="3"/>
      <c r="AD41" s="59">
        <f>SUM(G41,'04 '!E41)-E41</f>
        <v>0</v>
      </c>
      <c r="AE41" s="59">
        <f>SUM(H41,'04 '!F41)-'01 '!F41</f>
        <v>0</v>
      </c>
      <c r="AF41" s="60">
        <f>SUM(I41,T41,'02'!I41,'02'!M41,'03 '!G42,'03 '!P42)-'01 '!G41</f>
        <v>0</v>
      </c>
      <c r="AG41" s="60">
        <f>SUM(J41,U41,'02'!J41,'02'!N41,'03 '!H42,'03 '!Q42)-'01 '!H41</f>
        <v>0</v>
      </c>
      <c r="AH41" s="60">
        <f t="shared" si="4"/>
        <v>0</v>
      </c>
      <c r="AI41" s="60">
        <f t="shared" si="5"/>
        <v>0</v>
      </c>
      <c r="AJ41" s="59">
        <f>SUM('03 '!I42,'03 '!K42,'03 '!M42)-'03 '!G42</f>
        <v>0</v>
      </c>
      <c r="AK41" s="59">
        <f>SUM('03 '!J42,'03 '!L42,'03 '!N42)-'03 '!H42</f>
        <v>0</v>
      </c>
      <c r="AL41" s="58"/>
      <c r="AM41" s="58"/>
      <c r="AN41" s="58"/>
      <c r="AO41" s="58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</row>
    <row r="42" spans="2:97" ht="15" customHeight="1">
      <c r="B42" s="131" t="s">
        <v>54</v>
      </c>
      <c r="C42" s="36"/>
      <c r="D42" s="31" t="s">
        <v>31</v>
      </c>
      <c r="E42" s="84">
        <f>SUM(G42+'04 '!E42)</f>
        <v>68</v>
      </c>
      <c r="F42" s="84">
        <f>SUM(H42+'04 '!F42)</f>
        <v>57</v>
      </c>
      <c r="G42" s="91">
        <f>I42+T42+'02'!I42+'02'!M42+'03 '!G43+'03 '!P43</f>
        <v>47</v>
      </c>
      <c r="H42" s="83">
        <f>J42+U42+'02'!J42+'02'!N42+'03 '!H43+'03 '!Q43</f>
        <v>39</v>
      </c>
      <c r="I42" s="87">
        <v>2</v>
      </c>
      <c r="J42" s="87">
        <v>2</v>
      </c>
      <c r="K42" s="91">
        <v>0</v>
      </c>
      <c r="L42" s="92">
        <v>0</v>
      </c>
      <c r="M42" s="91">
        <v>2</v>
      </c>
      <c r="N42" s="87">
        <v>2</v>
      </c>
      <c r="O42" s="88"/>
      <c r="P42" s="89">
        <v>0</v>
      </c>
      <c r="Q42" s="90">
        <v>0</v>
      </c>
      <c r="R42" s="90">
        <v>0</v>
      </c>
      <c r="S42" s="90">
        <v>0</v>
      </c>
      <c r="T42" s="90">
        <v>11</v>
      </c>
      <c r="U42" s="90">
        <v>9</v>
      </c>
      <c r="V42" s="93">
        <v>3</v>
      </c>
      <c r="W42" s="90">
        <v>3</v>
      </c>
      <c r="X42" s="93">
        <v>8</v>
      </c>
      <c r="Y42" s="90">
        <v>6</v>
      </c>
      <c r="Z42" s="37"/>
      <c r="AA42" s="34" t="s">
        <v>31</v>
      </c>
      <c r="AB42" s="3"/>
      <c r="AC42" s="153" t="s">
        <v>69</v>
      </c>
      <c r="AD42" s="59">
        <f>SUM(G42,'04 '!E42)-E42</f>
        <v>0</v>
      </c>
      <c r="AE42" s="59">
        <f>SUM(H42,'04 '!F42)-'01 '!F42</f>
        <v>0</v>
      </c>
      <c r="AF42" s="60">
        <f>SUM(I42,T42,'02'!I42,'02'!M42,'03 '!G43,'03 '!P43)-'01 '!G42</f>
        <v>0</v>
      </c>
      <c r="AG42" s="60">
        <f>SUM(J42,U42,'02'!J42,'02'!N42,'03 '!H43,'03 '!Q43)-'01 '!H42</f>
        <v>0</v>
      </c>
      <c r="AH42" s="60">
        <f t="shared" si="4"/>
        <v>0</v>
      </c>
      <c r="AI42" s="60">
        <f t="shared" si="5"/>
        <v>0</v>
      </c>
      <c r="AJ42" s="59">
        <f>SUM('03 '!I43,'03 '!K43,'03 '!M43)-'03 '!G43</f>
        <v>0</v>
      </c>
      <c r="AK42" s="59">
        <f>SUM('03 '!J43,'03 '!L43,'03 '!N43)-'03 '!H43</f>
        <v>0</v>
      </c>
      <c r="AL42" s="58"/>
      <c r="AM42" s="58"/>
      <c r="AN42" s="58"/>
      <c r="AO42" s="58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</row>
    <row r="43" spans="2:97" ht="15" customHeight="1">
      <c r="B43" s="131"/>
      <c r="C43" s="36"/>
      <c r="D43" s="31" t="s">
        <v>32</v>
      </c>
      <c r="E43" s="84">
        <f>SUM(G43+'04 '!E43)</f>
        <v>13</v>
      </c>
      <c r="F43" s="84">
        <f>SUM(H43+'04 '!F43)</f>
        <v>13</v>
      </c>
      <c r="G43" s="87">
        <f>I43+T43+'02'!I43+'02'!M43+'03 '!G44+'03 '!P44</f>
        <v>5</v>
      </c>
      <c r="H43" s="87">
        <f>J43+U43+'02'!J43+'02'!N43+'03 '!H44+'03 '!Q44</f>
        <v>6</v>
      </c>
      <c r="I43" s="87">
        <v>0</v>
      </c>
      <c r="J43" s="87">
        <v>1</v>
      </c>
      <c r="K43" s="87">
        <v>0</v>
      </c>
      <c r="L43" s="94">
        <v>0</v>
      </c>
      <c r="M43" s="87">
        <v>0</v>
      </c>
      <c r="N43" s="87">
        <v>1</v>
      </c>
      <c r="O43" s="88"/>
      <c r="P43" s="89">
        <v>0</v>
      </c>
      <c r="Q43" s="90">
        <v>0</v>
      </c>
      <c r="R43" s="90">
        <v>0</v>
      </c>
      <c r="S43" s="90">
        <v>0</v>
      </c>
      <c r="T43" s="90">
        <v>2</v>
      </c>
      <c r="U43" s="90">
        <v>2</v>
      </c>
      <c r="V43" s="93">
        <v>2</v>
      </c>
      <c r="W43" s="90">
        <v>2</v>
      </c>
      <c r="X43" s="93">
        <v>0</v>
      </c>
      <c r="Y43" s="90">
        <v>0</v>
      </c>
      <c r="Z43" s="37"/>
      <c r="AA43" s="34" t="s">
        <v>32</v>
      </c>
      <c r="AB43" s="3"/>
      <c r="AC43" s="153"/>
      <c r="AD43" s="59">
        <f>SUM(G43,'04 '!E43)-E43</f>
        <v>0</v>
      </c>
      <c r="AE43" s="59">
        <f>SUM(H43,'04 '!F43)-'01 '!F43</f>
        <v>0</v>
      </c>
      <c r="AF43" s="60">
        <f>SUM(I43,T43,'02'!I43,'02'!M43,'03 '!G44,'03 '!P44)-'01 '!G43</f>
        <v>0</v>
      </c>
      <c r="AG43" s="60">
        <f>SUM(J43,U43,'02'!J43,'02'!N43,'03 '!H44,'03 '!Q44)-'01 '!H43</f>
        <v>0</v>
      </c>
      <c r="AH43" s="60">
        <f t="shared" si="4"/>
        <v>0</v>
      </c>
      <c r="AI43" s="60">
        <f t="shared" si="5"/>
        <v>0</v>
      </c>
      <c r="AJ43" s="59">
        <f>SUM('03 '!I44,'03 '!K44,'03 '!M44)-'03 '!G44</f>
        <v>0</v>
      </c>
      <c r="AK43" s="59">
        <f>SUM('03 '!J44,'03 '!L44,'03 '!N44)-'03 '!H44</f>
        <v>0</v>
      </c>
      <c r="AL43" s="58"/>
      <c r="AM43" s="58"/>
      <c r="AN43" s="58"/>
      <c r="AO43" s="58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</row>
    <row r="44" spans="2:97" ht="15" customHeight="1">
      <c r="B44" s="131"/>
      <c r="C44" s="36"/>
      <c r="D44" s="31" t="s">
        <v>33</v>
      </c>
      <c r="E44" s="84">
        <f>SUM(G44+'04 '!E44)</f>
        <v>25</v>
      </c>
      <c r="F44" s="84">
        <f>SUM(H44+'04 '!F44)</f>
        <v>25</v>
      </c>
      <c r="G44" s="87">
        <f>I44+T44+'02'!I44+'02'!M44+'03 '!G45+'03 '!P45</f>
        <v>18</v>
      </c>
      <c r="H44" s="87">
        <f>J44+U44+'02'!J44+'02'!N44+'03 '!H45+'03 '!Q45</f>
        <v>14</v>
      </c>
      <c r="I44" s="87">
        <v>0</v>
      </c>
      <c r="J44" s="87">
        <v>0</v>
      </c>
      <c r="K44" s="87">
        <v>0</v>
      </c>
      <c r="L44" s="94">
        <v>0</v>
      </c>
      <c r="M44" s="87">
        <v>0</v>
      </c>
      <c r="N44" s="87">
        <v>0</v>
      </c>
      <c r="O44" s="88"/>
      <c r="P44" s="89">
        <v>0</v>
      </c>
      <c r="Q44" s="90">
        <v>0</v>
      </c>
      <c r="R44" s="90">
        <v>0</v>
      </c>
      <c r="S44" s="90">
        <v>0</v>
      </c>
      <c r="T44" s="90">
        <v>1</v>
      </c>
      <c r="U44" s="90">
        <v>0</v>
      </c>
      <c r="V44" s="93">
        <v>0</v>
      </c>
      <c r="W44" s="90">
        <v>0</v>
      </c>
      <c r="X44" s="93">
        <v>1</v>
      </c>
      <c r="Y44" s="90">
        <v>0</v>
      </c>
      <c r="Z44" s="37"/>
      <c r="AA44" s="34" t="s">
        <v>33</v>
      </c>
      <c r="AB44" s="3"/>
      <c r="AC44" s="153"/>
      <c r="AD44" s="59">
        <f>SUM(G44,'04 '!E44)-E44</f>
        <v>0</v>
      </c>
      <c r="AE44" s="59">
        <f>SUM(H44,'04 '!F44)-'01 '!F44</f>
        <v>0</v>
      </c>
      <c r="AF44" s="60">
        <f>SUM(I44,T44,'02'!I44,'02'!M44,'03 '!G45,'03 '!P45)-'01 '!G44</f>
        <v>0</v>
      </c>
      <c r="AG44" s="60">
        <f>SUM(J44,U44,'02'!J44,'02'!N44,'03 '!H45,'03 '!Q45)-'01 '!H44</f>
        <v>0</v>
      </c>
      <c r="AH44" s="60">
        <f t="shared" si="4"/>
        <v>0</v>
      </c>
      <c r="AI44" s="60">
        <f t="shared" si="5"/>
        <v>0</v>
      </c>
      <c r="AJ44" s="59">
        <f>SUM('03 '!I45,'03 '!K45,'03 '!M45)-'03 '!G45</f>
        <v>0</v>
      </c>
      <c r="AK44" s="59">
        <f>SUM('03 '!J45,'03 '!L45,'03 '!N45)-'03 '!H45</f>
        <v>0</v>
      </c>
      <c r="AL44" s="58"/>
      <c r="AM44" s="58"/>
      <c r="AN44" s="58"/>
      <c r="AO44" s="58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</row>
    <row r="45" spans="2:97" ht="15" customHeight="1">
      <c r="B45" s="131"/>
      <c r="C45" s="36"/>
      <c r="D45" s="31" t="s">
        <v>28</v>
      </c>
      <c r="E45" s="84">
        <f>SUM(G45+'04 '!E45)</f>
        <v>198</v>
      </c>
      <c r="F45" s="84">
        <f>SUM(H45+'04 '!F45)</f>
        <v>179</v>
      </c>
      <c r="G45" s="87">
        <f>I45+T45+'02'!I45+'02'!M45+'03 '!G46+'03 '!P46</f>
        <v>126</v>
      </c>
      <c r="H45" s="87">
        <f>J45+U45+'02'!J45+'02'!N45+'03 '!H46+'03 '!Q46</f>
        <v>123</v>
      </c>
      <c r="I45" s="87">
        <v>4</v>
      </c>
      <c r="J45" s="87">
        <v>5</v>
      </c>
      <c r="K45" s="87">
        <v>0</v>
      </c>
      <c r="L45" s="94">
        <v>0</v>
      </c>
      <c r="M45" s="87">
        <v>2</v>
      </c>
      <c r="N45" s="87">
        <v>3</v>
      </c>
      <c r="O45" s="72"/>
      <c r="P45" s="89">
        <v>1</v>
      </c>
      <c r="Q45" s="87">
        <v>1</v>
      </c>
      <c r="R45" s="87">
        <v>1</v>
      </c>
      <c r="S45" s="87">
        <v>1</v>
      </c>
      <c r="T45" s="87">
        <v>33</v>
      </c>
      <c r="U45" s="87">
        <v>34</v>
      </c>
      <c r="V45" s="91">
        <v>10</v>
      </c>
      <c r="W45" s="87">
        <v>10</v>
      </c>
      <c r="X45" s="91">
        <v>17</v>
      </c>
      <c r="Y45" s="87">
        <v>17</v>
      </c>
      <c r="Z45" s="37"/>
      <c r="AA45" s="34" t="s">
        <v>28</v>
      </c>
      <c r="AB45" s="3"/>
      <c r="AC45" s="153"/>
      <c r="AD45" s="59">
        <f>SUM(G45,'04 '!E45)-E45</f>
        <v>0</v>
      </c>
      <c r="AE45" s="59">
        <f>SUM(H45,'04 '!F45)-'01 '!F45</f>
        <v>0</v>
      </c>
      <c r="AF45" s="60">
        <f>SUM(I45,T45,'02'!I45,'02'!M45,'03 '!G46,'03 '!P46)-'01 '!G45</f>
        <v>0</v>
      </c>
      <c r="AG45" s="60">
        <f>SUM(J45,U45,'02'!J45,'02'!N45,'03 '!H46,'03 '!Q46)-'01 '!H45</f>
        <v>0</v>
      </c>
      <c r="AH45" s="60">
        <f t="shared" si="4"/>
        <v>0</v>
      </c>
      <c r="AI45" s="60">
        <f t="shared" si="5"/>
        <v>0</v>
      </c>
      <c r="AJ45" s="59">
        <f>SUM('03 '!I46,'03 '!K46,'03 '!M46)-'03 '!G46</f>
        <v>0</v>
      </c>
      <c r="AK45" s="59">
        <f>SUM('03 '!J46,'03 '!L46,'03 '!N46)-'03 '!H46</f>
        <v>0</v>
      </c>
      <c r="AL45" s="58"/>
      <c r="AM45" s="58"/>
      <c r="AN45" s="58"/>
      <c r="AO45" s="58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</row>
    <row r="46" spans="2:97" ht="15" customHeight="1">
      <c r="B46" s="20"/>
      <c r="C46" s="128" t="s">
        <v>70</v>
      </c>
      <c r="D46" s="129"/>
      <c r="E46" s="84">
        <f>SUM(G46+'04 '!E46)</f>
        <v>34</v>
      </c>
      <c r="F46" s="84">
        <f>SUM(H46+'04 '!F46)</f>
        <v>30</v>
      </c>
      <c r="G46" s="87">
        <f>I46+T46+'02'!I46+'02'!M46+'03 '!G47+'03 '!P47</f>
        <v>28</v>
      </c>
      <c r="H46" s="87">
        <f>J46+U46+'02'!J46+'02'!N46+'03 '!H47+'03 '!Q47</f>
        <v>25</v>
      </c>
      <c r="I46" s="87">
        <v>0</v>
      </c>
      <c r="J46" s="87">
        <v>0</v>
      </c>
      <c r="K46" s="87">
        <v>0</v>
      </c>
      <c r="L46" s="87">
        <v>0</v>
      </c>
      <c r="M46" s="90">
        <v>0</v>
      </c>
      <c r="N46" s="87">
        <v>0</v>
      </c>
      <c r="O46" s="88"/>
      <c r="P46" s="89">
        <v>0</v>
      </c>
      <c r="Q46" s="95">
        <v>0</v>
      </c>
      <c r="R46" s="90">
        <v>0</v>
      </c>
      <c r="S46" s="90">
        <v>0</v>
      </c>
      <c r="T46" s="90">
        <v>8</v>
      </c>
      <c r="U46" s="90">
        <v>9</v>
      </c>
      <c r="V46" s="90">
        <v>5</v>
      </c>
      <c r="W46" s="90">
        <v>3</v>
      </c>
      <c r="X46" s="90">
        <v>3</v>
      </c>
      <c r="Y46" s="90">
        <v>5</v>
      </c>
      <c r="Z46" s="21"/>
      <c r="AA46" s="34" t="s">
        <v>70</v>
      </c>
      <c r="AB46" s="3"/>
      <c r="AC46" s="3"/>
      <c r="AD46" s="59">
        <f>SUM(G46,'04 '!E46)-E46</f>
        <v>0</v>
      </c>
      <c r="AE46" s="59">
        <f>SUM(H46,'04 '!F46)-'01 '!F46</f>
        <v>0</v>
      </c>
      <c r="AF46" s="60">
        <f>SUM(I46,T46,'02'!I46,'02'!M46,'03 '!G47,'03 '!P47)-'01 '!G46</f>
        <v>0</v>
      </c>
      <c r="AG46" s="60">
        <f>SUM(J46,U46,'02'!J46,'02'!N46,'03 '!H47,'03 '!Q47)-'01 '!H46</f>
        <v>0</v>
      </c>
      <c r="AH46" s="60">
        <f t="shared" si="4"/>
        <v>0</v>
      </c>
      <c r="AI46" s="60">
        <f t="shared" si="5"/>
        <v>0</v>
      </c>
      <c r="AJ46" s="59">
        <f>SUM('03 '!I47,'03 '!K47,'03 '!M47)-'03 '!G47</f>
        <v>0</v>
      </c>
      <c r="AK46" s="59">
        <f>SUM('03 '!J47,'03 '!L47,'03 '!N47)-'03 '!H47</f>
        <v>0</v>
      </c>
      <c r="AL46" s="58"/>
      <c r="AM46" s="58"/>
      <c r="AN46" s="58"/>
      <c r="AO46" s="58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</row>
    <row r="47" spans="2:97" ht="15" customHeight="1">
      <c r="B47" s="20"/>
      <c r="C47" s="128" t="s">
        <v>71</v>
      </c>
      <c r="D47" s="129"/>
      <c r="E47" s="84">
        <f>SUM(G47+'04 '!E47)</f>
        <v>1381</v>
      </c>
      <c r="F47" s="84">
        <f>SUM(H47+'04 '!F47)</f>
        <v>944</v>
      </c>
      <c r="G47" s="87">
        <f>I47+T47+'02'!I47+'02'!M47+'03 '!G48+'03 '!P48</f>
        <v>1009</v>
      </c>
      <c r="H47" s="87">
        <f>J47+U47+'02'!J47+'02'!N47+'03 '!H48+'03 '!Q48</f>
        <v>661</v>
      </c>
      <c r="I47" s="87">
        <v>37</v>
      </c>
      <c r="J47" s="87">
        <v>46</v>
      </c>
      <c r="K47" s="87">
        <v>3</v>
      </c>
      <c r="L47" s="87">
        <v>3</v>
      </c>
      <c r="M47" s="96">
        <v>21</v>
      </c>
      <c r="N47" s="87">
        <v>33</v>
      </c>
      <c r="O47" s="88"/>
      <c r="P47" s="89">
        <v>4</v>
      </c>
      <c r="Q47" s="97">
        <v>2</v>
      </c>
      <c r="R47" s="90">
        <v>9</v>
      </c>
      <c r="S47" s="90">
        <v>8</v>
      </c>
      <c r="T47" s="90">
        <v>224</v>
      </c>
      <c r="U47" s="90">
        <v>246</v>
      </c>
      <c r="V47" s="90">
        <v>124</v>
      </c>
      <c r="W47" s="90">
        <v>139</v>
      </c>
      <c r="X47" s="90">
        <v>90</v>
      </c>
      <c r="Y47" s="90">
        <v>94</v>
      </c>
      <c r="Z47" s="21"/>
      <c r="AA47" s="34" t="s">
        <v>71</v>
      </c>
      <c r="AB47" s="3"/>
      <c r="AC47" s="3"/>
      <c r="AD47" s="59">
        <f>SUM(G47,'04 '!E47)-E47</f>
        <v>0</v>
      </c>
      <c r="AE47" s="59">
        <f>SUM(H47,'04 '!F47)-'01 '!F47</f>
        <v>0</v>
      </c>
      <c r="AF47" s="60">
        <f>SUM(I47,T47,'02'!I47,'02'!M47,'03 '!G48,'03 '!P48)-'01 '!G47</f>
        <v>0</v>
      </c>
      <c r="AG47" s="60">
        <f>SUM(J47,U47,'02'!J47,'02'!N47,'03 '!H48,'03 '!Q48)-'01 '!H47</f>
        <v>0</v>
      </c>
      <c r="AH47" s="60">
        <f t="shared" si="4"/>
        <v>0</v>
      </c>
      <c r="AI47" s="60">
        <f t="shared" si="5"/>
        <v>0</v>
      </c>
      <c r="AJ47" s="59">
        <f>SUM('03 '!I48,'03 '!K48,'03 '!M48)-'03 '!G48</f>
        <v>0</v>
      </c>
      <c r="AK47" s="59">
        <f>SUM('03 '!J48,'03 '!L48,'03 '!N48)-'03 '!H48</f>
        <v>0</v>
      </c>
      <c r="AL47" s="58"/>
      <c r="AM47" s="58"/>
      <c r="AN47" s="58"/>
      <c r="AO47" s="58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</row>
    <row r="48" spans="2:97" ht="15" customHeight="1">
      <c r="B48" s="20"/>
      <c r="C48" s="128" t="s">
        <v>72</v>
      </c>
      <c r="D48" s="129"/>
      <c r="E48" s="84">
        <f>SUM(G48+'04 '!E48)</f>
        <v>780</v>
      </c>
      <c r="F48" s="84">
        <f>SUM(H48+'04 '!F48)</f>
        <v>496</v>
      </c>
      <c r="G48" s="87">
        <f>I48+T48+'02'!I48+'02'!M48+'03 '!G49+'03 '!P49</f>
        <v>661</v>
      </c>
      <c r="H48" s="87">
        <f>J48+U48+'02'!J48+'02'!N48+'03 '!H49+'03 '!Q49</f>
        <v>399</v>
      </c>
      <c r="I48" s="87">
        <v>12</v>
      </c>
      <c r="J48" s="87">
        <v>13</v>
      </c>
      <c r="K48" s="87">
        <v>2</v>
      </c>
      <c r="L48" s="87">
        <v>3</v>
      </c>
      <c r="M48" s="96">
        <v>3</v>
      </c>
      <c r="N48" s="87">
        <v>4</v>
      </c>
      <c r="O48" s="88"/>
      <c r="P48" s="89">
        <v>1</v>
      </c>
      <c r="Q48" s="97">
        <v>0</v>
      </c>
      <c r="R48" s="90">
        <v>6</v>
      </c>
      <c r="S48" s="90">
        <v>6</v>
      </c>
      <c r="T48" s="90">
        <v>117</v>
      </c>
      <c r="U48" s="90">
        <v>130</v>
      </c>
      <c r="V48" s="90">
        <v>68</v>
      </c>
      <c r="W48" s="90">
        <v>74</v>
      </c>
      <c r="X48" s="90">
        <v>45</v>
      </c>
      <c r="Y48" s="90">
        <v>52</v>
      </c>
      <c r="Z48" s="21"/>
      <c r="AA48" s="34" t="s">
        <v>72</v>
      </c>
      <c r="AB48" s="3"/>
      <c r="AC48" s="3"/>
      <c r="AD48" s="59">
        <f>SUM(G48,'04 '!E48)-E48</f>
        <v>0</v>
      </c>
      <c r="AE48" s="59">
        <f>SUM(H48,'04 '!F48)-'01 '!F48</f>
        <v>0</v>
      </c>
      <c r="AF48" s="60">
        <f>SUM(I48,T48,'02'!I48,'02'!M48,'03 '!G49,'03 '!P49)-'01 '!G48</f>
        <v>0</v>
      </c>
      <c r="AG48" s="60">
        <f>SUM(J48,U48,'02'!J48,'02'!N48,'03 '!H49,'03 '!Q49)-'01 '!H48</f>
        <v>0</v>
      </c>
      <c r="AH48" s="60">
        <f t="shared" si="4"/>
        <v>0</v>
      </c>
      <c r="AI48" s="60">
        <f t="shared" si="5"/>
        <v>0</v>
      </c>
      <c r="AJ48" s="59">
        <f>SUM('03 '!I49,'03 '!K49,'03 '!M49)-'03 '!G49</f>
        <v>0</v>
      </c>
      <c r="AK48" s="59">
        <f>SUM('03 '!J49,'03 '!L49,'03 '!N49)-'03 '!H49</f>
        <v>0</v>
      </c>
      <c r="AL48" s="58"/>
      <c r="AM48" s="58"/>
      <c r="AN48" s="58"/>
      <c r="AO48" s="58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</row>
    <row r="49" spans="2:97" ht="15" customHeight="1">
      <c r="B49" s="132" t="s">
        <v>73</v>
      </c>
      <c r="C49" s="132"/>
      <c r="D49" s="133"/>
      <c r="E49" s="84">
        <f>SUM(G49+'04 '!E49)</f>
        <v>295</v>
      </c>
      <c r="F49" s="84">
        <f>SUM(H49+'04 '!F49)</f>
        <v>232</v>
      </c>
      <c r="G49" s="84">
        <f>I49+T49+'02'!I49+'02'!M49+'03 '!G50+'03 '!P50</f>
        <v>214</v>
      </c>
      <c r="H49" s="84">
        <f>J49+U49+'02'!J49+'02'!N49+'03 '!H50+'03 '!Q50</f>
        <v>174</v>
      </c>
      <c r="I49" s="84">
        <v>8</v>
      </c>
      <c r="J49" s="84">
        <v>7</v>
      </c>
      <c r="K49" s="84">
        <v>0</v>
      </c>
      <c r="L49" s="84">
        <v>0</v>
      </c>
      <c r="M49" s="90">
        <v>3</v>
      </c>
      <c r="N49" s="84">
        <v>3</v>
      </c>
      <c r="O49" s="85"/>
      <c r="P49" s="98">
        <v>2</v>
      </c>
      <c r="Q49" s="95">
        <v>1</v>
      </c>
      <c r="R49" s="86">
        <v>3</v>
      </c>
      <c r="S49" s="86">
        <v>3</v>
      </c>
      <c r="T49" s="86">
        <v>62</v>
      </c>
      <c r="U49" s="86">
        <v>64</v>
      </c>
      <c r="V49" s="86">
        <v>30</v>
      </c>
      <c r="W49" s="86">
        <v>30</v>
      </c>
      <c r="X49" s="86">
        <v>29</v>
      </c>
      <c r="Y49" s="86">
        <v>31</v>
      </c>
      <c r="Z49" s="142" t="s">
        <v>73</v>
      </c>
      <c r="AA49" s="143"/>
      <c r="AB49" s="3"/>
      <c r="AC49" s="3"/>
      <c r="AD49" s="59">
        <f>SUM(G49,'04 '!E49)-E49</f>
        <v>0</v>
      </c>
      <c r="AE49" s="59">
        <f>SUM(H49,'04 '!F49)-'01 '!F49</f>
        <v>0</v>
      </c>
      <c r="AF49" s="60">
        <f>SUM(I49,T49,'02'!I49,'02'!M49,'03 '!G50,'03 '!P50)-'01 '!G49</f>
        <v>0</v>
      </c>
      <c r="AG49" s="60">
        <f>SUM(J49,U49,'02'!J49,'02'!N49,'03 '!H50,'03 '!Q50)-'01 '!H49</f>
        <v>0</v>
      </c>
      <c r="AH49" s="60">
        <f t="shared" si="4"/>
        <v>0</v>
      </c>
      <c r="AI49" s="60">
        <f t="shared" si="5"/>
        <v>0</v>
      </c>
      <c r="AJ49" s="59">
        <f>SUM('03 '!I50,'03 '!K50,'03 '!M50)-'03 '!G50</f>
        <v>0</v>
      </c>
      <c r="AK49" s="59">
        <f>SUM('03 '!J50,'03 '!L50,'03 '!N50)-'03 '!H50</f>
        <v>0</v>
      </c>
      <c r="AL49" s="58"/>
      <c r="AM49" s="58"/>
      <c r="AN49" s="58"/>
      <c r="AO49" s="58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</row>
    <row r="50" spans="2:97" ht="15" customHeight="1">
      <c r="B50" s="132" t="s">
        <v>74</v>
      </c>
      <c r="C50" s="132"/>
      <c r="D50" s="133"/>
      <c r="E50" s="84">
        <f>SUM(G50+'04 '!E50)</f>
        <v>82</v>
      </c>
      <c r="F50" s="84">
        <f>SUM(H50+'04 '!F50)</f>
        <v>73</v>
      </c>
      <c r="G50" s="84">
        <f>I50+T50+'02'!I50+'02'!M50+'03 '!G51+'03 '!P51</f>
        <v>58</v>
      </c>
      <c r="H50" s="84">
        <f>J50+U50+'02'!J50+'02'!N50+'03 '!H51+'03 '!Q51</f>
        <v>56</v>
      </c>
      <c r="I50" s="84">
        <v>0</v>
      </c>
      <c r="J50" s="84">
        <v>0</v>
      </c>
      <c r="K50" s="84">
        <v>0</v>
      </c>
      <c r="L50" s="84">
        <v>0</v>
      </c>
      <c r="M50" s="84">
        <v>0</v>
      </c>
      <c r="N50" s="84">
        <v>0</v>
      </c>
      <c r="O50" s="85"/>
      <c r="P50" s="98">
        <v>0</v>
      </c>
      <c r="Q50" s="95">
        <v>0</v>
      </c>
      <c r="R50" s="86">
        <v>0</v>
      </c>
      <c r="S50" s="86">
        <v>0</v>
      </c>
      <c r="T50" s="86">
        <v>27</v>
      </c>
      <c r="U50" s="86">
        <v>29</v>
      </c>
      <c r="V50" s="86">
        <v>14</v>
      </c>
      <c r="W50" s="86">
        <v>14</v>
      </c>
      <c r="X50" s="86">
        <v>12</v>
      </c>
      <c r="Y50" s="86">
        <v>14</v>
      </c>
      <c r="Z50" s="142" t="s">
        <v>74</v>
      </c>
      <c r="AA50" s="143"/>
      <c r="AB50" s="3"/>
      <c r="AC50" s="3"/>
      <c r="AD50" s="59">
        <f>SUM(G50,'04 '!E50)-E50</f>
        <v>0</v>
      </c>
      <c r="AE50" s="59">
        <f>SUM(H50,'04 '!F50)-'01 '!F50</f>
        <v>0</v>
      </c>
      <c r="AF50" s="60">
        <f>SUM(I50,T50,'02'!I50,'02'!M50,'03 '!G51,'03 '!P51)-'01 '!G50</f>
        <v>0</v>
      </c>
      <c r="AG50" s="60">
        <f>SUM(J50,U50,'02'!J50,'02'!N50,'03 '!H51,'03 '!Q51)-'01 '!H50</f>
        <v>0</v>
      </c>
      <c r="AH50" s="60">
        <f t="shared" si="4"/>
        <v>0</v>
      </c>
      <c r="AI50" s="60">
        <f t="shared" si="5"/>
        <v>0</v>
      </c>
      <c r="AJ50" s="59">
        <f>SUM('03 '!I51,'03 '!K51,'03 '!M51)-'03 '!G51</f>
        <v>0</v>
      </c>
      <c r="AK50" s="59">
        <f>SUM('03 '!J51,'03 '!L51,'03 '!N51)-'03 '!H51</f>
        <v>0</v>
      </c>
      <c r="AL50" s="58"/>
      <c r="AM50" s="58"/>
      <c r="AN50" s="58"/>
      <c r="AO50" s="58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</row>
    <row r="51" spans="2:97" ht="15" customHeight="1">
      <c r="B51" s="132" t="s">
        <v>75</v>
      </c>
      <c r="C51" s="132"/>
      <c r="D51" s="133"/>
      <c r="E51" s="84">
        <f>SUM(G51+'04 '!E51)</f>
        <v>6</v>
      </c>
      <c r="F51" s="84">
        <f>SUM(H51+'04 '!F51)</f>
        <v>5</v>
      </c>
      <c r="G51" s="84">
        <f>I51+T51+'02'!I51+'02'!M51+'03 '!G52+'03 '!P52</f>
        <v>6</v>
      </c>
      <c r="H51" s="84">
        <f>J51+U51+'02'!J51+'02'!N51+'03 '!H52+'03 '!Q52</f>
        <v>5</v>
      </c>
      <c r="I51" s="84">
        <v>0</v>
      </c>
      <c r="J51" s="84">
        <v>0</v>
      </c>
      <c r="K51" s="84">
        <v>0</v>
      </c>
      <c r="L51" s="84">
        <v>0</v>
      </c>
      <c r="M51" s="84">
        <v>0</v>
      </c>
      <c r="N51" s="84">
        <v>0</v>
      </c>
      <c r="O51" s="85"/>
      <c r="P51" s="98">
        <v>0</v>
      </c>
      <c r="Q51" s="95">
        <v>0</v>
      </c>
      <c r="R51" s="86">
        <v>0</v>
      </c>
      <c r="S51" s="86">
        <v>0</v>
      </c>
      <c r="T51" s="86">
        <v>0</v>
      </c>
      <c r="U51" s="86">
        <v>0</v>
      </c>
      <c r="V51" s="86">
        <v>0</v>
      </c>
      <c r="W51" s="86">
        <v>0</v>
      </c>
      <c r="X51" s="86">
        <v>0</v>
      </c>
      <c r="Y51" s="86">
        <v>0</v>
      </c>
      <c r="Z51" s="142" t="s">
        <v>75</v>
      </c>
      <c r="AA51" s="143"/>
      <c r="AB51" s="3"/>
      <c r="AC51" s="3"/>
      <c r="AD51" s="59">
        <f>SUM(G51,'04 '!E51)-E51</f>
        <v>0</v>
      </c>
      <c r="AE51" s="59">
        <f>SUM(H51,'04 '!F51)-'01 '!F51</f>
        <v>0</v>
      </c>
      <c r="AF51" s="60">
        <f>SUM(I51,T51,'02'!I51,'02'!M51,'03 '!G52,'03 '!P52)-'01 '!G51</f>
        <v>0</v>
      </c>
      <c r="AG51" s="60">
        <f>SUM(J51,U51,'02'!J51,'02'!N51,'03 '!H52,'03 '!Q52)-'01 '!H51</f>
        <v>0</v>
      </c>
      <c r="AH51" s="60">
        <f t="shared" si="4"/>
        <v>0</v>
      </c>
      <c r="AI51" s="60">
        <f t="shared" si="5"/>
        <v>0</v>
      </c>
      <c r="AJ51" s="59">
        <f>SUM('03 '!I52,'03 '!K52,'03 '!M52)-'03 '!G52</f>
        <v>0</v>
      </c>
      <c r="AK51" s="59">
        <f>SUM('03 '!J52,'03 '!L52,'03 '!N52)-'03 '!H52</f>
        <v>0</v>
      </c>
      <c r="AL51" s="58"/>
      <c r="AM51" s="58"/>
      <c r="AN51" s="58"/>
      <c r="AO51" s="58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</row>
    <row r="52" spans="2:97" ht="15" customHeight="1" thickBot="1">
      <c r="B52" s="137" t="s">
        <v>76</v>
      </c>
      <c r="C52" s="137"/>
      <c r="D52" s="138"/>
      <c r="E52" s="84">
        <f>SUM(G52+'04 '!E52)</f>
        <v>0</v>
      </c>
      <c r="F52" s="84">
        <f>SUM(H52+'04 '!F52)</f>
        <v>0</v>
      </c>
      <c r="G52" s="84">
        <f>I52+T52+'02'!I52+'02'!M52+'03 '!G53+'03 '!P53</f>
        <v>0</v>
      </c>
      <c r="H52" s="84">
        <f>J52+U52+'02'!J52+'02'!N52+'03 '!H53+'03 '!Q53</f>
        <v>0</v>
      </c>
      <c r="I52" s="84">
        <v>0</v>
      </c>
      <c r="J52" s="84">
        <v>0</v>
      </c>
      <c r="K52" s="84">
        <v>0</v>
      </c>
      <c r="L52" s="84">
        <v>0</v>
      </c>
      <c r="M52" s="84">
        <v>0</v>
      </c>
      <c r="N52" s="84">
        <v>0</v>
      </c>
      <c r="O52" s="85"/>
      <c r="P52" s="99">
        <v>0</v>
      </c>
      <c r="Q52" s="95">
        <v>0</v>
      </c>
      <c r="R52" s="100">
        <v>0</v>
      </c>
      <c r="S52" s="100">
        <v>0</v>
      </c>
      <c r="T52" s="100">
        <v>0</v>
      </c>
      <c r="U52" s="100">
        <v>0</v>
      </c>
      <c r="V52" s="100">
        <v>0</v>
      </c>
      <c r="W52" s="100">
        <v>0</v>
      </c>
      <c r="X52" s="100">
        <v>0</v>
      </c>
      <c r="Y52" s="100">
        <v>0</v>
      </c>
      <c r="Z52" s="141" t="s">
        <v>76</v>
      </c>
      <c r="AA52" s="137"/>
      <c r="AB52" s="38"/>
      <c r="AC52" s="38"/>
      <c r="AD52" s="59">
        <f>SUM(G52,'04 '!E52)-E52</f>
        <v>0</v>
      </c>
      <c r="AE52" s="59">
        <f>SUM(H52,'04 '!F52)-'01 '!F52</f>
        <v>0</v>
      </c>
      <c r="AF52" s="60">
        <f>SUM(I52,T52,'02'!I52,'02'!M52,'03 '!G53,'03 '!P53)-'01 '!G52</f>
        <v>0</v>
      </c>
      <c r="AG52" s="60">
        <f>SUM(J52,U52,'02'!J52,'02'!N52,'03 '!H53,'03 '!Q53)-'01 '!H52</f>
        <v>0</v>
      </c>
      <c r="AH52" s="60">
        <f t="shared" si="4"/>
        <v>0</v>
      </c>
      <c r="AI52" s="60">
        <f t="shared" si="5"/>
        <v>0</v>
      </c>
      <c r="AJ52" s="59">
        <f>SUM('03 '!I53,'03 '!K53,'03 '!M53)-'03 '!G53</f>
        <v>0</v>
      </c>
      <c r="AK52" s="59">
        <f>SUM('03 '!J53,'03 '!L53,'03 '!N53)-'03 '!H53</f>
        <v>0</v>
      </c>
      <c r="AL52" s="58"/>
      <c r="AM52" s="58"/>
      <c r="AN52" s="58"/>
      <c r="AO52" s="58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</row>
    <row r="53" spans="2:97">
      <c r="B53" s="139" t="s">
        <v>198</v>
      </c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10"/>
      <c r="AB53" s="3"/>
      <c r="AC53" s="3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</row>
    <row r="54" spans="2:97">
      <c r="B54" s="136" t="s">
        <v>178</v>
      </c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0"/>
      <c r="Z54" s="28"/>
      <c r="AB54" s="3"/>
      <c r="AC54" s="3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</row>
    <row r="55" spans="2:97">
      <c r="D55" s="64" t="s">
        <v>173</v>
      </c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</row>
    <row r="56" spans="2:97">
      <c r="D56" s="3" t="s">
        <v>143</v>
      </c>
      <c r="E56" s="41">
        <f>SUM(E20,E34,E41,E49:E52)-E17</f>
        <v>0</v>
      </c>
      <c r="F56" s="41">
        <f t="shared" ref="F56:N56" si="6">SUM(F20,F34,F41,F49:F52)-F17</f>
        <v>0</v>
      </c>
      <c r="G56" s="41">
        <f t="shared" si="6"/>
        <v>0</v>
      </c>
      <c r="H56" s="41">
        <f t="shared" si="6"/>
        <v>0</v>
      </c>
      <c r="I56" s="41">
        <f t="shared" si="6"/>
        <v>0</v>
      </c>
      <c r="J56" s="41">
        <f t="shared" si="6"/>
        <v>0</v>
      </c>
      <c r="K56" s="41">
        <f t="shared" si="6"/>
        <v>0</v>
      </c>
      <c r="L56" s="41">
        <f t="shared" si="6"/>
        <v>0</v>
      </c>
      <c r="M56" s="41">
        <f t="shared" si="6"/>
        <v>0</v>
      </c>
      <c r="N56" s="41">
        <f t="shared" si="6"/>
        <v>0</v>
      </c>
      <c r="P56" s="41">
        <f>SUM(P20,P34,P41,P49:P52)-P17</f>
        <v>0</v>
      </c>
      <c r="Q56" s="41">
        <f>SUM(Q20,Q34,Q41,Q49:Q52)-Q17</f>
        <v>0</v>
      </c>
      <c r="R56" s="41">
        <f>SUM(R20,R34,R41,R49:R52)-R17</f>
        <v>0</v>
      </c>
      <c r="S56" s="41">
        <f>SUM(S20,S34,S41,S49:S52)-S17</f>
        <v>0</v>
      </c>
      <c r="T56" s="41">
        <f t="shared" ref="T56:Y56" si="7">SUM(T20,T34,T41,T49:T52)-T17</f>
        <v>0</v>
      </c>
      <c r="U56" s="41">
        <f t="shared" si="7"/>
        <v>0</v>
      </c>
      <c r="V56" s="41">
        <f t="shared" si="7"/>
        <v>0</v>
      </c>
      <c r="W56" s="41">
        <f t="shared" si="7"/>
        <v>0</v>
      </c>
      <c r="X56" s="41">
        <f t="shared" si="7"/>
        <v>0</v>
      </c>
      <c r="Y56" s="41">
        <f t="shared" si="7"/>
        <v>0</v>
      </c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</row>
    <row r="57" spans="2:97">
      <c r="D57" s="3" t="s">
        <v>138</v>
      </c>
      <c r="E57" s="41">
        <f>SUM(E21:E33)-E20</f>
        <v>0</v>
      </c>
      <c r="F57" s="41">
        <f t="shared" ref="F57:N57" si="8">SUM(F21:F33)-F20</f>
        <v>0</v>
      </c>
      <c r="G57" s="41">
        <f t="shared" si="8"/>
        <v>0</v>
      </c>
      <c r="H57" s="41">
        <f t="shared" si="8"/>
        <v>0</v>
      </c>
      <c r="I57" s="41">
        <f t="shared" si="8"/>
        <v>0</v>
      </c>
      <c r="J57" s="41">
        <f t="shared" si="8"/>
        <v>0</v>
      </c>
      <c r="K57" s="41">
        <f t="shared" si="8"/>
        <v>0</v>
      </c>
      <c r="L57" s="41">
        <f t="shared" si="8"/>
        <v>0</v>
      </c>
      <c r="M57" s="41">
        <f t="shared" si="8"/>
        <v>0</v>
      </c>
      <c r="N57" s="41">
        <f t="shared" si="8"/>
        <v>0</v>
      </c>
      <c r="P57" s="41">
        <f>SUM(P21:P33)-P20</f>
        <v>0</v>
      </c>
      <c r="Q57" s="41">
        <f>SUM(R21:R33)-R20</f>
        <v>0</v>
      </c>
      <c r="R57" s="41">
        <f>SUM(S21:S33)-S20</f>
        <v>0</v>
      </c>
      <c r="S57" s="41">
        <f>SUM(T21:T33)-T20</f>
        <v>0</v>
      </c>
      <c r="T57" s="41">
        <f t="shared" ref="T57:Y57" si="9">SUM(T21:T33)-T20</f>
        <v>0</v>
      </c>
      <c r="U57" s="41">
        <f t="shared" si="9"/>
        <v>0</v>
      </c>
      <c r="V57" s="41">
        <f t="shared" si="9"/>
        <v>0</v>
      </c>
      <c r="W57" s="41">
        <f t="shared" si="9"/>
        <v>0</v>
      </c>
      <c r="X57" s="41">
        <f t="shared" si="9"/>
        <v>0</v>
      </c>
      <c r="Y57" s="41">
        <f t="shared" si="9"/>
        <v>0</v>
      </c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</row>
    <row r="58" spans="2:97">
      <c r="D58" s="3" t="s">
        <v>139</v>
      </c>
      <c r="E58" s="41">
        <f>SUM(E35:E40)-E34</f>
        <v>0</v>
      </c>
      <c r="F58" s="41">
        <f t="shared" ref="F58:N58" si="10">SUM(F35:F40)-F34</f>
        <v>0</v>
      </c>
      <c r="G58" s="41">
        <f t="shared" si="10"/>
        <v>0</v>
      </c>
      <c r="H58" s="41">
        <f t="shared" si="10"/>
        <v>0</v>
      </c>
      <c r="I58" s="41">
        <f t="shared" si="10"/>
        <v>0</v>
      </c>
      <c r="J58" s="41">
        <f t="shared" si="10"/>
        <v>0</v>
      </c>
      <c r="K58" s="41">
        <f t="shared" si="10"/>
        <v>0</v>
      </c>
      <c r="L58" s="41">
        <f t="shared" si="10"/>
        <v>0</v>
      </c>
      <c r="M58" s="41">
        <f t="shared" si="10"/>
        <v>0</v>
      </c>
      <c r="N58" s="41">
        <f t="shared" si="10"/>
        <v>0</v>
      </c>
      <c r="P58" s="41">
        <f>SUM(P35:P40)-P34</f>
        <v>0</v>
      </c>
      <c r="Q58" s="41">
        <f>SUM(R35:R40)-R34</f>
        <v>0</v>
      </c>
      <c r="R58" s="41">
        <f>SUM(S35:S40)-S34</f>
        <v>0</v>
      </c>
      <c r="S58" s="41">
        <f>SUM(T35:T40)-T34</f>
        <v>0</v>
      </c>
      <c r="T58" s="41">
        <f t="shared" ref="T58:Y58" si="11">SUM(T35:T40)-T34</f>
        <v>0</v>
      </c>
      <c r="U58" s="41">
        <f t="shared" si="11"/>
        <v>0</v>
      </c>
      <c r="V58" s="41">
        <f t="shared" si="11"/>
        <v>0</v>
      </c>
      <c r="W58" s="41">
        <f t="shared" si="11"/>
        <v>0</v>
      </c>
      <c r="X58" s="41">
        <f t="shared" si="11"/>
        <v>0</v>
      </c>
      <c r="Y58" s="41">
        <f t="shared" si="11"/>
        <v>0</v>
      </c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</row>
    <row r="59" spans="2:97">
      <c r="D59" s="3" t="s">
        <v>140</v>
      </c>
      <c r="E59" s="41">
        <f>SUM(E42:E48)-E41</f>
        <v>0</v>
      </c>
      <c r="F59" s="41">
        <f>SUM(F42:F48)-F41</f>
        <v>0</v>
      </c>
      <c r="G59" s="41">
        <f t="shared" ref="G59:N59" si="12">SUM(G42:G48)-G41</f>
        <v>0</v>
      </c>
      <c r="H59" s="41">
        <f t="shared" si="12"/>
        <v>0</v>
      </c>
      <c r="I59" s="41">
        <f t="shared" si="12"/>
        <v>0</v>
      </c>
      <c r="J59" s="41">
        <f t="shared" si="12"/>
        <v>0</v>
      </c>
      <c r="K59" s="41">
        <f t="shared" si="12"/>
        <v>0</v>
      </c>
      <c r="L59" s="41">
        <f t="shared" si="12"/>
        <v>0</v>
      </c>
      <c r="M59" s="41">
        <f t="shared" si="12"/>
        <v>0</v>
      </c>
      <c r="N59" s="41">
        <f t="shared" si="12"/>
        <v>0</v>
      </c>
      <c r="P59" s="41">
        <f>SUM(P42:P48)-P41</f>
        <v>0</v>
      </c>
      <c r="Q59" s="41">
        <f>SUM(Q42:Q48)-Q41</f>
        <v>0</v>
      </c>
      <c r="R59" s="41">
        <f>SUM(R42:R48)-R41</f>
        <v>0</v>
      </c>
      <c r="S59" s="41">
        <f t="shared" ref="S59:Y59" si="13">SUM(S42:S48)-S41</f>
        <v>0</v>
      </c>
      <c r="T59" s="41">
        <f t="shared" si="13"/>
        <v>0</v>
      </c>
      <c r="U59" s="41">
        <f t="shared" si="13"/>
        <v>0</v>
      </c>
      <c r="V59" s="41">
        <f t="shared" si="13"/>
        <v>0</v>
      </c>
      <c r="W59" s="41">
        <f t="shared" si="13"/>
        <v>0</v>
      </c>
      <c r="X59" s="41">
        <f>SUM(X42:X48)-X41</f>
        <v>0</v>
      </c>
      <c r="Y59" s="41">
        <f t="shared" si="13"/>
        <v>0</v>
      </c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</row>
    <row r="60" spans="2:97">
      <c r="D60" s="3" t="s">
        <v>185</v>
      </c>
      <c r="E60" s="41">
        <f>SUM(E42:E45)</f>
        <v>304</v>
      </c>
      <c r="F60" s="41">
        <f t="shared" ref="F60:N60" si="14">SUM(F42:F45)</f>
        <v>274</v>
      </c>
      <c r="G60" s="41">
        <f t="shared" si="14"/>
        <v>196</v>
      </c>
      <c r="H60" s="41">
        <f t="shared" si="14"/>
        <v>182</v>
      </c>
      <c r="I60" s="41">
        <f t="shared" si="14"/>
        <v>6</v>
      </c>
      <c r="J60" s="41">
        <f t="shared" si="14"/>
        <v>8</v>
      </c>
      <c r="K60" s="41">
        <f t="shared" si="14"/>
        <v>0</v>
      </c>
      <c r="L60" s="41">
        <f t="shared" si="14"/>
        <v>0</v>
      </c>
      <c r="M60" s="41">
        <f t="shared" si="14"/>
        <v>4</v>
      </c>
      <c r="N60" s="41">
        <f t="shared" si="14"/>
        <v>6</v>
      </c>
      <c r="P60" s="41">
        <f>SUM(P42:P45)</f>
        <v>1</v>
      </c>
      <c r="Q60" s="41">
        <f t="shared" ref="Q60:Y60" si="15">SUM(Q42:Q45)</f>
        <v>1</v>
      </c>
      <c r="R60" s="41">
        <f t="shared" si="15"/>
        <v>1</v>
      </c>
      <c r="S60" s="41">
        <f t="shared" si="15"/>
        <v>1</v>
      </c>
      <c r="T60" s="41">
        <f t="shared" si="15"/>
        <v>47</v>
      </c>
      <c r="U60" s="41">
        <f t="shared" si="15"/>
        <v>45</v>
      </c>
      <c r="V60" s="41">
        <f t="shared" si="15"/>
        <v>15</v>
      </c>
      <c r="W60" s="41">
        <f t="shared" si="15"/>
        <v>15</v>
      </c>
      <c r="X60" s="41">
        <f t="shared" si="15"/>
        <v>26</v>
      </c>
      <c r="Y60" s="41">
        <f t="shared" si="15"/>
        <v>23</v>
      </c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</row>
    <row r="61" spans="2:97">
      <c r="D61" s="3" t="s">
        <v>142</v>
      </c>
      <c r="E61" s="41">
        <f>SUM(E42:E45)-E60</f>
        <v>0</v>
      </c>
      <c r="F61" s="41">
        <f>SUM(F42:F45)-F60</f>
        <v>0</v>
      </c>
      <c r="G61" s="41">
        <f>SUM(G42:G45)-G60</f>
        <v>0</v>
      </c>
      <c r="H61" s="41">
        <f t="shared" ref="H61:N61" si="16">SUM(H42:H45)-H60</f>
        <v>0</v>
      </c>
      <c r="I61" s="41">
        <f t="shared" si="16"/>
        <v>0</v>
      </c>
      <c r="J61" s="41">
        <f t="shared" si="16"/>
        <v>0</v>
      </c>
      <c r="K61" s="41">
        <f>SUM(K42:K45)-K60</f>
        <v>0</v>
      </c>
      <c r="L61" s="41">
        <f>SUM(L42:L45)-L60</f>
        <v>0</v>
      </c>
      <c r="M61" s="41">
        <f>SUM(M42:M45)-M60</f>
        <v>0</v>
      </c>
      <c r="N61" s="41">
        <f t="shared" si="16"/>
        <v>0</v>
      </c>
      <c r="P61" s="41">
        <f t="shared" ref="P61:Y61" si="17">SUM(P42:P45)-P60</f>
        <v>0</v>
      </c>
      <c r="Q61" s="41">
        <f t="shared" si="17"/>
        <v>0</v>
      </c>
      <c r="R61" s="41">
        <f t="shared" si="17"/>
        <v>0</v>
      </c>
      <c r="S61" s="41">
        <f t="shared" si="17"/>
        <v>0</v>
      </c>
      <c r="T61" s="41">
        <f t="shared" si="17"/>
        <v>0</v>
      </c>
      <c r="U61" s="41">
        <f t="shared" si="17"/>
        <v>0</v>
      </c>
      <c r="V61" s="41">
        <f t="shared" si="17"/>
        <v>0</v>
      </c>
      <c r="W61" s="41">
        <f t="shared" si="17"/>
        <v>0</v>
      </c>
      <c r="X61" s="41">
        <f t="shared" si="17"/>
        <v>0</v>
      </c>
      <c r="Y61" s="41">
        <f t="shared" si="17"/>
        <v>0</v>
      </c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</row>
    <row r="62" spans="2:97"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</row>
    <row r="63" spans="2:97">
      <c r="E63" s="66"/>
      <c r="F63" s="66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</row>
    <row r="64" spans="2:97">
      <c r="E64" s="66"/>
      <c r="F64" s="66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</row>
    <row r="65" spans="4:41">
      <c r="E65" s="66"/>
      <c r="F65" s="66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</row>
    <row r="66" spans="4:41">
      <c r="D66" s="64" t="s">
        <v>174</v>
      </c>
      <c r="E66" s="66"/>
      <c r="F66" s="66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</row>
    <row r="67" spans="4:41">
      <c r="E67" s="67"/>
      <c r="F67" s="67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</row>
    <row r="68" spans="4:41">
      <c r="D68" s="3" t="s">
        <v>171</v>
      </c>
      <c r="E68" s="66">
        <f>SUM(I20,T20,'02'!I20,'02'!M20,'03 '!G21,'03 '!P21,'04 '!E20)-E20</f>
        <v>0</v>
      </c>
      <c r="F68" s="66">
        <f>SUM(J20,U20,'02'!J20,'02'!N20,'03 '!H21,'03 '!Q21,'04 '!F20)-F20</f>
        <v>0</v>
      </c>
      <c r="G68" s="41">
        <f>SUM(I20,T20,'02'!I20,'02'!M20,'03 '!G21,'03 '!P21)-G20</f>
        <v>0</v>
      </c>
      <c r="H68" s="41">
        <f>SUM(J20,U20,'02'!J20,'02'!N20,'03 '!H21,'03 '!Q21)-H20</f>
        <v>0</v>
      </c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</row>
    <row r="69" spans="4:41">
      <c r="D69" s="3" t="s">
        <v>144</v>
      </c>
      <c r="E69" s="66">
        <f>SUM(I21,T21,'02'!I21,'02'!M21,'03 '!G22,'03 '!P22,'04 '!E21)-E21</f>
        <v>0</v>
      </c>
      <c r="F69" s="66">
        <f>SUM(J21,U21,'02'!J21,'02'!N21,'03 '!H22,'03 '!Q22,'04 '!F21)-F21</f>
        <v>0</v>
      </c>
      <c r="G69" s="41">
        <f>SUM(I21,T21,'02'!I21,'02'!M21,'03 '!G22,'03 '!P22)-G21</f>
        <v>0</v>
      </c>
      <c r="H69" s="41">
        <f>SUM(J21,U21,'02'!J21,'02'!N21,'03 '!H22,'03 '!Q22)-H21</f>
        <v>0</v>
      </c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</row>
    <row r="70" spans="4:41">
      <c r="D70" s="3" t="s">
        <v>145</v>
      </c>
      <c r="E70" s="66">
        <f>SUM(I22,T22,'02'!I22,'02'!M22,'03 '!G23,'03 '!P23,'04 '!E22)-E22</f>
        <v>0</v>
      </c>
      <c r="F70" s="66">
        <f>SUM(J22,U22,'02'!J22,'02'!N22,'03 '!H23,'03 '!Q23,'04 '!F22)-F22</f>
        <v>0</v>
      </c>
      <c r="G70" s="41">
        <f>SUM(I22,T22,'02'!I22,'02'!M22,'03 '!G23,'03 '!P23)-G22</f>
        <v>0</v>
      </c>
      <c r="H70" s="41">
        <f>SUM(J22,U22,'02'!J22,'02'!N22,'03 '!H23,'03 '!Q23)-H22</f>
        <v>0</v>
      </c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</row>
    <row r="71" spans="4:41">
      <c r="D71" s="3" t="s">
        <v>146</v>
      </c>
      <c r="E71" s="66">
        <f>SUM(I23,T23,'02'!I23,'02'!M23,'03 '!G24,'03 '!P24,'04 '!E23)-E23</f>
        <v>0</v>
      </c>
      <c r="F71" s="66">
        <f>SUM(J23,U23,'02'!J23,'02'!N23,'03 '!H24,'03 '!Q24,'04 '!F23)-F23</f>
        <v>0</v>
      </c>
      <c r="G71" s="41">
        <f>SUM(I23,T23,'02'!I23,'02'!M23,'03 '!G24,'03 '!P24)-G23</f>
        <v>0</v>
      </c>
      <c r="H71" s="41">
        <f>SUM(J23,U23,'02'!J23,'02'!N23,'03 '!H24,'03 '!Q24)-H23</f>
        <v>0</v>
      </c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</row>
    <row r="72" spans="4:41">
      <c r="D72" s="3" t="s">
        <v>147</v>
      </c>
      <c r="E72" s="66">
        <f>SUM(I24,T24,'02'!I24,'02'!M24,'03 '!G25,'03 '!P25,'04 '!E24)-E24</f>
        <v>0</v>
      </c>
      <c r="F72" s="66">
        <f>SUM(J24,U24,'02'!J24,'02'!N24,'03 '!H25,'03 '!Q25,'04 '!F24)-F24</f>
        <v>0</v>
      </c>
      <c r="G72" s="41">
        <f>SUM(I24,T24,'02'!I24,'02'!M24,'03 '!G25,'03 '!P25)-G24</f>
        <v>0</v>
      </c>
      <c r="H72" s="41">
        <f>SUM(J24,U24,'02'!J24,'02'!N24,'03 '!H25,'03 '!Q25)-H24</f>
        <v>0</v>
      </c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</row>
    <row r="73" spans="4:41">
      <c r="D73" s="3" t="s">
        <v>148</v>
      </c>
      <c r="E73" s="66">
        <f>SUM(I25,T25,'02'!I25,'02'!M25,'03 '!G26,'03 '!P26,'04 '!E25)-E25</f>
        <v>0</v>
      </c>
      <c r="F73" s="66">
        <f>SUM(J25,U25,'02'!J25,'02'!N25,'03 '!H26,'03 '!Q26,'04 '!F25)-F25</f>
        <v>0</v>
      </c>
      <c r="G73" s="41">
        <f>SUM(I25,T25,'02'!I25,'02'!M25,'03 '!G26,'03 '!P26)-G25</f>
        <v>0</v>
      </c>
      <c r="H73" s="41">
        <f>SUM(J25,U25,'02'!J25,'02'!N25,'03 '!H26,'03 '!Q26)-H25</f>
        <v>0</v>
      </c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</row>
    <row r="74" spans="4:41">
      <c r="D74" s="3" t="s">
        <v>149</v>
      </c>
      <c r="E74" s="66">
        <f>SUM(I26,T26,'02'!I26,'02'!M26,'03 '!G27,'03 '!P27,'04 '!E26)-E26</f>
        <v>0</v>
      </c>
      <c r="F74" s="66">
        <f>SUM(J26,U26,'02'!J26,'02'!N26,'03 '!H27,'03 '!Q27,'04 '!F26)-F26</f>
        <v>0</v>
      </c>
      <c r="G74" s="41">
        <f>SUM(I26,T26,'02'!I26,'02'!M26,'03 '!G27,'03 '!P27)-G26</f>
        <v>0</v>
      </c>
      <c r="H74" s="41">
        <f>SUM(J26,U26,'02'!J26,'02'!N26,'03 '!H27,'03 '!Q27)-H26</f>
        <v>0</v>
      </c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</row>
    <row r="75" spans="4:41">
      <c r="D75" s="3" t="s">
        <v>150</v>
      </c>
      <c r="E75" s="66">
        <f>SUM(I27,T27,'02'!I27,'02'!M27,'03 '!G28,'03 '!P28,'04 '!E27)-E27</f>
        <v>0</v>
      </c>
      <c r="F75" s="66">
        <f>SUM(J27,U27,'02'!J27,'02'!N27,'03 '!H28,'03 '!Q28,'04 '!F27)-F27</f>
        <v>0</v>
      </c>
      <c r="G75" s="41">
        <f>SUM(I27,T27,'02'!I27,'02'!M27,'03 '!G28,'03 '!P28)-G27</f>
        <v>0</v>
      </c>
      <c r="H75" s="41">
        <f>SUM(J27,U27,'02'!J27,'02'!N27,'03 '!H28,'03 '!Q28)-H27</f>
        <v>0</v>
      </c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</row>
    <row r="76" spans="4:41">
      <c r="D76" s="3" t="s">
        <v>151</v>
      </c>
      <c r="E76" s="66">
        <f>SUM(I28,T28,'02'!I28,'02'!M28,'03 '!G29,'03 '!P29,'04 '!E28)-E28</f>
        <v>0</v>
      </c>
      <c r="F76" s="66">
        <f>SUM(J28,U28,'02'!J28,'02'!N28,'03 '!H29,'03 '!Q29,'04 '!F28)-F28</f>
        <v>0</v>
      </c>
      <c r="G76" s="41">
        <f>SUM(I28,T28,'02'!I28,'02'!M28,'03 '!G29,'03 '!P29)-G28</f>
        <v>0</v>
      </c>
      <c r="H76" s="41">
        <f>SUM(J28,U28,'02'!J28,'02'!N28,'03 '!H29,'03 '!Q29)-H28</f>
        <v>0</v>
      </c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</row>
    <row r="77" spans="4:41">
      <c r="D77" s="3" t="s">
        <v>152</v>
      </c>
      <c r="E77" s="66">
        <f>SUM(I29,T29,'02'!I29,'02'!M29,'03 '!G30,'03 '!P30,'04 '!E29)-E29</f>
        <v>0</v>
      </c>
      <c r="F77" s="66">
        <f>SUM(J29,U29,'02'!J29,'02'!N29,'03 '!H30,'03 '!Q30,'04 '!F29)-F29</f>
        <v>0</v>
      </c>
      <c r="G77" s="41">
        <f>SUM(I29,T29,'02'!I29,'02'!M29,'03 '!G30,'03 '!P30)-G29</f>
        <v>0</v>
      </c>
      <c r="H77" s="41">
        <f>SUM(J29,U29,'02'!J29,'02'!N29,'03 '!H30,'03 '!Q30)-H29</f>
        <v>0</v>
      </c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</row>
    <row r="78" spans="4:41">
      <c r="D78" s="3" t="s">
        <v>153</v>
      </c>
      <c r="E78" s="66">
        <f>SUM(I30,T30,'02'!I30,'02'!M30,'03 '!G31,'03 '!P31,'04 '!E30)-E30</f>
        <v>0</v>
      </c>
      <c r="F78" s="66">
        <f>SUM(J30,U30,'02'!J30,'02'!N30,'03 '!H31,'03 '!Q31,'04 '!F30)-F30</f>
        <v>0</v>
      </c>
      <c r="G78" s="41">
        <f>SUM(I30,T30,'02'!I30,'02'!M30,'03 '!G31,'03 '!P31)-G30</f>
        <v>0</v>
      </c>
      <c r="H78" s="41">
        <f>SUM(J30,U30,'02'!J30,'02'!N30,'03 '!H31,'03 '!Q31)-H30</f>
        <v>0</v>
      </c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</row>
    <row r="79" spans="4:41">
      <c r="D79" s="3" t="s">
        <v>154</v>
      </c>
      <c r="E79" s="66">
        <f>SUM(I31,T31,'02'!I31,'02'!M31,'03 '!G32,'03 '!P32,'04 '!E31)-E31</f>
        <v>0</v>
      </c>
      <c r="F79" s="66">
        <f>SUM(J31,U31,'02'!J31,'02'!N31,'03 '!H32,'03 '!Q32,'04 '!F31)-F31</f>
        <v>0</v>
      </c>
      <c r="G79" s="41">
        <f>SUM(I31,T31,'02'!I31,'02'!M31,'03 '!G32,'03 '!P32)-G31</f>
        <v>0</v>
      </c>
      <c r="H79" s="41">
        <f>SUM(J31,U31,'02'!J31,'02'!N31,'03 '!H32,'03 '!Q32)-H31</f>
        <v>0</v>
      </c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</row>
    <row r="80" spans="4:41">
      <c r="D80" s="3" t="s">
        <v>155</v>
      </c>
      <c r="E80" s="66">
        <f>SUM(I32,T32,'02'!I32,'02'!M32,'03 '!G33,'03 '!P33,'04 '!E32)-E32</f>
        <v>0</v>
      </c>
      <c r="F80" s="66">
        <f>SUM(J32,U32,'02'!J32,'02'!N32,'03 '!H33,'03 '!Q33,'04 '!F32)-F32</f>
        <v>0</v>
      </c>
      <c r="G80" s="41">
        <f>SUM(I32,T32,'02'!I32,'02'!M32,'03 '!G33,'03 '!P33)-G32</f>
        <v>0</v>
      </c>
      <c r="H80" s="41">
        <f>SUM(J32,U32,'02'!J32,'02'!N32,'03 '!H33,'03 '!Q33)-H32</f>
        <v>0</v>
      </c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</row>
    <row r="81" spans="4:41">
      <c r="D81" s="3" t="s">
        <v>156</v>
      </c>
      <c r="E81" s="66">
        <f>SUM(I33,T33,'02'!I33,'02'!M33,'03 '!G34,'03 '!P34,'04 '!E33)-E33</f>
        <v>0</v>
      </c>
      <c r="F81" s="66">
        <f>SUM(J33,U33,'02'!J33,'02'!N33,'03 '!H34,'03 '!Q34,'04 '!F33)-F33</f>
        <v>0</v>
      </c>
      <c r="G81" s="41">
        <f>SUM(I33,T33,'02'!I33,'02'!M33,'03 '!G34,'03 '!P34)-G33</f>
        <v>0</v>
      </c>
      <c r="H81" s="41">
        <f>SUM(J33,U33,'02'!J33,'02'!N33,'03 '!H34,'03 '!Q34)-H33</f>
        <v>0</v>
      </c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</row>
    <row r="82" spans="4:41">
      <c r="D82" s="3" t="s">
        <v>172</v>
      </c>
      <c r="E82" s="66">
        <f>SUM(I34,T34,'02'!I34,'02'!M34,'03 '!G35,'03 '!P35,'04 '!E34)-E34</f>
        <v>0</v>
      </c>
      <c r="F82" s="66">
        <f>SUM(J34,U34,'02'!J34,'02'!N34,'03 '!H35,'03 '!Q35,'04 '!F34)-F34</f>
        <v>0</v>
      </c>
      <c r="G82" s="41">
        <f>SUM(I34,T34,'02'!I34,'02'!M34,'03 '!G35,'03 '!P35)-G34</f>
        <v>0</v>
      </c>
      <c r="H82" s="41">
        <f>SUM(J34,U34,'02'!J34,'02'!N34,'03 '!H35,'03 '!Q35)-H34</f>
        <v>0</v>
      </c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</row>
    <row r="83" spans="4:41">
      <c r="D83" s="3" t="s">
        <v>157</v>
      </c>
      <c r="E83" s="66">
        <f>SUM(I35,T35,'02'!I35,'02'!M35,'03 '!G36,'03 '!P36,'04 '!E35)-E35</f>
        <v>0</v>
      </c>
      <c r="F83" s="66">
        <f>SUM(J35,U35,'02'!J35,'02'!N35,'03 '!H36,'03 '!Q36,'04 '!F35)-F35</f>
        <v>0</v>
      </c>
      <c r="G83" s="41">
        <f>SUM(I35,T35,'02'!I35,'02'!M35,'03 '!G36,'03 '!P36)-G35</f>
        <v>0</v>
      </c>
      <c r="H83" s="41">
        <f>SUM(J35,U35,'02'!J35,'02'!N35,'03 '!H36,'03 '!Q36)-H35</f>
        <v>0</v>
      </c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</row>
    <row r="84" spans="4:41">
      <c r="D84" s="3" t="s">
        <v>158</v>
      </c>
      <c r="E84" s="66">
        <f>SUM(I36,T36,'02'!I36,'02'!M36,'03 '!G37,'03 '!P37,'04 '!E36)-E36</f>
        <v>0</v>
      </c>
      <c r="F84" s="66">
        <f>SUM(J36,U36,'02'!J36,'02'!N36,'03 '!H37,'03 '!Q37,'04 '!F36)-F36</f>
        <v>0</v>
      </c>
      <c r="G84" s="41">
        <f>SUM(I36,T36,'02'!I36,'02'!M36,'03 '!G37,'03 '!P37)-G36</f>
        <v>0</v>
      </c>
      <c r="H84" s="41">
        <f>SUM(J36,U36,'02'!J36,'02'!N36,'03 '!H37,'03 '!Q37)-H36</f>
        <v>0</v>
      </c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</row>
    <row r="85" spans="4:41">
      <c r="D85" s="3" t="s">
        <v>159</v>
      </c>
      <c r="E85" s="66">
        <f>SUM(I37,T37,'02'!I37,'02'!M37,'03 '!G38,'03 '!P38,'04 '!E37)-E37</f>
        <v>0</v>
      </c>
      <c r="F85" s="66">
        <f>SUM(J37,U37,'02'!J37,'02'!N37,'03 '!H38,'03 '!Q38,'04 '!F37)-F37</f>
        <v>0</v>
      </c>
      <c r="G85" s="41">
        <f>SUM(I37,T37,'02'!I37,'02'!M37,'03 '!G38,'03 '!P38)-G37</f>
        <v>0</v>
      </c>
      <c r="H85" s="41">
        <f>SUM(J37,U37,'02'!J37,'02'!N37,'03 '!H38,'03 '!Q38)-H37</f>
        <v>0</v>
      </c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</row>
    <row r="86" spans="4:41">
      <c r="D86" s="3" t="s">
        <v>160</v>
      </c>
      <c r="E86" s="66">
        <f>SUM(I38,T38,'02'!I38,'02'!M38,'03 '!G39,'03 '!P39,'04 '!E38)-E38</f>
        <v>0</v>
      </c>
      <c r="F86" s="66">
        <f>SUM(J38,U38,'02'!J38,'02'!N38,'03 '!H39,'03 '!Q39,'04 '!F38)-F38</f>
        <v>0</v>
      </c>
      <c r="G86" s="41">
        <f>SUM(I38,T38,'02'!I38,'02'!M38,'03 '!G39,'03 '!P39)-G38</f>
        <v>0</v>
      </c>
      <c r="H86" s="41">
        <f>SUM(J38,U38,'02'!J38,'02'!N38,'03 '!H39,'03 '!Q39)-H38</f>
        <v>0</v>
      </c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</row>
    <row r="87" spans="4:41">
      <c r="D87" s="3" t="s">
        <v>161</v>
      </c>
      <c r="E87" s="66">
        <f>SUM(I39,T39,'02'!I39,'02'!M39,'03 '!G40,'03 '!P40,'04 '!E39)-E39</f>
        <v>0</v>
      </c>
      <c r="F87" s="66">
        <f>SUM(J39,U39,'02'!J39,'02'!N39,'03 '!H40,'03 '!Q40,'04 '!F39)-F39</f>
        <v>0</v>
      </c>
      <c r="G87" s="41">
        <f>SUM(I39,T39,'02'!I39,'02'!M39,'03 '!G40,'03 '!P40)-G39</f>
        <v>0</v>
      </c>
      <c r="H87" s="41">
        <f>SUM(J39,U39,'02'!J39,'02'!N39,'03 '!H40,'03 '!Q40)-H39</f>
        <v>0</v>
      </c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</row>
    <row r="88" spans="4:41">
      <c r="D88" s="3" t="s">
        <v>156</v>
      </c>
      <c r="E88" s="66">
        <f>SUM(I40,T40,'02'!I40,'02'!M40,'03 '!G41,'03 '!P41,'04 '!E40)-E40</f>
        <v>0</v>
      </c>
      <c r="F88" s="66">
        <f>SUM(J40,U40,'02'!J40,'02'!N40,'03 '!H41,'03 '!Q41,'04 '!F40)-F40</f>
        <v>0</v>
      </c>
      <c r="G88" s="41">
        <f>SUM(I40,T40,'02'!I40,'02'!M40,'03 '!G41,'03 '!P41)-G40</f>
        <v>0</v>
      </c>
      <c r="H88" s="41">
        <f>SUM(J40,U40,'02'!J40,'02'!N40,'03 '!H41,'03 '!Q41)-H40</f>
        <v>0</v>
      </c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</row>
    <row r="89" spans="4:41">
      <c r="D89" s="3" t="s">
        <v>140</v>
      </c>
      <c r="E89" s="66">
        <f>SUM(I41,T41,'02'!I41,'02'!M41,'03 '!G42,'03 '!P42,'04 '!E41)-E41</f>
        <v>0</v>
      </c>
      <c r="F89" s="66">
        <f>SUM(J41,U41,'02'!J41,'02'!N41,'03 '!H42,'03 '!Q42,'04 '!F41)-F41</f>
        <v>0</v>
      </c>
      <c r="G89" s="41">
        <f>SUM(I41,T41,'02'!I41,'02'!M41,'03 '!G42,'03 '!P42)-G41</f>
        <v>0</v>
      </c>
      <c r="H89" s="41">
        <f>SUM(J41,U41,'02'!J41,'02'!N41,'03 '!H42,'03 '!Q42)-H41</f>
        <v>0</v>
      </c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</row>
    <row r="90" spans="4:41">
      <c r="D90" s="3" t="s">
        <v>162</v>
      </c>
      <c r="E90" s="66">
        <f>SUM(I42,T42,'02'!I42,'02'!M42,'03 '!G43,'03 '!P43,'04 '!E42)-E42</f>
        <v>0</v>
      </c>
      <c r="F90" s="66">
        <f>SUM(J42,U42,'02'!J42,'02'!N42,'03 '!H43,'03 '!Q43,'04 '!F42)-F42</f>
        <v>0</v>
      </c>
      <c r="G90" s="41">
        <f>SUM(I42,T42,'02'!I42,'02'!M42,'03 '!G43,'03 '!P43)-G42</f>
        <v>0</v>
      </c>
      <c r="H90" s="41">
        <f>SUM(J42,U42,'02'!J42,'02'!N42,'03 '!H43,'03 '!Q43)-H42</f>
        <v>0</v>
      </c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</row>
    <row r="91" spans="4:41">
      <c r="D91" s="3" t="s">
        <v>163</v>
      </c>
      <c r="E91" s="66">
        <f>SUM(I43,T43,'02'!I43,'02'!M43,'03 '!G44,'03 '!P44,'04 '!E43)-E43</f>
        <v>0</v>
      </c>
      <c r="F91" s="66">
        <f>SUM(J43,U43,'02'!J43,'02'!N43,'03 '!H44,'03 '!Q44,'04 '!F43)-F43</f>
        <v>0</v>
      </c>
      <c r="G91" s="41">
        <f>SUM(I43,T43,'02'!I43,'02'!M43,'03 '!G44,'03 '!P44)-G43</f>
        <v>0</v>
      </c>
      <c r="H91" s="41">
        <f>SUM(J43,U43,'02'!J43,'02'!N43,'03 '!H44,'03 '!Q44)-H43</f>
        <v>0</v>
      </c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</row>
    <row r="92" spans="4:41">
      <c r="D92" s="3" t="s">
        <v>164</v>
      </c>
      <c r="E92" s="66">
        <f>SUM(I44,T44,'02'!I44,'02'!M44,'03 '!G45,'03 '!P45,'04 '!E44)-E44</f>
        <v>0</v>
      </c>
      <c r="F92" s="66">
        <f>SUM(J44,U44,'02'!J44,'02'!N44,'03 '!H45,'03 '!Q45,'04 '!F44)-F44</f>
        <v>0</v>
      </c>
      <c r="G92" s="41">
        <f>SUM(I44,T44,'02'!I44,'02'!M44,'03 '!G45,'03 '!P45)-G44</f>
        <v>0</v>
      </c>
      <c r="H92" s="41">
        <f>SUM(J44,U44,'02'!J44,'02'!N44,'03 '!H45,'03 '!Q45)-H44</f>
        <v>0</v>
      </c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</row>
    <row r="93" spans="4:41">
      <c r="D93" s="3" t="s">
        <v>156</v>
      </c>
      <c r="E93" s="66">
        <f>SUM(I45,T45,'02'!I45,'02'!M45,'03 '!G46,'03 '!P46,'04 '!E45)-E45</f>
        <v>0</v>
      </c>
      <c r="F93" s="66">
        <f>SUM(J45,U45,'02'!J45,'02'!N45,'03 '!H46,'03 '!Q46,'04 '!F45)-F45</f>
        <v>0</v>
      </c>
      <c r="G93" s="41">
        <f>SUM(I45,T45,'02'!I45,'02'!M45,'03 '!G46,'03 '!P46)-G45</f>
        <v>0</v>
      </c>
      <c r="H93" s="41">
        <f>SUM(J45,U45,'02'!J45,'02'!N45,'03 '!H46,'03 '!Q46)-H45</f>
        <v>0</v>
      </c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</row>
    <row r="94" spans="4:41">
      <c r="D94" s="3" t="s">
        <v>165</v>
      </c>
      <c r="E94" s="66">
        <f>SUM(I46,T46,'02'!I46,'02'!M46,'03 '!G47,'03 '!P47,'04 '!E46)-E46</f>
        <v>0</v>
      </c>
      <c r="F94" s="66">
        <f>SUM(J46,U46,'02'!J46,'02'!N46,'03 '!H47,'03 '!Q47,'04 '!F46)-F46</f>
        <v>0</v>
      </c>
      <c r="G94" s="41">
        <f>SUM(I46,T46,'02'!I46,'02'!M46,'03 '!G47,'03 '!P47)-G46</f>
        <v>0</v>
      </c>
      <c r="H94" s="41">
        <f>SUM(J46,U46,'02'!J46,'02'!N46,'03 '!H47,'03 '!Q47)-H46</f>
        <v>0</v>
      </c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</row>
    <row r="95" spans="4:41">
      <c r="D95" s="3" t="s">
        <v>166</v>
      </c>
      <c r="E95" s="66">
        <f>SUM(I47,T47,'02'!I47,'02'!M47,'03 '!G48,'03 '!P48,'04 '!E47)-E47</f>
        <v>0</v>
      </c>
      <c r="F95" s="66">
        <f>SUM(J47,U47,'02'!J47,'02'!N47,'03 '!H48,'03 '!Q48,'04 '!F47)-F47</f>
        <v>0</v>
      </c>
      <c r="G95" s="41">
        <f>SUM(I47,T47,'02'!I47,'02'!M47,'03 '!G48,'03 '!P48)-G47</f>
        <v>0</v>
      </c>
      <c r="H95" s="41">
        <f>SUM(J47,U47,'02'!J47,'02'!N47,'03 '!H48,'03 '!Q48)-H47</f>
        <v>0</v>
      </c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</row>
    <row r="96" spans="4:41">
      <c r="D96" s="3" t="s">
        <v>156</v>
      </c>
      <c r="E96" s="66">
        <f>SUM(I48,T48,'02'!I48,'02'!M48,'03 '!G49,'03 '!P49,'04 '!E48)-E48</f>
        <v>0</v>
      </c>
      <c r="F96" s="66">
        <f>SUM(J48,U48,'02'!J48,'02'!N48,'03 '!H49,'03 '!Q49,'04 '!F48)-F48</f>
        <v>0</v>
      </c>
      <c r="G96" s="41">
        <f>SUM(I48,T48,'02'!I48,'02'!M48,'03 '!G49,'03 '!P49)-G48</f>
        <v>0</v>
      </c>
      <c r="H96" s="41">
        <f>SUM(J48,U48,'02'!J48,'02'!N48,'03 '!H49,'03 '!Q49)-H48</f>
        <v>0</v>
      </c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</row>
    <row r="97" spans="4:41">
      <c r="D97" s="3" t="s">
        <v>167</v>
      </c>
      <c r="E97" s="66">
        <f>SUM(I49,T49,'02'!I49,'02'!M49,'03 '!G50,'03 '!P50,'04 '!E49)-E49</f>
        <v>0</v>
      </c>
      <c r="F97" s="66">
        <f>SUM(J49,U49,'02'!J49,'02'!N49,'03 '!H50,'03 '!Q50,'04 '!F49)-F49</f>
        <v>0</v>
      </c>
      <c r="G97" s="41">
        <f>SUM(I49,T49,'02'!I49,'02'!M49,'03 '!G50,'03 '!P50)-G49</f>
        <v>0</v>
      </c>
      <c r="H97" s="41">
        <f>SUM(J49,U49,'02'!J49,'02'!N49,'03 '!H50,'03 '!Q50)-H49</f>
        <v>0</v>
      </c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</row>
    <row r="98" spans="4:41">
      <c r="D98" s="3" t="s">
        <v>168</v>
      </c>
      <c r="E98" s="66">
        <f>SUM(I50,T50,'02'!I50,'02'!M50,'03 '!G51,'03 '!P51,'04 '!E50)-E50</f>
        <v>0</v>
      </c>
      <c r="F98" s="66">
        <f>SUM(J50,U50,'02'!J50,'02'!N50,'03 '!H51,'03 '!Q51,'04 '!F50)-F50</f>
        <v>0</v>
      </c>
      <c r="G98" s="41">
        <f>SUM(I50,T50,'02'!I50,'02'!M50,'03 '!G51,'03 '!P51)-G50</f>
        <v>0</v>
      </c>
      <c r="H98" s="41">
        <f>SUM(J50,U50,'02'!J50,'02'!N50,'03 '!H51,'03 '!Q51)-H50</f>
        <v>0</v>
      </c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5"/>
    </row>
    <row r="99" spans="4:41">
      <c r="D99" s="3" t="s">
        <v>169</v>
      </c>
      <c r="E99" s="66">
        <f>SUM(I51,T51,'02'!I51,'02'!M51,'03 '!G52,'03 '!P52,'04 '!E51)-E51</f>
        <v>0</v>
      </c>
      <c r="F99" s="66">
        <f>SUM(J51,U51,'02'!J51,'02'!N51,'03 '!H52,'03 '!Q52,'04 '!F51)-F51</f>
        <v>0</v>
      </c>
      <c r="G99" s="41">
        <f>SUM(I51,T51,'02'!I51,'02'!M51,'03 '!G52,'03 '!P52)-G51</f>
        <v>0</v>
      </c>
      <c r="H99" s="41">
        <f>SUM(J51,U51,'02'!J51,'02'!N51,'03 '!H52,'03 '!Q52)-H51</f>
        <v>0</v>
      </c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</row>
    <row r="100" spans="4:41">
      <c r="D100" s="3" t="s">
        <v>170</v>
      </c>
      <c r="E100" s="66">
        <f>SUM(I52,T52,'02'!I52,'02'!M52,'03 '!G53,'03 '!P53,'04 '!E52)-E52</f>
        <v>0</v>
      </c>
      <c r="F100" s="66">
        <f>SUM(J52,U52,'02'!J52,'02'!N52,'03 '!H53,'03 '!Q53,'04 '!F52)-F52</f>
        <v>0</v>
      </c>
      <c r="G100" s="41">
        <f>SUM(I52,T52,'02'!I52,'02'!M52,'03 '!G53,'03 '!P53)-G52</f>
        <v>0</v>
      </c>
      <c r="H100" s="41">
        <f>SUM(J52,U52,'02'!J52,'02'!N52,'03 '!H53,'03 '!Q53)-H52</f>
        <v>0</v>
      </c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  <c r="AO100" s="65"/>
    </row>
    <row r="101" spans="4:41">
      <c r="AD101" s="65"/>
      <c r="AE101" s="65"/>
      <c r="AF101" s="65"/>
      <c r="AG101" s="65"/>
      <c r="AH101" s="65"/>
      <c r="AI101" s="65"/>
      <c r="AJ101" s="65"/>
      <c r="AK101" s="65"/>
      <c r="AL101" s="65"/>
      <c r="AM101" s="65"/>
      <c r="AN101" s="65"/>
      <c r="AO101" s="65"/>
    </row>
    <row r="102" spans="4:41">
      <c r="AD102" s="65"/>
      <c r="AE102" s="65"/>
      <c r="AF102" s="65"/>
      <c r="AG102" s="65"/>
      <c r="AH102" s="65"/>
      <c r="AI102" s="65"/>
      <c r="AJ102" s="65"/>
      <c r="AK102" s="65"/>
      <c r="AL102" s="65"/>
      <c r="AM102" s="65"/>
      <c r="AN102" s="65"/>
      <c r="AO102" s="65"/>
    </row>
    <row r="103" spans="4:41">
      <c r="AD103" s="65"/>
      <c r="AE103" s="65"/>
      <c r="AF103" s="65"/>
      <c r="AG103" s="65"/>
      <c r="AH103" s="65"/>
      <c r="AI103" s="65"/>
      <c r="AJ103" s="65"/>
      <c r="AK103" s="65"/>
      <c r="AL103" s="65"/>
      <c r="AM103" s="65"/>
      <c r="AN103" s="65"/>
      <c r="AO103" s="65"/>
    </row>
    <row r="104" spans="4:41">
      <c r="AD104" s="65"/>
      <c r="AE104" s="65"/>
      <c r="AF104" s="65"/>
      <c r="AG104" s="65"/>
      <c r="AH104" s="65"/>
      <c r="AI104" s="65"/>
      <c r="AJ104" s="65"/>
      <c r="AK104" s="65"/>
      <c r="AL104" s="65"/>
      <c r="AM104" s="65"/>
      <c r="AN104" s="65"/>
      <c r="AO104" s="65"/>
    </row>
    <row r="105" spans="4:41">
      <c r="AD105" s="65"/>
      <c r="AE105" s="65"/>
      <c r="AF105" s="65"/>
      <c r="AG105" s="65"/>
      <c r="AH105" s="65"/>
      <c r="AI105" s="65"/>
      <c r="AJ105" s="65"/>
      <c r="AK105" s="65"/>
      <c r="AL105" s="65"/>
      <c r="AM105" s="65"/>
      <c r="AN105" s="65"/>
      <c r="AO105" s="65"/>
    </row>
    <row r="106" spans="4:41">
      <c r="AD106" s="65"/>
      <c r="AE106" s="65"/>
      <c r="AF106" s="65"/>
      <c r="AG106" s="65"/>
      <c r="AH106" s="65"/>
      <c r="AI106" s="65"/>
      <c r="AJ106" s="65"/>
      <c r="AK106" s="65"/>
      <c r="AL106" s="65"/>
      <c r="AM106" s="65"/>
      <c r="AN106" s="65"/>
      <c r="AO106" s="65"/>
    </row>
    <row r="107" spans="4:41">
      <c r="AD107" s="65"/>
      <c r="AE107" s="65"/>
      <c r="AF107" s="65"/>
      <c r="AG107" s="65"/>
      <c r="AH107" s="65"/>
      <c r="AI107" s="65"/>
      <c r="AJ107" s="65"/>
      <c r="AK107" s="65"/>
      <c r="AL107" s="65"/>
      <c r="AM107" s="65"/>
      <c r="AN107" s="65"/>
      <c r="AO107" s="65"/>
    </row>
    <row r="108" spans="4:41">
      <c r="AD108" s="65"/>
      <c r="AE108" s="65"/>
      <c r="AF108" s="65"/>
      <c r="AG108" s="65"/>
      <c r="AH108" s="65"/>
      <c r="AI108" s="65"/>
      <c r="AJ108" s="65"/>
      <c r="AK108" s="65"/>
      <c r="AL108" s="65"/>
      <c r="AM108" s="65"/>
      <c r="AN108" s="65"/>
      <c r="AO108" s="65"/>
    </row>
    <row r="109" spans="4:41">
      <c r="AD109" s="65"/>
      <c r="AE109" s="65"/>
      <c r="AF109" s="65"/>
      <c r="AG109" s="65"/>
      <c r="AH109" s="65"/>
      <c r="AI109" s="65"/>
      <c r="AJ109" s="65"/>
      <c r="AK109" s="65"/>
      <c r="AL109" s="65"/>
      <c r="AM109" s="65"/>
      <c r="AN109" s="65"/>
      <c r="AO109" s="65"/>
    </row>
    <row r="110" spans="4:41">
      <c r="AD110" s="65"/>
      <c r="AE110" s="65"/>
      <c r="AF110" s="65"/>
      <c r="AG110" s="65"/>
      <c r="AH110" s="65"/>
      <c r="AI110" s="65"/>
      <c r="AJ110" s="65"/>
      <c r="AK110" s="65"/>
      <c r="AL110" s="65"/>
      <c r="AM110" s="65"/>
      <c r="AN110" s="65"/>
      <c r="AO110" s="65"/>
    </row>
    <row r="111" spans="4:41">
      <c r="AD111" s="65"/>
      <c r="AE111" s="65"/>
      <c r="AF111" s="65"/>
      <c r="AG111" s="65"/>
      <c r="AH111" s="65"/>
      <c r="AI111" s="65"/>
      <c r="AJ111" s="65"/>
      <c r="AK111" s="65"/>
      <c r="AL111" s="65"/>
      <c r="AM111" s="65"/>
      <c r="AN111" s="65"/>
      <c r="AO111" s="65"/>
    </row>
    <row r="112" spans="4:41">
      <c r="AD112" s="65"/>
      <c r="AE112" s="65"/>
      <c r="AF112" s="65"/>
      <c r="AG112" s="65"/>
      <c r="AH112" s="65"/>
      <c r="AI112" s="65"/>
      <c r="AJ112" s="65"/>
      <c r="AK112" s="65"/>
      <c r="AL112" s="65"/>
      <c r="AM112" s="65"/>
      <c r="AN112" s="65"/>
      <c r="AO112" s="65"/>
    </row>
    <row r="113" spans="30:41">
      <c r="AD113" s="65"/>
      <c r="AE113" s="65"/>
      <c r="AF113" s="65"/>
      <c r="AG113" s="65"/>
      <c r="AH113" s="65"/>
      <c r="AI113" s="65"/>
      <c r="AJ113" s="65"/>
      <c r="AK113" s="65"/>
      <c r="AL113" s="65"/>
      <c r="AM113" s="65"/>
      <c r="AN113" s="65"/>
      <c r="AO113" s="65"/>
    </row>
    <row r="114" spans="30:41">
      <c r="AD114" s="65"/>
      <c r="AE114" s="65"/>
      <c r="AF114" s="65"/>
      <c r="AG114" s="65"/>
      <c r="AH114" s="65"/>
      <c r="AI114" s="65"/>
      <c r="AJ114" s="65"/>
      <c r="AK114" s="65"/>
      <c r="AL114" s="65"/>
      <c r="AM114" s="65"/>
      <c r="AN114" s="65"/>
      <c r="AO114" s="65"/>
    </row>
    <row r="115" spans="30:41">
      <c r="AD115" s="65"/>
      <c r="AE115" s="65"/>
      <c r="AF115" s="65"/>
      <c r="AG115" s="65"/>
      <c r="AH115" s="65"/>
      <c r="AI115" s="65"/>
      <c r="AJ115" s="65"/>
      <c r="AK115" s="65"/>
      <c r="AL115" s="65"/>
      <c r="AM115" s="65"/>
      <c r="AN115" s="65"/>
      <c r="AO115" s="65"/>
    </row>
    <row r="116" spans="30:41">
      <c r="AD116" s="65"/>
      <c r="AE116" s="65"/>
      <c r="AF116" s="65"/>
      <c r="AG116" s="65"/>
      <c r="AH116" s="65"/>
      <c r="AI116" s="65"/>
      <c r="AJ116" s="65"/>
      <c r="AK116" s="65"/>
      <c r="AL116" s="65"/>
      <c r="AM116" s="65"/>
      <c r="AN116" s="65"/>
      <c r="AO116" s="65"/>
    </row>
  </sheetData>
  <mergeCells count="56">
    <mergeCell ref="P4:Y4"/>
    <mergeCell ref="B34:D34"/>
    <mergeCell ref="Z20:AA20"/>
    <mergeCell ref="G5:H5"/>
    <mergeCell ref="E2:M2"/>
    <mergeCell ref="Q2:AA2"/>
    <mergeCell ref="P6:Q6"/>
    <mergeCell ref="E4:F6"/>
    <mergeCell ref="G4:N4"/>
    <mergeCell ref="B4:D7"/>
    <mergeCell ref="B20:D20"/>
    <mergeCell ref="C26:D26"/>
    <mergeCell ref="C27:D27"/>
    <mergeCell ref="C28:D28"/>
    <mergeCell ref="C33:D33"/>
    <mergeCell ref="X6:Y6"/>
    <mergeCell ref="Z52:AA52"/>
    <mergeCell ref="Z49:AA49"/>
    <mergeCell ref="Z41:AA41"/>
    <mergeCell ref="Z34:AA34"/>
    <mergeCell ref="Z4:AC7"/>
    <mergeCell ref="AC42:AC45"/>
    <mergeCell ref="Z50:AA50"/>
    <mergeCell ref="Z51:AA51"/>
    <mergeCell ref="B54:N54"/>
    <mergeCell ref="C46:D46"/>
    <mergeCell ref="C47:D47"/>
    <mergeCell ref="C48:D48"/>
    <mergeCell ref="B50:D50"/>
    <mergeCell ref="B51:D51"/>
    <mergeCell ref="B52:D52"/>
    <mergeCell ref="B53:N53"/>
    <mergeCell ref="B42:B45"/>
    <mergeCell ref="B49:D49"/>
    <mergeCell ref="B41:D41"/>
    <mergeCell ref="C21:D21"/>
    <mergeCell ref="C22:D22"/>
    <mergeCell ref="C23:D23"/>
    <mergeCell ref="C24:D24"/>
    <mergeCell ref="C25:D25"/>
    <mergeCell ref="C40:D40"/>
    <mergeCell ref="C39:D39"/>
    <mergeCell ref="C31:D31"/>
    <mergeCell ref="C29:D29"/>
    <mergeCell ref="C30:D30"/>
    <mergeCell ref="C35:D35"/>
    <mergeCell ref="C38:D38"/>
    <mergeCell ref="C37:D37"/>
    <mergeCell ref="T5:U6"/>
    <mergeCell ref="R6:S6"/>
    <mergeCell ref="V6:W6"/>
    <mergeCell ref="C36:D36"/>
    <mergeCell ref="C32:D32"/>
    <mergeCell ref="K6:L6"/>
    <mergeCell ref="M6:N6"/>
    <mergeCell ref="I5:J5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C60"/>
  <sheetViews>
    <sheetView view="pageBreakPreview" zoomScaleNormal="100" zoomScaleSheetLayoutView="100" workbookViewId="0">
      <pane xSplit="4" ySplit="7" topLeftCell="E8" activePane="bottomRight" state="frozen"/>
      <selection activeCell="AA17" sqref="AA17"/>
      <selection pane="topRight" activeCell="AA17" sqref="AA17"/>
      <selection pane="bottomLeft" activeCell="AA17" sqref="AA17"/>
      <selection pane="bottomRight" activeCell="E3" sqref="E3"/>
    </sheetView>
  </sheetViews>
  <sheetFormatPr defaultColWidth="9.109375" defaultRowHeight="14.4"/>
  <cols>
    <col min="1" max="3" width="2.6640625" style="3" customWidth="1"/>
    <col min="4" max="4" width="18.6640625" style="3" bestFit="1" customWidth="1"/>
    <col min="5" max="14" width="7.6640625" style="3" customWidth="1"/>
    <col min="15" max="15" width="2.33203125" style="4" customWidth="1"/>
    <col min="16" max="25" width="7.6640625" style="3" customWidth="1"/>
    <col min="26" max="26" width="3" style="3" bestFit="1" customWidth="1"/>
    <col min="27" max="27" width="18.6640625" style="4" bestFit="1" customWidth="1"/>
    <col min="28" max="29" width="2.6640625" style="28" customWidth="1"/>
    <col min="30" max="16384" width="9.109375" style="3"/>
  </cols>
  <sheetData>
    <row r="1" spans="2:29">
      <c r="B1" s="3" t="s">
        <v>191</v>
      </c>
      <c r="P1" s="3" t="s">
        <v>192</v>
      </c>
    </row>
    <row r="2" spans="2:29" ht="14.25" customHeight="1">
      <c r="B2" s="5"/>
      <c r="C2" s="6"/>
      <c r="D2" s="156" t="s">
        <v>210</v>
      </c>
      <c r="E2" s="158"/>
      <c r="F2" s="158"/>
      <c r="G2" s="158"/>
      <c r="H2" s="158"/>
      <c r="I2" s="158"/>
      <c r="J2" s="158"/>
      <c r="K2" s="158"/>
      <c r="L2" s="158"/>
      <c r="M2" s="158"/>
      <c r="N2" s="6"/>
      <c r="O2" s="44"/>
      <c r="P2" s="5"/>
      <c r="Q2" s="156" t="s">
        <v>42</v>
      </c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6"/>
      <c r="AC2" s="6"/>
    </row>
    <row r="3" spans="2:29" ht="15" thickBot="1">
      <c r="D3" s="4"/>
      <c r="E3" s="45"/>
      <c r="F3" s="45"/>
      <c r="G3" s="45"/>
      <c r="H3" s="45"/>
      <c r="I3" s="45"/>
      <c r="J3" s="45"/>
      <c r="K3" s="45"/>
      <c r="L3" s="45"/>
      <c r="M3" s="45"/>
      <c r="N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"/>
      <c r="AB3" s="3"/>
      <c r="AC3" s="3"/>
    </row>
    <row r="4" spans="2:29" ht="14.25" customHeight="1">
      <c r="B4" s="171" t="s">
        <v>24</v>
      </c>
      <c r="C4" s="171"/>
      <c r="D4" s="172"/>
      <c r="E4" s="170" t="s">
        <v>34</v>
      </c>
      <c r="F4" s="168"/>
      <c r="G4" s="168"/>
      <c r="H4" s="168"/>
      <c r="I4" s="168"/>
      <c r="J4" s="168"/>
      <c r="K4" s="168"/>
      <c r="L4" s="168"/>
      <c r="M4" s="168"/>
      <c r="N4" s="168"/>
      <c r="O4" s="11"/>
      <c r="P4" s="168" t="s">
        <v>34</v>
      </c>
      <c r="Q4" s="168"/>
      <c r="R4" s="168"/>
      <c r="S4" s="168"/>
      <c r="T4" s="168"/>
      <c r="U4" s="168"/>
      <c r="V4" s="168"/>
      <c r="W4" s="168"/>
      <c r="X4" s="168"/>
      <c r="Y4" s="169"/>
      <c r="Z4" s="177" t="s">
        <v>24</v>
      </c>
      <c r="AA4" s="171"/>
      <c r="AB4" s="171"/>
      <c r="AC4" s="171"/>
    </row>
    <row r="5" spans="2:29">
      <c r="B5" s="173"/>
      <c r="C5" s="173"/>
      <c r="D5" s="174"/>
      <c r="E5" s="47"/>
      <c r="F5" s="48"/>
      <c r="G5" s="48"/>
      <c r="H5" s="48"/>
      <c r="I5" s="185" t="s">
        <v>35</v>
      </c>
      <c r="J5" s="186"/>
      <c r="K5" s="186"/>
      <c r="L5" s="187"/>
      <c r="M5" s="185" t="s">
        <v>36</v>
      </c>
      <c r="N5" s="188"/>
      <c r="O5" s="1"/>
      <c r="P5" s="182"/>
      <c r="Q5" s="182"/>
      <c r="R5" s="182"/>
      <c r="S5" s="181"/>
      <c r="T5" s="183" t="s">
        <v>1</v>
      </c>
      <c r="U5" s="184"/>
      <c r="V5" s="46"/>
      <c r="W5" s="46"/>
      <c r="X5" s="46"/>
      <c r="Y5" s="46"/>
      <c r="Z5" s="178"/>
      <c r="AA5" s="173"/>
      <c r="AB5" s="173"/>
      <c r="AC5" s="173"/>
    </row>
    <row r="6" spans="2:29">
      <c r="B6" s="173"/>
      <c r="C6" s="173"/>
      <c r="D6" s="174"/>
      <c r="E6" s="127" t="s">
        <v>11</v>
      </c>
      <c r="F6" s="126"/>
      <c r="G6" s="127" t="s">
        <v>12</v>
      </c>
      <c r="H6" s="126"/>
      <c r="I6" s="12"/>
      <c r="J6" s="13"/>
      <c r="K6" s="127" t="s">
        <v>13</v>
      </c>
      <c r="L6" s="126"/>
      <c r="M6" s="12"/>
      <c r="N6" s="13"/>
      <c r="O6" s="1"/>
      <c r="P6" s="189" t="s">
        <v>186</v>
      </c>
      <c r="Q6" s="126"/>
      <c r="R6" s="190" t="s">
        <v>187</v>
      </c>
      <c r="S6" s="126"/>
      <c r="T6" s="55"/>
      <c r="U6" s="46"/>
      <c r="V6" s="180" t="s">
        <v>14</v>
      </c>
      <c r="W6" s="181"/>
      <c r="X6" s="180" t="s">
        <v>15</v>
      </c>
      <c r="Y6" s="181"/>
      <c r="Z6" s="178"/>
      <c r="AA6" s="173"/>
      <c r="AB6" s="173"/>
      <c r="AC6" s="173"/>
    </row>
    <row r="7" spans="2:29">
      <c r="B7" s="175"/>
      <c r="C7" s="175"/>
      <c r="D7" s="176"/>
      <c r="E7" s="17" t="s">
        <v>22</v>
      </c>
      <c r="F7" s="17" t="s">
        <v>23</v>
      </c>
      <c r="G7" s="17" t="s">
        <v>22</v>
      </c>
      <c r="H7" s="17" t="s">
        <v>23</v>
      </c>
      <c r="I7" s="17" t="s">
        <v>22</v>
      </c>
      <c r="J7" s="17" t="s">
        <v>23</v>
      </c>
      <c r="K7" s="17" t="s">
        <v>22</v>
      </c>
      <c r="L7" s="17" t="s">
        <v>23</v>
      </c>
      <c r="M7" s="17" t="s">
        <v>22</v>
      </c>
      <c r="N7" s="17" t="s">
        <v>23</v>
      </c>
      <c r="O7" s="1"/>
      <c r="P7" s="19" t="s">
        <v>22</v>
      </c>
      <c r="Q7" s="17" t="s">
        <v>23</v>
      </c>
      <c r="R7" s="17" t="s">
        <v>22</v>
      </c>
      <c r="S7" s="17" t="s">
        <v>23</v>
      </c>
      <c r="T7" s="17" t="s">
        <v>22</v>
      </c>
      <c r="U7" s="17" t="s">
        <v>23</v>
      </c>
      <c r="V7" s="17" t="s">
        <v>22</v>
      </c>
      <c r="W7" s="17" t="s">
        <v>23</v>
      </c>
      <c r="X7" s="17" t="s">
        <v>22</v>
      </c>
      <c r="Y7" s="17" t="s">
        <v>23</v>
      </c>
      <c r="Z7" s="179"/>
      <c r="AA7" s="175"/>
      <c r="AB7" s="175"/>
      <c r="AC7" s="175"/>
    </row>
    <row r="8" spans="2:29">
      <c r="D8" s="119" t="s">
        <v>200</v>
      </c>
      <c r="E8" s="101">
        <v>46</v>
      </c>
      <c r="F8" s="68">
        <v>46</v>
      </c>
      <c r="G8" s="68">
        <v>66</v>
      </c>
      <c r="H8" s="68">
        <v>91</v>
      </c>
      <c r="I8" s="68">
        <v>13917</v>
      </c>
      <c r="J8" s="68">
        <v>5611</v>
      </c>
      <c r="K8" s="68">
        <v>4736</v>
      </c>
      <c r="L8" s="68">
        <v>384</v>
      </c>
      <c r="M8" s="68">
        <v>1533</v>
      </c>
      <c r="N8" s="68">
        <v>656</v>
      </c>
      <c r="O8" s="102"/>
      <c r="P8" s="70">
        <v>901</v>
      </c>
      <c r="Q8" s="68">
        <v>327</v>
      </c>
      <c r="R8" s="68">
        <v>12</v>
      </c>
      <c r="S8" s="68">
        <v>15</v>
      </c>
      <c r="T8" s="68">
        <v>619</v>
      </c>
      <c r="U8" s="68">
        <v>313</v>
      </c>
      <c r="V8" s="68">
        <v>182</v>
      </c>
      <c r="W8" s="68">
        <v>6</v>
      </c>
      <c r="X8" s="103">
        <v>261</v>
      </c>
      <c r="Y8" s="69">
        <v>297</v>
      </c>
      <c r="Z8" s="29"/>
      <c r="AA8" s="120" t="s">
        <v>200</v>
      </c>
      <c r="AB8" s="3"/>
      <c r="AC8" s="3"/>
    </row>
    <row r="9" spans="2:29" ht="15" customHeight="1">
      <c r="D9" s="119" t="s">
        <v>201</v>
      </c>
      <c r="E9" s="83">
        <v>83</v>
      </c>
      <c r="F9" s="68">
        <v>72</v>
      </c>
      <c r="G9" s="68">
        <v>68</v>
      </c>
      <c r="H9" s="68">
        <v>69</v>
      </c>
      <c r="I9" s="68">
        <v>12648</v>
      </c>
      <c r="J9" s="68">
        <v>5055</v>
      </c>
      <c r="K9" s="68">
        <v>3334</v>
      </c>
      <c r="L9" s="68">
        <v>333</v>
      </c>
      <c r="M9" s="68">
        <v>1300</v>
      </c>
      <c r="N9" s="68">
        <v>731</v>
      </c>
      <c r="O9" s="69"/>
      <c r="P9" s="70">
        <v>965</v>
      </c>
      <c r="Q9" s="68">
        <v>398</v>
      </c>
      <c r="R9" s="68">
        <v>21</v>
      </c>
      <c r="S9" s="68">
        <v>16</v>
      </c>
      <c r="T9" s="68">
        <v>313</v>
      </c>
      <c r="U9" s="68">
        <v>316</v>
      </c>
      <c r="V9" s="68">
        <v>8</v>
      </c>
      <c r="W9" s="68">
        <v>3</v>
      </c>
      <c r="X9" s="104">
        <v>219</v>
      </c>
      <c r="Y9" s="69">
        <v>296</v>
      </c>
      <c r="Z9" s="29"/>
      <c r="AA9" s="120" t="s">
        <v>201</v>
      </c>
      <c r="AB9" s="3"/>
      <c r="AC9" s="3"/>
    </row>
    <row r="10" spans="2:29" ht="15" customHeight="1">
      <c r="D10" s="119" t="s">
        <v>202</v>
      </c>
      <c r="E10" s="83">
        <v>84</v>
      </c>
      <c r="F10" s="68">
        <v>78</v>
      </c>
      <c r="G10" s="68">
        <v>73</v>
      </c>
      <c r="H10" s="68">
        <v>71</v>
      </c>
      <c r="I10" s="68">
        <v>11909</v>
      </c>
      <c r="J10" s="68">
        <v>5161</v>
      </c>
      <c r="K10" s="68">
        <v>3131</v>
      </c>
      <c r="L10" s="68">
        <v>325</v>
      </c>
      <c r="M10" s="68">
        <v>1043</v>
      </c>
      <c r="N10" s="68">
        <v>835</v>
      </c>
      <c r="O10" s="69"/>
      <c r="P10" s="70">
        <v>720</v>
      </c>
      <c r="Q10" s="68">
        <v>493</v>
      </c>
      <c r="R10" s="68">
        <v>18</v>
      </c>
      <c r="S10" s="68">
        <v>17</v>
      </c>
      <c r="T10" s="68">
        <v>305</v>
      </c>
      <c r="U10" s="68">
        <v>325</v>
      </c>
      <c r="V10" s="105">
        <v>9</v>
      </c>
      <c r="W10" s="105">
        <v>3</v>
      </c>
      <c r="X10" s="104">
        <v>206</v>
      </c>
      <c r="Y10" s="69">
        <v>288</v>
      </c>
      <c r="Z10" s="29"/>
      <c r="AA10" s="120" t="s">
        <v>202</v>
      </c>
      <c r="AB10" s="3"/>
      <c r="AC10" s="3"/>
    </row>
    <row r="11" spans="2:29" ht="15" customHeight="1">
      <c r="D11" s="119" t="s">
        <v>203</v>
      </c>
      <c r="E11" s="83">
        <v>128</v>
      </c>
      <c r="F11" s="68">
        <v>118</v>
      </c>
      <c r="G11" s="68">
        <v>51</v>
      </c>
      <c r="H11" s="68">
        <v>60</v>
      </c>
      <c r="I11" s="68">
        <v>11235</v>
      </c>
      <c r="J11" s="68">
        <v>5245</v>
      </c>
      <c r="K11" s="68">
        <v>1930</v>
      </c>
      <c r="L11" s="68">
        <v>291</v>
      </c>
      <c r="M11" s="68">
        <v>969</v>
      </c>
      <c r="N11" s="68">
        <v>730</v>
      </c>
      <c r="O11" s="69"/>
      <c r="P11" s="70">
        <v>674</v>
      </c>
      <c r="Q11" s="68">
        <v>448</v>
      </c>
      <c r="R11" s="68">
        <v>20</v>
      </c>
      <c r="S11" s="68">
        <v>23</v>
      </c>
      <c r="T11" s="68">
        <v>274</v>
      </c>
      <c r="U11" s="68">
        <v>258</v>
      </c>
      <c r="V11" s="68">
        <v>4</v>
      </c>
      <c r="W11" s="68">
        <v>1</v>
      </c>
      <c r="X11" s="104">
        <v>187</v>
      </c>
      <c r="Y11" s="69">
        <v>241</v>
      </c>
      <c r="Z11" s="29"/>
      <c r="AA11" s="120" t="s">
        <v>203</v>
      </c>
      <c r="AB11" s="3"/>
      <c r="AC11" s="3"/>
    </row>
    <row r="12" spans="2:29" ht="15" customHeight="1">
      <c r="D12" s="119" t="s">
        <v>204</v>
      </c>
      <c r="E12" s="83">
        <v>112</v>
      </c>
      <c r="F12" s="68">
        <v>106</v>
      </c>
      <c r="G12" s="68">
        <v>56</v>
      </c>
      <c r="H12" s="68">
        <v>68</v>
      </c>
      <c r="I12" s="68">
        <v>10153</v>
      </c>
      <c r="J12" s="68">
        <v>5341</v>
      </c>
      <c r="K12" s="68">
        <v>1521</v>
      </c>
      <c r="L12" s="68">
        <v>257</v>
      </c>
      <c r="M12" s="68">
        <v>951</v>
      </c>
      <c r="N12" s="68">
        <v>729</v>
      </c>
      <c r="O12" s="69"/>
      <c r="P12" s="70">
        <v>607</v>
      </c>
      <c r="Q12" s="68">
        <v>463</v>
      </c>
      <c r="R12" s="68">
        <v>23</v>
      </c>
      <c r="S12" s="68">
        <v>17</v>
      </c>
      <c r="T12" s="68">
        <v>319</v>
      </c>
      <c r="U12" s="68">
        <v>247</v>
      </c>
      <c r="V12" s="68">
        <v>19</v>
      </c>
      <c r="W12" s="68">
        <v>3</v>
      </c>
      <c r="X12" s="104">
        <v>210</v>
      </c>
      <c r="Y12" s="69">
        <v>232</v>
      </c>
      <c r="Z12" s="29"/>
      <c r="AA12" s="120" t="s">
        <v>204</v>
      </c>
      <c r="AB12" s="3"/>
      <c r="AC12" s="3"/>
    </row>
    <row r="13" spans="2:29" ht="15" customHeight="1">
      <c r="D13" s="119" t="s">
        <v>205</v>
      </c>
      <c r="E13" s="83">
        <v>129</v>
      </c>
      <c r="F13" s="71">
        <v>120</v>
      </c>
      <c r="G13" s="71">
        <v>41</v>
      </c>
      <c r="H13" s="71">
        <v>44</v>
      </c>
      <c r="I13" s="68">
        <v>9051</v>
      </c>
      <c r="J13" s="68">
        <v>5139</v>
      </c>
      <c r="K13" s="68">
        <v>1498</v>
      </c>
      <c r="L13" s="68">
        <v>249</v>
      </c>
      <c r="M13" s="68">
        <v>1220</v>
      </c>
      <c r="N13" s="68">
        <v>701</v>
      </c>
      <c r="O13" s="69"/>
      <c r="P13" s="73">
        <v>804</v>
      </c>
      <c r="Q13" s="71">
        <v>408</v>
      </c>
      <c r="R13" s="71">
        <v>24</v>
      </c>
      <c r="S13" s="71">
        <v>26</v>
      </c>
      <c r="T13" s="71">
        <v>392</v>
      </c>
      <c r="U13" s="71">
        <v>267</v>
      </c>
      <c r="V13" s="71">
        <v>7</v>
      </c>
      <c r="W13" s="71">
        <v>4</v>
      </c>
      <c r="X13" s="78">
        <v>175</v>
      </c>
      <c r="Y13" s="72">
        <v>232</v>
      </c>
      <c r="Z13" s="26"/>
      <c r="AA13" s="120" t="s">
        <v>205</v>
      </c>
      <c r="AB13" s="3"/>
      <c r="AC13" s="3"/>
    </row>
    <row r="14" spans="2:29" ht="15" customHeight="1">
      <c r="B14" s="24"/>
      <c r="C14" s="24"/>
      <c r="D14" s="119" t="s">
        <v>206</v>
      </c>
      <c r="E14" s="106">
        <v>133</v>
      </c>
      <c r="F14" s="71">
        <v>124</v>
      </c>
      <c r="G14" s="71">
        <v>34</v>
      </c>
      <c r="H14" s="71">
        <v>39</v>
      </c>
      <c r="I14" s="71">
        <v>10585</v>
      </c>
      <c r="J14" s="71">
        <v>4904</v>
      </c>
      <c r="K14" s="71">
        <v>2470</v>
      </c>
      <c r="L14" s="71">
        <v>289</v>
      </c>
      <c r="M14" s="71">
        <v>1515</v>
      </c>
      <c r="N14" s="71">
        <v>829</v>
      </c>
      <c r="O14" s="69"/>
      <c r="P14" s="73">
        <v>922</v>
      </c>
      <c r="Q14" s="71">
        <v>489</v>
      </c>
      <c r="R14" s="71">
        <v>29</v>
      </c>
      <c r="S14" s="71">
        <v>42</v>
      </c>
      <c r="T14" s="71">
        <v>562</v>
      </c>
      <c r="U14" s="71">
        <v>297</v>
      </c>
      <c r="V14" s="71">
        <v>12</v>
      </c>
      <c r="W14" s="71">
        <v>13</v>
      </c>
      <c r="X14" s="78">
        <v>148</v>
      </c>
      <c r="Y14" s="72">
        <v>190</v>
      </c>
      <c r="Z14" s="26"/>
      <c r="AA14" s="120" t="s">
        <v>206</v>
      </c>
      <c r="AB14" s="24"/>
      <c r="AC14" s="24"/>
    </row>
    <row r="15" spans="2:29" ht="15" customHeight="1">
      <c r="B15" s="24"/>
      <c r="C15" s="24"/>
      <c r="D15" s="119" t="s">
        <v>207</v>
      </c>
      <c r="E15" s="106">
        <v>137</v>
      </c>
      <c r="F15" s="71">
        <v>127</v>
      </c>
      <c r="G15" s="71">
        <v>34</v>
      </c>
      <c r="H15" s="71">
        <v>37</v>
      </c>
      <c r="I15" s="71">
        <v>9195</v>
      </c>
      <c r="J15" s="71">
        <v>4612</v>
      </c>
      <c r="K15" s="71">
        <v>1784</v>
      </c>
      <c r="L15" s="71">
        <v>243</v>
      </c>
      <c r="M15" s="71">
        <v>1489</v>
      </c>
      <c r="N15" s="71">
        <v>715</v>
      </c>
      <c r="O15" s="72"/>
      <c r="P15" s="73">
        <v>953</v>
      </c>
      <c r="Q15" s="71">
        <v>491</v>
      </c>
      <c r="R15" s="71">
        <v>24</v>
      </c>
      <c r="S15" s="71">
        <v>16</v>
      </c>
      <c r="T15" s="71">
        <v>512</v>
      </c>
      <c r="U15" s="71">
        <v>208</v>
      </c>
      <c r="V15" s="71">
        <v>15</v>
      </c>
      <c r="W15" s="71">
        <v>9</v>
      </c>
      <c r="X15" s="78">
        <v>129</v>
      </c>
      <c r="Y15" s="72">
        <v>146</v>
      </c>
      <c r="Z15" s="26"/>
      <c r="AA15" s="120" t="s">
        <v>207</v>
      </c>
      <c r="AB15" s="24"/>
      <c r="AC15" s="24"/>
    </row>
    <row r="16" spans="2:29" ht="15" customHeight="1">
      <c r="B16" s="24"/>
      <c r="C16" s="24"/>
      <c r="D16" s="119" t="s">
        <v>208</v>
      </c>
      <c r="E16" s="106">
        <v>131</v>
      </c>
      <c r="F16" s="82">
        <v>114</v>
      </c>
      <c r="G16" s="82">
        <v>41</v>
      </c>
      <c r="H16" s="107">
        <v>43</v>
      </c>
      <c r="I16" s="71">
        <v>8475</v>
      </c>
      <c r="J16" s="71">
        <v>4329</v>
      </c>
      <c r="K16" s="71">
        <v>1503</v>
      </c>
      <c r="L16" s="71">
        <v>232</v>
      </c>
      <c r="M16" s="71">
        <v>1590</v>
      </c>
      <c r="N16" s="71">
        <v>673</v>
      </c>
      <c r="O16" s="72"/>
      <c r="P16" s="69">
        <v>1149</v>
      </c>
      <c r="Q16" s="68">
        <v>489</v>
      </c>
      <c r="R16" s="68">
        <v>17</v>
      </c>
      <c r="S16" s="68">
        <v>16</v>
      </c>
      <c r="T16" s="68">
        <v>424</v>
      </c>
      <c r="U16" s="68">
        <v>168</v>
      </c>
      <c r="V16" s="68">
        <v>9</v>
      </c>
      <c r="W16" s="68">
        <v>7</v>
      </c>
      <c r="X16" s="104">
        <v>128</v>
      </c>
      <c r="Y16" s="69">
        <v>136</v>
      </c>
      <c r="Z16" s="23"/>
      <c r="AA16" s="120" t="s">
        <v>208</v>
      </c>
      <c r="AB16" s="24"/>
      <c r="AC16" s="24"/>
    </row>
    <row r="17" spans="2:29" ht="15" customHeight="1">
      <c r="B17" s="22"/>
      <c r="C17" s="22"/>
      <c r="D17" s="119" t="s">
        <v>209</v>
      </c>
      <c r="E17" s="74">
        <f t="shared" ref="E17:N17" si="0">SUM(E20+E34+E41+E49+E50+E51+E52)</f>
        <v>131</v>
      </c>
      <c r="F17" s="74">
        <f t="shared" si="0"/>
        <v>125</v>
      </c>
      <c r="G17" s="74">
        <f t="shared" si="0"/>
        <v>37</v>
      </c>
      <c r="H17" s="74">
        <f t="shared" si="0"/>
        <v>60</v>
      </c>
      <c r="I17" s="74">
        <f t="shared" si="0"/>
        <v>8547</v>
      </c>
      <c r="J17" s="74">
        <f t="shared" si="0"/>
        <v>4230</v>
      </c>
      <c r="K17" s="74">
        <f t="shared" si="0"/>
        <v>2051</v>
      </c>
      <c r="L17" s="74">
        <f t="shared" si="0"/>
        <v>226</v>
      </c>
      <c r="M17" s="74">
        <f t="shared" si="0"/>
        <v>1194</v>
      </c>
      <c r="N17" s="74">
        <f t="shared" si="0"/>
        <v>642</v>
      </c>
      <c r="O17" s="72"/>
      <c r="P17" s="76">
        <f t="shared" ref="P17:Y17" si="1">SUM(P20+P34+P41+P49+P50+P51+P52)</f>
        <v>908</v>
      </c>
      <c r="Q17" s="74">
        <f t="shared" si="1"/>
        <v>463</v>
      </c>
      <c r="R17" s="74">
        <f t="shared" si="1"/>
        <v>30</v>
      </c>
      <c r="S17" s="74">
        <f t="shared" si="1"/>
        <v>34</v>
      </c>
      <c r="T17" s="74">
        <f t="shared" si="1"/>
        <v>256</v>
      </c>
      <c r="U17" s="74">
        <f t="shared" si="1"/>
        <v>145</v>
      </c>
      <c r="V17" s="74">
        <f t="shared" si="1"/>
        <v>9</v>
      </c>
      <c r="W17" s="74">
        <f t="shared" si="1"/>
        <v>8</v>
      </c>
      <c r="X17" s="75">
        <f t="shared" si="1"/>
        <v>144</v>
      </c>
      <c r="Y17" s="108">
        <f t="shared" si="1"/>
        <v>116</v>
      </c>
      <c r="Z17" s="23"/>
      <c r="AA17" s="120" t="s">
        <v>209</v>
      </c>
      <c r="AB17" s="22"/>
      <c r="AC17" s="22"/>
    </row>
    <row r="18" spans="2:29" s="20" customFormat="1" ht="15" customHeight="1">
      <c r="B18" s="24"/>
      <c r="C18" s="24"/>
      <c r="D18" s="25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109"/>
      <c r="P18" s="79"/>
      <c r="Q18" s="71"/>
      <c r="R18" s="71"/>
      <c r="S18" s="71"/>
      <c r="T18" s="71"/>
      <c r="U18" s="71"/>
      <c r="V18" s="71"/>
      <c r="W18" s="71"/>
      <c r="X18" s="78"/>
      <c r="Y18" s="72"/>
      <c r="Z18" s="26"/>
      <c r="AA18" s="27"/>
      <c r="AB18" s="24"/>
      <c r="AC18" s="24"/>
    </row>
    <row r="19" spans="2:29" ht="15" customHeight="1">
      <c r="D19" s="28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72"/>
      <c r="P19" s="82"/>
      <c r="Q19" s="80"/>
      <c r="R19" s="80"/>
      <c r="S19" s="80"/>
      <c r="T19" s="80"/>
      <c r="U19" s="80"/>
      <c r="V19" s="80"/>
      <c r="W19" s="80"/>
      <c r="X19" s="83"/>
      <c r="Y19" s="81"/>
      <c r="Z19" s="29"/>
      <c r="AB19" s="3"/>
      <c r="AC19" s="3"/>
    </row>
    <row r="20" spans="2:29" ht="15" customHeight="1">
      <c r="B20" s="132" t="s">
        <v>25</v>
      </c>
      <c r="C20" s="132"/>
      <c r="D20" s="133"/>
      <c r="E20" s="84">
        <v>109</v>
      </c>
      <c r="F20" s="84">
        <v>101</v>
      </c>
      <c r="G20" s="84">
        <v>32</v>
      </c>
      <c r="H20" s="84">
        <v>52</v>
      </c>
      <c r="I20" s="84">
        <v>7323</v>
      </c>
      <c r="J20" s="84">
        <v>3599</v>
      </c>
      <c r="K20" s="84">
        <v>1690</v>
      </c>
      <c r="L20" s="84">
        <v>171</v>
      </c>
      <c r="M20" s="84">
        <v>1031</v>
      </c>
      <c r="N20" s="84">
        <v>564</v>
      </c>
      <c r="O20" s="81"/>
      <c r="P20" s="85">
        <v>771</v>
      </c>
      <c r="Q20" s="84">
        <v>400</v>
      </c>
      <c r="R20" s="84">
        <v>25</v>
      </c>
      <c r="S20" s="84">
        <v>29</v>
      </c>
      <c r="T20" s="84">
        <v>235</v>
      </c>
      <c r="U20" s="84">
        <v>135</v>
      </c>
      <c r="V20" s="84">
        <v>8</v>
      </c>
      <c r="W20" s="84">
        <v>7</v>
      </c>
      <c r="X20" s="84">
        <v>129</v>
      </c>
      <c r="Y20" s="84">
        <v>108</v>
      </c>
      <c r="Z20" s="142" t="s">
        <v>25</v>
      </c>
      <c r="AA20" s="143"/>
      <c r="AB20" s="3"/>
      <c r="AC20" s="3"/>
    </row>
    <row r="21" spans="2:29" ht="15" customHeight="1">
      <c r="B21" s="30"/>
      <c r="C21" s="128" t="s">
        <v>26</v>
      </c>
      <c r="D21" s="129"/>
      <c r="E21" s="90">
        <v>32</v>
      </c>
      <c r="F21" s="93">
        <v>26</v>
      </c>
      <c r="G21" s="87">
        <v>20</v>
      </c>
      <c r="H21" s="87">
        <v>33</v>
      </c>
      <c r="I21" s="87">
        <v>1786</v>
      </c>
      <c r="J21" s="87">
        <v>931</v>
      </c>
      <c r="K21" s="90">
        <v>565</v>
      </c>
      <c r="L21" s="93">
        <v>60</v>
      </c>
      <c r="M21" s="87">
        <v>204</v>
      </c>
      <c r="N21" s="87">
        <v>122</v>
      </c>
      <c r="O21" s="84"/>
      <c r="P21" s="110">
        <v>164</v>
      </c>
      <c r="Q21" s="87">
        <v>81</v>
      </c>
      <c r="R21" s="87">
        <v>14</v>
      </c>
      <c r="S21" s="87">
        <v>17</v>
      </c>
      <c r="T21" s="87">
        <v>26</v>
      </c>
      <c r="U21" s="87">
        <v>24</v>
      </c>
      <c r="V21" s="87">
        <v>0</v>
      </c>
      <c r="W21" s="87">
        <v>0</v>
      </c>
      <c r="X21" s="90">
        <v>25</v>
      </c>
      <c r="Y21" s="93">
        <v>23</v>
      </c>
      <c r="Z21" s="33"/>
      <c r="AA21" s="34" t="s">
        <v>26</v>
      </c>
      <c r="AB21" s="3"/>
      <c r="AC21" s="3"/>
    </row>
    <row r="22" spans="2:29" ht="15" customHeight="1">
      <c r="B22" s="30"/>
      <c r="C22" s="128" t="s">
        <v>27</v>
      </c>
      <c r="D22" s="129"/>
      <c r="E22" s="90">
        <v>29</v>
      </c>
      <c r="F22" s="93">
        <v>29</v>
      </c>
      <c r="G22" s="87">
        <v>7</v>
      </c>
      <c r="H22" s="87">
        <v>10</v>
      </c>
      <c r="I22" s="87">
        <v>2301</v>
      </c>
      <c r="J22" s="87">
        <v>1136</v>
      </c>
      <c r="K22" s="90">
        <v>714</v>
      </c>
      <c r="L22" s="93">
        <v>39</v>
      </c>
      <c r="M22" s="87">
        <v>573</v>
      </c>
      <c r="N22" s="87">
        <v>244</v>
      </c>
      <c r="O22" s="88"/>
      <c r="P22" s="110">
        <v>440</v>
      </c>
      <c r="Q22" s="87">
        <v>195</v>
      </c>
      <c r="R22" s="87">
        <v>4</v>
      </c>
      <c r="S22" s="87">
        <v>5</v>
      </c>
      <c r="T22" s="87">
        <v>129</v>
      </c>
      <c r="U22" s="87">
        <v>44</v>
      </c>
      <c r="V22" s="87">
        <v>4</v>
      </c>
      <c r="W22" s="87">
        <v>4</v>
      </c>
      <c r="X22" s="90">
        <v>48</v>
      </c>
      <c r="Y22" s="93">
        <v>30</v>
      </c>
      <c r="Z22" s="33"/>
      <c r="AA22" s="34" t="s">
        <v>27</v>
      </c>
      <c r="AB22" s="3"/>
      <c r="AC22" s="3"/>
    </row>
    <row r="23" spans="2:29" ht="15" customHeight="1">
      <c r="B23" s="30"/>
      <c r="C23" s="128" t="s">
        <v>121</v>
      </c>
      <c r="D23" s="129"/>
      <c r="E23" s="90">
        <v>0</v>
      </c>
      <c r="F23" s="93">
        <v>0</v>
      </c>
      <c r="G23" s="87">
        <v>0</v>
      </c>
      <c r="H23" s="87">
        <v>0</v>
      </c>
      <c r="I23" s="87">
        <v>12</v>
      </c>
      <c r="J23" s="87">
        <v>9</v>
      </c>
      <c r="K23" s="90">
        <v>0</v>
      </c>
      <c r="L23" s="93">
        <v>0</v>
      </c>
      <c r="M23" s="87">
        <v>4</v>
      </c>
      <c r="N23" s="87">
        <v>2</v>
      </c>
      <c r="O23" s="88"/>
      <c r="P23" s="110">
        <v>4</v>
      </c>
      <c r="Q23" s="87">
        <v>2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90">
        <v>0</v>
      </c>
      <c r="Y23" s="93">
        <v>0</v>
      </c>
      <c r="Z23" s="33"/>
      <c r="AA23" s="34" t="s">
        <v>121</v>
      </c>
      <c r="AB23" s="3"/>
      <c r="AC23" s="3"/>
    </row>
    <row r="24" spans="2:29" ht="15" customHeight="1">
      <c r="B24" s="30"/>
      <c r="C24" s="128" t="s">
        <v>122</v>
      </c>
      <c r="D24" s="129"/>
      <c r="E24" s="90">
        <v>1</v>
      </c>
      <c r="F24" s="111">
        <v>1</v>
      </c>
      <c r="G24" s="87">
        <v>0</v>
      </c>
      <c r="H24" s="87">
        <v>0</v>
      </c>
      <c r="I24" s="87">
        <v>27</v>
      </c>
      <c r="J24" s="87">
        <v>23</v>
      </c>
      <c r="K24" s="90">
        <v>0</v>
      </c>
      <c r="L24" s="111">
        <v>0</v>
      </c>
      <c r="M24" s="87">
        <v>4</v>
      </c>
      <c r="N24" s="87">
        <v>4</v>
      </c>
      <c r="O24" s="88"/>
      <c r="P24" s="110">
        <v>4</v>
      </c>
      <c r="Q24" s="87">
        <v>4</v>
      </c>
      <c r="R24" s="87">
        <v>0</v>
      </c>
      <c r="S24" s="87">
        <v>0</v>
      </c>
      <c r="T24" s="87">
        <v>0</v>
      </c>
      <c r="U24" s="87">
        <v>0</v>
      </c>
      <c r="V24" s="87">
        <v>0</v>
      </c>
      <c r="W24" s="87">
        <v>0</v>
      </c>
      <c r="X24" s="90">
        <v>0</v>
      </c>
      <c r="Y24" s="111">
        <v>0</v>
      </c>
      <c r="Z24" s="33"/>
      <c r="AA24" s="34" t="s">
        <v>122</v>
      </c>
      <c r="AB24" s="3"/>
      <c r="AC24" s="3"/>
    </row>
    <row r="25" spans="2:29" ht="15" customHeight="1">
      <c r="B25" s="30"/>
      <c r="C25" s="128" t="s">
        <v>123</v>
      </c>
      <c r="D25" s="129"/>
      <c r="E25" s="90">
        <v>0</v>
      </c>
      <c r="F25" s="111">
        <v>0</v>
      </c>
      <c r="G25" s="87">
        <v>0</v>
      </c>
      <c r="H25" s="87">
        <v>0</v>
      </c>
      <c r="I25" s="87">
        <v>24</v>
      </c>
      <c r="J25" s="87">
        <v>22</v>
      </c>
      <c r="K25" s="90">
        <v>0</v>
      </c>
      <c r="L25" s="111">
        <v>0</v>
      </c>
      <c r="M25" s="87">
        <v>5</v>
      </c>
      <c r="N25" s="87">
        <v>2</v>
      </c>
      <c r="O25" s="88"/>
      <c r="P25" s="110">
        <v>2</v>
      </c>
      <c r="Q25" s="87">
        <v>1</v>
      </c>
      <c r="R25" s="87">
        <v>0</v>
      </c>
      <c r="S25" s="87">
        <v>0</v>
      </c>
      <c r="T25" s="87">
        <v>3</v>
      </c>
      <c r="U25" s="87">
        <v>1</v>
      </c>
      <c r="V25" s="87">
        <v>0</v>
      </c>
      <c r="W25" s="87">
        <v>0</v>
      </c>
      <c r="X25" s="90">
        <v>3</v>
      </c>
      <c r="Y25" s="93">
        <v>1</v>
      </c>
      <c r="Z25" s="33"/>
      <c r="AA25" s="34" t="s">
        <v>123</v>
      </c>
      <c r="AB25" s="3"/>
      <c r="AC25" s="3"/>
    </row>
    <row r="26" spans="2:29" ht="15" customHeight="1">
      <c r="B26" s="30"/>
      <c r="C26" s="128" t="s">
        <v>124</v>
      </c>
      <c r="D26" s="129"/>
      <c r="E26" s="90">
        <v>5</v>
      </c>
      <c r="F26" s="111">
        <v>5</v>
      </c>
      <c r="G26" s="87">
        <v>0</v>
      </c>
      <c r="H26" s="87">
        <v>0</v>
      </c>
      <c r="I26" s="87">
        <v>108</v>
      </c>
      <c r="J26" s="87">
        <v>58</v>
      </c>
      <c r="K26" s="90">
        <v>6</v>
      </c>
      <c r="L26" s="111">
        <v>3</v>
      </c>
      <c r="M26" s="87">
        <v>23</v>
      </c>
      <c r="N26" s="87">
        <v>16</v>
      </c>
      <c r="O26" s="88"/>
      <c r="P26" s="110">
        <v>17</v>
      </c>
      <c r="Q26" s="87">
        <v>8</v>
      </c>
      <c r="R26" s="87">
        <v>1</v>
      </c>
      <c r="S26" s="87">
        <v>1</v>
      </c>
      <c r="T26" s="87">
        <v>5</v>
      </c>
      <c r="U26" s="87">
        <v>7</v>
      </c>
      <c r="V26" s="87">
        <v>0</v>
      </c>
      <c r="W26" s="87">
        <v>0</v>
      </c>
      <c r="X26" s="90">
        <v>5</v>
      </c>
      <c r="Y26" s="93">
        <v>7</v>
      </c>
      <c r="Z26" s="33"/>
      <c r="AA26" s="34" t="s">
        <v>124</v>
      </c>
      <c r="AB26" s="3"/>
      <c r="AC26" s="3"/>
    </row>
    <row r="27" spans="2:29" ht="15" customHeight="1">
      <c r="B27" s="30"/>
      <c r="C27" s="128" t="s">
        <v>125</v>
      </c>
      <c r="D27" s="129"/>
      <c r="E27" s="90">
        <v>4</v>
      </c>
      <c r="F27" s="111">
        <v>5</v>
      </c>
      <c r="G27" s="87">
        <v>0</v>
      </c>
      <c r="H27" s="87">
        <v>0</v>
      </c>
      <c r="I27" s="87">
        <v>104</v>
      </c>
      <c r="J27" s="87">
        <v>48</v>
      </c>
      <c r="K27" s="90">
        <v>1</v>
      </c>
      <c r="L27" s="111">
        <v>1</v>
      </c>
      <c r="M27" s="87">
        <v>23</v>
      </c>
      <c r="N27" s="87">
        <v>8</v>
      </c>
      <c r="O27" s="88"/>
      <c r="P27" s="110">
        <v>22</v>
      </c>
      <c r="Q27" s="87">
        <v>8</v>
      </c>
      <c r="R27" s="87">
        <v>0</v>
      </c>
      <c r="S27" s="87">
        <v>0</v>
      </c>
      <c r="T27" s="87">
        <v>1</v>
      </c>
      <c r="U27" s="87">
        <v>0</v>
      </c>
      <c r="V27" s="87">
        <v>0</v>
      </c>
      <c r="W27" s="87">
        <v>0</v>
      </c>
      <c r="X27" s="90">
        <v>1</v>
      </c>
      <c r="Y27" s="93">
        <v>0</v>
      </c>
      <c r="Z27" s="33"/>
      <c r="AA27" s="34" t="s">
        <v>125</v>
      </c>
      <c r="AB27" s="3"/>
      <c r="AC27" s="3"/>
    </row>
    <row r="28" spans="2:29" ht="15" customHeight="1">
      <c r="B28" s="30"/>
      <c r="C28" s="128" t="s">
        <v>126</v>
      </c>
      <c r="D28" s="129"/>
      <c r="E28" s="90">
        <v>4</v>
      </c>
      <c r="F28" s="93">
        <v>4</v>
      </c>
      <c r="G28" s="87">
        <v>0</v>
      </c>
      <c r="H28" s="87">
        <v>0</v>
      </c>
      <c r="I28" s="87">
        <v>19</v>
      </c>
      <c r="J28" s="87">
        <v>16</v>
      </c>
      <c r="K28" s="90">
        <v>1</v>
      </c>
      <c r="L28" s="111">
        <v>1</v>
      </c>
      <c r="M28" s="87">
        <v>7</v>
      </c>
      <c r="N28" s="87">
        <v>6</v>
      </c>
      <c r="O28" s="88"/>
      <c r="P28" s="110">
        <v>5</v>
      </c>
      <c r="Q28" s="87">
        <v>4</v>
      </c>
      <c r="R28" s="87">
        <v>0</v>
      </c>
      <c r="S28" s="87">
        <v>0</v>
      </c>
      <c r="T28" s="87">
        <v>2</v>
      </c>
      <c r="U28" s="87">
        <v>2</v>
      </c>
      <c r="V28" s="87">
        <v>0</v>
      </c>
      <c r="W28" s="87">
        <v>0</v>
      </c>
      <c r="X28" s="90">
        <v>2</v>
      </c>
      <c r="Y28" s="93">
        <v>2</v>
      </c>
      <c r="Z28" s="33"/>
      <c r="AA28" s="34" t="s">
        <v>126</v>
      </c>
      <c r="AB28" s="3"/>
      <c r="AC28" s="3"/>
    </row>
    <row r="29" spans="2:29" ht="15" customHeight="1">
      <c r="B29" s="30"/>
      <c r="C29" s="134" t="s">
        <v>188</v>
      </c>
      <c r="D29" s="135"/>
      <c r="E29" s="90">
        <v>1</v>
      </c>
      <c r="F29" s="111">
        <v>1</v>
      </c>
      <c r="G29" s="87">
        <v>0</v>
      </c>
      <c r="H29" s="87">
        <v>0</v>
      </c>
      <c r="I29" s="87">
        <v>17</v>
      </c>
      <c r="J29" s="87">
        <v>18</v>
      </c>
      <c r="K29" s="90">
        <v>4</v>
      </c>
      <c r="L29" s="111">
        <v>3</v>
      </c>
      <c r="M29" s="87">
        <v>6</v>
      </c>
      <c r="N29" s="87">
        <v>3</v>
      </c>
      <c r="O29" s="88"/>
      <c r="P29" s="110">
        <v>6</v>
      </c>
      <c r="Q29" s="87">
        <v>1</v>
      </c>
      <c r="R29" s="87">
        <v>0</v>
      </c>
      <c r="S29" s="87">
        <v>0</v>
      </c>
      <c r="T29" s="87">
        <v>0</v>
      </c>
      <c r="U29" s="87">
        <v>2</v>
      </c>
      <c r="V29" s="87">
        <v>0</v>
      </c>
      <c r="W29" s="87">
        <v>0</v>
      </c>
      <c r="X29" s="90">
        <v>0</v>
      </c>
      <c r="Y29" s="93">
        <v>2</v>
      </c>
      <c r="Z29" s="33"/>
      <c r="AA29" s="35" t="s">
        <v>188</v>
      </c>
      <c r="AB29" s="3"/>
      <c r="AC29" s="3"/>
    </row>
    <row r="30" spans="2:29" ht="15" customHeight="1">
      <c r="B30" s="30"/>
      <c r="C30" s="128" t="s">
        <v>127</v>
      </c>
      <c r="D30" s="129"/>
      <c r="E30" s="90">
        <v>11</v>
      </c>
      <c r="F30" s="93">
        <v>11</v>
      </c>
      <c r="G30" s="87">
        <v>3</v>
      </c>
      <c r="H30" s="87">
        <v>6</v>
      </c>
      <c r="I30" s="87">
        <v>303</v>
      </c>
      <c r="J30" s="87">
        <v>247</v>
      </c>
      <c r="K30" s="90">
        <v>45</v>
      </c>
      <c r="L30" s="93">
        <v>15</v>
      </c>
      <c r="M30" s="87">
        <v>27</v>
      </c>
      <c r="N30" s="87">
        <v>25</v>
      </c>
      <c r="O30" s="88"/>
      <c r="P30" s="110">
        <v>20</v>
      </c>
      <c r="Q30" s="87">
        <v>14</v>
      </c>
      <c r="R30" s="87">
        <v>3</v>
      </c>
      <c r="S30" s="87">
        <v>3</v>
      </c>
      <c r="T30" s="87">
        <v>4</v>
      </c>
      <c r="U30" s="87">
        <v>8</v>
      </c>
      <c r="V30" s="87">
        <v>1</v>
      </c>
      <c r="W30" s="87">
        <v>1</v>
      </c>
      <c r="X30" s="90">
        <v>3</v>
      </c>
      <c r="Y30" s="93">
        <v>7</v>
      </c>
      <c r="Z30" s="33"/>
      <c r="AA30" s="34" t="s">
        <v>127</v>
      </c>
      <c r="AB30" s="3"/>
      <c r="AC30" s="3"/>
    </row>
    <row r="31" spans="2:29" ht="15" customHeight="1">
      <c r="B31" s="30"/>
      <c r="C31" s="128" t="s">
        <v>128</v>
      </c>
      <c r="D31" s="129"/>
      <c r="E31" s="90">
        <v>12</v>
      </c>
      <c r="F31" s="111">
        <v>11</v>
      </c>
      <c r="G31" s="87">
        <v>1</v>
      </c>
      <c r="H31" s="87">
        <v>1</v>
      </c>
      <c r="I31" s="87">
        <v>2361</v>
      </c>
      <c r="J31" s="87">
        <v>920</v>
      </c>
      <c r="K31" s="90">
        <v>286</v>
      </c>
      <c r="L31" s="93">
        <v>30</v>
      </c>
      <c r="M31" s="87">
        <v>106</v>
      </c>
      <c r="N31" s="87">
        <v>85</v>
      </c>
      <c r="O31" s="88"/>
      <c r="P31" s="110">
        <v>59</v>
      </c>
      <c r="Q31" s="87">
        <v>50</v>
      </c>
      <c r="R31" s="87">
        <v>2</v>
      </c>
      <c r="S31" s="87">
        <v>1</v>
      </c>
      <c r="T31" s="87">
        <v>45</v>
      </c>
      <c r="U31" s="87">
        <v>34</v>
      </c>
      <c r="V31" s="87">
        <v>3</v>
      </c>
      <c r="W31" s="87">
        <v>2</v>
      </c>
      <c r="X31" s="90">
        <v>39</v>
      </c>
      <c r="Y31" s="93">
        <v>32</v>
      </c>
      <c r="Z31" s="33"/>
      <c r="AA31" s="34" t="s">
        <v>128</v>
      </c>
      <c r="AB31" s="3"/>
      <c r="AC31" s="3"/>
    </row>
    <row r="32" spans="2:29" ht="15" customHeight="1">
      <c r="B32" s="30"/>
      <c r="C32" s="128" t="s">
        <v>129</v>
      </c>
      <c r="D32" s="129"/>
      <c r="E32" s="90">
        <v>0</v>
      </c>
      <c r="F32" s="111">
        <v>0</v>
      </c>
      <c r="G32" s="87">
        <v>0</v>
      </c>
      <c r="H32" s="87">
        <v>0</v>
      </c>
      <c r="I32" s="87">
        <v>19</v>
      </c>
      <c r="J32" s="87">
        <v>20</v>
      </c>
      <c r="K32" s="90">
        <v>0</v>
      </c>
      <c r="L32" s="93">
        <v>0</v>
      </c>
      <c r="M32" s="87">
        <v>27</v>
      </c>
      <c r="N32" s="87">
        <v>22</v>
      </c>
      <c r="O32" s="88"/>
      <c r="P32" s="110">
        <v>10</v>
      </c>
      <c r="Q32" s="87">
        <v>13</v>
      </c>
      <c r="R32" s="87">
        <v>0</v>
      </c>
      <c r="S32" s="87">
        <v>0</v>
      </c>
      <c r="T32" s="87">
        <v>17</v>
      </c>
      <c r="U32" s="87">
        <v>9</v>
      </c>
      <c r="V32" s="87">
        <v>0</v>
      </c>
      <c r="W32" s="87">
        <v>0</v>
      </c>
      <c r="X32" s="90">
        <v>0</v>
      </c>
      <c r="Y32" s="111">
        <v>0</v>
      </c>
      <c r="Z32" s="33"/>
      <c r="AA32" s="34" t="s">
        <v>129</v>
      </c>
      <c r="AB32" s="3"/>
      <c r="AC32" s="3"/>
    </row>
    <row r="33" spans="2:29" ht="15" customHeight="1">
      <c r="B33" s="30"/>
      <c r="C33" s="128" t="s">
        <v>28</v>
      </c>
      <c r="D33" s="129"/>
      <c r="E33" s="90">
        <v>10</v>
      </c>
      <c r="F33" s="93">
        <v>8</v>
      </c>
      <c r="G33" s="87">
        <v>1</v>
      </c>
      <c r="H33" s="87">
        <v>2</v>
      </c>
      <c r="I33" s="87">
        <v>242</v>
      </c>
      <c r="J33" s="87">
        <v>151</v>
      </c>
      <c r="K33" s="90">
        <v>68</v>
      </c>
      <c r="L33" s="93">
        <v>19</v>
      </c>
      <c r="M33" s="87">
        <v>22</v>
      </c>
      <c r="N33" s="87">
        <v>25</v>
      </c>
      <c r="O33" s="88"/>
      <c r="P33" s="88">
        <v>18</v>
      </c>
      <c r="Q33" s="87">
        <v>19</v>
      </c>
      <c r="R33" s="87">
        <v>1</v>
      </c>
      <c r="S33" s="87">
        <v>2</v>
      </c>
      <c r="T33" s="87">
        <v>3</v>
      </c>
      <c r="U33" s="87">
        <v>4</v>
      </c>
      <c r="V33" s="87">
        <v>0</v>
      </c>
      <c r="W33" s="87">
        <v>0</v>
      </c>
      <c r="X33" s="90">
        <v>3</v>
      </c>
      <c r="Y33" s="111">
        <v>4</v>
      </c>
      <c r="Z33" s="33"/>
      <c r="AA33" s="34" t="s">
        <v>28</v>
      </c>
      <c r="AB33" s="3"/>
      <c r="AC33" s="3"/>
    </row>
    <row r="34" spans="2:29" ht="15" customHeight="1">
      <c r="B34" s="132" t="s">
        <v>29</v>
      </c>
      <c r="C34" s="132"/>
      <c r="D34" s="133"/>
      <c r="E34" s="84">
        <v>3</v>
      </c>
      <c r="F34" s="84">
        <v>3</v>
      </c>
      <c r="G34" s="84">
        <v>0</v>
      </c>
      <c r="H34" s="84">
        <v>0</v>
      </c>
      <c r="I34" s="84">
        <v>80</v>
      </c>
      <c r="J34" s="84">
        <v>78</v>
      </c>
      <c r="K34" s="84">
        <v>1</v>
      </c>
      <c r="L34" s="84">
        <v>2</v>
      </c>
      <c r="M34" s="84">
        <v>17</v>
      </c>
      <c r="N34" s="84">
        <v>9</v>
      </c>
      <c r="O34" s="88"/>
      <c r="P34" s="85">
        <v>9</v>
      </c>
      <c r="Q34" s="84">
        <v>6</v>
      </c>
      <c r="R34" s="84">
        <v>1</v>
      </c>
      <c r="S34" s="84">
        <v>1</v>
      </c>
      <c r="T34" s="84">
        <v>7</v>
      </c>
      <c r="U34" s="84">
        <v>2</v>
      </c>
      <c r="V34" s="84">
        <v>0</v>
      </c>
      <c r="W34" s="84">
        <v>0</v>
      </c>
      <c r="X34" s="84">
        <v>3</v>
      </c>
      <c r="Y34" s="84">
        <v>2</v>
      </c>
      <c r="Z34" s="142" t="s">
        <v>29</v>
      </c>
      <c r="AA34" s="143"/>
      <c r="AB34" s="3"/>
      <c r="AC34" s="3"/>
    </row>
    <row r="35" spans="2:29" ht="15" customHeight="1">
      <c r="B35" s="30"/>
      <c r="C35" s="128" t="s">
        <v>49</v>
      </c>
      <c r="D35" s="129"/>
      <c r="E35" s="90">
        <v>0</v>
      </c>
      <c r="F35" s="87">
        <v>0</v>
      </c>
      <c r="G35" s="87">
        <v>0</v>
      </c>
      <c r="H35" s="87">
        <v>0</v>
      </c>
      <c r="I35" s="87">
        <v>7</v>
      </c>
      <c r="J35" s="87">
        <v>8</v>
      </c>
      <c r="K35" s="90">
        <v>0</v>
      </c>
      <c r="L35" s="111">
        <v>0</v>
      </c>
      <c r="M35" s="87">
        <v>1</v>
      </c>
      <c r="N35" s="87">
        <v>1</v>
      </c>
      <c r="O35" s="112"/>
      <c r="P35" s="110">
        <v>1</v>
      </c>
      <c r="Q35" s="87">
        <v>1</v>
      </c>
      <c r="R35" s="87">
        <v>0</v>
      </c>
      <c r="S35" s="87">
        <v>0</v>
      </c>
      <c r="T35" s="87">
        <v>0</v>
      </c>
      <c r="U35" s="87">
        <v>0</v>
      </c>
      <c r="V35" s="87">
        <v>0</v>
      </c>
      <c r="W35" s="87">
        <v>0</v>
      </c>
      <c r="X35" s="90">
        <v>0</v>
      </c>
      <c r="Y35" s="111">
        <v>0</v>
      </c>
      <c r="Z35" s="33"/>
      <c r="AA35" s="34" t="s">
        <v>49</v>
      </c>
      <c r="AB35" s="3"/>
      <c r="AC35" s="3"/>
    </row>
    <row r="36" spans="2:29" ht="15" customHeight="1">
      <c r="B36" s="30"/>
      <c r="C36" s="128" t="s">
        <v>50</v>
      </c>
      <c r="D36" s="129"/>
      <c r="E36" s="90">
        <v>0</v>
      </c>
      <c r="F36" s="87">
        <v>0</v>
      </c>
      <c r="G36" s="87">
        <v>0</v>
      </c>
      <c r="H36" s="87">
        <v>0</v>
      </c>
      <c r="I36" s="87">
        <v>5</v>
      </c>
      <c r="J36" s="87">
        <v>4</v>
      </c>
      <c r="K36" s="90">
        <v>1</v>
      </c>
      <c r="L36" s="111">
        <v>1</v>
      </c>
      <c r="M36" s="87">
        <v>0</v>
      </c>
      <c r="N36" s="87">
        <v>0</v>
      </c>
      <c r="O36" s="88"/>
      <c r="P36" s="110">
        <v>0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v>0</v>
      </c>
      <c r="W36" s="87">
        <v>0</v>
      </c>
      <c r="X36" s="90">
        <v>0</v>
      </c>
      <c r="Y36" s="111">
        <v>0</v>
      </c>
      <c r="Z36" s="33"/>
      <c r="AA36" s="34" t="s">
        <v>50</v>
      </c>
      <c r="AB36" s="3"/>
      <c r="AC36" s="3"/>
    </row>
    <row r="37" spans="2:29" ht="15" customHeight="1">
      <c r="B37" s="30"/>
      <c r="C37" s="128" t="s">
        <v>51</v>
      </c>
      <c r="D37" s="129"/>
      <c r="E37" s="90">
        <v>1</v>
      </c>
      <c r="F37" s="90">
        <v>1</v>
      </c>
      <c r="G37" s="87">
        <v>0</v>
      </c>
      <c r="H37" s="87">
        <v>0</v>
      </c>
      <c r="I37" s="87">
        <v>23</v>
      </c>
      <c r="J37" s="87">
        <v>18</v>
      </c>
      <c r="K37" s="90">
        <v>0</v>
      </c>
      <c r="L37" s="93">
        <v>0</v>
      </c>
      <c r="M37" s="87">
        <v>1</v>
      </c>
      <c r="N37" s="87">
        <v>1</v>
      </c>
      <c r="O37" s="88"/>
      <c r="P37" s="110">
        <v>0</v>
      </c>
      <c r="Q37" s="87">
        <v>0</v>
      </c>
      <c r="R37" s="87">
        <v>1</v>
      </c>
      <c r="S37" s="87">
        <v>1</v>
      </c>
      <c r="T37" s="87">
        <v>0</v>
      </c>
      <c r="U37" s="87">
        <v>0</v>
      </c>
      <c r="V37" s="87">
        <v>0</v>
      </c>
      <c r="W37" s="87">
        <v>0</v>
      </c>
      <c r="X37" s="90">
        <v>0</v>
      </c>
      <c r="Y37" s="111">
        <v>0</v>
      </c>
      <c r="Z37" s="33"/>
      <c r="AA37" s="34" t="s">
        <v>51</v>
      </c>
      <c r="AB37" s="3"/>
      <c r="AC37" s="3"/>
    </row>
    <row r="38" spans="2:29" ht="15" customHeight="1">
      <c r="B38" s="30"/>
      <c r="C38" s="128" t="s">
        <v>52</v>
      </c>
      <c r="D38" s="129"/>
      <c r="E38" s="90">
        <v>0</v>
      </c>
      <c r="F38" s="90">
        <v>0</v>
      </c>
      <c r="G38" s="87">
        <v>0</v>
      </c>
      <c r="H38" s="87">
        <v>0</v>
      </c>
      <c r="I38" s="87">
        <v>0</v>
      </c>
      <c r="J38" s="87">
        <v>1</v>
      </c>
      <c r="K38" s="90">
        <v>0</v>
      </c>
      <c r="L38" s="111">
        <v>0</v>
      </c>
      <c r="M38" s="87">
        <v>0</v>
      </c>
      <c r="N38" s="87">
        <v>0</v>
      </c>
      <c r="O38" s="88"/>
      <c r="P38" s="110">
        <v>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v>0</v>
      </c>
      <c r="W38" s="87">
        <v>0</v>
      </c>
      <c r="X38" s="90">
        <v>0</v>
      </c>
      <c r="Y38" s="111">
        <v>0</v>
      </c>
      <c r="Z38" s="33"/>
      <c r="AA38" s="34" t="s">
        <v>52</v>
      </c>
      <c r="AB38" s="3"/>
      <c r="AC38" s="3"/>
    </row>
    <row r="39" spans="2:29" ht="15" customHeight="1">
      <c r="B39" s="30"/>
      <c r="C39" s="128" t="s">
        <v>53</v>
      </c>
      <c r="D39" s="129"/>
      <c r="E39" s="90">
        <v>0</v>
      </c>
      <c r="F39" s="90">
        <v>0</v>
      </c>
      <c r="G39" s="87">
        <v>0</v>
      </c>
      <c r="H39" s="87">
        <v>0</v>
      </c>
      <c r="I39" s="87">
        <v>15</v>
      </c>
      <c r="J39" s="87">
        <v>14</v>
      </c>
      <c r="K39" s="90">
        <v>0</v>
      </c>
      <c r="L39" s="111">
        <v>0</v>
      </c>
      <c r="M39" s="87">
        <v>0</v>
      </c>
      <c r="N39" s="87">
        <v>0</v>
      </c>
      <c r="O39" s="88"/>
      <c r="P39" s="110">
        <v>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  <c r="X39" s="90">
        <v>0</v>
      </c>
      <c r="Y39" s="111">
        <v>0</v>
      </c>
      <c r="Z39" s="33"/>
      <c r="AA39" s="34" t="s">
        <v>53</v>
      </c>
      <c r="AB39" s="3"/>
      <c r="AC39" s="3"/>
    </row>
    <row r="40" spans="2:29" ht="15" customHeight="1">
      <c r="B40" s="30"/>
      <c r="C40" s="128" t="s">
        <v>28</v>
      </c>
      <c r="D40" s="129"/>
      <c r="E40" s="90">
        <v>2</v>
      </c>
      <c r="F40" s="90">
        <v>2</v>
      </c>
      <c r="G40" s="87">
        <v>0</v>
      </c>
      <c r="H40" s="87">
        <v>0</v>
      </c>
      <c r="I40" s="87">
        <v>30</v>
      </c>
      <c r="J40" s="87">
        <v>33</v>
      </c>
      <c r="K40" s="90">
        <v>0</v>
      </c>
      <c r="L40" s="93">
        <v>1</v>
      </c>
      <c r="M40" s="87">
        <v>15</v>
      </c>
      <c r="N40" s="87">
        <v>7</v>
      </c>
      <c r="O40" s="88"/>
      <c r="P40" s="88">
        <v>8</v>
      </c>
      <c r="Q40" s="87">
        <v>5</v>
      </c>
      <c r="R40" s="87">
        <v>0</v>
      </c>
      <c r="S40" s="87">
        <v>0</v>
      </c>
      <c r="T40" s="87">
        <v>7</v>
      </c>
      <c r="U40" s="87">
        <v>2</v>
      </c>
      <c r="V40" s="87">
        <v>0</v>
      </c>
      <c r="W40" s="87">
        <v>0</v>
      </c>
      <c r="X40" s="90">
        <v>3</v>
      </c>
      <c r="Y40" s="93">
        <v>2</v>
      </c>
      <c r="Z40" s="33"/>
      <c r="AA40" s="34" t="s">
        <v>28</v>
      </c>
      <c r="AB40" s="3"/>
      <c r="AC40" s="3"/>
    </row>
    <row r="41" spans="2:29" ht="15" customHeight="1">
      <c r="B41" s="132" t="s">
        <v>30</v>
      </c>
      <c r="C41" s="132"/>
      <c r="D41" s="133"/>
      <c r="E41" s="84">
        <v>17</v>
      </c>
      <c r="F41" s="84">
        <v>19</v>
      </c>
      <c r="G41" s="84">
        <v>3</v>
      </c>
      <c r="H41" s="84">
        <v>6</v>
      </c>
      <c r="I41" s="84">
        <v>1052</v>
      </c>
      <c r="J41" s="84">
        <v>495</v>
      </c>
      <c r="K41" s="84">
        <v>355</v>
      </c>
      <c r="L41" s="84">
        <v>51</v>
      </c>
      <c r="M41" s="84">
        <v>123</v>
      </c>
      <c r="N41" s="84">
        <v>49</v>
      </c>
      <c r="O41" s="88"/>
      <c r="P41" s="85">
        <v>106</v>
      </c>
      <c r="Q41" s="84">
        <v>37</v>
      </c>
      <c r="R41" s="84">
        <v>4</v>
      </c>
      <c r="S41" s="84">
        <v>4</v>
      </c>
      <c r="T41" s="84">
        <v>13</v>
      </c>
      <c r="U41" s="84">
        <v>8</v>
      </c>
      <c r="V41" s="84">
        <v>1</v>
      </c>
      <c r="W41" s="84">
        <v>1</v>
      </c>
      <c r="X41" s="84">
        <v>11</v>
      </c>
      <c r="Y41" s="84">
        <v>6</v>
      </c>
      <c r="Z41" s="142" t="s">
        <v>30</v>
      </c>
      <c r="AA41" s="143"/>
      <c r="AB41" s="3"/>
      <c r="AC41" s="3"/>
    </row>
    <row r="42" spans="2:29" ht="15" customHeight="1">
      <c r="B42" s="131" t="s">
        <v>54</v>
      </c>
      <c r="C42" s="36"/>
      <c r="D42" s="31" t="s">
        <v>31</v>
      </c>
      <c r="E42" s="90">
        <v>0</v>
      </c>
      <c r="F42" s="88">
        <v>0</v>
      </c>
      <c r="G42" s="87">
        <v>0</v>
      </c>
      <c r="H42" s="87">
        <v>0</v>
      </c>
      <c r="I42" s="87">
        <v>14</v>
      </c>
      <c r="J42" s="91">
        <v>15</v>
      </c>
      <c r="K42" s="87">
        <v>2</v>
      </c>
      <c r="L42" s="113">
        <v>3</v>
      </c>
      <c r="M42" s="87">
        <v>1</v>
      </c>
      <c r="N42" s="87">
        <v>1</v>
      </c>
      <c r="O42" s="77"/>
      <c r="P42" s="110">
        <v>1</v>
      </c>
      <c r="Q42" s="87">
        <v>1</v>
      </c>
      <c r="R42" s="87">
        <v>0</v>
      </c>
      <c r="S42" s="87">
        <v>0</v>
      </c>
      <c r="T42" s="87">
        <v>0</v>
      </c>
      <c r="U42" s="87">
        <v>0</v>
      </c>
      <c r="V42" s="87">
        <v>0</v>
      </c>
      <c r="W42" s="87">
        <v>0</v>
      </c>
      <c r="X42" s="90">
        <v>0</v>
      </c>
      <c r="Y42" s="88">
        <v>0</v>
      </c>
      <c r="Z42" s="37"/>
      <c r="AA42" s="34" t="s">
        <v>31</v>
      </c>
      <c r="AB42" s="3"/>
      <c r="AC42" s="153" t="s">
        <v>54</v>
      </c>
    </row>
    <row r="43" spans="2:29" ht="15" customHeight="1">
      <c r="B43" s="131"/>
      <c r="C43" s="36"/>
      <c r="D43" s="31" t="s">
        <v>32</v>
      </c>
      <c r="E43" s="90">
        <v>0</v>
      </c>
      <c r="F43" s="88">
        <v>0</v>
      </c>
      <c r="G43" s="87">
        <v>0</v>
      </c>
      <c r="H43" s="87">
        <v>0</v>
      </c>
      <c r="I43" s="87">
        <v>1</v>
      </c>
      <c r="J43" s="91">
        <v>1</v>
      </c>
      <c r="K43" s="87">
        <v>0</v>
      </c>
      <c r="L43" s="87">
        <v>0</v>
      </c>
      <c r="M43" s="87">
        <v>0</v>
      </c>
      <c r="N43" s="87">
        <v>0</v>
      </c>
      <c r="O43" s="88"/>
      <c r="P43" s="110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v>0</v>
      </c>
      <c r="W43" s="87">
        <v>0</v>
      </c>
      <c r="X43" s="90">
        <v>0</v>
      </c>
      <c r="Y43" s="88">
        <v>0</v>
      </c>
      <c r="Z43" s="37"/>
      <c r="AA43" s="34" t="s">
        <v>32</v>
      </c>
      <c r="AB43" s="3"/>
      <c r="AC43" s="153"/>
    </row>
    <row r="44" spans="2:29" ht="15" customHeight="1">
      <c r="B44" s="131"/>
      <c r="C44" s="36"/>
      <c r="D44" s="31" t="s">
        <v>33</v>
      </c>
      <c r="E44" s="90">
        <v>0</v>
      </c>
      <c r="F44" s="88">
        <v>0</v>
      </c>
      <c r="G44" s="87">
        <v>0</v>
      </c>
      <c r="H44" s="87">
        <v>0</v>
      </c>
      <c r="I44" s="87">
        <v>13</v>
      </c>
      <c r="J44" s="91">
        <v>10</v>
      </c>
      <c r="K44" s="87">
        <v>0</v>
      </c>
      <c r="L44" s="87">
        <v>0</v>
      </c>
      <c r="M44" s="87">
        <v>0</v>
      </c>
      <c r="N44" s="87">
        <v>0</v>
      </c>
      <c r="O44" s="88"/>
      <c r="P44" s="110">
        <v>0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114">
        <v>0</v>
      </c>
      <c r="W44" s="87">
        <v>0</v>
      </c>
      <c r="X44" s="90">
        <v>0</v>
      </c>
      <c r="Y44" s="88">
        <v>0</v>
      </c>
      <c r="Z44" s="37"/>
      <c r="AA44" s="34" t="s">
        <v>33</v>
      </c>
      <c r="AB44" s="3"/>
      <c r="AC44" s="153"/>
    </row>
    <row r="45" spans="2:29" ht="15" customHeight="1">
      <c r="B45" s="131"/>
      <c r="C45" s="36"/>
      <c r="D45" s="31" t="s">
        <v>28</v>
      </c>
      <c r="E45" s="90">
        <v>3</v>
      </c>
      <c r="F45" s="88">
        <v>3</v>
      </c>
      <c r="G45" s="87">
        <v>3</v>
      </c>
      <c r="H45" s="87">
        <v>4</v>
      </c>
      <c r="I45" s="87">
        <v>51</v>
      </c>
      <c r="J45" s="91">
        <v>46</v>
      </c>
      <c r="K45" s="87">
        <v>0</v>
      </c>
      <c r="L45" s="87">
        <v>0</v>
      </c>
      <c r="M45" s="87">
        <v>7</v>
      </c>
      <c r="N45" s="87">
        <v>7</v>
      </c>
      <c r="O45" s="88"/>
      <c r="P45" s="89">
        <v>6</v>
      </c>
      <c r="Q45" s="87">
        <v>6</v>
      </c>
      <c r="R45" s="87">
        <v>0</v>
      </c>
      <c r="S45" s="87">
        <v>0</v>
      </c>
      <c r="T45" s="87">
        <v>1</v>
      </c>
      <c r="U45" s="87">
        <v>1</v>
      </c>
      <c r="V45" s="87">
        <v>0</v>
      </c>
      <c r="W45" s="87">
        <v>0</v>
      </c>
      <c r="X45" s="90">
        <v>1</v>
      </c>
      <c r="Y45" s="88">
        <v>1</v>
      </c>
      <c r="Z45" s="37"/>
      <c r="AA45" s="34" t="s">
        <v>28</v>
      </c>
      <c r="AB45" s="3"/>
      <c r="AC45" s="153"/>
    </row>
    <row r="46" spans="2:29" ht="15" customHeight="1">
      <c r="B46" s="20"/>
      <c r="C46" s="128" t="s">
        <v>130</v>
      </c>
      <c r="D46" s="129"/>
      <c r="E46" s="90">
        <v>0</v>
      </c>
      <c r="F46" s="88">
        <v>1</v>
      </c>
      <c r="G46" s="87">
        <v>0</v>
      </c>
      <c r="H46" s="87">
        <v>0</v>
      </c>
      <c r="I46" s="87">
        <v>7</v>
      </c>
      <c r="J46" s="87">
        <v>6</v>
      </c>
      <c r="K46" s="87">
        <v>1</v>
      </c>
      <c r="L46" s="87">
        <v>1</v>
      </c>
      <c r="M46" s="87">
        <v>0</v>
      </c>
      <c r="N46" s="87">
        <v>0</v>
      </c>
      <c r="O46" s="87"/>
      <c r="P46" s="110">
        <v>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115">
        <v>0</v>
      </c>
      <c r="W46" s="87">
        <v>0</v>
      </c>
      <c r="X46" s="90">
        <v>0</v>
      </c>
      <c r="Y46" s="88">
        <v>0</v>
      </c>
      <c r="Z46" s="21"/>
      <c r="AA46" s="34" t="s">
        <v>130</v>
      </c>
      <c r="AB46" s="3"/>
      <c r="AC46" s="3"/>
    </row>
    <row r="47" spans="2:29" ht="15" customHeight="1">
      <c r="B47" s="20"/>
      <c r="C47" s="128" t="s">
        <v>131</v>
      </c>
      <c r="D47" s="129"/>
      <c r="E47" s="90">
        <v>10</v>
      </c>
      <c r="F47" s="88">
        <v>12</v>
      </c>
      <c r="G47" s="87">
        <v>0</v>
      </c>
      <c r="H47" s="87">
        <v>1</v>
      </c>
      <c r="I47" s="87">
        <v>533</v>
      </c>
      <c r="J47" s="87">
        <v>237</v>
      </c>
      <c r="K47" s="87">
        <v>181</v>
      </c>
      <c r="L47" s="87">
        <v>24</v>
      </c>
      <c r="M47" s="87">
        <v>88</v>
      </c>
      <c r="N47" s="87">
        <v>24</v>
      </c>
      <c r="O47" s="88"/>
      <c r="P47" s="110">
        <v>77</v>
      </c>
      <c r="Q47" s="87">
        <v>16</v>
      </c>
      <c r="R47" s="87">
        <v>4</v>
      </c>
      <c r="S47" s="87">
        <v>4</v>
      </c>
      <c r="T47" s="87">
        <v>7</v>
      </c>
      <c r="U47" s="87">
        <v>4</v>
      </c>
      <c r="V47" s="87">
        <v>0</v>
      </c>
      <c r="W47" s="87">
        <v>0</v>
      </c>
      <c r="X47" s="90">
        <v>7</v>
      </c>
      <c r="Y47" s="88">
        <v>4</v>
      </c>
      <c r="Z47" s="21"/>
      <c r="AA47" s="34" t="s">
        <v>131</v>
      </c>
      <c r="AB47" s="3"/>
      <c r="AC47" s="3"/>
    </row>
    <row r="48" spans="2:29" ht="15" customHeight="1">
      <c r="B48" s="20"/>
      <c r="C48" s="128" t="s">
        <v>132</v>
      </c>
      <c r="D48" s="129"/>
      <c r="E48" s="90">
        <v>4</v>
      </c>
      <c r="F48" s="88">
        <v>3</v>
      </c>
      <c r="G48" s="87">
        <v>0</v>
      </c>
      <c r="H48" s="87">
        <v>1</v>
      </c>
      <c r="I48" s="87">
        <v>433</v>
      </c>
      <c r="J48" s="87">
        <v>180</v>
      </c>
      <c r="K48" s="87">
        <v>171</v>
      </c>
      <c r="L48" s="87">
        <v>23</v>
      </c>
      <c r="M48" s="87">
        <v>27</v>
      </c>
      <c r="N48" s="87">
        <v>17</v>
      </c>
      <c r="O48" s="88"/>
      <c r="P48" s="110">
        <v>22</v>
      </c>
      <c r="Q48" s="87">
        <v>14</v>
      </c>
      <c r="R48" s="87">
        <v>0</v>
      </c>
      <c r="S48" s="87">
        <v>0</v>
      </c>
      <c r="T48" s="87">
        <v>5</v>
      </c>
      <c r="U48" s="87">
        <v>3</v>
      </c>
      <c r="V48" s="87">
        <v>1</v>
      </c>
      <c r="W48" s="87">
        <v>1</v>
      </c>
      <c r="X48" s="90">
        <v>3</v>
      </c>
      <c r="Y48" s="88">
        <v>1</v>
      </c>
      <c r="Z48" s="21"/>
      <c r="AA48" s="34" t="s">
        <v>132</v>
      </c>
      <c r="AB48" s="3"/>
      <c r="AC48" s="3"/>
    </row>
    <row r="49" spans="2:29" ht="15" customHeight="1">
      <c r="B49" s="132" t="s">
        <v>133</v>
      </c>
      <c r="C49" s="132"/>
      <c r="D49" s="133"/>
      <c r="E49" s="86">
        <v>1</v>
      </c>
      <c r="F49" s="85">
        <v>1</v>
      </c>
      <c r="G49" s="84">
        <v>2</v>
      </c>
      <c r="H49" s="84">
        <v>2</v>
      </c>
      <c r="I49" s="84">
        <v>73</v>
      </c>
      <c r="J49" s="84">
        <v>41</v>
      </c>
      <c r="K49" s="84">
        <v>5</v>
      </c>
      <c r="L49" s="84">
        <v>2</v>
      </c>
      <c r="M49" s="84">
        <v>21</v>
      </c>
      <c r="N49" s="84">
        <v>19</v>
      </c>
      <c r="O49" s="88"/>
      <c r="P49" s="116">
        <v>20</v>
      </c>
      <c r="Q49" s="84">
        <v>19</v>
      </c>
      <c r="R49" s="84">
        <v>0</v>
      </c>
      <c r="S49" s="84">
        <v>0</v>
      </c>
      <c r="T49" s="84">
        <v>1</v>
      </c>
      <c r="U49" s="84">
        <v>0</v>
      </c>
      <c r="V49" s="84">
        <v>0</v>
      </c>
      <c r="W49" s="84">
        <v>0</v>
      </c>
      <c r="X49" s="86">
        <v>1</v>
      </c>
      <c r="Y49" s="85">
        <v>0</v>
      </c>
      <c r="Z49" s="142" t="s">
        <v>133</v>
      </c>
      <c r="AA49" s="143"/>
      <c r="AB49" s="3"/>
      <c r="AC49" s="3"/>
    </row>
    <row r="50" spans="2:29" ht="15" customHeight="1">
      <c r="B50" s="132" t="s">
        <v>134</v>
      </c>
      <c r="C50" s="132"/>
      <c r="D50" s="133"/>
      <c r="E50" s="86">
        <v>1</v>
      </c>
      <c r="F50" s="85">
        <v>1</v>
      </c>
      <c r="G50" s="84">
        <v>0</v>
      </c>
      <c r="H50" s="84">
        <v>0</v>
      </c>
      <c r="I50" s="84">
        <v>13</v>
      </c>
      <c r="J50" s="84">
        <v>12</v>
      </c>
      <c r="K50" s="84">
        <v>0</v>
      </c>
      <c r="L50" s="84">
        <v>0</v>
      </c>
      <c r="M50" s="84">
        <v>2</v>
      </c>
      <c r="N50" s="84">
        <v>1</v>
      </c>
      <c r="O50" s="85"/>
      <c r="P50" s="116">
        <v>2</v>
      </c>
      <c r="Q50" s="84">
        <v>1</v>
      </c>
      <c r="R50" s="84">
        <v>0</v>
      </c>
      <c r="S50" s="84">
        <v>0</v>
      </c>
      <c r="T50" s="84">
        <v>0</v>
      </c>
      <c r="U50" s="84">
        <v>0</v>
      </c>
      <c r="V50" s="84">
        <v>0</v>
      </c>
      <c r="W50" s="84">
        <v>0</v>
      </c>
      <c r="X50" s="86">
        <v>0</v>
      </c>
      <c r="Y50" s="85">
        <v>0</v>
      </c>
      <c r="Z50" s="142" t="s">
        <v>134</v>
      </c>
      <c r="AA50" s="143"/>
      <c r="AB50" s="3"/>
      <c r="AC50" s="3"/>
    </row>
    <row r="51" spans="2:29" ht="15" customHeight="1">
      <c r="B51" s="132" t="s">
        <v>135</v>
      </c>
      <c r="C51" s="132"/>
      <c r="D51" s="133"/>
      <c r="E51" s="86">
        <v>0</v>
      </c>
      <c r="F51" s="85">
        <v>0</v>
      </c>
      <c r="G51" s="84">
        <v>0</v>
      </c>
      <c r="H51" s="84">
        <v>0</v>
      </c>
      <c r="I51" s="84">
        <v>6</v>
      </c>
      <c r="J51" s="84">
        <v>5</v>
      </c>
      <c r="K51" s="84">
        <v>0</v>
      </c>
      <c r="L51" s="84">
        <v>0</v>
      </c>
      <c r="M51" s="84">
        <v>0</v>
      </c>
      <c r="N51" s="84">
        <v>0</v>
      </c>
      <c r="O51" s="85"/>
      <c r="P51" s="116">
        <v>0</v>
      </c>
      <c r="Q51" s="84">
        <v>0</v>
      </c>
      <c r="R51" s="84">
        <v>0</v>
      </c>
      <c r="S51" s="84">
        <v>0</v>
      </c>
      <c r="T51" s="84">
        <v>0</v>
      </c>
      <c r="U51" s="84">
        <v>0</v>
      </c>
      <c r="V51" s="84">
        <v>0</v>
      </c>
      <c r="W51" s="84">
        <v>0</v>
      </c>
      <c r="X51" s="86">
        <v>0</v>
      </c>
      <c r="Y51" s="85">
        <v>0</v>
      </c>
      <c r="Z51" s="142" t="s">
        <v>135</v>
      </c>
      <c r="AA51" s="143"/>
      <c r="AB51" s="3"/>
      <c r="AC51" s="3"/>
    </row>
    <row r="52" spans="2:29" ht="15" customHeight="1" thickBot="1">
      <c r="B52" s="137" t="s">
        <v>136</v>
      </c>
      <c r="C52" s="137"/>
      <c r="D52" s="138"/>
      <c r="E52" s="100">
        <v>0</v>
      </c>
      <c r="F52" s="85">
        <v>0</v>
      </c>
      <c r="G52" s="84">
        <v>0</v>
      </c>
      <c r="H52" s="84">
        <v>0</v>
      </c>
      <c r="I52" s="84">
        <v>0</v>
      </c>
      <c r="J52" s="84">
        <v>0</v>
      </c>
      <c r="K52" s="84">
        <v>0</v>
      </c>
      <c r="L52" s="84">
        <v>0</v>
      </c>
      <c r="M52" s="84">
        <v>0</v>
      </c>
      <c r="N52" s="84">
        <v>0</v>
      </c>
      <c r="O52" s="85"/>
      <c r="P52" s="85">
        <v>0</v>
      </c>
      <c r="Q52" s="84">
        <v>0</v>
      </c>
      <c r="R52" s="84">
        <v>0</v>
      </c>
      <c r="S52" s="84">
        <v>0</v>
      </c>
      <c r="T52" s="84">
        <v>0</v>
      </c>
      <c r="U52" s="84">
        <v>0</v>
      </c>
      <c r="V52" s="84">
        <v>0</v>
      </c>
      <c r="W52" s="84">
        <v>0</v>
      </c>
      <c r="X52" s="100">
        <v>0</v>
      </c>
      <c r="Y52" s="85">
        <v>0</v>
      </c>
      <c r="Z52" s="141" t="s">
        <v>136</v>
      </c>
      <c r="AA52" s="137"/>
      <c r="AB52" s="38"/>
      <c r="AC52" s="38"/>
    </row>
    <row r="53" spans="2:29" ht="15" customHeight="1"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2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10"/>
      <c r="AB53" s="3"/>
      <c r="AC53" s="3"/>
    </row>
    <row r="54" spans="2:29"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10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B54" s="3"/>
      <c r="AC54" s="3"/>
    </row>
    <row r="55" spans="2:29">
      <c r="D55" s="3" t="s">
        <v>143</v>
      </c>
      <c r="E55" s="56">
        <f t="shared" ref="E55:N55" si="2">SUM(E20,E34,E41,E49:E52)-E17</f>
        <v>0</v>
      </c>
      <c r="F55" s="56">
        <f t="shared" si="2"/>
        <v>0</v>
      </c>
      <c r="G55" s="56">
        <f t="shared" si="2"/>
        <v>0</v>
      </c>
      <c r="H55" s="56">
        <f t="shared" si="2"/>
        <v>0</v>
      </c>
      <c r="I55" s="56">
        <f t="shared" si="2"/>
        <v>0</v>
      </c>
      <c r="J55" s="56">
        <f t="shared" si="2"/>
        <v>0</v>
      </c>
      <c r="K55" s="56">
        <f t="shared" si="2"/>
        <v>0</v>
      </c>
      <c r="L55" s="56">
        <f t="shared" si="2"/>
        <v>0</v>
      </c>
      <c r="M55" s="56">
        <f t="shared" si="2"/>
        <v>0</v>
      </c>
      <c r="N55" s="56">
        <f t="shared" si="2"/>
        <v>0</v>
      </c>
      <c r="O55" s="10"/>
      <c r="P55" s="56">
        <f t="shared" ref="P55:Y55" si="3">SUM(P20,P34,P41,P49:P52)-P17</f>
        <v>0</v>
      </c>
      <c r="Q55" s="56">
        <f t="shared" si="3"/>
        <v>0</v>
      </c>
      <c r="R55" s="56">
        <f t="shared" si="3"/>
        <v>0</v>
      </c>
      <c r="S55" s="56">
        <f t="shared" si="3"/>
        <v>0</v>
      </c>
      <c r="T55" s="56">
        <f t="shared" si="3"/>
        <v>0</v>
      </c>
      <c r="U55" s="56">
        <f t="shared" si="3"/>
        <v>0</v>
      </c>
      <c r="V55" s="56">
        <f t="shared" si="3"/>
        <v>0</v>
      </c>
      <c r="W55" s="56">
        <f t="shared" si="3"/>
        <v>0</v>
      </c>
      <c r="X55" s="56">
        <f t="shared" si="3"/>
        <v>0</v>
      </c>
      <c r="Y55" s="56">
        <f t="shared" si="3"/>
        <v>0</v>
      </c>
    </row>
    <row r="56" spans="2:29">
      <c r="D56" s="3" t="s">
        <v>138</v>
      </c>
      <c r="E56" s="41">
        <f>SUM(E21:E33)-E20</f>
        <v>0</v>
      </c>
      <c r="F56" s="41">
        <f t="shared" ref="F56:N56" si="4">SUM(F21:F33)-F20</f>
        <v>0</v>
      </c>
      <c r="G56" s="41">
        <f t="shared" si="4"/>
        <v>0</v>
      </c>
      <c r="H56" s="41">
        <f t="shared" si="4"/>
        <v>0</v>
      </c>
      <c r="I56" s="41">
        <f t="shared" si="4"/>
        <v>0</v>
      </c>
      <c r="J56" s="41">
        <f t="shared" si="4"/>
        <v>0</v>
      </c>
      <c r="K56" s="41">
        <f t="shared" si="4"/>
        <v>0</v>
      </c>
      <c r="L56" s="41">
        <f t="shared" si="4"/>
        <v>0</v>
      </c>
      <c r="M56" s="41">
        <f t="shared" si="4"/>
        <v>0</v>
      </c>
      <c r="N56" s="41">
        <f t="shared" si="4"/>
        <v>0</v>
      </c>
      <c r="O56" s="10"/>
      <c r="P56" s="41">
        <f>SUM(P21:P33)-P20</f>
        <v>0</v>
      </c>
      <c r="Q56" s="41">
        <f t="shared" ref="Q56:Y56" si="5">SUM(Q21:Q33)-Q20</f>
        <v>0</v>
      </c>
      <c r="R56" s="41">
        <f t="shared" si="5"/>
        <v>0</v>
      </c>
      <c r="S56" s="41">
        <f t="shared" si="5"/>
        <v>0</v>
      </c>
      <c r="T56" s="41">
        <f t="shared" si="5"/>
        <v>0</v>
      </c>
      <c r="U56" s="41">
        <f t="shared" si="5"/>
        <v>0</v>
      </c>
      <c r="V56" s="41">
        <f t="shared" si="5"/>
        <v>0</v>
      </c>
      <c r="W56" s="41">
        <f t="shared" si="5"/>
        <v>0</v>
      </c>
      <c r="X56" s="41">
        <f t="shared" si="5"/>
        <v>0</v>
      </c>
      <c r="Y56" s="41">
        <f t="shared" si="5"/>
        <v>0</v>
      </c>
    </row>
    <row r="57" spans="2:29">
      <c r="D57" s="3" t="s">
        <v>139</v>
      </c>
      <c r="E57" s="41">
        <f>SUM(E35:E40)-E34</f>
        <v>0</v>
      </c>
      <c r="F57" s="41">
        <f t="shared" ref="F57:N57" si="6">SUM(F35:F40)-F34</f>
        <v>0</v>
      </c>
      <c r="G57" s="41">
        <f t="shared" si="6"/>
        <v>0</v>
      </c>
      <c r="H57" s="41">
        <f t="shared" si="6"/>
        <v>0</v>
      </c>
      <c r="I57" s="41">
        <f t="shared" si="6"/>
        <v>0</v>
      </c>
      <c r="J57" s="41">
        <f t="shared" si="6"/>
        <v>0</v>
      </c>
      <c r="K57" s="41">
        <f t="shared" si="6"/>
        <v>0</v>
      </c>
      <c r="L57" s="41">
        <f t="shared" si="6"/>
        <v>0</v>
      </c>
      <c r="M57" s="41">
        <f t="shared" si="6"/>
        <v>0</v>
      </c>
      <c r="N57" s="41">
        <f t="shared" si="6"/>
        <v>0</v>
      </c>
      <c r="P57" s="41">
        <f>SUM(P35:P40)-P34</f>
        <v>0</v>
      </c>
      <c r="Q57" s="41">
        <f t="shared" ref="Q57:Y57" si="7">SUM(Q35:Q40)-Q34</f>
        <v>0</v>
      </c>
      <c r="R57" s="41">
        <f t="shared" si="7"/>
        <v>0</v>
      </c>
      <c r="S57" s="41">
        <f t="shared" si="7"/>
        <v>0</v>
      </c>
      <c r="T57" s="41">
        <f t="shared" si="7"/>
        <v>0</v>
      </c>
      <c r="U57" s="41">
        <f t="shared" si="7"/>
        <v>0</v>
      </c>
      <c r="V57" s="41">
        <f t="shared" si="7"/>
        <v>0</v>
      </c>
      <c r="W57" s="41">
        <f t="shared" si="7"/>
        <v>0</v>
      </c>
      <c r="X57" s="41">
        <f t="shared" si="7"/>
        <v>0</v>
      </c>
      <c r="Y57" s="41">
        <f t="shared" si="7"/>
        <v>0</v>
      </c>
    </row>
    <row r="58" spans="2:29">
      <c r="D58" s="3" t="s">
        <v>140</v>
      </c>
      <c r="E58" s="41">
        <f>SUM(E42:E48)-E41</f>
        <v>0</v>
      </c>
      <c r="F58" s="41">
        <f t="shared" ref="F58:N58" si="8">SUM(F42:F48)-F41</f>
        <v>0</v>
      </c>
      <c r="G58" s="41">
        <f t="shared" si="8"/>
        <v>0</v>
      </c>
      <c r="H58" s="41">
        <f t="shared" si="8"/>
        <v>0</v>
      </c>
      <c r="I58" s="41">
        <f t="shared" si="8"/>
        <v>0</v>
      </c>
      <c r="J58" s="41">
        <f t="shared" si="8"/>
        <v>0</v>
      </c>
      <c r="K58" s="41">
        <f t="shared" si="8"/>
        <v>0</v>
      </c>
      <c r="L58" s="41">
        <f t="shared" si="8"/>
        <v>0</v>
      </c>
      <c r="M58" s="41">
        <f t="shared" si="8"/>
        <v>0</v>
      </c>
      <c r="N58" s="41">
        <f t="shared" si="8"/>
        <v>0</v>
      </c>
      <c r="P58" s="41">
        <f>SUM(P42:P48)-P41</f>
        <v>0</v>
      </c>
      <c r="Q58" s="41">
        <f t="shared" ref="Q58:Y58" si="9">SUM(Q42:Q48)-Q41</f>
        <v>0</v>
      </c>
      <c r="R58" s="41">
        <f t="shared" si="9"/>
        <v>0</v>
      </c>
      <c r="S58" s="41">
        <f t="shared" si="9"/>
        <v>0</v>
      </c>
      <c r="T58" s="41">
        <f t="shared" si="9"/>
        <v>0</v>
      </c>
      <c r="U58" s="41">
        <f t="shared" si="9"/>
        <v>0</v>
      </c>
      <c r="V58" s="41">
        <f t="shared" si="9"/>
        <v>0</v>
      </c>
      <c r="W58" s="41">
        <f t="shared" si="9"/>
        <v>0</v>
      </c>
      <c r="X58" s="41">
        <f t="shared" si="9"/>
        <v>0</v>
      </c>
      <c r="Y58" s="41">
        <f t="shared" si="9"/>
        <v>0</v>
      </c>
    </row>
    <row r="59" spans="2:29">
      <c r="D59" s="3" t="s">
        <v>141</v>
      </c>
      <c r="E59" s="41">
        <f>SUM(E42:E45)</f>
        <v>3</v>
      </c>
      <c r="F59" s="41">
        <f t="shared" ref="F59:Y59" si="10">SUM(F42:F45)</f>
        <v>3</v>
      </c>
      <c r="G59" s="41">
        <f t="shared" si="10"/>
        <v>3</v>
      </c>
      <c r="H59" s="41">
        <f t="shared" si="10"/>
        <v>4</v>
      </c>
      <c r="I59" s="41">
        <f t="shared" si="10"/>
        <v>79</v>
      </c>
      <c r="J59" s="41">
        <f t="shared" si="10"/>
        <v>72</v>
      </c>
      <c r="K59" s="41">
        <f t="shared" si="10"/>
        <v>2</v>
      </c>
      <c r="L59" s="41">
        <f t="shared" si="10"/>
        <v>3</v>
      </c>
      <c r="M59" s="41">
        <f t="shared" si="10"/>
        <v>8</v>
      </c>
      <c r="N59" s="41">
        <f t="shared" si="10"/>
        <v>8</v>
      </c>
      <c r="P59" s="41">
        <f t="shared" si="10"/>
        <v>7</v>
      </c>
      <c r="Q59" s="41">
        <f t="shared" si="10"/>
        <v>7</v>
      </c>
      <c r="R59" s="41">
        <f t="shared" si="10"/>
        <v>0</v>
      </c>
      <c r="S59" s="41">
        <f t="shared" si="10"/>
        <v>0</v>
      </c>
      <c r="T59" s="41">
        <f t="shared" si="10"/>
        <v>1</v>
      </c>
      <c r="U59" s="41">
        <f t="shared" si="10"/>
        <v>1</v>
      </c>
      <c r="V59" s="41">
        <f t="shared" si="10"/>
        <v>0</v>
      </c>
      <c r="W59" s="41">
        <f t="shared" si="10"/>
        <v>0</v>
      </c>
      <c r="X59" s="41">
        <f t="shared" si="10"/>
        <v>1</v>
      </c>
      <c r="Y59" s="41">
        <f t="shared" si="10"/>
        <v>1</v>
      </c>
    </row>
    <row r="60" spans="2:29">
      <c r="D60" s="3" t="s">
        <v>142</v>
      </c>
      <c r="E60" s="41">
        <f>SUM(E42:E45)-E59</f>
        <v>0</v>
      </c>
      <c r="F60" s="41">
        <f t="shared" ref="F60:N60" si="11">SUM(F42:F45)-F59</f>
        <v>0</v>
      </c>
      <c r="G60" s="41">
        <f t="shared" si="11"/>
        <v>0</v>
      </c>
      <c r="H60" s="41">
        <f t="shared" si="11"/>
        <v>0</v>
      </c>
      <c r="I60" s="41">
        <f t="shared" si="11"/>
        <v>0</v>
      </c>
      <c r="J60" s="41">
        <f t="shared" si="11"/>
        <v>0</v>
      </c>
      <c r="K60" s="41">
        <f t="shared" si="11"/>
        <v>0</v>
      </c>
      <c r="L60" s="41">
        <f t="shared" si="11"/>
        <v>0</v>
      </c>
      <c r="M60" s="41">
        <f t="shared" si="11"/>
        <v>0</v>
      </c>
      <c r="N60" s="41">
        <f t="shared" si="11"/>
        <v>0</v>
      </c>
      <c r="P60" s="41">
        <f t="shared" ref="P60:Y60" si="12">SUM(P42:P45)-P59</f>
        <v>0</v>
      </c>
      <c r="Q60" s="41">
        <f t="shared" si="12"/>
        <v>0</v>
      </c>
      <c r="R60" s="41">
        <f t="shared" si="12"/>
        <v>0</v>
      </c>
      <c r="S60" s="41">
        <f t="shared" si="12"/>
        <v>0</v>
      </c>
      <c r="T60" s="41">
        <f t="shared" si="12"/>
        <v>0</v>
      </c>
      <c r="U60" s="41">
        <f t="shared" si="12"/>
        <v>0</v>
      </c>
      <c r="V60" s="41">
        <f t="shared" si="12"/>
        <v>0</v>
      </c>
      <c r="W60" s="41">
        <f t="shared" si="12"/>
        <v>0</v>
      </c>
      <c r="X60" s="41">
        <f t="shared" si="12"/>
        <v>0</v>
      </c>
      <c r="Y60" s="41">
        <f t="shared" si="12"/>
        <v>0</v>
      </c>
    </row>
  </sheetData>
  <mergeCells count="56">
    <mergeCell ref="Z34:AA34"/>
    <mergeCell ref="Z20:AA20"/>
    <mergeCell ref="Z49:AA49"/>
    <mergeCell ref="Z50:AA50"/>
    <mergeCell ref="Z41:AA41"/>
    <mergeCell ref="Z51:AA51"/>
    <mergeCell ref="Z52:AA52"/>
    <mergeCell ref="B51:D51"/>
    <mergeCell ref="B52:D52"/>
    <mergeCell ref="C37:D37"/>
    <mergeCell ref="C48:D48"/>
    <mergeCell ref="B49:D49"/>
    <mergeCell ref="B50:D50"/>
    <mergeCell ref="C38:D38"/>
    <mergeCell ref="C39:D39"/>
    <mergeCell ref="C47:D47"/>
    <mergeCell ref="C40:D40"/>
    <mergeCell ref="B41:D41"/>
    <mergeCell ref="B42:B45"/>
    <mergeCell ref="C46:D46"/>
    <mergeCell ref="C33:D33"/>
    <mergeCell ref="B34:D34"/>
    <mergeCell ref="C35:D35"/>
    <mergeCell ref="C36:D36"/>
    <mergeCell ref="C29:D29"/>
    <mergeCell ref="C30:D30"/>
    <mergeCell ref="C31:D31"/>
    <mergeCell ref="C32:D32"/>
    <mergeCell ref="C26:D26"/>
    <mergeCell ref="C27:D27"/>
    <mergeCell ref="C28:D28"/>
    <mergeCell ref="C21:D21"/>
    <mergeCell ref="C22:D22"/>
    <mergeCell ref="C23:D23"/>
    <mergeCell ref="C24:D24"/>
    <mergeCell ref="P5:Q5"/>
    <mergeCell ref="K6:L6"/>
    <mergeCell ref="P6:Q6"/>
    <mergeCell ref="R6:S6"/>
    <mergeCell ref="C25:D25"/>
    <mergeCell ref="AC42:AC45"/>
    <mergeCell ref="P4:Y4"/>
    <mergeCell ref="E4:N4"/>
    <mergeCell ref="D2:M2"/>
    <mergeCell ref="Q2:AA2"/>
    <mergeCell ref="B4:D7"/>
    <mergeCell ref="Z4:AC7"/>
    <mergeCell ref="V6:W6"/>
    <mergeCell ref="X6:Y6"/>
    <mergeCell ref="R5:S5"/>
    <mergeCell ref="T5:U5"/>
    <mergeCell ref="I5:L5"/>
    <mergeCell ref="M5:N5"/>
    <mergeCell ref="B20:D20"/>
    <mergeCell ref="E6:F6"/>
    <mergeCell ref="G6:H6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X62"/>
  <sheetViews>
    <sheetView view="pageBreakPreview" zoomScaleNormal="100" zoomScaleSheetLayoutView="100" workbookViewId="0">
      <pane xSplit="4" ySplit="8" topLeftCell="E9" activePane="bottomRight" state="frozen"/>
      <selection activeCell="AA17" sqref="AA17"/>
      <selection pane="topRight" activeCell="AA17" sqref="AA17"/>
      <selection pane="bottomLeft" activeCell="AA17" sqref="AA17"/>
      <selection pane="bottomRight" activeCell="F3" sqref="F3"/>
    </sheetView>
  </sheetViews>
  <sheetFormatPr defaultColWidth="9.109375" defaultRowHeight="14.4"/>
  <cols>
    <col min="1" max="3" width="2.6640625" style="3" customWidth="1"/>
    <col min="4" max="4" width="18.6640625" style="3" bestFit="1" customWidth="1"/>
    <col min="5" max="14" width="8.6640625" style="3" customWidth="1"/>
    <col min="15" max="15" width="2.33203125" style="4" customWidth="1"/>
    <col min="16" max="25" width="8.6640625" style="3" customWidth="1"/>
    <col min="26" max="26" width="3" style="3" bestFit="1" customWidth="1"/>
    <col min="27" max="27" width="18.6640625" style="4" bestFit="1" customWidth="1"/>
    <col min="28" max="29" width="2.6640625" style="28" customWidth="1"/>
    <col min="30" max="50" width="9.109375" style="43"/>
    <col min="51" max="16384" width="9.109375" style="3"/>
  </cols>
  <sheetData>
    <row r="1" spans="2:29">
      <c r="B1" s="3" t="s">
        <v>193</v>
      </c>
      <c r="P1" s="3" t="s">
        <v>194</v>
      </c>
    </row>
    <row r="2" spans="2:29">
      <c r="B2" s="5"/>
      <c r="C2" s="6"/>
      <c r="D2" s="156" t="s">
        <v>210</v>
      </c>
      <c r="E2" s="157"/>
      <c r="F2" s="157"/>
      <c r="G2" s="157"/>
      <c r="H2" s="157"/>
      <c r="I2" s="157"/>
      <c r="J2" s="157"/>
      <c r="K2" s="157"/>
      <c r="L2" s="157"/>
      <c r="M2" s="157"/>
      <c r="N2" s="6"/>
      <c r="O2" s="44"/>
      <c r="P2" s="5"/>
      <c r="Q2" s="156" t="s">
        <v>42</v>
      </c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5"/>
      <c r="AC2" s="5"/>
    </row>
    <row r="3" spans="2:29" ht="15" thickBot="1">
      <c r="D3" s="4"/>
      <c r="E3" s="45"/>
      <c r="F3" s="45"/>
      <c r="G3" s="45"/>
      <c r="H3" s="45"/>
      <c r="I3" s="45"/>
      <c r="J3" s="45"/>
      <c r="K3" s="45"/>
      <c r="L3" s="45"/>
      <c r="M3" s="45"/>
      <c r="N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"/>
      <c r="AB3" s="3"/>
      <c r="AC3" s="3"/>
    </row>
    <row r="4" spans="2:29">
      <c r="B4" s="145" t="s">
        <v>24</v>
      </c>
      <c r="C4" s="145"/>
      <c r="D4" s="165"/>
      <c r="E4" s="170" t="s">
        <v>34</v>
      </c>
      <c r="F4" s="168"/>
      <c r="G4" s="168"/>
      <c r="H4" s="168"/>
      <c r="I4" s="168"/>
      <c r="J4" s="168"/>
      <c r="K4" s="168"/>
      <c r="L4" s="168"/>
      <c r="M4" s="168"/>
      <c r="N4" s="168"/>
      <c r="O4" s="11"/>
      <c r="P4" s="168" t="s">
        <v>34</v>
      </c>
      <c r="Q4" s="168"/>
      <c r="R4" s="168"/>
      <c r="S4" s="168"/>
      <c r="T4" s="168"/>
      <c r="U4" s="168"/>
      <c r="V4" s="168"/>
      <c r="W4" s="168"/>
      <c r="X4" s="168"/>
      <c r="Y4" s="169"/>
      <c r="Z4" s="144" t="s">
        <v>24</v>
      </c>
      <c r="AA4" s="145"/>
      <c r="AB4" s="146"/>
      <c r="AC4" s="146"/>
    </row>
    <row r="5" spans="2:29">
      <c r="B5" s="148"/>
      <c r="C5" s="148"/>
      <c r="D5" s="166"/>
      <c r="E5" s="12"/>
      <c r="F5" s="13"/>
      <c r="G5" s="185" t="s">
        <v>37</v>
      </c>
      <c r="H5" s="186"/>
      <c r="I5" s="13"/>
      <c r="J5" s="13"/>
      <c r="K5" s="13"/>
      <c r="L5" s="13"/>
      <c r="M5" s="13"/>
      <c r="N5" s="13"/>
      <c r="O5" s="1"/>
      <c r="P5" s="184" t="s">
        <v>0</v>
      </c>
      <c r="Q5" s="184"/>
      <c r="R5" s="46"/>
      <c r="S5" s="46"/>
      <c r="T5" s="46"/>
      <c r="U5" s="46"/>
      <c r="V5" s="46"/>
      <c r="W5" s="46"/>
      <c r="X5" s="46"/>
      <c r="Y5" s="46"/>
      <c r="Z5" s="147"/>
      <c r="AA5" s="148"/>
      <c r="AB5" s="149"/>
      <c r="AC5" s="149"/>
    </row>
    <row r="6" spans="2:29">
      <c r="B6" s="148"/>
      <c r="C6" s="148"/>
      <c r="D6" s="166"/>
      <c r="E6" s="12"/>
      <c r="F6" s="13"/>
      <c r="G6" s="47"/>
      <c r="H6" s="48"/>
      <c r="I6" s="198" t="s">
        <v>38</v>
      </c>
      <c r="J6" s="199"/>
      <c r="K6" s="200" t="s">
        <v>2</v>
      </c>
      <c r="L6" s="201"/>
      <c r="M6" s="200" t="s">
        <v>20</v>
      </c>
      <c r="N6" s="202"/>
      <c r="O6" s="49"/>
      <c r="P6" s="28"/>
      <c r="Q6" s="28"/>
      <c r="R6" s="183" t="s">
        <v>175</v>
      </c>
      <c r="S6" s="193"/>
      <c r="T6" s="183" t="s">
        <v>77</v>
      </c>
      <c r="U6" s="193"/>
      <c r="V6" s="183" t="s">
        <v>137</v>
      </c>
      <c r="W6" s="193"/>
      <c r="X6" s="50" t="s">
        <v>19</v>
      </c>
      <c r="Y6" s="28"/>
      <c r="Z6" s="147"/>
      <c r="AA6" s="148"/>
      <c r="AB6" s="149"/>
      <c r="AC6" s="149"/>
    </row>
    <row r="7" spans="2:29">
      <c r="B7" s="148"/>
      <c r="C7" s="148"/>
      <c r="D7" s="166"/>
      <c r="E7" s="191" t="s">
        <v>55</v>
      </c>
      <c r="F7" s="192"/>
      <c r="G7" s="12"/>
      <c r="H7" s="13"/>
      <c r="I7" s="12"/>
      <c r="J7" s="13"/>
      <c r="K7" s="12"/>
      <c r="L7" s="13"/>
      <c r="M7" s="51"/>
      <c r="N7" s="13"/>
      <c r="O7" s="1"/>
      <c r="P7" s="46"/>
      <c r="Q7" s="46"/>
      <c r="R7" s="194" t="s">
        <v>176</v>
      </c>
      <c r="S7" s="195"/>
      <c r="T7" s="196" t="s">
        <v>16</v>
      </c>
      <c r="U7" s="197"/>
      <c r="V7" s="52"/>
      <c r="W7" s="53"/>
      <c r="X7" s="52"/>
      <c r="Y7" s="53"/>
      <c r="Z7" s="147"/>
      <c r="AA7" s="148"/>
      <c r="AB7" s="149"/>
      <c r="AC7" s="149"/>
    </row>
    <row r="8" spans="2:29">
      <c r="B8" s="152"/>
      <c r="C8" s="152"/>
      <c r="D8" s="163"/>
      <c r="E8" s="17" t="s">
        <v>56</v>
      </c>
      <c r="F8" s="17" t="s">
        <v>57</v>
      </c>
      <c r="G8" s="17" t="s">
        <v>56</v>
      </c>
      <c r="H8" s="17" t="s">
        <v>57</v>
      </c>
      <c r="I8" s="17" t="s">
        <v>56</v>
      </c>
      <c r="J8" s="17" t="s">
        <v>57</v>
      </c>
      <c r="K8" s="17" t="s">
        <v>56</v>
      </c>
      <c r="L8" s="17" t="s">
        <v>57</v>
      </c>
      <c r="M8" s="17" t="s">
        <v>56</v>
      </c>
      <c r="N8" s="17" t="s">
        <v>57</v>
      </c>
      <c r="O8" s="18"/>
      <c r="P8" s="19" t="s">
        <v>56</v>
      </c>
      <c r="Q8" s="17" t="s">
        <v>57</v>
      </c>
      <c r="R8" s="17" t="s">
        <v>56</v>
      </c>
      <c r="S8" s="17" t="s">
        <v>57</v>
      </c>
      <c r="T8" s="17" t="s">
        <v>56</v>
      </c>
      <c r="U8" s="17" t="s">
        <v>57</v>
      </c>
      <c r="V8" s="17" t="s">
        <v>56</v>
      </c>
      <c r="W8" s="17" t="s">
        <v>57</v>
      </c>
      <c r="X8" s="17" t="s">
        <v>56</v>
      </c>
      <c r="Y8" s="17" t="s">
        <v>57</v>
      </c>
      <c r="Z8" s="162"/>
      <c r="AA8" s="152"/>
      <c r="AB8" s="152"/>
      <c r="AC8" s="152"/>
    </row>
    <row r="9" spans="2:29" ht="15" customHeight="1">
      <c r="D9" s="119" t="s">
        <v>200</v>
      </c>
      <c r="E9" s="68">
        <v>11</v>
      </c>
      <c r="F9" s="68">
        <v>4</v>
      </c>
      <c r="G9" s="68">
        <v>180</v>
      </c>
      <c r="H9" s="68">
        <v>179</v>
      </c>
      <c r="I9" s="68">
        <v>6</v>
      </c>
      <c r="J9" s="68">
        <v>19</v>
      </c>
      <c r="K9" s="68">
        <v>102</v>
      </c>
      <c r="L9" s="68">
        <v>89</v>
      </c>
      <c r="M9" s="68">
        <v>72</v>
      </c>
      <c r="N9" s="68">
        <v>71</v>
      </c>
      <c r="O9" s="69"/>
      <c r="P9" s="70">
        <v>2720</v>
      </c>
      <c r="Q9" s="68">
        <v>2218</v>
      </c>
      <c r="R9" s="68">
        <v>1503</v>
      </c>
      <c r="S9" s="68">
        <v>1492</v>
      </c>
      <c r="T9" s="68">
        <v>148</v>
      </c>
      <c r="U9" s="68">
        <v>125</v>
      </c>
      <c r="V9" s="68">
        <v>449</v>
      </c>
      <c r="W9" s="68">
        <v>154</v>
      </c>
      <c r="X9" s="68">
        <v>331</v>
      </c>
      <c r="Y9" s="68">
        <v>217</v>
      </c>
      <c r="Z9" s="29"/>
      <c r="AA9" s="120" t="s">
        <v>200</v>
      </c>
      <c r="AB9" s="3"/>
      <c r="AC9" s="3"/>
    </row>
    <row r="10" spans="2:29" ht="15" customHeight="1">
      <c r="D10" s="119" t="s">
        <v>201</v>
      </c>
      <c r="E10" s="68">
        <v>7</v>
      </c>
      <c r="F10" s="68">
        <v>4</v>
      </c>
      <c r="G10" s="68">
        <v>261</v>
      </c>
      <c r="H10" s="68">
        <v>214</v>
      </c>
      <c r="I10" s="68">
        <v>56</v>
      </c>
      <c r="J10" s="68">
        <v>38</v>
      </c>
      <c r="K10" s="68">
        <v>131</v>
      </c>
      <c r="L10" s="68">
        <v>106</v>
      </c>
      <c r="M10" s="68">
        <v>74</v>
      </c>
      <c r="N10" s="68">
        <v>70</v>
      </c>
      <c r="O10" s="69"/>
      <c r="P10" s="70">
        <v>2257</v>
      </c>
      <c r="Q10" s="68">
        <v>1953</v>
      </c>
      <c r="R10" s="68">
        <v>1198</v>
      </c>
      <c r="S10" s="68">
        <v>1193</v>
      </c>
      <c r="T10" s="68">
        <v>164</v>
      </c>
      <c r="U10" s="68">
        <v>124</v>
      </c>
      <c r="V10" s="68">
        <v>320</v>
      </c>
      <c r="W10" s="68">
        <v>171</v>
      </c>
      <c r="X10" s="68">
        <v>357</v>
      </c>
      <c r="Y10" s="68">
        <v>255</v>
      </c>
      <c r="Z10" s="29"/>
      <c r="AA10" s="120" t="s">
        <v>201</v>
      </c>
      <c r="AB10" s="3"/>
      <c r="AC10" s="3"/>
    </row>
    <row r="11" spans="2:29" ht="15" customHeight="1">
      <c r="D11" s="119" t="s">
        <v>202</v>
      </c>
      <c r="E11" s="68">
        <v>7</v>
      </c>
      <c r="F11" s="68">
        <v>6</v>
      </c>
      <c r="G11" s="68">
        <v>197</v>
      </c>
      <c r="H11" s="68">
        <v>171</v>
      </c>
      <c r="I11" s="68">
        <v>5</v>
      </c>
      <c r="J11" s="68">
        <v>17</v>
      </c>
      <c r="K11" s="68">
        <v>140</v>
      </c>
      <c r="L11" s="68">
        <v>107</v>
      </c>
      <c r="M11" s="68">
        <v>52</v>
      </c>
      <c r="N11" s="68">
        <v>47</v>
      </c>
      <c r="O11" s="69"/>
      <c r="P11" s="70">
        <v>2111</v>
      </c>
      <c r="Q11" s="68">
        <v>1853</v>
      </c>
      <c r="R11" s="68">
        <v>1118</v>
      </c>
      <c r="S11" s="68">
        <v>1104</v>
      </c>
      <c r="T11" s="68">
        <v>143</v>
      </c>
      <c r="U11" s="68">
        <v>120</v>
      </c>
      <c r="V11" s="68">
        <v>297</v>
      </c>
      <c r="W11" s="68">
        <v>155</v>
      </c>
      <c r="X11" s="68">
        <v>333</v>
      </c>
      <c r="Y11" s="68">
        <v>252</v>
      </c>
      <c r="Z11" s="29"/>
      <c r="AA11" s="120" t="s">
        <v>202</v>
      </c>
      <c r="AB11" s="3"/>
      <c r="AC11" s="3"/>
    </row>
    <row r="12" spans="2:29" ht="15" customHeight="1">
      <c r="D12" s="119" t="s">
        <v>203</v>
      </c>
      <c r="E12" s="68">
        <v>12</v>
      </c>
      <c r="F12" s="68">
        <v>9</v>
      </c>
      <c r="G12" s="68">
        <v>236</v>
      </c>
      <c r="H12" s="68">
        <v>213</v>
      </c>
      <c r="I12" s="68">
        <v>5</v>
      </c>
      <c r="J12" s="68">
        <v>17</v>
      </c>
      <c r="K12" s="68">
        <v>176</v>
      </c>
      <c r="L12" s="68">
        <v>144</v>
      </c>
      <c r="M12" s="68">
        <v>55</v>
      </c>
      <c r="N12" s="68">
        <v>52</v>
      </c>
      <c r="O12" s="69"/>
      <c r="P12" s="70">
        <v>1895</v>
      </c>
      <c r="Q12" s="68">
        <v>1676</v>
      </c>
      <c r="R12" s="68">
        <v>957</v>
      </c>
      <c r="S12" s="68">
        <v>961</v>
      </c>
      <c r="T12" s="68">
        <v>150</v>
      </c>
      <c r="U12" s="68">
        <v>120</v>
      </c>
      <c r="V12" s="68">
        <v>270</v>
      </c>
      <c r="W12" s="68">
        <v>170</v>
      </c>
      <c r="X12" s="68">
        <v>278</v>
      </c>
      <c r="Y12" s="68">
        <v>203</v>
      </c>
      <c r="Z12" s="29"/>
      <c r="AA12" s="120" t="s">
        <v>203</v>
      </c>
      <c r="AB12" s="3"/>
      <c r="AC12" s="3"/>
    </row>
    <row r="13" spans="2:29" ht="15" customHeight="1">
      <c r="D13" s="119" t="s">
        <v>204</v>
      </c>
      <c r="E13" s="68">
        <v>2</v>
      </c>
      <c r="F13" s="68">
        <v>1</v>
      </c>
      <c r="G13" s="68">
        <v>217</v>
      </c>
      <c r="H13" s="68">
        <v>229</v>
      </c>
      <c r="I13" s="68">
        <v>10</v>
      </c>
      <c r="J13" s="68">
        <v>40</v>
      </c>
      <c r="K13" s="68">
        <v>159</v>
      </c>
      <c r="L13" s="68">
        <v>137</v>
      </c>
      <c r="M13" s="68">
        <v>48</v>
      </c>
      <c r="N13" s="68">
        <v>52</v>
      </c>
      <c r="O13" s="69"/>
      <c r="P13" s="70">
        <v>2060</v>
      </c>
      <c r="Q13" s="68">
        <v>1815</v>
      </c>
      <c r="R13" s="68">
        <v>1023</v>
      </c>
      <c r="S13" s="68">
        <v>1017</v>
      </c>
      <c r="T13" s="68">
        <v>132</v>
      </c>
      <c r="U13" s="68">
        <v>106</v>
      </c>
      <c r="V13" s="68">
        <v>291</v>
      </c>
      <c r="W13" s="68">
        <v>202</v>
      </c>
      <c r="X13" s="68">
        <v>370</v>
      </c>
      <c r="Y13" s="68">
        <v>259</v>
      </c>
      <c r="Z13" s="29"/>
      <c r="AA13" s="120" t="s">
        <v>204</v>
      </c>
      <c r="AB13" s="3"/>
      <c r="AC13" s="3"/>
    </row>
    <row r="14" spans="2:29" ht="15" customHeight="1">
      <c r="D14" s="119" t="s">
        <v>205</v>
      </c>
      <c r="E14" s="68">
        <v>2</v>
      </c>
      <c r="F14" s="68">
        <v>2</v>
      </c>
      <c r="G14" s="68">
        <v>262</v>
      </c>
      <c r="H14" s="68">
        <v>224</v>
      </c>
      <c r="I14" s="68">
        <v>7</v>
      </c>
      <c r="J14" s="68">
        <v>35</v>
      </c>
      <c r="K14" s="68">
        <v>192</v>
      </c>
      <c r="L14" s="68">
        <v>137</v>
      </c>
      <c r="M14" s="68">
        <v>63</v>
      </c>
      <c r="N14" s="68">
        <v>52</v>
      </c>
      <c r="O14" s="69"/>
      <c r="P14" s="70">
        <v>2134</v>
      </c>
      <c r="Q14" s="68">
        <v>1790</v>
      </c>
      <c r="R14" s="68">
        <v>998</v>
      </c>
      <c r="S14" s="68">
        <v>960</v>
      </c>
      <c r="T14" s="68">
        <v>130</v>
      </c>
      <c r="U14" s="68">
        <v>106</v>
      </c>
      <c r="V14" s="68">
        <v>343</v>
      </c>
      <c r="W14" s="68">
        <v>228</v>
      </c>
      <c r="X14" s="68">
        <v>368</v>
      </c>
      <c r="Y14" s="68">
        <v>253</v>
      </c>
      <c r="Z14" s="29"/>
      <c r="AA14" s="120" t="s">
        <v>205</v>
      </c>
      <c r="AB14" s="3"/>
      <c r="AC14" s="3"/>
    </row>
    <row r="15" spans="2:29" ht="15" customHeight="1">
      <c r="B15" s="24"/>
      <c r="C15" s="24"/>
      <c r="D15" s="119" t="s">
        <v>206</v>
      </c>
      <c r="E15" s="71">
        <v>6</v>
      </c>
      <c r="F15" s="71">
        <v>5</v>
      </c>
      <c r="G15" s="71">
        <v>228</v>
      </c>
      <c r="H15" s="71">
        <v>231</v>
      </c>
      <c r="I15" s="71">
        <v>7</v>
      </c>
      <c r="J15" s="71">
        <v>36</v>
      </c>
      <c r="K15" s="71">
        <v>181</v>
      </c>
      <c r="L15" s="71">
        <v>155</v>
      </c>
      <c r="M15" s="71">
        <v>40</v>
      </c>
      <c r="N15" s="71">
        <v>40</v>
      </c>
      <c r="O15" s="72"/>
      <c r="P15" s="73">
        <v>2175</v>
      </c>
      <c r="Q15" s="71">
        <v>1761</v>
      </c>
      <c r="R15" s="71">
        <v>1007</v>
      </c>
      <c r="S15" s="71">
        <v>981</v>
      </c>
      <c r="T15" s="71">
        <v>149</v>
      </c>
      <c r="U15" s="71">
        <v>109</v>
      </c>
      <c r="V15" s="71">
        <v>380</v>
      </c>
      <c r="W15" s="71">
        <v>198</v>
      </c>
      <c r="X15" s="71">
        <v>362</v>
      </c>
      <c r="Y15" s="71">
        <v>245</v>
      </c>
      <c r="Z15" s="26"/>
      <c r="AA15" s="120" t="s">
        <v>206</v>
      </c>
      <c r="AB15" s="24"/>
      <c r="AC15" s="24"/>
    </row>
    <row r="16" spans="2:29" ht="15" customHeight="1">
      <c r="B16" s="24"/>
      <c r="C16" s="24"/>
      <c r="D16" s="119" t="s">
        <v>207</v>
      </c>
      <c r="E16" s="71">
        <v>2</v>
      </c>
      <c r="F16" s="71">
        <v>2</v>
      </c>
      <c r="G16" s="71">
        <v>264</v>
      </c>
      <c r="H16" s="71">
        <v>235</v>
      </c>
      <c r="I16" s="71">
        <v>3</v>
      </c>
      <c r="J16" s="71">
        <v>18</v>
      </c>
      <c r="K16" s="71">
        <v>203</v>
      </c>
      <c r="L16" s="71">
        <v>166</v>
      </c>
      <c r="M16" s="71">
        <v>58</v>
      </c>
      <c r="N16" s="71">
        <v>51</v>
      </c>
      <c r="O16" s="72"/>
      <c r="P16" s="73">
        <v>1968</v>
      </c>
      <c r="Q16" s="71">
        <v>1625</v>
      </c>
      <c r="R16" s="71">
        <v>898</v>
      </c>
      <c r="S16" s="71">
        <v>886</v>
      </c>
      <c r="T16" s="71">
        <v>141</v>
      </c>
      <c r="U16" s="71">
        <v>109</v>
      </c>
      <c r="V16" s="71">
        <v>324</v>
      </c>
      <c r="W16" s="71">
        <v>160</v>
      </c>
      <c r="X16" s="71">
        <v>325</v>
      </c>
      <c r="Y16" s="71">
        <v>227</v>
      </c>
      <c r="Z16" s="26"/>
      <c r="AA16" s="120" t="s">
        <v>207</v>
      </c>
      <c r="AB16" s="24"/>
      <c r="AC16" s="24"/>
    </row>
    <row r="17" spans="2:29" ht="15" customHeight="1">
      <c r="B17" s="24"/>
      <c r="C17" s="24"/>
      <c r="D17" s="119" t="s">
        <v>208</v>
      </c>
      <c r="E17" s="71">
        <v>1</v>
      </c>
      <c r="F17" s="71">
        <v>1</v>
      </c>
      <c r="G17" s="71">
        <v>284</v>
      </c>
      <c r="H17" s="71">
        <v>233</v>
      </c>
      <c r="I17" s="71">
        <v>3</v>
      </c>
      <c r="J17" s="71">
        <v>10</v>
      </c>
      <c r="K17" s="71">
        <v>218</v>
      </c>
      <c r="L17" s="71">
        <v>174</v>
      </c>
      <c r="M17" s="71">
        <v>63</v>
      </c>
      <c r="N17" s="71">
        <v>49</v>
      </c>
      <c r="O17" s="72"/>
      <c r="P17" s="73">
        <v>1732</v>
      </c>
      <c r="Q17" s="71">
        <v>1452</v>
      </c>
      <c r="R17" s="71">
        <v>692</v>
      </c>
      <c r="S17" s="71">
        <v>662</v>
      </c>
      <c r="T17" s="71">
        <v>147</v>
      </c>
      <c r="U17" s="71">
        <v>104</v>
      </c>
      <c r="V17" s="71">
        <v>326</v>
      </c>
      <c r="W17" s="71">
        <v>212</v>
      </c>
      <c r="X17" s="71">
        <v>327</v>
      </c>
      <c r="Y17" s="71">
        <v>257</v>
      </c>
      <c r="Z17" s="26"/>
      <c r="AA17" s="120" t="s">
        <v>208</v>
      </c>
      <c r="AB17" s="24"/>
      <c r="AC17" s="24"/>
    </row>
    <row r="18" spans="2:29" s="20" customFormat="1" ht="15" customHeight="1">
      <c r="B18" s="22"/>
      <c r="C18" s="22"/>
      <c r="D18" s="119" t="s">
        <v>209</v>
      </c>
      <c r="E18" s="74">
        <f t="shared" ref="E18:N18" si="0">SUM(E21+E35+E42+E50+E51+E52+E53)</f>
        <v>8</v>
      </c>
      <c r="F18" s="74">
        <f t="shared" si="0"/>
        <v>5</v>
      </c>
      <c r="G18" s="74">
        <f t="shared" si="0"/>
        <v>294</v>
      </c>
      <c r="H18" s="74">
        <f t="shared" si="0"/>
        <v>261</v>
      </c>
      <c r="I18" s="74">
        <f t="shared" si="0"/>
        <v>1</v>
      </c>
      <c r="J18" s="74">
        <f t="shared" si="0"/>
        <v>19</v>
      </c>
      <c r="K18" s="74">
        <f t="shared" si="0"/>
        <v>226</v>
      </c>
      <c r="L18" s="74">
        <f t="shared" si="0"/>
        <v>193</v>
      </c>
      <c r="M18" s="74">
        <f t="shared" si="0"/>
        <v>67</v>
      </c>
      <c r="N18" s="74">
        <f t="shared" si="0"/>
        <v>49</v>
      </c>
      <c r="O18" s="77"/>
      <c r="P18" s="76">
        <f t="shared" ref="P18:Y18" si="1">SUM(P21+P35+P42+P50+P51+P52+P53)</f>
        <v>1929</v>
      </c>
      <c r="Q18" s="76">
        <f t="shared" si="1"/>
        <v>1582</v>
      </c>
      <c r="R18" s="76">
        <f t="shared" si="1"/>
        <v>780</v>
      </c>
      <c r="S18" s="76">
        <f t="shared" si="1"/>
        <v>759</v>
      </c>
      <c r="T18" s="76">
        <f t="shared" si="1"/>
        <v>122</v>
      </c>
      <c r="U18" s="76">
        <f t="shared" si="1"/>
        <v>94</v>
      </c>
      <c r="V18" s="76">
        <f t="shared" si="1"/>
        <v>418</v>
      </c>
      <c r="W18" s="76">
        <f t="shared" si="1"/>
        <v>230</v>
      </c>
      <c r="X18" s="76">
        <f t="shared" si="1"/>
        <v>320</v>
      </c>
      <c r="Y18" s="76">
        <f t="shared" si="1"/>
        <v>244</v>
      </c>
      <c r="Z18" s="23"/>
      <c r="AA18" s="120" t="s">
        <v>209</v>
      </c>
      <c r="AB18" s="22"/>
      <c r="AC18" s="22"/>
    </row>
    <row r="19" spans="2:29" ht="15" customHeight="1">
      <c r="B19" s="24"/>
      <c r="C19" s="24"/>
      <c r="D19" s="25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2"/>
      <c r="P19" s="72"/>
      <c r="Q19" s="71"/>
      <c r="R19" s="71"/>
      <c r="S19" s="71"/>
      <c r="T19" s="71"/>
      <c r="U19" s="71"/>
      <c r="V19" s="71"/>
      <c r="W19" s="71"/>
      <c r="X19" s="71"/>
      <c r="Y19" s="71"/>
      <c r="Z19" s="26"/>
      <c r="AA19" s="27"/>
      <c r="AB19" s="24"/>
      <c r="AC19" s="24"/>
    </row>
    <row r="20" spans="2:29" ht="15" customHeight="1">
      <c r="D20" s="28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2"/>
      <c r="Q20" s="80"/>
      <c r="R20" s="80"/>
      <c r="S20" s="80"/>
      <c r="T20" s="80"/>
      <c r="U20" s="80"/>
      <c r="V20" s="80"/>
      <c r="W20" s="80"/>
      <c r="X20" s="80"/>
      <c r="Y20" s="80"/>
      <c r="Z20" s="29"/>
      <c r="AB20" s="3"/>
      <c r="AC20" s="3"/>
    </row>
    <row r="21" spans="2:29" ht="15" customHeight="1">
      <c r="B21" s="132" t="s">
        <v>25</v>
      </c>
      <c r="C21" s="132"/>
      <c r="D21" s="133"/>
      <c r="E21" s="84">
        <v>7</v>
      </c>
      <c r="F21" s="84">
        <v>5</v>
      </c>
      <c r="G21" s="84">
        <v>226</v>
      </c>
      <c r="H21" s="84">
        <v>203</v>
      </c>
      <c r="I21" s="84">
        <v>1</v>
      </c>
      <c r="J21" s="84">
        <v>18</v>
      </c>
      <c r="K21" s="84">
        <v>172</v>
      </c>
      <c r="L21" s="84">
        <v>146</v>
      </c>
      <c r="M21" s="84">
        <v>53</v>
      </c>
      <c r="N21" s="84">
        <v>39</v>
      </c>
      <c r="O21" s="84"/>
      <c r="P21" s="85">
        <v>1589</v>
      </c>
      <c r="Q21" s="84">
        <v>1285</v>
      </c>
      <c r="R21" s="84">
        <v>671</v>
      </c>
      <c r="S21" s="84">
        <v>655</v>
      </c>
      <c r="T21" s="84">
        <v>85</v>
      </c>
      <c r="U21" s="84">
        <v>65</v>
      </c>
      <c r="V21" s="84">
        <v>357</v>
      </c>
      <c r="W21" s="84">
        <v>186</v>
      </c>
      <c r="X21" s="84">
        <v>231</v>
      </c>
      <c r="Y21" s="84">
        <v>168</v>
      </c>
      <c r="Z21" s="142" t="s">
        <v>25</v>
      </c>
      <c r="AA21" s="143"/>
      <c r="AB21" s="3"/>
      <c r="AC21" s="3"/>
    </row>
    <row r="22" spans="2:29" ht="15" customHeight="1">
      <c r="B22" s="30"/>
      <c r="C22" s="128" t="s">
        <v>26</v>
      </c>
      <c r="D22" s="129"/>
      <c r="E22" s="87">
        <v>1</v>
      </c>
      <c r="F22" s="91">
        <v>1</v>
      </c>
      <c r="G22" s="87">
        <v>34</v>
      </c>
      <c r="H22" s="87">
        <v>41</v>
      </c>
      <c r="I22" s="87">
        <v>0</v>
      </c>
      <c r="J22" s="87">
        <v>9</v>
      </c>
      <c r="K22" s="90">
        <v>18</v>
      </c>
      <c r="L22" s="93">
        <v>16</v>
      </c>
      <c r="M22" s="87">
        <v>16</v>
      </c>
      <c r="N22" s="87">
        <v>16</v>
      </c>
      <c r="O22" s="88"/>
      <c r="P22" s="110">
        <v>354</v>
      </c>
      <c r="Q22" s="87">
        <v>256</v>
      </c>
      <c r="R22" s="87">
        <v>104</v>
      </c>
      <c r="S22" s="87">
        <v>98</v>
      </c>
      <c r="T22" s="87">
        <v>42</v>
      </c>
      <c r="U22" s="90">
        <v>29</v>
      </c>
      <c r="V22" s="93">
        <v>81</v>
      </c>
      <c r="W22" s="87">
        <v>30</v>
      </c>
      <c r="X22" s="87">
        <v>84</v>
      </c>
      <c r="Y22" s="87">
        <v>62</v>
      </c>
      <c r="Z22" s="33"/>
      <c r="AA22" s="34" t="s">
        <v>26</v>
      </c>
      <c r="AB22" s="3"/>
      <c r="AC22" s="3"/>
    </row>
    <row r="23" spans="2:29" ht="15" customHeight="1">
      <c r="B23" s="30"/>
      <c r="C23" s="128" t="s">
        <v>27</v>
      </c>
      <c r="D23" s="129"/>
      <c r="E23" s="87">
        <v>6</v>
      </c>
      <c r="F23" s="114">
        <v>4</v>
      </c>
      <c r="G23" s="87">
        <v>64</v>
      </c>
      <c r="H23" s="87">
        <v>51</v>
      </c>
      <c r="I23" s="87">
        <v>1</v>
      </c>
      <c r="J23" s="87">
        <v>5</v>
      </c>
      <c r="K23" s="90">
        <v>48</v>
      </c>
      <c r="L23" s="93">
        <v>38</v>
      </c>
      <c r="M23" s="87">
        <v>15</v>
      </c>
      <c r="N23" s="87">
        <v>8</v>
      </c>
      <c r="O23" s="88"/>
      <c r="P23" s="110">
        <v>469</v>
      </c>
      <c r="Q23" s="87">
        <v>342</v>
      </c>
      <c r="R23" s="87">
        <v>158</v>
      </c>
      <c r="S23" s="87">
        <v>155</v>
      </c>
      <c r="T23" s="87">
        <v>21</v>
      </c>
      <c r="U23" s="90">
        <v>20</v>
      </c>
      <c r="V23" s="93">
        <v>154</v>
      </c>
      <c r="W23" s="87">
        <v>79</v>
      </c>
      <c r="X23" s="87">
        <v>63</v>
      </c>
      <c r="Y23" s="87">
        <v>41</v>
      </c>
      <c r="Z23" s="33"/>
      <c r="AA23" s="34" t="s">
        <v>27</v>
      </c>
      <c r="AB23" s="3"/>
      <c r="AC23" s="3"/>
    </row>
    <row r="24" spans="2:29" ht="15" customHeight="1">
      <c r="B24" s="30"/>
      <c r="C24" s="128" t="s">
        <v>78</v>
      </c>
      <c r="D24" s="129"/>
      <c r="E24" s="87">
        <v>0</v>
      </c>
      <c r="F24" s="114">
        <v>0</v>
      </c>
      <c r="G24" s="87">
        <v>1</v>
      </c>
      <c r="H24" s="87">
        <v>1</v>
      </c>
      <c r="I24" s="87">
        <v>0</v>
      </c>
      <c r="J24" s="87">
        <v>0</v>
      </c>
      <c r="K24" s="90">
        <v>1</v>
      </c>
      <c r="L24" s="93">
        <v>1</v>
      </c>
      <c r="M24" s="87">
        <v>0</v>
      </c>
      <c r="N24" s="87">
        <v>0</v>
      </c>
      <c r="O24" s="88"/>
      <c r="P24" s="110">
        <v>7</v>
      </c>
      <c r="Q24" s="87">
        <v>6</v>
      </c>
      <c r="R24" s="87">
        <v>1</v>
      </c>
      <c r="S24" s="87">
        <v>1</v>
      </c>
      <c r="T24" s="87">
        <v>0</v>
      </c>
      <c r="U24" s="90">
        <v>0</v>
      </c>
      <c r="V24" s="93">
        <v>2</v>
      </c>
      <c r="W24" s="87">
        <v>2</v>
      </c>
      <c r="X24" s="87">
        <v>2</v>
      </c>
      <c r="Y24" s="87">
        <v>1</v>
      </c>
      <c r="Z24" s="33"/>
      <c r="AA24" s="34" t="s">
        <v>78</v>
      </c>
      <c r="AB24" s="3"/>
      <c r="AC24" s="3"/>
    </row>
    <row r="25" spans="2:29" ht="15" customHeight="1">
      <c r="B25" s="30"/>
      <c r="C25" s="128" t="s">
        <v>79</v>
      </c>
      <c r="D25" s="129"/>
      <c r="E25" s="87">
        <v>0</v>
      </c>
      <c r="F25" s="114">
        <v>0</v>
      </c>
      <c r="G25" s="87">
        <v>14</v>
      </c>
      <c r="H25" s="87">
        <v>16</v>
      </c>
      <c r="I25" s="87">
        <v>0</v>
      </c>
      <c r="J25" s="87">
        <v>0</v>
      </c>
      <c r="K25" s="90">
        <v>12</v>
      </c>
      <c r="L25" s="111">
        <v>14</v>
      </c>
      <c r="M25" s="87">
        <v>2</v>
      </c>
      <c r="N25" s="87">
        <v>2</v>
      </c>
      <c r="O25" s="88"/>
      <c r="P25" s="110">
        <v>25</v>
      </c>
      <c r="Q25" s="87">
        <v>24</v>
      </c>
      <c r="R25" s="87">
        <v>13</v>
      </c>
      <c r="S25" s="87">
        <v>13</v>
      </c>
      <c r="T25" s="87">
        <v>1</v>
      </c>
      <c r="U25" s="90">
        <v>1</v>
      </c>
      <c r="V25" s="93">
        <v>4</v>
      </c>
      <c r="W25" s="87">
        <v>4</v>
      </c>
      <c r="X25" s="87">
        <v>5</v>
      </c>
      <c r="Y25" s="87">
        <v>4</v>
      </c>
      <c r="Z25" s="33"/>
      <c r="AA25" s="34" t="s">
        <v>79</v>
      </c>
      <c r="AB25" s="3"/>
      <c r="AC25" s="3"/>
    </row>
    <row r="26" spans="2:29" ht="15" customHeight="1">
      <c r="B26" s="30"/>
      <c r="C26" s="128" t="s">
        <v>80</v>
      </c>
      <c r="D26" s="129"/>
      <c r="E26" s="87">
        <v>0</v>
      </c>
      <c r="F26" s="114">
        <v>0</v>
      </c>
      <c r="G26" s="87">
        <v>1</v>
      </c>
      <c r="H26" s="87">
        <v>3</v>
      </c>
      <c r="I26" s="87">
        <v>0</v>
      </c>
      <c r="J26" s="87">
        <v>0</v>
      </c>
      <c r="K26" s="90">
        <v>0</v>
      </c>
      <c r="L26" s="111">
        <v>2</v>
      </c>
      <c r="M26" s="87">
        <v>1</v>
      </c>
      <c r="N26" s="87">
        <v>1</v>
      </c>
      <c r="O26" s="88"/>
      <c r="P26" s="110">
        <v>34</v>
      </c>
      <c r="Q26" s="87">
        <v>33</v>
      </c>
      <c r="R26" s="87">
        <v>22</v>
      </c>
      <c r="S26" s="87">
        <v>21</v>
      </c>
      <c r="T26" s="87">
        <v>0</v>
      </c>
      <c r="U26" s="90">
        <v>0</v>
      </c>
      <c r="V26" s="93">
        <v>4</v>
      </c>
      <c r="W26" s="87">
        <v>5</v>
      </c>
      <c r="X26" s="87">
        <v>1</v>
      </c>
      <c r="Y26" s="87">
        <v>1</v>
      </c>
      <c r="Z26" s="33"/>
      <c r="AA26" s="34" t="s">
        <v>80</v>
      </c>
      <c r="AB26" s="3"/>
      <c r="AC26" s="3"/>
    </row>
    <row r="27" spans="2:29" ht="15" customHeight="1">
      <c r="B27" s="30"/>
      <c r="C27" s="128" t="s">
        <v>81</v>
      </c>
      <c r="D27" s="129"/>
      <c r="E27" s="87">
        <v>0</v>
      </c>
      <c r="F27" s="114">
        <v>0</v>
      </c>
      <c r="G27" s="87">
        <v>9</v>
      </c>
      <c r="H27" s="87">
        <v>8</v>
      </c>
      <c r="I27" s="87">
        <v>0</v>
      </c>
      <c r="J27" s="87">
        <v>0</v>
      </c>
      <c r="K27" s="90">
        <v>5</v>
      </c>
      <c r="L27" s="93">
        <v>4</v>
      </c>
      <c r="M27" s="87">
        <v>4</v>
      </c>
      <c r="N27" s="87">
        <v>4</v>
      </c>
      <c r="O27" s="88"/>
      <c r="P27" s="110">
        <v>33</v>
      </c>
      <c r="Q27" s="87">
        <v>29</v>
      </c>
      <c r="R27" s="87">
        <v>15</v>
      </c>
      <c r="S27" s="87">
        <v>15</v>
      </c>
      <c r="T27" s="87">
        <v>1</v>
      </c>
      <c r="U27" s="90">
        <v>1</v>
      </c>
      <c r="V27" s="93">
        <v>3</v>
      </c>
      <c r="W27" s="87">
        <v>2</v>
      </c>
      <c r="X27" s="87">
        <v>8</v>
      </c>
      <c r="Y27" s="87">
        <v>6</v>
      </c>
      <c r="Z27" s="33"/>
      <c r="AA27" s="34" t="s">
        <v>81</v>
      </c>
      <c r="AB27" s="3"/>
      <c r="AC27" s="3"/>
    </row>
    <row r="28" spans="2:29" ht="15" customHeight="1">
      <c r="B28" s="30"/>
      <c r="C28" s="128" t="s">
        <v>82</v>
      </c>
      <c r="D28" s="129"/>
      <c r="E28" s="87">
        <v>0</v>
      </c>
      <c r="F28" s="114">
        <v>0</v>
      </c>
      <c r="G28" s="87">
        <v>3</v>
      </c>
      <c r="H28" s="87">
        <v>1</v>
      </c>
      <c r="I28" s="87">
        <v>0</v>
      </c>
      <c r="J28" s="87">
        <v>0</v>
      </c>
      <c r="K28" s="90">
        <v>1</v>
      </c>
      <c r="L28" s="93">
        <v>1</v>
      </c>
      <c r="M28" s="87">
        <v>2</v>
      </c>
      <c r="N28" s="87">
        <v>0</v>
      </c>
      <c r="O28" s="88"/>
      <c r="P28" s="110">
        <v>10</v>
      </c>
      <c r="Q28" s="87">
        <v>10</v>
      </c>
      <c r="R28" s="87">
        <v>5</v>
      </c>
      <c r="S28" s="87">
        <v>5</v>
      </c>
      <c r="T28" s="87">
        <v>0</v>
      </c>
      <c r="U28" s="90">
        <v>0</v>
      </c>
      <c r="V28" s="93">
        <v>1</v>
      </c>
      <c r="W28" s="87">
        <v>1</v>
      </c>
      <c r="X28" s="87">
        <v>2</v>
      </c>
      <c r="Y28" s="87">
        <v>2</v>
      </c>
      <c r="Z28" s="33"/>
      <c r="AA28" s="34" t="s">
        <v>82</v>
      </c>
      <c r="AB28" s="3"/>
      <c r="AC28" s="3"/>
    </row>
    <row r="29" spans="2:29" ht="15" customHeight="1">
      <c r="B29" s="30"/>
      <c r="C29" s="128" t="s">
        <v>83</v>
      </c>
      <c r="D29" s="129"/>
      <c r="E29" s="87">
        <v>0</v>
      </c>
      <c r="F29" s="114">
        <v>0</v>
      </c>
      <c r="G29" s="87">
        <v>15</v>
      </c>
      <c r="H29" s="87">
        <v>11</v>
      </c>
      <c r="I29" s="87">
        <v>0</v>
      </c>
      <c r="J29" s="87">
        <v>0</v>
      </c>
      <c r="K29" s="90">
        <v>13</v>
      </c>
      <c r="L29" s="111">
        <v>10</v>
      </c>
      <c r="M29" s="87">
        <v>2</v>
      </c>
      <c r="N29" s="87">
        <v>1</v>
      </c>
      <c r="O29" s="88"/>
      <c r="P29" s="110">
        <v>16</v>
      </c>
      <c r="Q29" s="87">
        <v>14</v>
      </c>
      <c r="R29" s="87">
        <v>3</v>
      </c>
      <c r="S29" s="87">
        <v>3</v>
      </c>
      <c r="T29" s="87">
        <v>3</v>
      </c>
      <c r="U29" s="90">
        <v>3</v>
      </c>
      <c r="V29" s="93">
        <v>2</v>
      </c>
      <c r="W29" s="87">
        <v>2</v>
      </c>
      <c r="X29" s="87">
        <v>5</v>
      </c>
      <c r="Y29" s="87">
        <v>5</v>
      </c>
      <c r="Z29" s="33"/>
      <c r="AA29" s="34" t="s">
        <v>83</v>
      </c>
      <c r="AB29" s="3"/>
      <c r="AC29" s="3"/>
    </row>
    <row r="30" spans="2:29" ht="15" customHeight="1">
      <c r="B30" s="30"/>
      <c r="C30" s="134" t="s">
        <v>188</v>
      </c>
      <c r="D30" s="135"/>
      <c r="E30" s="87">
        <v>0</v>
      </c>
      <c r="F30" s="114">
        <v>0</v>
      </c>
      <c r="G30" s="87">
        <v>4</v>
      </c>
      <c r="H30" s="87">
        <v>3</v>
      </c>
      <c r="I30" s="87">
        <v>0</v>
      </c>
      <c r="J30" s="87">
        <v>0</v>
      </c>
      <c r="K30" s="90">
        <v>4</v>
      </c>
      <c r="L30" s="93">
        <v>3</v>
      </c>
      <c r="M30" s="87">
        <v>0</v>
      </c>
      <c r="N30" s="87">
        <v>0</v>
      </c>
      <c r="O30" s="88"/>
      <c r="P30" s="110">
        <v>7</v>
      </c>
      <c r="Q30" s="87">
        <v>7</v>
      </c>
      <c r="R30" s="87">
        <v>4</v>
      </c>
      <c r="S30" s="87">
        <v>4</v>
      </c>
      <c r="T30" s="87">
        <v>1</v>
      </c>
      <c r="U30" s="90">
        <v>1</v>
      </c>
      <c r="V30" s="93">
        <v>0</v>
      </c>
      <c r="W30" s="87">
        <v>0</v>
      </c>
      <c r="X30" s="87">
        <v>1</v>
      </c>
      <c r="Y30" s="87">
        <v>1</v>
      </c>
      <c r="Z30" s="33"/>
      <c r="AA30" s="35" t="s">
        <v>188</v>
      </c>
      <c r="AB30" s="3"/>
      <c r="AC30" s="3"/>
    </row>
    <row r="31" spans="2:29" ht="15" customHeight="1">
      <c r="B31" s="30"/>
      <c r="C31" s="128" t="s">
        <v>84</v>
      </c>
      <c r="D31" s="129"/>
      <c r="E31" s="87">
        <v>0</v>
      </c>
      <c r="F31" s="114">
        <v>0</v>
      </c>
      <c r="G31" s="87">
        <v>16</v>
      </c>
      <c r="H31" s="87">
        <v>20</v>
      </c>
      <c r="I31" s="87">
        <v>0</v>
      </c>
      <c r="J31" s="87">
        <v>4</v>
      </c>
      <c r="K31" s="90">
        <v>12</v>
      </c>
      <c r="L31" s="93">
        <v>13</v>
      </c>
      <c r="M31" s="87">
        <v>4</v>
      </c>
      <c r="N31" s="87">
        <v>3</v>
      </c>
      <c r="O31" s="88"/>
      <c r="P31" s="110">
        <v>98</v>
      </c>
      <c r="Q31" s="87">
        <v>88</v>
      </c>
      <c r="R31" s="87">
        <v>49</v>
      </c>
      <c r="S31" s="87">
        <v>50</v>
      </c>
      <c r="T31" s="87">
        <v>3</v>
      </c>
      <c r="U31" s="90">
        <v>2</v>
      </c>
      <c r="V31" s="93">
        <v>8</v>
      </c>
      <c r="W31" s="87">
        <v>3</v>
      </c>
      <c r="X31" s="87">
        <v>22</v>
      </c>
      <c r="Y31" s="87">
        <v>17</v>
      </c>
      <c r="Z31" s="33"/>
      <c r="AA31" s="34" t="s">
        <v>84</v>
      </c>
      <c r="AB31" s="3"/>
      <c r="AC31" s="3"/>
    </row>
    <row r="32" spans="2:29" ht="15" customHeight="1">
      <c r="B32" s="30"/>
      <c r="C32" s="128" t="s">
        <v>85</v>
      </c>
      <c r="D32" s="129"/>
      <c r="E32" s="87">
        <v>0</v>
      </c>
      <c r="F32" s="114">
        <v>0</v>
      </c>
      <c r="G32" s="87">
        <v>26</v>
      </c>
      <c r="H32" s="87">
        <v>19</v>
      </c>
      <c r="I32" s="87">
        <v>0</v>
      </c>
      <c r="J32" s="87">
        <v>0</v>
      </c>
      <c r="K32" s="90">
        <v>22</v>
      </c>
      <c r="L32" s="93">
        <v>17</v>
      </c>
      <c r="M32" s="87">
        <v>4</v>
      </c>
      <c r="N32" s="87">
        <v>2</v>
      </c>
      <c r="O32" s="88"/>
      <c r="P32" s="110">
        <v>383</v>
      </c>
      <c r="Q32" s="87">
        <v>340</v>
      </c>
      <c r="R32" s="87">
        <v>220</v>
      </c>
      <c r="S32" s="87">
        <v>215</v>
      </c>
      <c r="T32" s="87">
        <v>7</v>
      </c>
      <c r="U32" s="90">
        <v>3</v>
      </c>
      <c r="V32" s="93">
        <v>72</v>
      </c>
      <c r="W32" s="87">
        <v>38</v>
      </c>
      <c r="X32" s="87">
        <v>10</v>
      </c>
      <c r="Y32" s="87">
        <v>5</v>
      </c>
      <c r="Z32" s="33"/>
      <c r="AA32" s="34" t="s">
        <v>85</v>
      </c>
      <c r="AB32" s="3"/>
      <c r="AC32" s="3"/>
    </row>
    <row r="33" spans="2:29" ht="15" customHeight="1">
      <c r="B33" s="30"/>
      <c r="C33" s="128" t="s">
        <v>86</v>
      </c>
      <c r="D33" s="129"/>
      <c r="E33" s="87">
        <v>0</v>
      </c>
      <c r="F33" s="114">
        <v>0</v>
      </c>
      <c r="G33" s="87">
        <v>1</v>
      </c>
      <c r="H33" s="87">
        <v>1</v>
      </c>
      <c r="I33" s="87">
        <v>0</v>
      </c>
      <c r="J33" s="87">
        <v>0</v>
      </c>
      <c r="K33" s="90">
        <v>0</v>
      </c>
      <c r="L33" s="111">
        <v>0</v>
      </c>
      <c r="M33" s="87">
        <v>1</v>
      </c>
      <c r="N33" s="87">
        <v>1</v>
      </c>
      <c r="O33" s="88"/>
      <c r="P33" s="110">
        <v>4</v>
      </c>
      <c r="Q33" s="87">
        <v>3</v>
      </c>
      <c r="R33" s="87">
        <v>2</v>
      </c>
      <c r="S33" s="87">
        <v>2</v>
      </c>
      <c r="T33" s="87">
        <v>0</v>
      </c>
      <c r="U33" s="90">
        <v>0</v>
      </c>
      <c r="V33" s="93">
        <v>0</v>
      </c>
      <c r="W33" s="87">
        <v>0</v>
      </c>
      <c r="X33" s="87">
        <v>0</v>
      </c>
      <c r="Y33" s="87">
        <v>0</v>
      </c>
      <c r="Z33" s="33"/>
      <c r="AA33" s="34" t="s">
        <v>86</v>
      </c>
      <c r="AB33" s="3"/>
      <c r="AC33" s="3"/>
    </row>
    <row r="34" spans="2:29" ht="15" customHeight="1">
      <c r="B34" s="30"/>
      <c r="C34" s="128" t="s">
        <v>28</v>
      </c>
      <c r="D34" s="129"/>
      <c r="E34" s="87">
        <v>0</v>
      </c>
      <c r="F34" s="114">
        <v>0</v>
      </c>
      <c r="G34" s="87">
        <v>38</v>
      </c>
      <c r="H34" s="87">
        <v>28</v>
      </c>
      <c r="I34" s="87">
        <v>0</v>
      </c>
      <c r="J34" s="87">
        <v>0</v>
      </c>
      <c r="K34" s="90">
        <v>36</v>
      </c>
      <c r="L34" s="93">
        <v>27</v>
      </c>
      <c r="M34" s="87">
        <v>2</v>
      </c>
      <c r="N34" s="87">
        <v>1</v>
      </c>
      <c r="O34" s="88"/>
      <c r="P34" s="88">
        <v>149</v>
      </c>
      <c r="Q34" s="87">
        <v>133</v>
      </c>
      <c r="R34" s="87">
        <v>75</v>
      </c>
      <c r="S34" s="87">
        <v>73</v>
      </c>
      <c r="T34" s="87">
        <v>6</v>
      </c>
      <c r="U34" s="90">
        <v>5</v>
      </c>
      <c r="V34" s="93">
        <v>26</v>
      </c>
      <c r="W34" s="87">
        <v>20</v>
      </c>
      <c r="X34" s="87">
        <v>28</v>
      </c>
      <c r="Y34" s="87">
        <v>23</v>
      </c>
      <c r="Z34" s="33"/>
      <c r="AA34" s="34" t="s">
        <v>28</v>
      </c>
      <c r="AB34" s="3"/>
      <c r="AC34" s="3"/>
    </row>
    <row r="35" spans="2:29" ht="15" customHeight="1">
      <c r="B35" s="132" t="s">
        <v>29</v>
      </c>
      <c r="C35" s="132"/>
      <c r="D35" s="133"/>
      <c r="E35" s="84">
        <v>1</v>
      </c>
      <c r="F35" s="84">
        <v>0</v>
      </c>
      <c r="G35" s="84">
        <v>7</v>
      </c>
      <c r="H35" s="84">
        <v>6</v>
      </c>
      <c r="I35" s="84">
        <v>0</v>
      </c>
      <c r="J35" s="84">
        <v>0</v>
      </c>
      <c r="K35" s="84">
        <v>5</v>
      </c>
      <c r="L35" s="84">
        <v>5</v>
      </c>
      <c r="M35" s="84">
        <v>2</v>
      </c>
      <c r="N35" s="84">
        <v>1</v>
      </c>
      <c r="O35" s="112"/>
      <c r="P35" s="85">
        <v>67</v>
      </c>
      <c r="Q35" s="84">
        <v>66</v>
      </c>
      <c r="R35" s="84">
        <v>29</v>
      </c>
      <c r="S35" s="84">
        <v>28</v>
      </c>
      <c r="T35" s="84">
        <v>5</v>
      </c>
      <c r="U35" s="84">
        <v>5</v>
      </c>
      <c r="V35" s="84">
        <v>12</v>
      </c>
      <c r="W35" s="84">
        <v>11</v>
      </c>
      <c r="X35" s="84">
        <v>13</v>
      </c>
      <c r="Y35" s="84">
        <v>16</v>
      </c>
      <c r="Z35" s="142" t="s">
        <v>29</v>
      </c>
      <c r="AA35" s="143"/>
      <c r="AB35" s="3"/>
      <c r="AC35" s="3"/>
    </row>
    <row r="36" spans="2:29" ht="15" customHeight="1">
      <c r="B36" s="30"/>
      <c r="C36" s="128" t="s">
        <v>49</v>
      </c>
      <c r="D36" s="129"/>
      <c r="E36" s="87">
        <v>0</v>
      </c>
      <c r="F36" s="114">
        <v>0</v>
      </c>
      <c r="G36" s="87">
        <v>2</v>
      </c>
      <c r="H36" s="87">
        <v>1</v>
      </c>
      <c r="I36" s="87">
        <v>0</v>
      </c>
      <c r="J36" s="87">
        <v>0</v>
      </c>
      <c r="K36" s="90">
        <v>1</v>
      </c>
      <c r="L36" s="93">
        <v>1</v>
      </c>
      <c r="M36" s="87">
        <v>1</v>
      </c>
      <c r="N36" s="87">
        <v>0</v>
      </c>
      <c r="O36" s="88"/>
      <c r="P36" s="110">
        <v>6</v>
      </c>
      <c r="Q36" s="87">
        <v>6</v>
      </c>
      <c r="R36" s="87">
        <v>1</v>
      </c>
      <c r="S36" s="87">
        <v>1</v>
      </c>
      <c r="T36" s="87">
        <v>1</v>
      </c>
      <c r="U36" s="90">
        <v>2</v>
      </c>
      <c r="V36" s="93">
        <v>2</v>
      </c>
      <c r="W36" s="87">
        <v>1</v>
      </c>
      <c r="X36" s="87">
        <v>2</v>
      </c>
      <c r="Y36" s="87">
        <v>2</v>
      </c>
      <c r="Z36" s="33"/>
      <c r="AA36" s="34" t="s">
        <v>49</v>
      </c>
      <c r="AB36" s="3"/>
      <c r="AC36" s="3"/>
    </row>
    <row r="37" spans="2:29" ht="15" customHeight="1">
      <c r="B37" s="30"/>
      <c r="C37" s="128" t="s">
        <v>50</v>
      </c>
      <c r="D37" s="129"/>
      <c r="E37" s="87">
        <v>0</v>
      </c>
      <c r="F37" s="114">
        <v>0</v>
      </c>
      <c r="G37" s="87">
        <v>0</v>
      </c>
      <c r="H37" s="87">
        <v>0</v>
      </c>
      <c r="I37" s="87">
        <v>0</v>
      </c>
      <c r="J37" s="87">
        <v>0</v>
      </c>
      <c r="K37" s="90">
        <v>0</v>
      </c>
      <c r="L37" s="111">
        <v>0</v>
      </c>
      <c r="M37" s="87">
        <v>0</v>
      </c>
      <c r="N37" s="87">
        <v>0</v>
      </c>
      <c r="O37" s="88"/>
      <c r="P37" s="110">
        <v>3</v>
      </c>
      <c r="Q37" s="87">
        <v>3</v>
      </c>
      <c r="R37" s="87">
        <v>1</v>
      </c>
      <c r="S37" s="87">
        <v>1</v>
      </c>
      <c r="T37" s="87">
        <v>0</v>
      </c>
      <c r="U37" s="90">
        <v>0</v>
      </c>
      <c r="V37" s="111">
        <v>1</v>
      </c>
      <c r="W37" s="87">
        <v>1</v>
      </c>
      <c r="X37" s="87">
        <v>0</v>
      </c>
      <c r="Y37" s="87">
        <v>0</v>
      </c>
      <c r="Z37" s="33"/>
      <c r="AA37" s="34" t="s">
        <v>50</v>
      </c>
      <c r="AB37" s="3"/>
      <c r="AC37" s="3"/>
    </row>
    <row r="38" spans="2:29" ht="15" customHeight="1">
      <c r="B38" s="30"/>
      <c r="C38" s="128" t="s">
        <v>51</v>
      </c>
      <c r="D38" s="129"/>
      <c r="E38" s="87">
        <v>0</v>
      </c>
      <c r="F38" s="114">
        <v>0</v>
      </c>
      <c r="G38" s="87">
        <v>1</v>
      </c>
      <c r="H38" s="87">
        <v>1</v>
      </c>
      <c r="I38" s="87">
        <v>0</v>
      </c>
      <c r="J38" s="87">
        <v>0</v>
      </c>
      <c r="K38" s="90">
        <v>0</v>
      </c>
      <c r="L38" s="111">
        <v>0</v>
      </c>
      <c r="M38" s="87">
        <v>1</v>
      </c>
      <c r="N38" s="87">
        <v>1</v>
      </c>
      <c r="O38" s="88"/>
      <c r="P38" s="110">
        <v>13</v>
      </c>
      <c r="Q38" s="87">
        <v>13</v>
      </c>
      <c r="R38" s="87">
        <v>4</v>
      </c>
      <c r="S38" s="87">
        <v>4</v>
      </c>
      <c r="T38" s="87">
        <v>2</v>
      </c>
      <c r="U38" s="90">
        <v>2</v>
      </c>
      <c r="V38" s="93">
        <v>1</v>
      </c>
      <c r="W38" s="87">
        <v>1</v>
      </c>
      <c r="X38" s="87">
        <v>4</v>
      </c>
      <c r="Y38" s="87">
        <v>5</v>
      </c>
      <c r="Z38" s="33"/>
      <c r="AA38" s="34" t="s">
        <v>51</v>
      </c>
      <c r="AB38" s="3"/>
      <c r="AC38" s="3"/>
    </row>
    <row r="39" spans="2:29" ht="15" customHeight="1">
      <c r="B39" s="30"/>
      <c r="C39" s="128" t="s">
        <v>52</v>
      </c>
      <c r="D39" s="129"/>
      <c r="E39" s="87">
        <v>0</v>
      </c>
      <c r="F39" s="114">
        <v>0</v>
      </c>
      <c r="G39" s="87">
        <v>0</v>
      </c>
      <c r="H39" s="87">
        <v>0</v>
      </c>
      <c r="I39" s="87">
        <v>0</v>
      </c>
      <c r="J39" s="87">
        <v>0</v>
      </c>
      <c r="K39" s="90">
        <v>0</v>
      </c>
      <c r="L39" s="111">
        <v>0</v>
      </c>
      <c r="M39" s="87">
        <v>0</v>
      </c>
      <c r="N39" s="87">
        <v>0</v>
      </c>
      <c r="O39" s="88"/>
      <c r="P39" s="110">
        <v>3</v>
      </c>
      <c r="Q39" s="87">
        <v>2</v>
      </c>
      <c r="R39" s="87">
        <v>2</v>
      </c>
      <c r="S39" s="87">
        <v>1</v>
      </c>
      <c r="T39" s="87">
        <v>0</v>
      </c>
      <c r="U39" s="90">
        <v>0</v>
      </c>
      <c r="V39" s="111">
        <v>0</v>
      </c>
      <c r="W39" s="87">
        <v>0</v>
      </c>
      <c r="X39" s="87">
        <v>1</v>
      </c>
      <c r="Y39" s="87">
        <v>1</v>
      </c>
      <c r="Z39" s="33"/>
      <c r="AA39" s="34" t="s">
        <v>52</v>
      </c>
      <c r="AB39" s="3"/>
      <c r="AC39" s="3"/>
    </row>
    <row r="40" spans="2:29" ht="15" customHeight="1">
      <c r="B40" s="30"/>
      <c r="C40" s="128" t="s">
        <v>53</v>
      </c>
      <c r="D40" s="129"/>
      <c r="E40" s="87">
        <v>0</v>
      </c>
      <c r="F40" s="114">
        <v>0</v>
      </c>
      <c r="G40" s="87">
        <v>0</v>
      </c>
      <c r="H40" s="87">
        <v>0</v>
      </c>
      <c r="I40" s="87">
        <v>0</v>
      </c>
      <c r="J40" s="87">
        <v>0</v>
      </c>
      <c r="K40" s="90">
        <v>0</v>
      </c>
      <c r="L40" s="111">
        <v>0</v>
      </c>
      <c r="M40" s="87">
        <v>0</v>
      </c>
      <c r="N40" s="87">
        <v>0</v>
      </c>
      <c r="O40" s="88"/>
      <c r="P40" s="110">
        <v>11</v>
      </c>
      <c r="Q40" s="87">
        <v>13</v>
      </c>
      <c r="R40" s="87">
        <v>7</v>
      </c>
      <c r="S40" s="87">
        <v>7</v>
      </c>
      <c r="T40" s="87">
        <v>0</v>
      </c>
      <c r="U40" s="90">
        <v>0</v>
      </c>
      <c r="V40" s="93">
        <v>2</v>
      </c>
      <c r="W40" s="87">
        <v>2</v>
      </c>
      <c r="X40" s="87">
        <v>1</v>
      </c>
      <c r="Y40" s="87">
        <v>3</v>
      </c>
      <c r="Z40" s="33"/>
      <c r="AA40" s="34" t="s">
        <v>53</v>
      </c>
      <c r="AB40" s="3"/>
      <c r="AC40" s="3"/>
    </row>
    <row r="41" spans="2:29" ht="15" customHeight="1">
      <c r="B41" s="30"/>
      <c r="C41" s="128" t="s">
        <v>28</v>
      </c>
      <c r="D41" s="129"/>
      <c r="E41" s="87">
        <v>1</v>
      </c>
      <c r="F41" s="114">
        <v>0</v>
      </c>
      <c r="G41" s="87">
        <v>4</v>
      </c>
      <c r="H41" s="87">
        <v>4</v>
      </c>
      <c r="I41" s="87">
        <v>0</v>
      </c>
      <c r="J41" s="87">
        <v>0</v>
      </c>
      <c r="K41" s="90">
        <v>4</v>
      </c>
      <c r="L41" s="111">
        <v>4</v>
      </c>
      <c r="M41" s="87">
        <v>0</v>
      </c>
      <c r="N41" s="87">
        <v>0</v>
      </c>
      <c r="O41" s="88"/>
      <c r="P41" s="88">
        <v>31</v>
      </c>
      <c r="Q41" s="87">
        <v>29</v>
      </c>
      <c r="R41" s="87">
        <v>14</v>
      </c>
      <c r="S41" s="87">
        <v>14</v>
      </c>
      <c r="T41" s="87">
        <v>2</v>
      </c>
      <c r="U41" s="90">
        <v>1</v>
      </c>
      <c r="V41" s="93">
        <v>6</v>
      </c>
      <c r="W41" s="87">
        <v>6</v>
      </c>
      <c r="X41" s="87">
        <v>5</v>
      </c>
      <c r="Y41" s="87">
        <v>5</v>
      </c>
      <c r="Z41" s="33"/>
      <c r="AA41" s="34" t="s">
        <v>28</v>
      </c>
      <c r="AB41" s="3"/>
      <c r="AC41" s="3"/>
    </row>
    <row r="42" spans="2:29" ht="15" customHeight="1">
      <c r="B42" s="132" t="s">
        <v>30</v>
      </c>
      <c r="C42" s="132"/>
      <c r="D42" s="133"/>
      <c r="E42" s="84">
        <v>0</v>
      </c>
      <c r="F42" s="84">
        <v>0</v>
      </c>
      <c r="G42" s="84">
        <v>43</v>
      </c>
      <c r="H42" s="84">
        <v>36</v>
      </c>
      <c r="I42" s="84">
        <v>0</v>
      </c>
      <c r="J42" s="84">
        <v>1</v>
      </c>
      <c r="K42" s="84">
        <v>34</v>
      </c>
      <c r="L42" s="84">
        <v>28</v>
      </c>
      <c r="M42" s="84">
        <v>9</v>
      </c>
      <c r="N42" s="84">
        <v>7</v>
      </c>
      <c r="O42" s="112"/>
      <c r="P42" s="85">
        <v>225</v>
      </c>
      <c r="Q42" s="84">
        <v>190</v>
      </c>
      <c r="R42" s="84">
        <v>64</v>
      </c>
      <c r="S42" s="84">
        <v>60</v>
      </c>
      <c r="T42" s="84">
        <v>23</v>
      </c>
      <c r="U42" s="84">
        <v>17</v>
      </c>
      <c r="V42" s="84">
        <v>43</v>
      </c>
      <c r="W42" s="84">
        <v>27</v>
      </c>
      <c r="X42" s="84">
        <v>68</v>
      </c>
      <c r="Y42" s="84">
        <v>54</v>
      </c>
      <c r="Z42" s="142" t="s">
        <v>30</v>
      </c>
      <c r="AA42" s="143"/>
      <c r="AB42" s="3"/>
      <c r="AC42" s="3"/>
    </row>
    <row r="43" spans="2:29" ht="15" customHeight="1">
      <c r="B43" s="131" t="s">
        <v>54</v>
      </c>
      <c r="C43" s="36"/>
      <c r="D43" s="32" t="s">
        <v>31</v>
      </c>
      <c r="E43" s="87">
        <v>0</v>
      </c>
      <c r="F43" s="87">
        <v>0</v>
      </c>
      <c r="G43" s="87">
        <v>1</v>
      </c>
      <c r="H43" s="87">
        <v>1</v>
      </c>
      <c r="I43" s="87">
        <v>0</v>
      </c>
      <c r="J43" s="87">
        <v>0</v>
      </c>
      <c r="K43" s="87">
        <v>0</v>
      </c>
      <c r="L43" s="87">
        <v>0</v>
      </c>
      <c r="M43" s="87">
        <v>1</v>
      </c>
      <c r="N43" s="87">
        <v>1</v>
      </c>
      <c r="O43" s="88"/>
      <c r="P43" s="110">
        <v>18</v>
      </c>
      <c r="Q43" s="87">
        <v>11</v>
      </c>
      <c r="R43" s="87">
        <v>1</v>
      </c>
      <c r="S43" s="87">
        <v>1</v>
      </c>
      <c r="T43" s="114">
        <v>4</v>
      </c>
      <c r="U43" s="87">
        <v>2</v>
      </c>
      <c r="V43" s="87">
        <v>5</v>
      </c>
      <c r="W43" s="87">
        <v>3</v>
      </c>
      <c r="X43" s="87">
        <v>8</v>
      </c>
      <c r="Y43" s="87">
        <v>5</v>
      </c>
      <c r="Z43" s="37"/>
      <c r="AA43" s="34" t="s">
        <v>31</v>
      </c>
      <c r="AB43" s="3"/>
      <c r="AC43" s="153" t="s">
        <v>87</v>
      </c>
    </row>
    <row r="44" spans="2:29" ht="15" customHeight="1">
      <c r="B44" s="131"/>
      <c r="C44" s="36"/>
      <c r="D44" s="32" t="s">
        <v>32</v>
      </c>
      <c r="E44" s="87">
        <v>0</v>
      </c>
      <c r="F44" s="87">
        <v>0</v>
      </c>
      <c r="G44" s="87">
        <v>1</v>
      </c>
      <c r="H44" s="87">
        <v>1</v>
      </c>
      <c r="I44" s="87">
        <v>0</v>
      </c>
      <c r="J44" s="87">
        <v>0</v>
      </c>
      <c r="K44" s="87">
        <v>1</v>
      </c>
      <c r="L44" s="87">
        <v>1</v>
      </c>
      <c r="M44" s="87">
        <v>0</v>
      </c>
      <c r="N44" s="87">
        <v>0</v>
      </c>
      <c r="O44" s="88"/>
      <c r="P44" s="110">
        <v>1</v>
      </c>
      <c r="Q44" s="87">
        <v>1</v>
      </c>
      <c r="R44" s="87">
        <v>0</v>
      </c>
      <c r="S44" s="87">
        <v>0</v>
      </c>
      <c r="T44" s="114">
        <v>0</v>
      </c>
      <c r="U44" s="87">
        <v>0</v>
      </c>
      <c r="V44" s="87">
        <v>0</v>
      </c>
      <c r="W44" s="87">
        <v>0</v>
      </c>
      <c r="X44" s="87">
        <v>1</v>
      </c>
      <c r="Y44" s="87">
        <v>1</v>
      </c>
      <c r="Z44" s="37"/>
      <c r="AA44" s="34" t="s">
        <v>32</v>
      </c>
      <c r="AB44" s="3"/>
      <c r="AC44" s="153"/>
    </row>
    <row r="45" spans="2:29" ht="15" customHeight="1">
      <c r="B45" s="131"/>
      <c r="C45" s="36"/>
      <c r="D45" s="32" t="s">
        <v>33</v>
      </c>
      <c r="E45" s="87">
        <v>0</v>
      </c>
      <c r="F45" s="87">
        <v>0</v>
      </c>
      <c r="G45" s="87">
        <v>1</v>
      </c>
      <c r="H45" s="87">
        <v>1</v>
      </c>
      <c r="I45" s="87">
        <v>0</v>
      </c>
      <c r="J45" s="87">
        <v>0</v>
      </c>
      <c r="K45" s="87">
        <v>1</v>
      </c>
      <c r="L45" s="87">
        <v>1</v>
      </c>
      <c r="M45" s="87">
        <v>0</v>
      </c>
      <c r="N45" s="87">
        <v>0</v>
      </c>
      <c r="O45" s="88"/>
      <c r="P45" s="110">
        <v>3</v>
      </c>
      <c r="Q45" s="87">
        <v>3</v>
      </c>
      <c r="R45" s="87">
        <v>1</v>
      </c>
      <c r="S45" s="87">
        <v>1</v>
      </c>
      <c r="T45" s="114">
        <v>0</v>
      </c>
      <c r="U45" s="87">
        <v>0</v>
      </c>
      <c r="V45" s="87">
        <v>1</v>
      </c>
      <c r="W45" s="87">
        <v>1</v>
      </c>
      <c r="X45" s="87">
        <v>0</v>
      </c>
      <c r="Y45" s="87">
        <v>0</v>
      </c>
      <c r="Z45" s="37"/>
      <c r="AA45" s="34" t="s">
        <v>33</v>
      </c>
      <c r="AB45" s="3"/>
      <c r="AC45" s="153"/>
    </row>
    <row r="46" spans="2:29" ht="15" customHeight="1">
      <c r="B46" s="131"/>
      <c r="C46" s="36"/>
      <c r="D46" s="32" t="s">
        <v>28</v>
      </c>
      <c r="E46" s="87">
        <v>0</v>
      </c>
      <c r="F46" s="87">
        <v>0</v>
      </c>
      <c r="G46" s="87">
        <v>5</v>
      </c>
      <c r="H46" s="87">
        <v>5</v>
      </c>
      <c r="I46" s="87">
        <v>0</v>
      </c>
      <c r="J46" s="87">
        <v>0</v>
      </c>
      <c r="K46" s="87">
        <v>3</v>
      </c>
      <c r="L46" s="87">
        <v>3</v>
      </c>
      <c r="M46" s="87">
        <v>2</v>
      </c>
      <c r="N46" s="87">
        <v>2</v>
      </c>
      <c r="O46" s="87"/>
      <c r="P46" s="89">
        <v>26</v>
      </c>
      <c r="Q46" s="87">
        <v>26</v>
      </c>
      <c r="R46" s="87">
        <v>5</v>
      </c>
      <c r="S46" s="87">
        <v>4</v>
      </c>
      <c r="T46" s="91">
        <v>1</v>
      </c>
      <c r="U46" s="87">
        <v>1</v>
      </c>
      <c r="V46" s="87">
        <v>3</v>
      </c>
      <c r="W46" s="87">
        <v>4</v>
      </c>
      <c r="X46" s="87">
        <v>9</v>
      </c>
      <c r="Y46" s="87">
        <v>9</v>
      </c>
      <c r="Z46" s="37"/>
      <c r="AA46" s="34" t="s">
        <v>28</v>
      </c>
      <c r="AB46" s="3"/>
      <c r="AC46" s="153"/>
    </row>
    <row r="47" spans="2:29" ht="15" customHeight="1">
      <c r="B47" s="20"/>
      <c r="C47" s="128" t="s">
        <v>88</v>
      </c>
      <c r="D47" s="129"/>
      <c r="E47" s="87">
        <v>0</v>
      </c>
      <c r="F47" s="87">
        <v>0</v>
      </c>
      <c r="G47" s="87">
        <v>5</v>
      </c>
      <c r="H47" s="87">
        <v>2</v>
      </c>
      <c r="I47" s="87">
        <v>0</v>
      </c>
      <c r="J47" s="87">
        <v>0</v>
      </c>
      <c r="K47" s="87">
        <v>4</v>
      </c>
      <c r="L47" s="87">
        <v>1</v>
      </c>
      <c r="M47" s="87">
        <v>1</v>
      </c>
      <c r="N47" s="87">
        <v>1</v>
      </c>
      <c r="O47" s="88"/>
      <c r="P47" s="110">
        <v>8</v>
      </c>
      <c r="Q47" s="87">
        <v>8</v>
      </c>
      <c r="R47" s="87">
        <v>0</v>
      </c>
      <c r="S47" s="87">
        <v>0</v>
      </c>
      <c r="T47" s="87">
        <v>3</v>
      </c>
      <c r="U47" s="87">
        <v>3</v>
      </c>
      <c r="V47" s="87">
        <v>1</v>
      </c>
      <c r="W47" s="87">
        <v>1</v>
      </c>
      <c r="X47" s="91">
        <v>4</v>
      </c>
      <c r="Y47" s="87">
        <v>4</v>
      </c>
      <c r="Z47" s="21"/>
      <c r="AA47" s="34" t="s">
        <v>88</v>
      </c>
      <c r="AB47" s="3"/>
      <c r="AC47" s="3"/>
    </row>
    <row r="48" spans="2:29" ht="15" customHeight="1">
      <c r="B48" s="20"/>
      <c r="C48" s="128" t="s">
        <v>89</v>
      </c>
      <c r="D48" s="129"/>
      <c r="E48" s="87">
        <v>0</v>
      </c>
      <c r="F48" s="87">
        <v>0</v>
      </c>
      <c r="G48" s="87">
        <v>21</v>
      </c>
      <c r="H48" s="87">
        <v>18</v>
      </c>
      <c r="I48" s="87">
        <v>0</v>
      </c>
      <c r="J48" s="87">
        <v>1</v>
      </c>
      <c r="K48" s="87">
        <v>17</v>
      </c>
      <c r="L48" s="87">
        <v>14</v>
      </c>
      <c r="M48" s="87">
        <v>4</v>
      </c>
      <c r="N48" s="87">
        <v>3</v>
      </c>
      <c r="O48" s="88"/>
      <c r="P48" s="110">
        <v>106</v>
      </c>
      <c r="Q48" s="87">
        <v>90</v>
      </c>
      <c r="R48" s="87">
        <v>36</v>
      </c>
      <c r="S48" s="87">
        <v>35</v>
      </c>
      <c r="T48" s="87">
        <v>12</v>
      </c>
      <c r="U48" s="87">
        <v>8</v>
      </c>
      <c r="V48" s="87">
        <v>18</v>
      </c>
      <c r="W48" s="87">
        <v>11</v>
      </c>
      <c r="X48" s="91">
        <v>30</v>
      </c>
      <c r="Y48" s="87">
        <v>20</v>
      </c>
      <c r="Z48" s="21"/>
      <c r="AA48" s="34" t="s">
        <v>89</v>
      </c>
      <c r="AB48" s="3"/>
      <c r="AC48" s="3"/>
    </row>
    <row r="49" spans="2:29" ht="15" customHeight="1">
      <c r="B49" s="20"/>
      <c r="C49" s="128" t="s">
        <v>90</v>
      </c>
      <c r="D49" s="129"/>
      <c r="E49" s="87">
        <v>0</v>
      </c>
      <c r="F49" s="87">
        <v>0</v>
      </c>
      <c r="G49" s="87">
        <v>9</v>
      </c>
      <c r="H49" s="87">
        <v>8</v>
      </c>
      <c r="I49" s="87">
        <v>0</v>
      </c>
      <c r="J49" s="87">
        <v>0</v>
      </c>
      <c r="K49" s="87">
        <v>8</v>
      </c>
      <c r="L49" s="87">
        <v>8</v>
      </c>
      <c r="M49" s="87">
        <v>1</v>
      </c>
      <c r="N49" s="87">
        <v>0</v>
      </c>
      <c r="O49" s="88"/>
      <c r="P49" s="110">
        <v>63</v>
      </c>
      <c r="Q49" s="87">
        <v>51</v>
      </c>
      <c r="R49" s="87">
        <v>21</v>
      </c>
      <c r="S49" s="87">
        <v>19</v>
      </c>
      <c r="T49" s="87">
        <v>3</v>
      </c>
      <c r="U49" s="87">
        <v>3</v>
      </c>
      <c r="V49" s="87">
        <v>15</v>
      </c>
      <c r="W49" s="87">
        <v>7</v>
      </c>
      <c r="X49" s="91">
        <v>16</v>
      </c>
      <c r="Y49" s="87">
        <v>15</v>
      </c>
      <c r="Z49" s="21"/>
      <c r="AA49" s="34" t="s">
        <v>90</v>
      </c>
      <c r="AB49" s="3"/>
      <c r="AC49" s="3"/>
    </row>
    <row r="50" spans="2:29" ht="15" customHeight="1">
      <c r="B50" s="132" t="s">
        <v>91</v>
      </c>
      <c r="C50" s="132"/>
      <c r="D50" s="133"/>
      <c r="E50" s="84">
        <v>0</v>
      </c>
      <c r="F50" s="84">
        <v>0</v>
      </c>
      <c r="G50" s="84">
        <v>17</v>
      </c>
      <c r="H50" s="84">
        <v>16</v>
      </c>
      <c r="I50" s="84">
        <v>0</v>
      </c>
      <c r="J50" s="84">
        <v>0</v>
      </c>
      <c r="K50" s="84">
        <v>15</v>
      </c>
      <c r="L50" s="84">
        <v>14</v>
      </c>
      <c r="M50" s="84">
        <v>2</v>
      </c>
      <c r="N50" s="84">
        <v>2</v>
      </c>
      <c r="O50" s="85"/>
      <c r="P50" s="116">
        <v>33</v>
      </c>
      <c r="Q50" s="84">
        <v>27</v>
      </c>
      <c r="R50" s="84">
        <v>11</v>
      </c>
      <c r="S50" s="84">
        <v>12</v>
      </c>
      <c r="T50" s="84">
        <v>8</v>
      </c>
      <c r="U50" s="84">
        <v>6</v>
      </c>
      <c r="V50" s="84">
        <v>4</v>
      </c>
      <c r="W50" s="84">
        <v>4</v>
      </c>
      <c r="X50" s="92">
        <v>4</v>
      </c>
      <c r="Y50" s="84">
        <v>3</v>
      </c>
      <c r="Z50" s="142" t="s">
        <v>91</v>
      </c>
      <c r="AA50" s="143"/>
      <c r="AB50" s="3"/>
      <c r="AC50" s="3"/>
    </row>
    <row r="51" spans="2:29" ht="15" customHeight="1">
      <c r="B51" s="132" t="s">
        <v>92</v>
      </c>
      <c r="C51" s="132"/>
      <c r="D51" s="133"/>
      <c r="E51" s="84">
        <v>0</v>
      </c>
      <c r="F51" s="84">
        <v>0</v>
      </c>
      <c r="G51" s="84">
        <v>1</v>
      </c>
      <c r="H51" s="84">
        <v>0</v>
      </c>
      <c r="I51" s="84">
        <v>0</v>
      </c>
      <c r="J51" s="84">
        <v>0</v>
      </c>
      <c r="K51" s="84">
        <v>0</v>
      </c>
      <c r="L51" s="84">
        <v>0</v>
      </c>
      <c r="M51" s="84">
        <v>1</v>
      </c>
      <c r="N51" s="84">
        <v>0</v>
      </c>
      <c r="O51" s="85"/>
      <c r="P51" s="116">
        <v>15</v>
      </c>
      <c r="Q51" s="84">
        <v>14</v>
      </c>
      <c r="R51" s="84">
        <v>5</v>
      </c>
      <c r="S51" s="84">
        <v>4</v>
      </c>
      <c r="T51" s="84">
        <v>1</v>
      </c>
      <c r="U51" s="84">
        <v>1</v>
      </c>
      <c r="V51" s="84">
        <v>2</v>
      </c>
      <c r="W51" s="84">
        <v>2</v>
      </c>
      <c r="X51" s="92">
        <v>4</v>
      </c>
      <c r="Y51" s="84">
        <v>3</v>
      </c>
      <c r="Z51" s="142" t="s">
        <v>92</v>
      </c>
      <c r="AA51" s="143"/>
      <c r="AB51" s="3"/>
      <c r="AC51" s="3"/>
    </row>
    <row r="52" spans="2:29" ht="15" customHeight="1">
      <c r="B52" s="132" t="s">
        <v>93</v>
      </c>
      <c r="C52" s="132"/>
      <c r="D52" s="133"/>
      <c r="E52" s="84">
        <v>0</v>
      </c>
      <c r="F52" s="84">
        <v>0</v>
      </c>
      <c r="G52" s="84">
        <v>0</v>
      </c>
      <c r="H52" s="84">
        <v>0</v>
      </c>
      <c r="I52" s="84">
        <v>0</v>
      </c>
      <c r="J52" s="84">
        <v>0</v>
      </c>
      <c r="K52" s="84">
        <v>0</v>
      </c>
      <c r="L52" s="84">
        <v>0</v>
      </c>
      <c r="M52" s="84">
        <v>0</v>
      </c>
      <c r="N52" s="84">
        <v>0</v>
      </c>
      <c r="O52" s="85"/>
      <c r="P52" s="116">
        <v>0</v>
      </c>
      <c r="Q52" s="84">
        <v>0</v>
      </c>
      <c r="R52" s="84">
        <v>0</v>
      </c>
      <c r="S52" s="84">
        <v>0</v>
      </c>
      <c r="T52" s="84">
        <v>0</v>
      </c>
      <c r="U52" s="84">
        <v>0</v>
      </c>
      <c r="V52" s="84">
        <v>0</v>
      </c>
      <c r="W52" s="84">
        <v>0</v>
      </c>
      <c r="X52" s="92">
        <v>0</v>
      </c>
      <c r="Y52" s="84">
        <v>0</v>
      </c>
      <c r="Z52" s="142" t="s">
        <v>93</v>
      </c>
      <c r="AA52" s="143"/>
      <c r="AB52" s="3"/>
      <c r="AC52" s="3"/>
    </row>
    <row r="53" spans="2:29" ht="15" customHeight="1" thickBot="1">
      <c r="B53" s="137" t="s">
        <v>94</v>
      </c>
      <c r="C53" s="137"/>
      <c r="D53" s="138"/>
      <c r="E53" s="84">
        <v>0</v>
      </c>
      <c r="F53" s="84">
        <v>0</v>
      </c>
      <c r="G53" s="84">
        <v>0</v>
      </c>
      <c r="H53" s="84">
        <v>0</v>
      </c>
      <c r="I53" s="84">
        <v>0</v>
      </c>
      <c r="J53" s="84">
        <v>0</v>
      </c>
      <c r="K53" s="84">
        <v>0</v>
      </c>
      <c r="L53" s="84">
        <v>0</v>
      </c>
      <c r="M53" s="84">
        <v>0</v>
      </c>
      <c r="N53" s="84">
        <v>0</v>
      </c>
      <c r="O53" s="85"/>
      <c r="P53" s="85">
        <v>0</v>
      </c>
      <c r="Q53" s="84">
        <v>0</v>
      </c>
      <c r="R53" s="84">
        <v>0</v>
      </c>
      <c r="S53" s="84">
        <v>0</v>
      </c>
      <c r="T53" s="84">
        <v>0</v>
      </c>
      <c r="U53" s="84">
        <v>0</v>
      </c>
      <c r="V53" s="84">
        <v>0</v>
      </c>
      <c r="W53" s="84">
        <v>0</v>
      </c>
      <c r="X53" s="117">
        <v>0</v>
      </c>
      <c r="Y53" s="84">
        <v>0</v>
      </c>
      <c r="Z53" s="141" t="s">
        <v>94</v>
      </c>
      <c r="AA53" s="137"/>
      <c r="AB53" s="38"/>
      <c r="AC53" s="38"/>
    </row>
    <row r="54" spans="2:29" ht="20.25" customHeight="1">
      <c r="B54" s="54"/>
      <c r="C54" s="54"/>
      <c r="D54" s="54"/>
      <c r="E54" s="40"/>
      <c r="F54" s="40"/>
      <c r="G54" s="40"/>
      <c r="H54" s="40"/>
      <c r="I54" s="40"/>
      <c r="J54" s="40"/>
      <c r="K54" s="40"/>
      <c r="L54" s="40"/>
      <c r="M54" s="40"/>
      <c r="N54" s="40"/>
      <c r="P54" s="39"/>
      <c r="Q54" s="54"/>
      <c r="R54" s="54"/>
      <c r="S54" s="54"/>
      <c r="T54" s="54"/>
      <c r="U54" s="54"/>
      <c r="V54" s="54"/>
      <c r="W54" s="54"/>
      <c r="X54" s="54"/>
      <c r="Y54" s="54"/>
      <c r="Z54" s="10"/>
      <c r="AB54" s="3"/>
      <c r="AC54" s="3"/>
    </row>
    <row r="55" spans="2:29">
      <c r="Z55" s="28"/>
      <c r="AB55" s="3"/>
      <c r="AC55" s="3"/>
    </row>
    <row r="57" spans="2:29">
      <c r="D57" s="3" t="s">
        <v>143</v>
      </c>
      <c r="E57" s="41">
        <f>SUM(E21,E35,E42,E50:E53)-E18</f>
        <v>0</v>
      </c>
      <c r="F57" s="41">
        <f>SUM(F21,F35,F42,F50:F53)-F18</f>
        <v>0</v>
      </c>
      <c r="G57" s="41">
        <f t="shared" ref="G57:N57" si="2">SUM(G21,G35,G42,G50:G53)-G18</f>
        <v>0</v>
      </c>
      <c r="H57" s="41">
        <f t="shared" si="2"/>
        <v>0</v>
      </c>
      <c r="I57" s="41">
        <f t="shared" si="2"/>
        <v>0</v>
      </c>
      <c r="J57" s="41">
        <f t="shared" si="2"/>
        <v>0</v>
      </c>
      <c r="K57" s="41">
        <f t="shared" si="2"/>
        <v>0</v>
      </c>
      <c r="L57" s="41">
        <f t="shared" si="2"/>
        <v>0</v>
      </c>
      <c r="M57" s="41">
        <f t="shared" si="2"/>
        <v>0</v>
      </c>
      <c r="N57" s="41">
        <f t="shared" si="2"/>
        <v>0</v>
      </c>
      <c r="P57" s="41">
        <f>SUM(P21,P35,P42,P50:P53)-P18</f>
        <v>0</v>
      </c>
      <c r="Q57" s="41">
        <f t="shared" ref="Q57:Y57" si="3">SUM(Q21,Q35,Q42,Q50:Q53)-Q18</f>
        <v>0</v>
      </c>
      <c r="R57" s="41">
        <f>SUM(R21,R35,R42,R50:R53)-R18</f>
        <v>0</v>
      </c>
      <c r="S57" s="41">
        <f>SUM(S21,S35,S42,S50:S53)-S18</f>
        <v>0</v>
      </c>
      <c r="T57" s="41">
        <f t="shared" si="3"/>
        <v>0</v>
      </c>
      <c r="U57" s="41">
        <f t="shared" si="3"/>
        <v>0</v>
      </c>
      <c r="V57" s="41">
        <f t="shared" si="3"/>
        <v>0</v>
      </c>
      <c r="W57" s="41">
        <f t="shared" si="3"/>
        <v>0</v>
      </c>
      <c r="X57" s="41">
        <f t="shared" si="3"/>
        <v>0</v>
      </c>
      <c r="Y57" s="41">
        <f t="shared" si="3"/>
        <v>0</v>
      </c>
    </row>
    <row r="58" spans="2:29">
      <c r="D58" s="3" t="s">
        <v>138</v>
      </c>
      <c r="E58" s="41">
        <f>SUM(E22:E34)-E21</f>
        <v>0</v>
      </c>
      <c r="F58" s="41">
        <f t="shared" ref="F58:N58" si="4">SUM(F22:F34)-F21</f>
        <v>0</v>
      </c>
      <c r="G58" s="41">
        <f t="shared" si="4"/>
        <v>0</v>
      </c>
      <c r="H58" s="41">
        <f t="shared" si="4"/>
        <v>0</v>
      </c>
      <c r="I58" s="41">
        <f t="shared" si="4"/>
        <v>0</v>
      </c>
      <c r="J58" s="41">
        <f t="shared" si="4"/>
        <v>0</v>
      </c>
      <c r="K58" s="41">
        <f t="shared" si="4"/>
        <v>0</v>
      </c>
      <c r="L58" s="41">
        <f t="shared" si="4"/>
        <v>0</v>
      </c>
      <c r="M58" s="41">
        <f t="shared" si="4"/>
        <v>0</v>
      </c>
      <c r="N58" s="41">
        <f t="shared" si="4"/>
        <v>0</v>
      </c>
      <c r="P58" s="41">
        <f>SUM(P22:P34)-P21</f>
        <v>0</v>
      </c>
      <c r="Q58" s="41">
        <f t="shared" ref="Q58:Y58" si="5">SUM(Q22:Q34)-Q21</f>
        <v>0</v>
      </c>
      <c r="R58" s="41">
        <f>SUM(R22:R34)-R21</f>
        <v>0</v>
      </c>
      <c r="S58" s="41">
        <f>SUM(S22:S34)-S21</f>
        <v>0</v>
      </c>
      <c r="T58" s="41">
        <f t="shared" si="5"/>
        <v>0</v>
      </c>
      <c r="U58" s="41">
        <f t="shared" si="5"/>
        <v>0</v>
      </c>
      <c r="V58" s="41">
        <f t="shared" si="5"/>
        <v>0</v>
      </c>
      <c r="W58" s="41">
        <f t="shared" si="5"/>
        <v>0</v>
      </c>
      <c r="X58" s="41">
        <f t="shared" si="5"/>
        <v>0</v>
      </c>
      <c r="Y58" s="41">
        <f t="shared" si="5"/>
        <v>0</v>
      </c>
    </row>
    <row r="59" spans="2:29">
      <c r="D59" s="3" t="s">
        <v>139</v>
      </c>
      <c r="E59" s="41">
        <f>SUM(E36:E41)-E35</f>
        <v>0</v>
      </c>
      <c r="F59" s="41">
        <f>SUM(F36:F41)-F35</f>
        <v>0</v>
      </c>
      <c r="G59" s="41">
        <f t="shared" ref="G59:N59" si="6">SUM(G36:G41)-G35</f>
        <v>0</v>
      </c>
      <c r="H59" s="41">
        <f t="shared" si="6"/>
        <v>0</v>
      </c>
      <c r="I59" s="41">
        <f t="shared" si="6"/>
        <v>0</v>
      </c>
      <c r="J59" s="41">
        <f t="shared" si="6"/>
        <v>0</v>
      </c>
      <c r="K59" s="41">
        <f t="shared" si="6"/>
        <v>0</v>
      </c>
      <c r="L59" s="41">
        <f t="shared" si="6"/>
        <v>0</v>
      </c>
      <c r="M59" s="41">
        <f t="shared" si="6"/>
        <v>0</v>
      </c>
      <c r="N59" s="41">
        <f t="shared" si="6"/>
        <v>0</v>
      </c>
      <c r="P59" s="41">
        <f>SUM(P36:P41)-P35</f>
        <v>0</v>
      </c>
      <c r="Q59" s="41">
        <f t="shared" ref="Q59:Y59" si="7">SUM(Q36:Q41)-Q35</f>
        <v>0</v>
      </c>
      <c r="R59" s="41">
        <f>SUM(R36:R41)-R35</f>
        <v>0</v>
      </c>
      <c r="S59" s="41">
        <f>SUM(S36:S41)-S35</f>
        <v>0</v>
      </c>
      <c r="T59" s="41">
        <f t="shared" si="7"/>
        <v>0</v>
      </c>
      <c r="U59" s="41">
        <f t="shared" si="7"/>
        <v>0</v>
      </c>
      <c r="V59" s="41">
        <f t="shared" si="7"/>
        <v>0</v>
      </c>
      <c r="W59" s="41">
        <f t="shared" si="7"/>
        <v>0</v>
      </c>
      <c r="X59" s="41">
        <f t="shared" si="7"/>
        <v>0</v>
      </c>
      <c r="Y59" s="41">
        <f t="shared" si="7"/>
        <v>0</v>
      </c>
    </row>
    <row r="60" spans="2:29">
      <c r="D60" s="3" t="s">
        <v>140</v>
      </c>
      <c r="E60" s="41">
        <f>SUM(E43:E49)-E42</f>
        <v>0</v>
      </c>
      <c r="F60" s="41">
        <f>SUM(F43:F49)-F42</f>
        <v>0</v>
      </c>
      <c r="G60" s="41">
        <f t="shared" ref="G60:N60" si="8">SUM(G43:G49)-G42</f>
        <v>0</v>
      </c>
      <c r="H60" s="41">
        <f t="shared" si="8"/>
        <v>0</v>
      </c>
      <c r="I60" s="41">
        <f t="shared" si="8"/>
        <v>0</v>
      </c>
      <c r="J60" s="41">
        <f t="shared" si="8"/>
        <v>0</v>
      </c>
      <c r="K60" s="41">
        <f t="shared" si="8"/>
        <v>0</v>
      </c>
      <c r="L60" s="41">
        <f t="shared" si="8"/>
        <v>0</v>
      </c>
      <c r="M60" s="41">
        <f t="shared" si="8"/>
        <v>0</v>
      </c>
      <c r="N60" s="41">
        <f t="shared" si="8"/>
        <v>0</v>
      </c>
      <c r="P60" s="41">
        <f>SUM(P43:P49)-P42</f>
        <v>0</v>
      </c>
      <c r="Q60" s="41">
        <f t="shared" ref="Q60:Y60" si="9">SUM(Q43:Q49)-Q42</f>
        <v>0</v>
      </c>
      <c r="R60" s="41">
        <f>SUM(R43:R49)-R42</f>
        <v>0</v>
      </c>
      <c r="S60" s="41">
        <f>SUM(S43:S49)-S42</f>
        <v>0</v>
      </c>
      <c r="T60" s="41">
        <f t="shared" si="9"/>
        <v>0</v>
      </c>
      <c r="U60" s="41">
        <f t="shared" si="9"/>
        <v>0</v>
      </c>
      <c r="V60" s="41">
        <f t="shared" si="9"/>
        <v>0</v>
      </c>
      <c r="W60" s="41">
        <f t="shared" si="9"/>
        <v>0</v>
      </c>
      <c r="X60" s="41">
        <f t="shared" si="9"/>
        <v>0</v>
      </c>
      <c r="Y60" s="41">
        <f t="shared" si="9"/>
        <v>0</v>
      </c>
    </row>
    <row r="61" spans="2:29">
      <c r="D61" s="3" t="s">
        <v>141</v>
      </c>
      <c r="E61" s="42">
        <f>SUM(E43:E46)</f>
        <v>0</v>
      </c>
      <c r="F61" s="42">
        <f t="shared" ref="F61:Y61" si="10">SUM(F43:F46)</f>
        <v>0</v>
      </c>
      <c r="G61" s="42">
        <f t="shared" si="10"/>
        <v>8</v>
      </c>
      <c r="H61" s="42">
        <f t="shared" si="10"/>
        <v>8</v>
      </c>
      <c r="I61" s="42">
        <f t="shared" si="10"/>
        <v>0</v>
      </c>
      <c r="J61" s="42">
        <f t="shared" si="10"/>
        <v>0</v>
      </c>
      <c r="K61" s="42">
        <f t="shared" si="10"/>
        <v>5</v>
      </c>
      <c r="L61" s="42">
        <f t="shared" si="10"/>
        <v>5</v>
      </c>
      <c r="M61" s="42">
        <f t="shared" si="10"/>
        <v>3</v>
      </c>
      <c r="N61" s="42">
        <f t="shared" si="10"/>
        <v>3</v>
      </c>
      <c r="P61" s="42">
        <f t="shared" si="10"/>
        <v>48</v>
      </c>
      <c r="Q61" s="42">
        <f t="shared" si="10"/>
        <v>41</v>
      </c>
      <c r="R61" s="42">
        <f>SUM(R43:R46)</f>
        <v>7</v>
      </c>
      <c r="S61" s="42">
        <f>SUM(S43:S46)</f>
        <v>6</v>
      </c>
      <c r="T61" s="42">
        <f t="shared" si="10"/>
        <v>5</v>
      </c>
      <c r="U61" s="42">
        <f t="shared" si="10"/>
        <v>3</v>
      </c>
      <c r="V61" s="42">
        <f t="shared" si="10"/>
        <v>9</v>
      </c>
      <c r="W61" s="42">
        <f t="shared" si="10"/>
        <v>8</v>
      </c>
      <c r="X61" s="42">
        <f>SUM(X43:X46)</f>
        <v>18</v>
      </c>
      <c r="Y61" s="42">
        <f t="shared" si="10"/>
        <v>15</v>
      </c>
    </row>
    <row r="62" spans="2:29">
      <c r="D62" s="3" t="s">
        <v>142</v>
      </c>
      <c r="E62" s="41">
        <f>SUM(E43:E46)-E61</f>
        <v>0</v>
      </c>
      <c r="F62" s="41">
        <f t="shared" ref="F62:N62" si="11">SUM(F43:F46)-F61</f>
        <v>0</v>
      </c>
      <c r="G62" s="41">
        <f t="shared" si="11"/>
        <v>0</v>
      </c>
      <c r="H62" s="41">
        <f>SUM(H43:H46)-H61</f>
        <v>0</v>
      </c>
      <c r="I62" s="41">
        <f t="shared" si="11"/>
        <v>0</v>
      </c>
      <c r="J62" s="41">
        <f t="shared" si="11"/>
        <v>0</v>
      </c>
      <c r="K62" s="41">
        <f t="shared" si="11"/>
        <v>0</v>
      </c>
      <c r="L62" s="41">
        <f t="shared" si="11"/>
        <v>0</v>
      </c>
      <c r="M62" s="41">
        <f t="shared" si="11"/>
        <v>0</v>
      </c>
      <c r="N62" s="41">
        <f t="shared" si="11"/>
        <v>0</v>
      </c>
      <c r="P62" s="41">
        <f t="shared" ref="P62:Y62" si="12">SUM(P43:P46)-P61</f>
        <v>0</v>
      </c>
      <c r="Q62" s="41">
        <f t="shared" si="12"/>
        <v>0</v>
      </c>
      <c r="R62" s="41">
        <f>SUM(R43:R46)-R61</f>
        <v>0</v>
      </c>
      <c r="S62" s="41">
        <f>SUM(S43:S46)-S61</f>
        <v>0</v>
      </c>
      <c r="T62" s="41">
        <f t="shared" si="12"/>
        <v>0</v>
      </c>
      <c r="U62" s="41">
        <f t="shared" si="12"/>
        <v>0</v>
      </c>
      <c r="V62" s="41">
        <f t="shared" si="12"/>
        <v>0</v>
      </c>
      <c r="W62" s="41">
        <f t="shared" si="12"/>
        <v>0</v>
      </c>
      <c r="X62" s="41">
        <f t="shared" si="12"/>
        <v>0</v>
      </c>
      <c r="Y62" s="41">
        <f t="shared" si="12"/>
        <v>0</v>
      </c>
    </row>
  </sheetData>
  <mergeCells count="55">
    <mergeCell ref="Z53:AA53"/>
    <mergeCell ref="B52:D52"/>
    <mergeCell ref="B53:D53"/>
    <mergeCell ref="Z4:AC8"/>
    <mergeCell ref="Z21:AA21"/>
    <mergeCell ref="Z35:AA35"/>
    <mergeCell ref="Z42:AA42"/>
    <mergeCell ref="AC43:AC46"/>
    <mergeCell ref="Z50:AA50"/>
    <mergeCell ref="C47:D47"/>
    <mergeCell ref="Z51:AA51"/>
    <mergeCell ref="Z52:AA52"/>
    <mergeCell ref="C48:D48"/>
    <mergeCell ref="C49:D49"/>
    <mergeCell ref="B50:D50"/>
    <mergeCell ref="B51:D51"/>
    <mergeCell ref="C40:D40"/>
    <mergeCell ref="C41:D41"/>
    <mergeCell ref="B42:D42"/>
    <mergeCell ref="B43:B46"/>
    <mergeCell ref="C36:D36"/>
    <mergeCell ref="C37:D37"/>
    <mergeCell ref="C38:D38"/>
    <mergeCell ref="C39:D39"/>
    <mergeCell ref="C32:D32"/>
    <mergeCell ref="C33:D33"/>
    <mergeCell ref="C34:D34"/>
    <mergeCell ref="B35:D35"/>
    <mergeCell ref="C28:D28"/>
    <mergeCell ref="C29:D29"/>
    <mergeCell ref="C30:D30"/>
    <mergeCell ref="C31:D31"/>
    <mergeCell ref="C24:D24"/>
    <mergeCell ref="C25:D25"/>
    <mergeCell ref="C26:D26"/>
    <mergeCell ref="C27:D27"/>
    <mergeCell ref="B21:D21"/>
    <mergeCell ref="C22:D22"/>
    <mergeCell ref="C23:D23"/>
    <mergeCell ref="E7:F7"/>
    <mergeCell ref="T6:U6"/>
    <mergeCell ref="V6:W6"/>
    <mergeCell ref="R7:S7"/>
    <mergeCell ref="D2:M2"/>
    <mergeCell ref="Q2:AA2"/>
    <mergeCell ref="B4:D8"/>
    <mergeCell ref="E4:N4"/>
    <mergeCell ref="P4:Y4"/>
    <mergeCell ref="T7:U7"/>
    <mergeCell ref="I6:J6"/>
    <mergeCell ref="K6:L6"/>
    <mergeCell ref="M6:N6"/>
    <mergeCell ref="R6:S6"/>
    <mergeCell ref="P5:Q5"/>
    <mergeCell ref="G5:H5"/>
  </mergeCells>
  <phoneticPr fontId="2"/>
  <printOptions horizontalCentered="1"/>
  <pageMargins left="0.19685039370078741" right="0.19685039370078741" top="0.59055118110236227" bottom="0.39370078740157483" header="0.31496062992125984" footer="0.31496062992125984"/>
  <pageSetup paperSize="9" scale="95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C61"/>
  <sheetViews>
    <sheetView view="pageBreakPreview" zoomScaleNormal="100" zoomScaleSheetLayoutView="100" workbookViewId="0">
      <pane xSplit="4" ySplit="7" topLeftCell="E8" activePane="bottomRight" state="frozen"/>
      <selection activeCell="AA17" sqref="AA17"/>
      <selection pane="topRight" activeCell="AA17" sqref="AA17"/>
      <selection pane="bottomLeft" activeCell="AA17" sqref="AA17"/>
      <selection pane="bottomRight" activeCell="F3" sqref="F3"/>
    </sheetView>
  </sheetViews>
  <sheetFormatPr defaultColWidth="9.109375" defaultRowHeight="14.4"/>
  <cols>
    <col min="1" max="3" width="2.6640625" style="3" customWidth="1"/>
    <col min="4" max="4" width="18.6640625" style="3" bestFit="1" customWidth="1"/>
    <col min="5" max="14" width="7.6640625" style="3" customWidth="1"/>
    <col min="15" max="15" width="2.33203125" style="4" customWidth="1"/>
    <col min="16" max="25" width="7.6640625" style="3" customWidth="1"/>
    <col min="26" max="26" width="2.6640625" style="3" customWidth="1"/>
    <col min="27" max="27" width="18.6640625" style="3" bestFit="1" customWidth="1"/>
    <col min="28" max="29" width="2.6640625" style="3" customWidth="1"/>
    <col min="30" max="16384" width="9.109375" style="3"/>
  </cols>
  <sheetData>
    <row r="1" spans="2:29">
      <c r="B1" s="3" t="s">
        <v>195</v>
      </c>
      <c r="P1" s="3" t="s">
        <v>196</v>
      </c>
    </row>
    <row r="2" spans="2:29">
      <c r="B2" s="5"/>
      <c r="C2" s="6"/>
      <c r="D2" s="156" t="s">
        <v>213</v>
      </c>
      <c r="E2" s="157"/>
      <c r="F2" s="157"/>
      <c r="G2" s="157"/>
      <c r="H2" s="157"/>
      <c r="I2" s="157"/>
      <c r="J2" s="157"/>
      <c r="K2" s="157"/>
      <c r="L2" s="157"/>
      <c r="M2" s="157"/>
      <c r="N2" s="6"/>
      <c r="O2" s="7"/>
      <c r="P2" s="5"/>
      <c r="Q2" s="156" t="s">
        <v>95</v>
      </c>
      <c r="R2" s="158"/>
      <c r="S2" s="158"/>
      <c r="T2" s="158"/>
      <c r="U2" s="158"/>
      <c r="V2" s="158"/>
      <c r="W2" s="158"/>
      <c r="X2" s="158"/>
      <c r="Y2" s="158"/>
      <c r="Z2" s="158"/>
      <c r="AA2" s="158"/>
    </row>
    <row r="3" spans="2:29" ht="15" thickBot="1">
      <c r="B3" s="8"/>
      <c r="C3" s="8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10"/>
      <c r="P3" s="9"/>
      <c r="Q3" s="9"/>
      <c r="R3" s="9"/>
      <c r="S3" s="9"/>
      <c r="T3" s="9"/>
      <c r="U3" s="9"/>
      <c r="V3" s="9"/>
      <c r="W3" s="9"/>
      <c r="X3" s="9"/>
      <c r="Y3" s="9"/>
      <c r="Z3" s="4"/>
    </row>
    <row r="4" spans="2:29">
      <c r="B4" s="145" t="s">
        <v>96</v>
      </c>
      <c r="C4" s="146"/>
      <c r="D4" s="159"/>
      <c r="E4" s="170" t="s">
        <v>40</v>
      </c>
      <c r="F4" s="168"/>
      <c r="G4" s="168"/>
      <c r="H4" s="168"/>
      <c r="I4" s="168"/>
      <c r="J4" s="168"/>
      <c r="K4" s="168"/>
      <c r="L4" s="168"/>
      <c r="M4" s="168"/>
      <c r="N4" s="168"/>
      <c r="O4" s="11"/>
      <c r="P4" s="168" t="s">
        <v>40</v>
      </c>
      <c r="Q4" s="168"/>
      <c r="R4" s="168"/>
      <c r="S4" s="168"/>
      <c r="T4" s="168"/>
      <c r="U4" s="168"/>
      <c r="V4" s="168"/>
      <c r="W4" s="168"/>
      <c r="X4" s="168"/>
      <c r="Y4" s="169"/>
      <c r="Z4" s="144" t="s">
        <v>58</v>
      </c>
      <c r="AA4" s="146"/>
      <c r="AB4" s="146"/>
      <c r="AC4" s="146"/>
    </row>
    <row r="5" spans="2:29">
      <c r="B5" s="208"/>
      <c r="C5" s="208"/>
      <c r="D5" s="161"/>
      <c r="E5" s="121" t="s">
        <v>59</v>
      </c>
      <c r="F5" s="155"/>
      <c r="G5" s="121" t="s">
        <v>3</v>
      </c>
      <c r="H5" s="155"/>
      <c r="I5" s="121" t="s">
        <v>4</v>
      </c>
      <c r="J5" s="155"/>
      <c r="K5" s="121" t="s">
        <v>5</v>
      </c>
      <c r="L5" s="155"/>
      <c r="M5" s="121" t="s">
        <v>6</v>
      </c>
      <c r="N5" s="122"/>
      <c r="O5" s="1"/>
      <c r="P5" s="122" t="s">
        <v>41</v>
      </c>
      <c r="Q5" s="155"/>
      <c r="R5" s="121" t="s">
        <v>97</v>
      </c>
      <c r="S5" s="155"/>
      <c r="T5" s="204" t="s">
        <v>199</v>
      </c>
      <c r="U5" s="155"/>
      <c r="V5" s="121" t="s">
        <v>7</v>
      </c>
      <c r="W5" s="155"/>
      <c r="X5" s="121" t="s">
        <v>8</v>
      </c>
      <c r="Y5" s="155"/>
      <c r="Z5" s="160"/>
      <c r="AA5" s="149"/>
      <c r="AB5" s="149"/>
      <c r="AC5" s="149"/>
    </row>
    <row r="6" spans="2:29">
      <c r="B6" s="208"/>
      <c r="C6" s="208"/>
      <c r="D6" s="161"/>
      <c r="E6" s="12"/>
      <c r="F6" s="13"/>
      <c r="G6" s="123" t="s">
        <v>98</v>
      </c>
      <c r="H6" s="203"/>
      <c r="I6" s="123" t="s">
        <v>99</v>
      </c>
      <c r="J6" s="203"/>
      <c r="K6" s="12"/>
      <c r="L6" s="13"/>
      <c r="M6" s="123" t="s">
        <v>100</v>
      </c>
      <c r="N6" s="124"/>
      <c r="O6" s="1"/>
      <c r="P6" s="16"/>
      <c r="Q6" s="13"/>
      <c r="R6" s="123" t="s">
        <v>100</v>
      </c>
      <c r="S6" s="203"/>
      <c r="T6" s="123" t="s">
        <v>100</v>
      </c>
      <c r="U6" s="203"/>
      <c r="V6" s="123" t="s">
        <v>101</v>
      </c>
      <c r="W6" s="203"/>
      <c r="X6" s="12"/>
      <c r="Y6" s="13"/>
      <c r="Z6" s="160"/>
      <c r="AA6" s="149"/>
      <c r="AB6" s="149"/>
      <c r="AC6" s="149"/>
    </row>
    <row r="7" spans="2:29">
      <c r="B7" s="152"/>
      <c r="C7" s="152"/>
      <c r="D7" s="163"/>
      <c r="E7" s="17" t="s">
        <v>102</v>
      </c>
      <c r="F7" s="17" t="s">
        <v>103</v>
      </c>
      <c r="G7" s="17" t="s">
        <v>102</v>
      </c>
      <c r="H7" s="17" t="s">
        <v>103</v>
      </c>
      <c r="I7" s="17" t="s">
        <v>102</v>
      </c>
      <c r="J7" s="17" t="s">
        <v>103</v>
      </c>
      <c r="K7" s="17" t="s">
        <v>102</v>
      </c>
      <c r="L7" s="17" t="s">
        <v>103</v>
      </c>
      <c r="M7" s="17" t="s">
        <v>102</v>
      </c>
      <c r="N7" s="17" t="s">
        <v>103</v>
      </c>
      <c r="O7" s="18"/>
      <c r="P7" s="19" t="s">
        <v>102</v>
      </c>
      <c r="Q7" s="17" t="s">
        <v>103</v>
      </c>
      <c r="R7" s="17" t="s">
        <v>102</v>
      </c>
      <c r="S7" s="17" t="s">
        <v>103</v>
      </c>
      <c r="T7" s="17" t="s">
        <v>102</v>
      </c>
      <c r="U7" s="17" t="s">
        <v>103</v>
      </c>
      <c r="V7" s="17" t="s">
        <v>102</v>
      </c>
      <c r="W7" s="17" t="s">
        <v>103</v>
      </c>
      <c r="X7" s="17" t="s">
        <v>102</v>
      </c>
      <c r="Y7" s="17" t="s">
        <v>103</v>
      </c>
      <c r="Z7" s="162"/>
      <c r="AA7" s="152"/>
      <c r="AB7" s="152"/>
      <c r="AC7" s="152"/>
    </row>
    <row r="8" spans="2:29" s="20" customFormat="1" ht="15" customHeight="1">
      <c r="D8" s="119" t="s">
        <v>200</v>
      </c>
      <c r="E8" s="68">
        <v>6483</v>
      </c>
      <c r="F8" s="68">
        <v>5759</v>
      </c>
      <c r="G8" s="68">
        <v>455</v>
      </c>
      <c r="H8" s="68">
        <v>668</v>
      </c>
      <c r="I8" s="68">
        <v>144</v>
      </c>
      <c r="J8" s="68">
        <v>116</v>
      </c>
      <c r="K8" s="68">
        <v>192</v>
      </c>
      <c r="L8" s="68">
        <v>158</v>
      </c>
      <c r="M8" s="68">
        <v>113</v>
      </c>
      <c r="N8" s="68">
        <v>56</v>
      </c>
      <c r="O8" s="69"/>
      <c r="P8" s="118">
        <v>6</v>
      </c>
      <c r="Q8" s="105">
        <v>2</v>
      </c>
      <c r="R8" s="68">
        <v>174</v>
      </c>
      <c r="S8" s="68">
        <v>102</v>
      </c>
      <c r="T8" s="68">
        <v>948</v>
      </c>
      <c r="U8" s="68">
        <v>704</v>
      </c>
      <c r="V8" s="68">
        <v>47</v>
      </c>
      <c r="W8" s="68">
        <v>36</v>
      </c>
      <c r="X8" s="68">
        <v>2971</v>
      </c>
      <c r="Y8" s="68">
        <v>2592</v>
      </c>
      <c r="Z8" s="21"/>
      <c r="AA8" s="120" t="s">
        <v>200</v>
      </c>
    </row>
    <row r="9" spans="2:29" s="20" customFormat="1" ht="15" customHeight="1">
      <c r="D9" s="119" t="s">
        <v>201</v>
      </c>
      <c r="E9" s="68">
        <v>6035</v>
      </c>
      <c r="F9" s="68">
        <v>5367</v>
      </c>
      <c r="G9" s="68">
        <v>444</v>
      </c>
      <c r="H9" s="68">
        <v>578</v>
      </c>
      <c r="I9" s="68">
        <v>184</v>
      </c>
      <c r="J9" s="68">
        <v>128</v>
      </c>
      <c r="K9" s="68">
        <v>190</v>
      </c>
      <c r="L9" s="68">
        <v>158</v>
      </c>
      <c r="M9" s="68">
        <v>104</v>
      </c>
      <c r="N9" s="68">
        <v>55</v>
      </c>
      <c r="O9" s="69"/>
      <c r="P9" s="118">
        <v>3</v>
      </c>
      <c r="Q9" s="105">
        <v>1</v>
      </c>
      <c r="R9" s="68">
        <v>170</v>
      </c>
      <c r="S9" s="68">
        <v>108</v>
      </c>
      <c r="T9" s="68">
        <v>806</v>
      </c>
      <c r="U9" s="68">
        <v>599</v>
      </c>
      <c r="V9" s="68">
        <v>23</v>
      </c>
      <c r="W9" s="68">
        <v>20</v>
      </c>
      <c r="X9" s="68">
        <v>2611</v>
      </c>
      <c r="Y9" s="68">
        <v>2354</v>
      </c>
      <c r="Z9" s="21"/>
      <c r="AA9" s="120" t="s">
        <v>201</v>
      </c>
    </row>
    <row r="10" spans="2:29" s="20" customFormat="1" ht="15" customHeight="1">
      <c r="D10" s="119" t="s">
        <v>202</v>
      </c>
      <c r="E10" s="68">
        <v>6770</v>
      </c>
      <c r="F10" s="68">
        <v>6081</v>
      </c>
      <c r="G10" s="68">
        <v>488</v>
      </c>
      <c r="H10" s="68">
        <v>612</v>
      </c>
      <c r="I10" s="68">
        <v>166</v>
      </c>
      <c r="J10" s="68">
        <v>101</v>
      </c>
      <c r="K10" s="68">
        <v>188</v>
      </c>
      <c r="L10" s="68">
        <v>166</v>
      </c>
      <c r="M10" s="68">
        <v>89</v>
      </c>
      <c r="N10" s="68">
        <v>58</v>
      </c>
      <c r="O10" s="69"/>
      <c r="P10" s="70">
        <v>4</v>
      </c>
      <c r="Q10" s="68">
        <v>2</v>
      </c>
      <c r="R10" s="68">
        <v>137</v>
      </c>
      <c r="S10" s="68">
        <v>90</v>
      </c>
      <c r="T10" s="68">
        <v>766</v>
      </c>
      <c r="U10" s="68">
        <v>580</v>
      </c>
      <c r="V10" s="68">
        <v>3</v>
      </c>
      <c r="W10" s="68">
        <v>1</v>
      </c>
      <c r="X10" s="68">
        <v>3571</v>
      </c>
      <c r="Y10" s="68">
        <v>3179</v>
      </c>
      <c r="Z10" s="21"/>
      <c r="AA10" s="120" t="s">
        <v>202</v>
      </c>
    </row>
    <row r="11" spans="2:29" s="20" customFormat="1" ht="15" customHeight="1">
      <c r="D11" s="119" t="s">
        <v>203</v>
      </c>
      <c r="E11" s="68">
        <v>7682</v>
      </c>
      <c r="F11" s="68">
        <v>6801</v>
      </c>
      <c r="G11" s="68">
        <v>518</v>
      </c>
      <c r="H11" s="68">
        <v>524</v>
      </c>
      <c r="I11" s="68">
        <v>174</v>
      </c>
      <c r="J11" s="68">
        <v>103</v>
      </c>
      <c r="K11" s="68">
        <v>206</v>
      </c>
      <c r="L11" s="68">
        <v>177</v>
      </c>
      <c r="M11" s="68">
        <v>73</v>
      </c>
      <c r="N11" s="68">
        <v>46</v>
      </c>
      <c r="O11" s="69"/>
      <c r="P11" s="70">
        <v>4</v>
      </c>
      <c r="Q11" s="68">
        <v>1</v>
      </c>
      <c r="R11" s="68">
        <v>163</v>
      </c>
      <c r="S11" s="68">
        <v>126</v>
      </c>
      <c r="T11" s="68">
        <v>751</v>
      </c>
      <c r="U11" s="68">
        <v>579</v>
      </c>
      <c r="V11" s="68">
        <v>2</v>
      </c>
      <c r="W11" s="68">
        <v>1</v>
      </c>
      <c r="X11" s="68">
        <v>4305</v>
      </c>
      <c r="Y11" s="68">
        <v>3845</v>
      </c>
      <c r="Z11" s="21"/>
      <c r="AA11" s="120" t="s">
        <v>203</v>
      </c>
    </row>
    <row r="12" spans="2:29" s="20" customFormat="1" ht="15" customHeight="1">
      <c r="D12" s="119" t="s">
        <v>204</v>
      </c>
      <c r="E12" s="68">
        <v>6587</v>
      </c>
      <c r="F12" s="68">
        <v>5435</v>
      </c>
      <c r="G12" s="68">
        <v>469</v>
      </c>
      <c r="H12" s="68">
        <v>536</v>
      </c>
      <c r="I12" s="68">
        <v>112</v>
      </c>
      <c r="J12" s="68">
        <v>68</v>
      </c>
      <c r="K12" s="68">
        <v>235</v>
      </c>
      <c r="L12" s="68">
        <v>199</v>
      </c>
      <c r="M12" s="68">
        <v>120</v>
      </c>
      <c r="N12" s="68">
        <v>70</v>
      </c>
      <c r="O12" s="69"/>
      <c r="P12" s="70">
        <v>4</v>
      </c>
      <c r="Q12" s="68">
        <v>1</v>
      </c>
      <c r="R12" s="68">
        <v>187</v>
      </c>
      <c r="S12" s="68">
        <v>149</v>
      </c>
      <c r="T12" s="68">
        <v>773</v>
      </c>
      <c r="U12" s="68">
        <v>570</v>
      </c>
      <c r="V12" s="68">
        <v>1</v>
      </c>
      <c r="W12" s="68">
        <v>0</v>
      </c>
      <c r="X12" s="68">
        <v>3269</v>
      </c>
      <c r="Y12" s="68">
        <v>2528</v>
      </c>
      <c r="Z12" s="21"/>
      <c r="AA12" s="120" t="s">
        <v>204</v>
      </c>
    </row>
    <row r="13" spans="2:29" s="20" customFormat="1" ht="15" customHeight="1">
      <c r="D13" s="119" t="s">
        <v>205</v>
      </c>
      <c r="E13" s="68">
        <v>6911</v>
      </c>
      <c r="F13" s="68">
        <v>5610</v>
      </c>
      <c r="G13" s="68">
        <v>434</v>
      </c>
      <c r="H13" s="68">
        <v>465</v>
      </c>
      <c r="I13" s="68">
        <v>106</v>
      </c>
      <c r="J13" s="68">
        <v>77</v>
      </c>
      <c r="K13" s="68">
        <v>246</v>
      </c>
      <c r="L13" s="68">
        <v>209</v>
      </c>
      <c r="M13" s="68">
        <v>144</v>
      </c>
      <c r="N13" s="68">
        <v>82</v>
      </c>
      <c r="O13" s="69"/>
      <c r="P13" s="70">
        <v>5</v>
      </c>
      <c r="Q13" s="68">
        <v>0</v>
      </c>
      <c r="R13" s="68">
        <v>234</v>
      </c>
      <c r="S13" s="68">
        <v>177</v>
      </c>
      <c r="T13" s="68">
        <v>808</v>
      </c>
      <c r="U13" s="68">
        <v>598</v>
      </c>
      <c r="V13" s="68">
        <v>0</v>
      </c>
      <c r="W13" s="68">
        <v>0</v>
      </c>
      <c r="X13" s="68">
        <v>3467</v>
      </c>
      <c r="Y13" s="68">
        <v>2674</v>
      </c>
      <c r="Z13" s="21"/>
      <c r="AA13" s="120" t="s">
        <v>205</v>
      </c>
    </row>
    <row r="14" spans="2:29" s="20" customFormat="1" ht="15" customHeight="1">
      <c r="B14" s="22"/>
      <c r="C14" s="22"/>
      <c r="D14" s="119" t="s">
        <v>206</v>
      </c>
      <c r="E14" s="71">
        <v>7845</v>
      </c>
      <c r="F14" s="71">
        <v>6323</v>
      </c>
      <c r="G14" s="71">
        <v>373</v>
      </c>
      <c r="H14" s="71">
        <v>414</v>
      </c>
      <c r="I14" s="71">
        <v>86</v>
      </c>
      <c r="J14" s="71">
        <v>51</v>
      </c>
      <c r="K14" s="71">
        <v>265</v>
      </c>
      <c r="L14" s="71">
        <v>230</v>
      </c>
      <c r="M14" s="71">
        <v>174</v>
      </c>
      <c r="N14" s="71">
        <v>99</v>
      </c>
      <c r="O14" s="72"/>
      <c r="P14" s="73">
        <v>0</v>
      </c>
      <c r="Q14" s="71">
        <v>0</v>
      </c>
      <c r="R14" s="71">
        <v>325</v>
      </c>
      <c r="S14" s="71">
        <v>241</v>
      </c>
      <c r="T14" s="71">
        <v>920</v>
      </c>
      <c r="U14" s="71">
        <v>686</v>
      </c>
      <c r="V14" s="71">
        <v>0</v>
      </c>
      <c r="W14" s="71">
        <v>0</v>
      </c>
      <c r="X14" s="71">
        <v>4119</v>
      </c>
      <c r="Y14" s="71">
        <v>3156</v>
      </c>
      <c r="Z14" s="23"/>
      <c r="AA14" s="120" t="s">
        <v>206</v>
      </c>
      <c r="AB14" s="22"/>
      <c r="AC14" s="22"/>
    </row>
    <row r="15" spans="2:29" s="20" customFormat="1" ht="15" customHeight="1">
      <c r="B15" s="22"/>
      <c r="C15" s="22"/>
      <c r="D15" s="119" t="s">
        <v>207</v>
      </c>
      <c r="E15" s="71">
        <v>8393</v>
      </c>
      <c r="F15" s="71">
        <v>6776</v>
      </c>
      <c r="G15" s="71">
        <v>371</v>
      </c>
      <c r="H15" s="71">
        <v>428</v>
      </c>
      <c r="I15" s="71">
        <v>79</v>
      </c>
      <c r="J15" s="71">
        <v>44</v>
      </c>
      <c r="K15" s="71">
        <v>269</v>
      </c>
      <c r="L15" s="71">
        <v>245</v>
      </c>
      <c r="M15" s="71">
        <v>207</v>
      </c>
      <c r="N15" s="71">
        <v>131</v>
      </c>
      <c r="O15" s="72"/>
      <c r="P15" s="73">
        <v>4</v>
      </c>
      <c r="Q15" s="71">
        <v>0</v>
      </c>
      <c r="R15" s="71">
        <v>310</v>
      </c>
      <c r="S15" s="71">
        <v>240</v>
      </c>
      <c r="T15" s="71">
        <v>829</v>
      </c>
      <c r="U15" s="71">
        <v>621</v>
      </c>
      <c r="V15" s="71">
        <v>0</v>
      </c>
      <c r="W15" s="71">
        <v>0</v>
      </c>
      <c r="X15" s="71">
        <v>4851</v>
      </c>
      <c r="Y15" s="71">
        <v>3668</v>
      </c>
      <c r="Z15" s="23"/>
      <c r="AA15" s="120" t="s">
        <v>207</v>
      </c>
      <c r="AB15" s="22"/>
      <c r="AC15" s="22"/>
    </row>
    <row r="16" spans="2:29" s="20" customFormat="1" ht="15" customHeight="1">
      <c r="B16" s="22"/>
      <c r="C16" s="22"/>
      <c r="D16" s="119" t="s">
        <v>208</v>
      </c>
      <c r="E16" s="71">
        <v>9784</v>
      </c>
      <c r="F16" s="71">
        <v>7538</v>
      </c>
      <c r="G16" s="71">
        <v>326</v>
      </c>
      <c r="H16" s="71">
        <v>342</v>
      </c>
      <c r="I16" s="71">
        <v>66</v>
      </c>
      <c r="J16" s="71">
        <v>43</v>
      </c>
      <c r="K16" s="71">
        <v>267</v>
      </c>
      <c r="L16" s="71">
        <v>239</v>
      </c>
      <c r="M16" s="71">
        <v>198</v>
      </c>
      <c r="N16" s="71">
        <v>123</v>
      </c>
      <c r="O16" s="72"/>
      <c r="P16" s="73">
        <v>2</v>
      </c>
      <c r="Q16" s="71">
        <v>0</v>
      </c>
      <c r="R16" s="71">
        <v>366</v>
      </c>
      <c r="S16" s="71">
        <v>278</v>
      </c>
      <c r="T16" s="71">
        <v>853</v>
      </c>
      <c r="U16" s="71">
        <v>735</v>
      </c>
      <c r="V16" s="71">
        <v>0</v>
      </c>
      <c r="W16" s="71">
        <v>0</v>
      </c>
      <c r="X16" s="71">
        <v>6000</v>
      </c>
      <c r="Y16" s="71">
        <v>4409</v>
      </c>
      <c r="Z16" s="23"/>
      <c r="AA16" s="120" t="s">
        <v>208</v>
      </c>
      <c r="AB16" s="22"/>
      <c r="AC16" s="22"/>
    </row>
    <row r="17" spans="2:29" s="20" customFormat="1" ht="15" customHeight="1">
      <c r="B17" s="22"/>
      <c r="C17" s="22"/>
      <c r="D17" s="119" t="s">
        <v>209</v>
      </c>
      <c r="E17" s="74">
        <f t="shared" ref="E17:N17" si="0">SUM(E20+E34+E41+E49+E50+E51+E52)</f>
        <v>9900</v>
      </c>
      <c r="F17" s="74">
        <f t="shared" si="0"/>
        <v>7332</v>
      </c>
      <c r="G17" s="74">
        <f t="shared" si="0"/>
        <v>238</v>
      </c>
      <c r="H17" s="74">
        <f t="shared" si="0"/>
        <v>226</v>
      </c>
      <c r="I17" s="74">
        <f t="shared" si="0"/>
        <v>45</v>
      </c>
      <c r="J17" s="74">
        <f t="shared" si="0"/>
        <v>17</v>
      </c>
      <c r="K17" s="74">
        <f t="shared" si="0"/>
        <v>263</v>
      </c>
      <c r="L17" s="74">
        <f t="shared" si="0"/>
        <v>223</v>
      </c>
      <c r="M17" s="74">
        <f t="shared" si="0"/>
        <v>166</v>
      </c>
      <c r="N17" s="74">
        <f t="shared" si="0"/>
        <v>115</v>
      </c>
      <c r="O17" s="77"/>
      <c r="P17" s="76">
        <f t="shared" ref="P17:Y17" si="1">SUM(P20+P34+P41+P49+P50+P51+P52)</f>
        <v>0</v>
      </c>
      <c r="Q17" s="76">
        <f t="shared" si="1"/>
        <v>0</v>
      </c>
      <c r="R17" s="76">
        <f t="shared" si="1"/>
        <v>336</v>
      </c>
      <c r="S17" s="76">
        <f t="shared" si="1"/>
        <v>284</v>
      </c>
      <c r="T17" s="76">
        <f t="shared" si="1"/>
        <v>639</v>
      </c>
      <c r="U17" s="76">
        <f t="shared" si="1"/>
        <v>470</v>
      </c>
      <c r="V17" s="76">
        <f t="shared" si="1"/>
        <v>0</v>
      </c>
      <c r="W17" s="76">
        <f t="shared" si="1"/>
        <v>0</v>
      </c>
      <c r="X17" s="76">
        <f t="shared" si="1"/>
        <v>6615</v>
      </c>
      <c r="Y17" s="76">
        <f t="shared" si="1"/>
        <v>4693</v>
      </c>
      <c r="Z17" s="23"/>
      <c r="AA17" s="120" t="s">
        <v>209</v>
      </c>
      <c r="AB17" s="22"/>
      <c r="AC17" s="22"/>
    </row>
    <row r="18" spans="2:29" ht="15" customHeight="1">
      <c r="B18" s="24"/>
      <c r="C18" s="24"/>
      <c r="D18" s="25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2"/>
      <c r="P18" s="72"/>
      <c r="Q18" s="71"/>
      <c r="R18" s="71"/>
      <c r="S18" s="71"/>
      <c r="T18" s="71"/>
      <c r="U18" s="71"/>
      <c r="V18" s="71"/>
      <c r="W18" s="71"/>
      <c r="X18" s="71"/>
      <c r="Y18" s="71"/>
      <c r="Z18" s="26"/>
      <c r="AA18" s="27"/>
      <c r="AB18" s="24"/>
      <c r="AC18" s="24"/>
    </row>
    <row r="19" spans="2:29" ht="15" customHeight="1">
      <c r="D19" s="28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2"/>
      <c r="Q19" s="80"/>
      <c r="R19" s="80"/>
      <c r="S19" s="80"/>
      <c r="T19" s="80"/>
      <c r="U19" s="80"/>
      <c r="V19" s="80"/>
      <c r="W19" s="80"/>
      <c r="X19" s="80"/>
      <c r="Y19" s="80"/>
      <c r="Z19" s="29"/>
      <c r="AA19" s="4"/>
    </row>
    <row r="20" spans="2:29" ht="15" customHeight="1">
      <c r="B20" s="132" t="s">
        <v>25</v>
      </c>
      <c r="C20" s="132"/>
      <c r="D20" s="133"/>
      <c r="E20" s="84">
        <v>8999</v>
      </c>
      <c r="F20" s="84">
        <v>6633</v>
      </c>
      <c r="G20" s="84">
        <v>238</v>
      </c>
      <c r="H20" s="84">
        <v>226</v>
      </c>
      <c r="I20" s="84">
        <v>45</v>
      </c>
      <c r="J20" s="84">
        <v>17</v>
      </c>
      <c r="K20" s="84">
        <v>211</v>
      </c>
      <c r="L20" s="84">
        <v>178</v>
      </c>
      <c r="M20" s="84">
        <v>85</v>
      </c>
      <c r="N20" s="84">
        <v>68</v>
      </c>
      <c r="O20" s="85"/>
      <c r="P20" s="85">
        <v>0</v>
      </c>
      <c r="Q20" s="84">
        <v>0</v>
      </c>
      <c r="R20" s="84">
        <v>147</v>
      </c>
      <c r="S20" s="84">
        <v>137</v>
      </c>
      <c r="T20" s="84">
        <v>458</v>
      </c>
      <c r="U20" s="84">
        <v>341</v>
      </c>
      <c r="V20" s="84">
        <v>0</v>
      </c>
      <c r="W20" s="84">
        <v>0</v>
      </c>
      <c r="X20" s="84">
        <v>6401</v>
      </c>
      <c r="Y20" s="84">
        <v>4530</v>
      </c>
      <c r="Z20" s="142" t="s">
        <v>25</v>
      </c>
      <c r="AA20" s="143"/>
    </row>
    <row r="21" spans="2:29" ht="15" customHeight="1">
      <c r="B21" s="30"/>
      <c r="C21" s="128" t="s">
        <v>26</v>
      </c>
      <c r="D21" s="129"/>
      <c r="E21" s="87">
        <v>590</v>
      </c>
      <c r="F21" s="87">
        <v>500</v>
      </c>
      <c r="G21" s="90">
        <v>21</v>
      </c>
      <c r="H21" s="93">
        <v>20</v>
      </c>
      <c r="I21" s="87">
        <v>8</v>
      </c>
      <c r="J21" s="87">
        <v>4</v>
      </c>
      <c r="K21" s="87">
        <v>43</v>
      </c>
      <c r="L21" s="87">
        <v>40</v>
      </c>
      <c r="M21" s="87">
        <v>4</v>
      </c>
      <c r="N21" s="87">
        <v>3</v>
      </c>
      <c r="O21" s="88"/>
      <c r="P21" s="110">
        <v>0</v>
      </c>
      <c r="Q21" s="87">
        <v>0</v>
      </c>
      <c r="R21" s="87">
        <v>35</v>
      </c>
      <c r="S21" s="87">
        <v>30</v>
      </c>
      <c r="T21" s="87">
        <v>182</v>
      </c>
      <c r="U21" s="87">
        <v>121</v>
      </c>
      <c r="V21" s="87">
        <v>0</v>
      </c>
      <c r="W21" s="87">
        <v>0</v>
      </c>
      <c r="X21" s="87">
        <v>61</v>
      </c>
      <c r="Y21" s="87">
        <v>54</v>
      </c>
      <c r="Z21" s="33"/>
      <c r="AA21" s="34" t="s">
        <v>26</v>
      </c>
    </row>
    <row r="22" spans="2:29" ht="15" customHeight="1">
      <c r="B22" s="30"/>
      <c r="C22" s="128" t="s">
        <v>27</v>
      </c>
      <c r="D22" s="129"/>
      <c r="E22" s="87">
        <v>2307</v>
      </c>
      <c r="F22" s="87">
        <v>1590</v>
      </c>
      <c r="G22" s="90">
        <v>157</v>
      </c>
      <c r="H22" s="93">
        <v>138</v>
      </c>
      <c r="I22" s="87">
        <v>31</v>
      </c>
      <c r="J22" s="87">
        <v>12</v>
      </c>
      <c r="K22" s="87">
        <v>72</v>
      </c>
      <c r="L22" s="87">
        <v>58</v>
      </c>
      <c r="M22" s="87">
        <v>7</v>
      </c>
      <c r="N22" s="87">
        <v>4</v>
      </c>
      <c r="O22" s="88"/>
      <c r="P22" s="110">
        <v>0</v>
      </c>
      <c r="Q22" s="87">
        <v>0</v>
      </c>
      <c r="R22" s="87">
        <v>7</v>
      </c>
      <c r="S22" s="87">
        <v>6</v>
      </c>
      <c r="T22" s="87">
        <v>36</v>
      </c>
      <c r="U22" s="87">
        <v>34</v>
      </c>
      <c r="V22" s="87">
        <v>0</v>
      </c>
      <c r="W22" s="87">
        <v>0</v>
      </c>
      <c r="X22" s="87">
        <v>1323</v>
      </c>
      <c r="Y22" s="87">
        <v>904</v>
      </c>
      <c r="Z22" s="33"/>
      <c r="AA22" s="34" t="s">
        <v>27</v>
      </c>
    </row>
    <row r="23" spans="2:29" ht="15" customHeight="1">
      <c r="B23" s="30"/>
      <c r="C23" s="128" t="s">
        <v>104</v>
      </c>
      <c r="D23" s="129"/>
      <c r="E23" s="87">
        <v>39</v>
      </c>
      <c r="F23" s="87">
        <v>32</v>
      </c>
      <c r="G23" s="90">
        <v>0</v>
      </c>
      <c r="H23" s="111">
        <v>0</v>
      </c>
      <c r="I23" s="87">
        <v>0</v>
      </c>
      <c r="J23" s="87">
        <v>0</v>
      </c>
      <c r="K23" s="87">
        <v>1</v>
      </c>
      <c r="L23" s="87">
        <v>1</v>
      </c>
      <c r="M23" s="87">
        <v>3</v>
      </c>
      <c r="N23" s="87">
        <v>1</v>
      </c>
      <c r="O23" s="88"/>
      <c r="P23" s="110">
        <v>0</v>
      </c>
      <c r="Q23" s="87">
        <v>0</v>
      </c>
      <c r="R23" s="87">
        <v>3</v>
      </c>
      <c r="S23" s="87">
        <v>1</v>
      </c>
      <c r="T23" s="87">
        <v>15</v>
      </c>
      <c r="U23" s="87">
        <v>14</v>
      </c>
      <c r="V23" s="87">
        <v>0</v>
      </c>
      <c r="W23" s="87">
        <v>0</v>
      </c>
      <c r="X23" s="87">
        <v>12</v>
      </c>
      <c r="Y23" s="87">
        <v>10</v>
      </c>
      <c r="Z23" s="33"/>
      <c r="AA23" s="34" t="s">
        <v>104</v>
      </c>
    </row>
    <row r="24" spans="2:29" ht="15" customHeight="1">
      <c r="B24" s="30"/>
      <c r="C24" s="128" t="s">
        <v>105</v>
      </c>
      <c r="D24" s="129"/>
      <c r="E24" s="87">
        <v>36</v>
      </c>
      <c r="F24" s="87">
        <v>33</v>
      </c>
      <c r="G24" s="90">
        <v>0</v>
      </c>
      <c r="H24" s="111">
        <v>1</v>
      </c>
      <c r="I24" s="87">
        <v>0</v>
      </c>
      <c r="J24" s="87">
        <v>0</v>
      </c>
      <c r="K24" s="87">
        <v>2</v>
      </c>
      <c r="L24" s="87">
        <v>2</v>
      </c>
      <c r="M24" s="87">
        <v>4</v>
      </c>
      <c r="N24" s="87">
        <v>3</v>
      </c>
      <c r="O24" s="88"/>
      <c r="P24" s="110">
        <v>0</v>
      </c>
      <c r="Q24" s="87">
        <v>0</v>
      </c>
      <c r="R24" s="87">
        <v>1</v>
      </c>
      <c r="S24" s="87">
        <v>2</v>
      </c>
      <c r="T24" s="87">
        <v>0</v>
      </c>
      <c r="U24" s="87">
        <v>0</v>
      </c>
      <c r="V24" s="87">
        <v>0</v>
      </c>
      <c r="W24" s="87">
        <v>0</v>
      </c>
      <c r="X24" s="87">
        <v>19</v>
      </c>
      <c r="Y24" s="87">
        <v>16</v>
      </c>
      <c r="Z24" s="33"/>
      <c r="AA24" s="34" t="s">
        <v>105</v>
      </c>
    </row>
    <row r="25" spans="2:29" ht="15" customHeight="1">
      <c r="B25" s="30"/>
      <c r="C25" s="128" t="s">
        <v>106</v>
      </c>
      <c r="D25" s="129"/>
      <c r="E25" s="87">
        <v>247</v>
      </c>
      <c r="F25" s="87">
        <v>184</v>
      </c>
      <c r="G25" s="90">
        <v>1</v>
      </c>
      <c r="H25" s="93">
        <v>1</v>
      </c>
      <c r="I25" s="87">
        <v>0</v>
      </c>
      <c r="J25" s="87">
        <v>0</v>
      </c>
      <c r="K25" s="87">
        <v>3</v>
      </c>
      <c r="L25" s="87">
        <v>3</v>
      </c>
      <c r="M25" s="87">
        <v>0</v>
      </c>
      <c r="N25" s="87">
        <v>0</v>
      </c>
      <c r="O25" s="88"/>
      <c r="P25" s="110">
        <v>0</v>
      </c>
      <c r="Q25" s="87">
        <v>0</v>
      </c>
      <c r="R25" s="87">
        <v>2</v>
      </c>
      <c r="S25" s="87">
        <v>1</v>
      </c>
      <c r="T25" s="87">
        <v>1</v>
      </c>
      <c r="U25" s="87">
        <v>1</v>
      </c>
      <c r="V25" s="87">
        <v>0</v>
      </c>
      <c r="W25" s="87">
        <v>0</v>
      </c>
      <c r="X25" s="87">
        <v>233</v>
      </c>
      <c r="Y25" s="87">
        <v>171</v>
      </c>
      <c r="Z25" s="33"/>
      <c r="AA25" s="34" t="s">
        <v>106</v>
      </c>
    </row>
    <row r="26" spans="2:29" ht="15" customHeight="1">
      <c r="B26" s="30"/>
      <c r="C26" s="128" t="s">
        <v>107</v>
      </c>
      <c r="D26" s="129"/>
      <c r="E26" s="87">
        <v>146</v>
      </c>
      <c r="F26" s="87">
        <v>112</v>
      </c>
      <c r="G26" s="90">
        <v>0</v>
      </c>
      <c r="H26" s="111">
        <v>0</v>
      </c>
      <c r="I26" s="87">
        <v>0</v>
      </c>
      <c r="J26" s="87">
        <v>0</v>
      </c>
      <c r="K26" s="87">
        <v>4</v>
      </c>
      <c r="L26" s="87">
        <v>3</v>
      </c>
      <c r="M26" s="87">
        <v>2</v>
      </c>
      <c r="N26" s="87">
        <v>3</v>
      </c>
      <c r="O26" s="88"/>
      <c r="P26" s="110">
        <v>0</v>
      </c>
      <c r="Q26" s="87">
        <v>0</v>
      </c>
      <c r="R26" s="87">
        <v>15</v>
      </c>
      <c r="S26" s="87">
        <v>20</v>
      </c>
      <c r="T26" s="87">
        <v>13</v>
      </c>
      <c r="U26" s="87">
        <v>5</v>
      </c>
      <c r="V26" s="87">
        <v>0</v>
      </c>
      <c r="W26" s="87">
        <v>0</v>
      </c>
      <c r="X26" s="87">
        <v>90</v>
      </c>
      <c r="Y26" s="87">
        <v>59</v>
      </c>
      <c r="Z26" s="33"/>
      <c r="AA26" s="34" t="s">
        <v>107</v>
      </c>
    </row>
    <row r="27" spans="2:29" ht="15" customHeight="1">
      <c r="B27" s="30"/>
      <c r="C27" s="128" t="s">
        <v>108</v>
      </c>
      <c r="D27" s="129"/>
      <c r="E27" s="87">
        <v>500</v>
      </c>
      <c r="F27" s="87">
        <v>442</v>
      </c>
      <c r="G27" s="90">
        <v>16</v>
      </c>
      <c r="H27" s="93">
        <v>26</v>
      </c>
      <c r="I27" s="87">
        <v>5</v>
      </c>
      <c r="J27" s="87">
        <v>0</v>
      </c>
      <c r="K27" s="87">
        <v>2</v>
      </c>
      <c r="L27" s="87">
        <v>1</v>
      </c>
      <c r="M27" s="87">
        <v>0</v>
      </c>
      <c r="N27" s="87">
        <v>1</v>
      </c>
      <c r="O27" s="88"/>
      <c r="P27" s="110">
        <v>0</v>
      </c>
      <c r="Q27" s="87">
        <v>0</v>
      </c>
      <c r="R27" s="87">
        <v>4</v>
      </c>
      <c r="S27" s="87">
        <v>4</v>
      </c>
      <c r="T27" s="87">
        <v>28</v>
      </c>
      <c r="U27" s="87">
        <v>21</v>
      </c>
      <c r="V27" s="87">
        <v>0</v>
      </c>
      <c r="W27" s="87">
        <v>0</v>
      </c>
      <c r="X27" s="87">
        <v>431</v>
      </c>
      <c r="Y27" s="87">
        <v>376</v>
      </c>
      <c r="Z27" s="33"/>
      <c r="AA27" s="34" t="s">
        <v>108</v>
      </c>
    </row>
    <row r="28" spans="2:29" ht="15" customHeight="1">
      <c r="B28" s="30"/>
      <c r="C28" s="128" t="s">
        <v>109</v>
      </c>
      <c r="D28" s="129"/>
      <c r="E28" s="87">
        <v>36</v>
      </c>
      <c r="F28" s="87">
        <v>33</v>
      </c>
      <c r="G28" s="90">
        <v>0</v>
      </c>
      <c r="H28" s="93">
        <v>0</v>
      </c>
      <c r="I28" s="87">
        <v>0</v>
      </c>
      <c r="J28" s="87">
        <v>0</v>
      </c>
      <c r="K28" s="87">
        <v>2</v>
      </c>
      <c r="L28" s="87">
        <v>2</v>
      </c>
      <c r="M28" s="87">
        <v>0</v>
      </c>
      <c r="N28" s="87">
        <v>0</v>
      </c>
      <c r="O28" s="88"/>
      <c r="P28" s="110">
        <v>0</v>
      </c>
      <c r="Q28" s="87">
        <v>0</v>
      </c>
      <c r="R28" s="87">
        <v>1</v>
      </c>
      <c r="S28" s="87">
        <v>2</v>
      </c>
      <c r="T28" s="87">
        <v>0</v>
      </c>
      <c r="U28" s="87">
        <v>0</v>
      </c>
      <c r="V28" s="87">
        <v>0</v>
      </c>
      <c r="W28" s="87">
        <v>0</v>
      </c>
      <c r="X28" s="87">
        <v>15</v>
      </c>
      <c r="Y28" s="87">
        <v>15</v>
      </c>
      <c r="Z28" s="33"/>
      <c r="AA28" s="34" t="s">
        <v>109</v>
      </c>
    </row>
    <row r="29" spans="2:29" ht="15" customHeight="1">
      <c r="B29" s="30"/>
      <c r="C29" s="134" t="s">
        <v>188</v>
      </c>
      <c r="D29" s="135"/>
      <c r="E29" s="87">
        <v>31</v>
      </c>
      <c r="F29" s="87">
        <v>30</v>
      </c>
      <c r="G29" s="90">
        <v>8</v>
      </c>
      <c r="H29" s="93">
        <v>5</v>
      </c>
      <c r="I29" s="87">
        <v>0</v>
      </c>
      <c r="J29" s="87">
        <v>0</v>
      </c>
      <c r="K29" s="87">
        <v>1</v>
      </c>
      <c r="L29" s="87">
        <v>0</v>
      </c>
      <c r="M29" s="87">
        <v>0</v>
      </c>
      <c r="N29" s="87">
        <v>0</v>
      </c>
      <c r="O29" s="88"/>
      <c r="P29" s="110">
        <v>0</v>
      </c>
      <c r="Q29" s="87">
        <v>0</v>
      </c>
      <c r="R29" s="87">
        <v>1</v>
      </c>
      <c r="S29" s="87">
        <v>1</v>
      </c>
      <c r="T29" s="87">
        <v>0</v>
      </c>
      <c r="U29" s="87">
        <v>0</v>
      </c>
      <c r="V29" s="87">
        <v>0</v>
      </c>
      <c r="W29" s="87">
        <v>0</v>
      </c>
      <c r="X29" s="87">
        <v>9</v>
      </c>
      <c r="Y29" s="87">
        <v>11</v>
      </c>
      <c r="Z29" s="33"/>
      <c r="AA29" s="35" t="s">
        <v>188</v>
      </c>
    </row>
    <row r="30" spans="2:29" ht="15" customHeight="1">
      <c r="B30" s="30"/>
      <c r="C30" s="128" t="s">
        <v>110</v>
      </c>
      <c r="D30" s="129"/>
      <c r="E30" s="87">
        <v>640</v>
      </c>
      <c r="F30" s="87">
        <v>563</v>
      </c>
      <c r="G30" s="90">
        <v>34</v>
      </c>
      <c r="H30" s="93">
        <v>33</v>
      </c>
      <c r="I30" s="87">
        <v>1</v>
      </c>
      <c r="J30" s="87">
        <v>1</v>
      </c>
      <c r="K30" s="87">
        <v>14</v>
      </c>
      <c r="L30" s="87">
        <v>13</v>
      </c>
      <c r="M30" s="87">
        <v>7</v>
      </c>
      <c r="N30" s="87">
        <v>5</v>
      </c>
      <c r="O30" s="88"/>
      <c r="P30" s="110">
        <v>0</v>
      </c>
      <c r="Q30" s="87">
        <v>0</v>
      </c>
      <c r="R30" s="87">
        <v>24</v>
      </c>
      <c r="S30" s="87">
        <v>24</v>
      </c>
      <c r="T30" s="87">
        <v>98</v>
      </c>
      <c r="U30" s="87">
        <v>75</v>
      </c>
      <c r="V30" s="87">
        <v>0</v>
      </c>
      <c r="W30" s="87">
        <v>0</v>
      </c>
      <c r="X30" s="87">
        <v>373</v>
      </c>
      <c r="Y30" s="87">
        <v>317</v>
      </c>
      <c r="Z30" s="33"/>
      <c r="AA30" s="34" t="s">
        <v>110</v>
      </c>
    </row>
    <row r="31" spans="2:29" ht="15" customHeight="1">
      <c r="B31" s="30"/>
      <c r="C31" s="128" t="s">
        <v>111</v>
      </c>
      <c r="D31" s="129"/>
      <c r="E31" s="87">
        <v>3944</v>
      </c>
      <c r="F31" s="87">
        <v>2746</v>
      </c>
      <c r="G31" s="90">
        <v>0</v>
      </c>
      <c r="H31" s="93">
        <v>1</v>
      </c>
      <c r="I31" s="87">
        <v>0</v>
      </c>
      <c r="J31" s="87">
        <v>0</v>
      </c>
      <c r="K31" s="87">
        <v>55</v>
      </c>
      <c r="L31" s="87">
        <v>45</v>
      </c>
      <c r="M31" s="87">
        <v>55</v>
      </c>
      <c r="N31" s="87">
        <v>45</v>
      </c>
      <c r="O31" s="88"/>
      <c r="P31" s="110">
        <v>0</v>
      </c>
      <c r="Q31" s="87">
        <v>0</v>
      </c>
      <c r="R31" s="87">
        <v>41</v>
      </c>
      <c r="S31" s="87">
        <v>38</v>
      </c>
      <c r="T31" s="87">
        <v>63</v>
      </c>
      <c r="U31" s="87">
        <v>58</v>
      </c>
      <c r="V31" s="87">
        <v>0</v>
      </c>
      <c r="W31" s="87">
        <v>0</v>
      </c>
      <c r="X31" s="87">
        <v>3473</v>
      </c>
      <c r="Y31" s="87">
        <v>2338</v>
      </c>
      <c r="Z31" s="33"/>
      <c r="AA31" s="34" t="s">
        <v>111</v>
      </c>
    </row>
    <row r="32" spans="2:29" ht="15" customHeight="1">
      <c r="B32" s="30"/>
      <c r="C32" s="128" t="s">
        <v>112</v>
      </c>
      <c r="D32" s="129"/>
      <c r="E32" s="87">
        <v>25</v>
      </c>
      <c r="F32" s="87">
        <v>18</v>
      </c>
      <c r="G32" s="90">
        <v>0</v>
      </c>
      <c r="H32" s="111">
        <v>0</v>
      </c>
      <c r="I32" s="87">
        <v>0</v>
      </c>
      <c r="J32" s="87">
        <v>0</v>
      </c>
      <c r="K32" s="87">
        <v>0</v>
      </c>
      <c r="L32" s="87">
        <v>0</v>
      </c>
      <c r="M32" s="87">
        <v>1</v>
      </c>
      <c r="N32" s="87">
        <v>1</v>
      </c>
      <c r="O32" s="88"/>
      <c r="P32" s="110">
        <v>0</v>
      </c>
      <c r="Q32" s="87">
        <v>0</v>
      </c>
      <c r="R32" s="87">
        <v>0</v>
      </c>
      <c r="S32" s="87">
        <v>0</v>
      </c>
      <c r="T32" s="87">
        <v>3</v>
      </c>
      <c r="U32" s="87">
        <v>1</v>
      </c>
      <c r="V32" s="87">
        <v>0</v>
      </c>
      <c r="W32" s="87">
        <v>0</v>
      </c>
      <c r="X32" s="87">
        <v>16</v>
      </c>
      <c r="Y32" s="87">
        <v>14</v>
      </c>
      <c r="Z32" s="33"/>
      <c r="AA32" s="34" t="s">
        <v>112</v>
      </c>
    </row>
    <row r="33" spans="2:29" ht="15" customHeight="1">
      <c r="B33" s="30"/>
      <c r="C33" s="128" t="s">
        <v>28</v>
      </c>
      <c r="D33" s="129"/>
      <c r="E33" s="87">
        <v>458</v>
      </c>
      <c r="F33" s="87">
        <v>350</v>
      </c>
      <c r="G33" s="90">
        <v>1</v>
      </c>
      <c r="H33" s="93">
        <v>1</v>
      </c>
      <c r="I33" s="87">
        <v>0</v>
      </c>
      <c r="J33" s="87">
        <v>0</v>
      </c>
      <c r="K33" s="87">
        <v>12</v>
      </c>
      <c r="L33" s="87">
        <v>10</v>
      </c>
      <c r="M33" s="87">
        <v>2</v>
      </c>
      <c r="N33" s="87">
        <v>2</v>
      </c>
      <c r="O33" s="88"/>
      <c r="P33" s="88">
        <v>0</v>
      </c>
      <c r="Q33" s="87">
        <v>0</v>
      </c>
      <c r="R33" s="87">
        <v>13</v>
      </c>
      <c r="S33" s="87">
        <v>8</v>
      </c>
      <c r="T33" s="87">
        <v>19</v>
      </c>
      <c r="U33" s="87">
        <v>11</v>
      </c>
      <c r="V33" s="87">
        <v>0</v>
      </c>
      <c r="W33" s="87">
        <v>0</v>
      </c>
      <c r="X33" s="87">
        <v>346</v>
      </c>
      <c r="Y33" s="87">
        <v>245</v>
      </c>
      <c r="Z33" s="33"/>
      <c r="AA33" s="34" t="s">
        <v>28</v>
      </c>
    </row>
    <row r="34" spans="2:29" ht="15" customHeight="1">
      <c r="B34" s="132" t="s">
        <v>29</v>
      </c>
      <c r="C34" s="132"/>
      <c r="D34" s="133"/>
      <c r="E34" s="84">
        <v>191</v>
      </c>
      <c r="F34" s="84">
        <v>147</v>
      </c>
      <c r="G34" s="84">
        <v>0</v>
      </c>
      <c r="H34" s="84">
        <v>0</v>
      </c>
      <c r="I34" s="84">
        <v>0</v>
      </c>
      <c r="J34" s="84">
        <v>0</v>
      </c>
      <c r="K34" s="84">
        <v>3</v>
      </c>
      <c r="L34" s="84">
        <v>2</v>
      </c>
      <c r="M34" s="84">
        <v>21</v>
      </c>
      <c r="N34" s="84">
        <v>12</v>
      </c>
      <c r="O34" s="77"/>
      <c r="P34" s="85">
        <v>0</v>
      </c>
      <c r="Q34" s="84">
        <v>0</v>
      </c>
      <c r="R34" s="84">
        <v>10</v>
      </c>
      <c r="S34" s="84">
        <v>8</v>
      </c>
      <c r="T34" s="84">
        <v>7</v>
      </c>
      <c r="U34" s="84">
        <v>8</v>
      </c>
      <c r="V34" s="84">
        <v>0</v>
      </c>
      <c r="W34" s="84">
        <v>0</v>
      </c>
      <c r="X34" s="84">
        <v>129</v>
      </c>
      <c r="Y34" s="84">
        <v>97</v>
      </c>
      <c r="Z34" s="142" t="s">
        <v>29</v>
      </c>
      <c r="AA34" s="143"/>
    </row>
    <row r="35" spans="2:29" ht="15" customHeight="1">
      <c r="B35" s="30"/>
      <c r="C35" s="128" t="s">
        <v>49</v>
      </c>
      <c r="D35" s="129"/>
      <c r="E35" s="87">
        <v>13</v>
      </c>
      <c r="F35" s="87">
        <v>11</v>
      </c>
      <c r="G35" s="90">
        <v>0</v>
      </c>
      <c r="H35" s="111">
        <v>0</v>
      </c>
      <c r="I35" s="87">
        <v>0</v>
      </c>
      <c r="J35" s="87">
        <v>0</v>
      </c>
      <c r="K35" s="87">
        <v>0</v>
      </c>
      <c r="L35" s="87">
        <v>0</v>
      </c>
      <c r="M35" s="87">
        <v>8</v>
      </c>
      <c r="N35" s="87">
        <v>4</v>
      </c>
      <c r="O35" s="88"/>
      <c r="P35" s="110">
        <v>0</v>
      </c>
      <c r="Q35" s="87">
        <v>0</v>
      </c>
      <c r="R35" s="87">
        <v>0</v>
      </c>
      <c r="S35" s="87">
        <v>1</v>
      </c>
      <c r="T35" s="87">
        <v>0</v>
      </c>
      <c r="U35" s="87">
        <v>1</v>
      </c>
      <c r="V35" s="87">
        <v>0</v>
      </c>
      <c r="W35" s="87">
        <v>0</v>
      </c>
      <c r="X35" s="87">
        <v>3</v>
      </c>
      <c r="Y35" s="87">
        <v>3</v>
      </c>
      <c r="Z35" s="33"/>
      <c r="AA35" s="34" t="s">
        <v>49</v>
      </c>
    </row>
    <row r="36" spans="2:29" ht="15" customHeight="1">
      <c r="B36" s="30"/>
      <c r="C36" s="128" t="s">
        <v>50</v>
      </c>
      <c r="D36" s="129"/>
      <c r="E36" s="87">
        <v>5</v>
      </c>
      <c r="F36" s="87">
        <v>3</v>
      </c>
      <c r="G36" s="90">
        <v>0</v>
      </c>
      <c r="H36" s="111">
        <v>0</v>
      </c>
      <c r="I36" s="87">
        <v>0</v>
      </c>
      <c r="J36" s="87">
        <v>0</v>
      </c>
      <c r="K36" s="87">
        <v>0</v>
      </c>
      <c r="L36" s="87">
        <v>0</v>
      </c>
      <c r="M36" s="87">
        <v>3</v>
      </c>
      <c r="N36" s="87">
        <v>1</v>
      </c>
      <c r="O36" s="88"/>
      <c r="P36" s="110">
        <v>0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v>0</v>
      </c>
      <c r="W36" s="87">
        <v>0</v>
      </c>
      <c r="X36" s="87">
        <v>1</v>
      </c>
      <c r="Y36" s="87">
        <v>1</v>
      </c>
      <c r="Z36" s="33"/>
      <c r="AA36" s="34" t="s">
        <v>50</v>
      </c>
    </row>
    <row r="37" spans="2:29" ht="15" customHeight="1">
      <c r="B37" s="30"/>
      <c r="C37" s="128" t="s">
        <v>51</v>
      </c>
      <c r="D37" s="129"/>
      <c r="E37" s="87">
        <v>16</v>
      </c>
      <c r="F37" s="87">
        <v>16</v>
      </c>
      <c r="G37" s="90">
        <v>0</v>
      </c>
      <c r="H37" s="93">
        <v>0</v>
      </c>
      <c r="I37" s="87">
        <v>0</v>
      </c>
      <c r="J37" s="87">
        <v>0</v>
      </c>
      <c r="K37" s="87">
        <v>1</v>
      </c>
      <c r="L37" s="87">
        <v>1</v>
      </c>
      <c r="M37" s="87">
        <v>1</v>
      </c>
      <c r="N37" s="87">
        <v>1</v>
      </c>
      <c r="O37" s="88"/>
      <c r="P37" s="110">
        <v>0</v>
      </c>
      <c r="Q37" s="87">
        <v>0</v>
      </c>
      <c r="R37" s="87">
        <v>1</v>
      </c>
      <c r="S37" s="87">
        <v>0</v>
      </c>
      <c r="T37" s="87">
        <v>2</v>
      </c>
      <c r="U37" s="87">
        <v>2</v>
      </c>
      <c r="V37" s="87">
        <v>0</v>
      </c>
      <c r="W37" s="87">
        <v>0</v>
      </c>
      <c r="X37" s="87">
        <v>6</v>
      </c>
      <c r="Y37" s="87">
        <v>5</v>
      </c>
      <c r="Z37" s="33"/>
      <c r="AA37" s="34" t="s">
        <v>51</v>
      </c>
    </row>
    <row r="38" spans="2:29" ht="15" customHeight="1">
      <c r="B38" s="30"/>
      <c r="C38" s="128" t="s">
        <v>52</v>
      </c>
      <c r="D38" s="129"/>
      <c r="E38" s="87">
        <v>4</v>
      </c>
      <c r="F38" s="87">
        <v>3</v>
      </c>
      <c r="G38" s="90">
        <v>0</v>
      </c>
      <c r="H38" s="111">
        <v>0</v>
      </c>
      <c r="I38" s="87">
        <v>0</v>
      </c>
      <c r="J38" s="87">
        <v>0</v>
      </c>
      <c r="K38" s="87">
        <v>1</v>
      </c>
      <c r="L38" s="87">
        <v>1</v>
      </c>
      <c r="M38" s="87">
        <v>0</v>
      </c>
      <c r="N38" s="87">
        <v>0</v>
      </c>
      <c r="O38" s="88"/>
      <c r="P38" s="110">
        <v>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v>0</v>
      </c>
      <c r="W38" s="87">
        <v>0</v>
      </c>
      <c r="X38" s="87">
        <v>3</v>
      </c>
      <c r="Y38" s="87">
        <v>2</v>
      </c>
      <c r="Z38" s="33"/>
      <c r="AA38" s="34" t="s">
        <v>52</v>
      </c>
    </row>
    <row r="39" spans="2:29" ht="15" customHeight="1">
      <c r="B39" s="30"/>
      <c r="C39" s="128" t="s">
        <v>53</v>
      </c>
      <c r="D39" s="129"/>
      <c r="E39" s="87">
        <v>9</v>
      </c>
      <c r="F39" s="87">
        <v>8</v>
      </c>
      <c r="G39" s="90">
        <v>0</v>
      </c>
      <c r="H39" s="111">
        <v>0</v>
      </c>
      <c r="I39" s="87">
        <v>0</v>
      </c>
      <c r="J39" s="87">
        <v>0</v>
      </c>
      <c r="K39" s="87">
        <v>0</v>
      </c>
      <c r="L39" s="87">
        <v>0</v>
      </c>
      <c r="M39" s="87">
        <v>2</v>
      </c>
      <c r="N39" s="87">
        <v>1</v>
      </c>
      <c r="O39" s="88"/>
      <c r="P39" s="110">
        <v>0</v>
      </c>
      <c r="Q39" s="87">
        <v>0</v>
      </c>
      <c r="R39" s="87">
        <v>3</v>
      </c>
      <c r="S39" s="87">
        <v>3</v>
      </c>
      <c r="T39" s="87">
        <v>0</v>
      </c>
      <c r="U39" s="87">
        <v>0</v>
      </c>
      <c r="V39" s="87">
        <v>0</v>
      </c>
      <c r="W39" s="87">
        <v>0</v>
      </c>
      <c r="X39" s="87">
        <v>2</v>
      </c>
      <c r="Y39" s="87">
        <v>2</v>
      </c>
      <c r="Z39" s="33"/>
      <c r="AA39" s="34" t="s">
        <v>53</v>
      </c>
    </row>
    <row r="40" spans="2:29" ht="15" customHeight="1">
      <c r="B40" s="30"/>
      <c r="C40" s="128" t="s">
        <v>28</v>
      </c>
      <c r="D40" s="129"/>
      <c r="E40" s="87">
        <v>144</v>
      </c>
      <c r="F40" s="87">
        <v>106</v>
      </c>
      <c r="G40" s="90">
        <v>0</v>
      </c>
      <c r="H40" s="111">
        <v>0</v>
      </c>
      <c r="I40" s="87">
        <v>0</v>
      </c>
      <c r="J40" s="87">
        <v>0</v>
      </c>
      <c r="K40" s="87">
        <v>1</v>
      </c>
      <c r="L40" s="87">
        <v>0</v>
      </c>
      <c r="M40" s="87">
        <v>7</v>
      </c>
      <c r="N40" s="87">
        <v>5</v>
      </c>
      <c r="O40" s="88"/>
      <c r="P40" s="88">
        <v>0</v>
      </c>
      <c r="Q40" s="87">
        <v>0</v>
      </c>
      <c r="R40" s="87">
        <v>6</v>
      </c>
      <c r="S40" s="87">
        <v>4</v>
      </c>
      <c r="T40" s="87">
        <v>5</v>
      </c>
      <c r="U40" s="87">
        <v>5</v>
      </c>
      <c r="V40" s="87">
        <v>0</v>
      </c>
      <c r="W40" s="87">
        <v>0</v>
      </c>
      <c r="X40" s="87">
        <v>114</v>
      </c>
      <c r="Y40" s="87">
        <v>84</v>
      </c>
      <c r="Z40" s="33"/>
      <c r="AA40" s="34" t="s">
        <v>28</v>
      </c>
    </row>
    <row r="41" spans="2:29" ht="15" customHeight="1">
      <c r="B41" s="132" t="s">
        <v>30</v>
      </c>
      <c r="C41" s="132"/>
      <c r="D41" s="133"/>
      <c r="E41" s="84">
        <v>605</v>
      </c>
      <c r="F41" s="84">
        <v>477</v>
      </c>
      <c r="G41" s="84">
        <v>0</v>
      </c>
      <c r="H41" s="84">
        <v>0</v>
      </c>
      <c r="I41" s="84">
        <v>0</v>
      </c>
      <c r="J41" s="84">
        <v>0</v>
      </c>
      <c r="K41" s="84">
        <v>43</v>
      </c>
      <c r="L41" s="84">
        <v>38</v>
      </c>
      <c r="M41" s="84">
        <v>39</v>
      </c>
      <c r="N41" s="84">
        <v>25</v>
      </c>
      <c r="O41" s="77"/>
      <c r="P41" s="85">
        <v>0</v>
      </c>
      <c r="Q41" s="84">
        <v>0</v>
      </c>
      <c r="R41" s="84">
        <v>165</v>
      </c>
      <c r="S41" s="84">
        <v>128</v>
      </c>
      <c r="T41" s="84">
        <v>163</v>
      </c>
      <c r="U41" s="84">
        <v>115</v>
      </c>
      <c r="V41" s="84">
        <v>0</v>
      </c>
      <c r="W41" s="84">
        <v>0</v>
      </c>
      <c r="X41" s="84">
        <v>55</v>
      </c>
      <c r="Y41" s="84">
        <v>38</v>
      </c>
      <c r="Z41" s="142" t="s">
        <v>30</v>
      </c>
      <c r="AA41" s="143"/>
    </row>
    <row r="42" spans="2:29" ht="15" customHeight="1">
      <c r="B42" s="131" t="s">
        <v>54</v>
      </c>
      <c r="C42" s="36"/>
      <c r="D42" s="31" t="s">
        <v>31</v>
      </c>
      <c r="E42" s="90">
        <v>21</v>
      </c>
      <c r="F42" s="107">
        <v>18</v>
      </c>
      <c r="G42" s="87">
        <v>0</v>
      </c>
      <c r="H42" s="87">
        <v>0</v>
      </c>
      <c r="I42" s="87">
        <v>0</v>
      </c>
      <c r="J42" s="87">
        <v>0</v>
      </c>
      <c r="K42" s="87">
        <v>7</v>
      </c>
      <c r="L42" s="87">
        <v>6</v>
      </c>
      <c r="M42" s="87">
        <v>5</v>
      </c>
      <c r="N42" s="87">
        <v>4</v>
      </c>
      <c r="O42" s="88"/>
      <c r="P42" s="110">
        <v>0</v>
      </c>
      <c r="Q42" s="87">
        <v>0</v>
      </c>
      <c r="R42" s="87">
        <v>2</v>
      </c>
      <c r="S42" s="87">
        <v>2</v>
      </c>
      <c r="T42" s="87">
        <v>1</v>
      </c>
      <c r="U42" s="87">
        <v>1</v>
      </c>
      <c r="V42" s="87">
        <v>0</v>
      </c>
      <c r="W42" s="87">
        <v>0</v>
      </c>
      <c r="X42" s="87">
        <v>0</v>
      </c>
      <c r="Y42" s="87">
        <v>0</v>
      </c>
      <c r="Z42" s="37"/>
      <c r="AA42" s="34" t="s">
        <v>31</v>
      </c>
      <c r="AC42" s="153" t="s">
        <v>113</v>
      </c>
    </row>
    <row r="43" spans="2:29" ht="15" customHeight="1">
      <c r="B43" s="131"/>
      <c r="C43" s="36"/>
      <c r="D43" s="31" t="s">
        <v>32</v>
      </c>
      <c r="E43" s="90">
        <v>8</v>
      </c>
      <c r="F43" s="107">
        <v>7</v>
      </c>
      <c r="G43" s="87">
        <v>0</v>
      </c>
      <c r="H43" s="87">
        <v>0</v>
      </c>
      <c r="I43" s="87">
        <v>0</v>
      </c>
      <c r="J43" s="87">
        <v>0</v>
      </c>
      <c r="K43" s="87">
        <v>1</v>
      </c>
      <c r="L43" s="87">
        <v>1</v>
      </c>
      <c r="M43" s="87">
        <v>1</v>
      </c>
      <c r="N43" s="87">
        <v>1</v>
      </c>
      <c r="O43" s="88"/>
      <c r="P43" s="110">
        <v>0</v>
      </c>
      <c r="Q43" s="87">
        <v>0</v>
      </c>
      <c r="R43" s="87">
        <v>5</v>
      </c>
      <c r="S43" s="87">
        <v>5</v>
      </c>
      <c r="T43" s="87">
        <v>0</v>
      </c>
      <c r="U43" s="87">
        <v>0</v>
      </c>
      <c r="V43" s="87">
        <v>0</v>
      </c>
      <c r="W43" s="87">
        <v>0</v>
      </c>
      <c r="X43" s="87">
        <v>0</v>
      </c>
      <c r="Y43" s="87">
        <v>0</v>
      </c>
      <c r="Z43" s="37"/>
      <c r="AA43" s="34" t="s">
        <v>32</v>
      </c>
      <c r="AC43" s="153"/>
    </row>
    <row r="44" spans="2:29" ht="15" customHeight="1">
      <c r="B44" s="131"/>
      <c r="C44" s="36"/>
      <c r="D44" s="31" t="s">
        <v>33</v>
      </c>
      <c r="E44" s="90">
        <v>7</v>
      </c>
      <c r="F44" s="107">
        <v>11</v>
      </c>
      <c r="G44" s="87">
        <v>0</v>
      </c>
      <c r="H44" s="87">
        <v>0</v>
      </c>
      <c r="I44" s="87">
        <v>0</v>
      </c>
      <c r="J44" s="87">
        <v>0</v>
      </c>
      <c r="K44" s="87">
        <v>0</v>
      </c>
      <c r="L44" s="87">
        <v>0</v>
      </c>
      <c r="M44" s="87">
        <v>0</v>
      </c>
      <c r="N44" s="87">
        <v>0</v>
      </c>
      <c r="O44" s="88"/>
      <c r="P44" s="110">
        <v>0</v>
      </c>
      <c r="Q44" s="87">
        <v>0</v>
      </c>
      <c r="R44" s="87">
        <v>7</v>
      </c>
      <c r="S44" s="87">
        <v>11</v>
      </c>
      <c r="T44" s="87">
        <v>0</v>
      </c>
      <c r="U44" s="87">
        <v>0</v>
      </c>
      <c r="V44" s="87">
        <v>0</v>
      </c>
      <c r="W44" s="87">
        <v>0</v>
      </c>
      <c r="X44" s="87">
        <v>0</v>
      </c>
      <c r="Y44" s="87">
        <v>0</v>
      </c>
      <c r="Z44" s="37"/>
      <c r="AA44" s="34" t="s">
        <v>33</v>
      </c>
      <c r="AC44" s="153"/>
    </row>
    <row r="45" spans="2:29" ht="15" customHeight="1">
      <c r="B45" s="131"/>
      <c r="C45" s="36"/>
      <c r="D45" s="31" t="s">
        <v>28</v>
      </c>
      <c r="E45" s="87">
        <v>72</v>
      </c>
      <c r="F45" s="87">
        <v>56</v>
      </c>
      <c r="G45" s="87">
        <v>0</v>
      </c>
      <c r="H45" s="87">
        <v>0</v>
      </c>
      <c r="I45" s="87">
        <v>0</v>
      </c>
      <c r="J45" s="87">
        <v>0</v>
      </c>
      <c r="K45" s="87">
        <v>6</v>
      </c>
      <c r="L45" s="87">
        <v>5</v>
      </c>
      <c r="M45" s="87">
        <v>13</v>
      </c>
      <c r="N45" s="87">
        <v>8</v>
      </c>
      <c r="O45" s="87"/>
      <c r="P45" s="89">
        <v>0</v>
      </c>
      <c r="Q45" s="87">
        <v>0</v>
      </c>
      <c r="R45" s="87">
        <v>27</v>
      </c>
      <c r="S45" s="87">
        <v>20</v>
      </c>
      <c r="T45" s="87">
        <v>4</v>
      </c>
      <c r="U45" s="87">
        <v>3</v>
      </c>
      <c r="V45" s="87">
        <v>0</v>
      </c>
      <c r="W45" s="87">
        <v>0</v>
      </c>
      <c r="X45" s="87">
        <v>6</v>
      </c>
      <c r="Y45" s="87">
        <v>5</v>
      </c>
      <c r="Z45" s="37"/>
      <c r="AA45" s="34" t="s">
        <v>28</v>
      </c>
      <c r="AC45" s="153"/>
    </row>
    <row r="46" spans="2:29" ht="15" customHeight="1">
      <c r="B46" s="20"/>
      <c r="C46" s="128" t="s">
        <v>114</v>
      </c>
      <c r="D46" s="129"/>
      <c r="E46" s="87">
        <v>6</v>
      </c>
      <c r="F46" s="87">
        <v>5</v>
      </c>
      <c r="G46" s="87">
        <v>0</v>
      </c>
      <c r="H46" s="87">
        <v>0</v>
      </c>
      <c r="I46" s="87">
        <v>0</v>
      </c>
      <c r="J46" s="87">
        <v>0</v>
      </c>
      <c r="K46" s="87">
        <v>0</v>
      </c>
      <c r="L46" s="87">
        <v>0</v>
      </c>
      <c r="M46" s="87">
        <v>1</v>
      </c>
      <c r="N46" s="87">
        <v>1</v>
      </c>
      <c r="O46" s="88"/>
      <c r="P46" s="110">
        <v>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v>0</v>
      </c>
      <c r="W46" s="87">
        <v>0</v>
      </c>
      <c r="X46" s="87">
        <v>1</v>
      </c>
      <c r="Y46" s="87">
        <v>1</v>
      </c>
      <c r="Z46" s="21"/>
      <c r="AA46" s="34" t="s">
        <v>114</v>
      </c>
    </row>
    <row r="47" spans="2:29" ht="15" customHeight="1">
      <c r="B47" s="20"/>
      <c r="C47" s="128" t="s">
        <v>115</v>
      </c>
      <c r="D47" s="129"/>
      <c r="E47" s="87">
        <v>372</v>
      </c>
      <c r="F47" s="87">
        <v>283</v>
      </c>
      <c r="G47" s="87">
        <v>0</v>
      </c>
      <c r="H47" s="87">
        <v>0</v>
      </c>
      <c r="I47" s="87">
        <v>0</v>
      </c>
      <c r="J47" s="87">
        <v>0</v>
      </c>
      <c r="K47" s="87">
        <v>26</v>
      </c>
      <c r="L47" s="87">
        <v>24</v>
      </c>
      <c r="M47" s="87">
        <v>9</v>
      </c>
      <c r="N47" s="87">
        <v>5</v>
      </c>
      <c r="O47" s="88"/>
      <c r="P47" s="110">
        <v>0</v>
      </c>
      <c r="Q47" s="87">
        <v>0</v>
      </c>
      <c r="R47" s="87">
        <v>100</v>
      </c>
      <c r="S47" s="87">
        <v>69</v>
      </c>
      <c r="T47" s="87">
        <v>134</v>
      </c>
      <c r="U47" s="87">
        <v>94</v>
      </c>
      <c r="V47" s="87">
        <v>0</v>
      </c>
      <c r="W47" s="87">
        <v>0</v>
      </c>
      <c r="X47" s="87">
        <v>24</v>
      </c>
      <c r="Y47" s="87">
        <v>14</v>
      </c>
      <c r="Z47" s="21"/>
      <c r="AA47" s="34" t="s">
        <v>115</v>
      </c>
    </row>
    <row r="48" spans="2:29" ht="15" customHeight="1">
      <c r="B48" s="20"/>
      <c r="C48" s="128" t="s">
        <v>116</v>
      </c>
      <c r="D48" s="129"/>
      <c r="E48" s="87">
        <v>119</v>
      </c>
      <c r="F48" s="87">
        <v>97</v>
      </c>
      <c r="G48" s="87">
        <v>0</v>
      </c>
      <c r="H48" s="87">
        <v>0</v>
      </c>
      <c r="I48" s="87">
        <v>0</v>
      </c>
      <c r="J48" s="87">
        <v>0</v>
      </c>
      <c r="K48" s="87">
        <v>3</v>
      </c>
      <c r="L48" s="87">
        <v>2</v>
      </c>
      <c r="M48" s="87">
        <v>10</v>
      </c>
      <c r="N48" s="87">
        <v>6</v>
      </c>
      <c r="O48" s="88"/>
      <c r="P48" s="110">
        <v>0</v>
      </c>
      <c r="Q48" s="87">
        <v>0</v>
      </c>
      <c r="R48" s="87">
        <v>24</v>
      </c>
      <c r="S48" s="87">
        <v>21</v>
      </c>
      <c r="T48" s="87">
        <v>24</v>
      </c>
      <c r="U48" s="87">
        <v>17</v>
      </c>
      <c r="V48" s="87">
        <v>0</v>
      </c>
      <c r="W48" s="87">
        <v>0</v>
      </c>
      <c r="X48" s="87">
        <v>24</v>
      </c>
      <c r="Y48" s="87">
        <v>18</v>
      </c>
      <c r="Z48" s="21"/>
      <c r="AA48" s="34" t="s">
        <v>116</v>
      </c>
    </row>
    <row r="49" spans="2:29" ht="15" customHeight="1">
      <c r="B49" s="132" t="s">
        <v>117</v>
      </c>
      <c r="C49" s="132"/>
      <c r="D49" s="133"/>
      <c r="E49" s="84">
        <v>81</v>
      </c>
      <c r="F49" s="84">
        <v>58</v>
      </c>
      <c r="G49" s="84">
        <v>0</v>
      </c>
      <c r="H49" s="84">
        <v>0</v>
      </c>
      <c r="I49" s="84">
        <v>0</v>
      </c>
      <c r="J49" s="84">
        <v>0</v>
      </c>
      <c r="K49" s="84">
        <v>4</v>
      </c>
      <c r="L49" s="84">
        <v>3</v>
      </c>
      <c r="M49" s="84">
        <v>11</v>
      </c>
      <c r="N49" s="84">
        <v>6</v>
      </c>
      <c r="O49" s="85"/>
      <c r="P49" s="116">
        <v>0</v>
      </c>
      <c r="Q49" s="84">
        <v>0</v>
      </c>
      <c r="R49" s="84">
        <v>10</v>
      </c>
      <c r="S49" s="84">
        <v>8</v>
      </c>
      <c r="T49" s="84">
        <v>11</v>
      </c>
      <c r="U49" s="84">
        <v>6</v>
      </c>
      <c r="V49" s="84">
        <v>0</v>
      </c>
      <c r="W49" s="84">
        <v>0</v>
      </c>
      <c r="X49" s="84">
        <v>27</v>
      </c>
      <c r="Y49" s="84">
        <v>25</v>
      </c>
      <c r="Z49" s="142" t="s">
        <v>117</v>
      </c>
      <c r="AA49" s="143"/>
    </row>
    <row r="50" spans="2:29" ht="15" customHeight="1">
      <c r="B50" s="132" t="s">
        <v>118</v>
      </c>
      <c r="C50" s="132"/>
      <c r="D50" s="133"/>
      <c r="E50" s="84">
        <v>24</v>
      </c>
      <c r="F50" s="84">
        <v>17</v>
      </c>
      <c r="G50" s="84">
        <v>0</v>
      </c>
      <c r="H50" s="84">
        <v>0</v>
      </c>
      <c r="I50" s="84">
        <v>0</v>
      </c>
      <c r="J50" s="84">
        <v>0</v>
      </c>
      <c r="K50" s="84">
        <v>2</v>
      </c>
      <c r="L50" s="84">
        <v>2</v>
      </c>
      <c r="M50" s="84">
        <v>10</v>
      </c>
      <c r="N50" s="84">
        <v>4</v>
      </c>
      <c r="O50" s="85"/>
      <c r="P50" s="116">
        <v>0</v>
      </c>
      <c r="Q50" s="84">
        <v>0</v>
      </c>
      <c r="R50" s="84">
        <v>4</v>
      </c>
      <c r="S50" s="84">
        <v>3</v>
      </c>
      <c r="T50" s="84">
        <v>0</v>
      </c>
      <c r="U50" s="84">
        <v>0</v>
      </c>
      <c r="V50" s="84">
        <v>0</v>
      </c>
      <c r="W50" s="84">
        <v>0</v>
      </c>
      <c r="X50" s="84">
        <v>3</v>
      </c>
      <c r="Y50" s="84">
        <v>3</v>
      </c>
      <c r="Z50" s="142" t="s">
        <v>118</v>
      </c>
      <c r="AA50" s="143"/>
    </row>
    <row r="51" spans="2:29" ht="15" customHeight="1">
      <c r="B51" s="132" t="s">
        <v>119</v>
      </c>
      <c r="C51" s="132"/>
      <c r="D51" s="133"/>
      <c r="E51" s="84">
        <v>0</v>
      </c>
      <c r="F51" s="87">
        <v>0</v>
      </c>
      <c r="G51" s="84">
        <v>0</v>
      </c>
      <c r="H51" s="84">
        <v>0</v>
      </c>
      <c r="I51" s="84">
        <v>0</v>
      </c>
      <c r="J51" s="84">
        <v>0</v>
      </c>
      <c r="K51" s="84">
        <v>0</v>
      </c>
      <c r="L51" s="84">
        <v>0</v>
      </c>
      <c r="M51" s="84">
        <v>0</v>
      </c>
      <c r="N51" s="84">
        <v>0</v>
      </c>
      <c r="O51" s="85"/>
      <c r="P51" s="116">
        <v>0</v>
      </c>
      <c r="Q51" s="84">
        <v>0</v>
      </c>
      <c r="R51" s="84">
        <v>0</v>
      </c>
      <c r="S51" s="84">
        <v>0</v>
      </c>
      <c r="T51" s="84">
        <v>0</v>
      </c>
      <c r="U51" s="84">
        <v>0</v>
      </c>
      <c r="V51" s="84">
        <v>0</v>
      </c>
      <c r="W51" s="84">
        <v>0</v>
      </c>
      <c r="X51" s="84">
        <v>0</v>
      </c>
      <c r="Y51" s="84">
        <v>0</v>
      </c>
      <c r="Z51" s="142" t="s">
        <v>119</v>
      </c>
      <c r="AA51" s="143"/>
    </row>
    <row r="52" spans="2:29" ht="15" customHeight="1" thickBot="1">
      <c r="B52" s="137" t="s">
        <v>120</v>
      </c>
      <c r="C52" s="137"/>
      <c r="D52" s="138"/>
      <c r="E52" s="84">
        <v>0</v>
      </c>
      <c r="F52" s="84">
        <v>0</v>
      </c>
      <c r="G52" s="84">
        <v>0</v>
      </c>
      <c r="H52" s="84">
        <v>0</v>
      </c>
      <c r="I52" s="84">
        <v>0</v>
      </c>
      <c r="J52" s="84">
        <v>0</v>
      </c>
      <c r="K52" s="84">
        <v>0</v>
      </c>
      <c r="L52" s="84">
        <v>0</v>
      </c>
      <c r="M52" s="84">
        <v>0</v>
      </c>
      <c r="N52" s="84">
        <v>0</v>
      </c>
      <c r="O52" s="85"/>
      <c r="P52" s="85">
        <v>0</v>
      </c>
      <c r="Q52" s="84">
        <v>0</v>
      </c>
      <c r="R52" s="84">
        <v>0</v>
      </c>
      <c r="S52" s="84">
        <v>0</v>
      </c>
      <c r="T52" s="84">
        <v>0</v>
      </c>
      <c r="U52" s="84">
        <v>0</v>
      </c>
      <c r="V52" s="84">
        <v>0</v>
      </c>
      <c r="W52" s="84">
        <v>0</v>
      </c>
      <c r="X52" s="84">
        <v>0</v>
      </c>
      <c r="Y52" s="84">
        <v>0</v>
      </c>
      <c r="Z52" s="141" t="s">
        <v>120</v>
      </c>
      <c r="AA52" s="137"/>
      <c r="AB52" s="38"/>
      <c r="AC52" s="38"/>
    </row>
    <row r="53" spans="2:29" ht="17.25" customHeight="1">
      <c r="B53" s="207" t="s">
        <v>177</v>
      </c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1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2:29" ht="15" customHeight="1">
      <c r="B54" s="205" t="s">
        <v>190</v>
      </c>
      <c r="C54" s="206"/>
      <c r="D54" s="206"/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10"/>
    </row>
    <row r="56" spans="2:29">
      <c r="D56" s="3" t="s">
        <v>143</v>
      </c>
      <c r="E56" s="41">
        <f>SUM(E20,E34,E41,E49:E52)-E17</f>
        <v>0</v>
      </c>
      <c r="F56" s="41">
        <f>SUM(F20,F34,F41,F49:F52)-F17</f>
        <v>0</v>
      </c>
      <c r="G56" s="41">
        <f t="shared" ref="G56:N56" si="2">SUM(G20,G34,G41,G49:G52)-G17</f>
        <v>0</v>
      </c>
      <c r="H56" s="41">
        <f t="shared" si="2"/>
        <v>0</v>
      </c>
      <c r="I56" s="41">
        <f t="shared" si="2"/>
        <v>0</v>
      </c>
      <c r="J56" s="41">
        <f t="shared" si="2"/>
        <v>0</v>
      </c>
      <c r="K56" s="41">
        <f t="shared" si="2"/>
        <v>0</v>
      </c>
      <c r="L56" s="41">
        <f t="shared" si="2"/>
        <v>0</v>
      </c>
      <c r="M56" s="41">
        <f t="shared" si="2"/>
        <v>0</v>
      </c>
      <c r="N56" s="41">
        <f t="shared" si="2"/>
        <v>0</v>
      </c>
      <c r="P56" s="41">
        <f>SUM(P20,P34,P41,P49:P52)-P17</f>
        <v>0</v>
      </c>
      <c r="Q56" s="41">
        <f t="shared" ref="Q56:Y56" si="3">SUM(Q20,Q34,Q41,Q49:Q52)-Q17</f>
        <v>0</v>
      </c>
      <c r="R56" s="41">
        <f t="shared" si="3"/>
        <v>0</v>
      </c>
      <c r="S56" s="41">
        <f>SUM(S20,S34,S41,S49:S52)-S17</f>
        <v>0</v>
      </c>
      <c r="T56" s="41">
        <f t="shared" si="3"/>
        <v>0</v>
      </c>
      <c r="U56" s="41">
        <f>SUM(U20,U34,U41,U49:U52)-U17</f>
        <v>0</v>
      </c>
      <c r="V56" s="41">
        <f t="shared" si="3"/>
        <v>0</v>
      </c>
      <c r="W56" s="41">
        <f t="shared" si="3"/>
        <v>0</v>
      </c>
      <c r="X56" s="41">
        <f t="shared" si="3"/>
        <v>0</v>
      </c>
      <c r="Y56" s="41">
        <f t="shared" si="3"/>
        <v>0</v>
      </c>
    </row>
    <row r="57" spans="2:29">
      <c r="D57" s="3" t="s">
        <v>138</v>
      </c>
      <c r="E57" s="41">
        <f>SUM(E21:E33)-E20</f>
        <v>0</v>
      </c>
      <c r="F57" s="41">
        <f t="shared" ref="F57:N57" si="4">SUM(F21:F33)-F20</f>
        <v>0</v>
      </c>
      <c r="G57" s="41">
        <f t="shared" si="4"/>
        <v>0</v>
      </c>
      <c r="H57" s="41">
        <f t="shared" si="4"/>
        <v>0</v>
      </c>
      <c r="I57" s="41">
        <f t="shared" si="4"/>
        <v>0</v>
      </c>
      <c r="J57" s="41">
        <f t="shared" si="4"/>
        <v>0</v>
      </c>
      <c r="K57" s="41">
        <f t="shared" si="4"/>
        <v>0</v>
      </c>
      <c r="L57" s="41">
        <f t="shared" si="4"/>
        <v>0</v>
      </c>
      <c r="M57" s="41">
        <f t="shared" si="4"/>
        <v>0</v>
      </c>
      <c r="N57" s="41">
        <f t="shared" si="4"/>
        <v>0</v>
      </c>
      <c r="P57" s="41">
        <f>SUM(P21:P33)-P20</f>
        <v>0</v>
      </c>
      <c r="Q57" s="41">
        <f t="shared" ref="Q57:Y57" si="5">SUM(Q21:Q33)-Q20</f>
        <v>0</v>
      </c>
      <c r="R57" s="41">
        <f t="shared" si="5"/>
        <v>0</v>
      </c>
      <c r="S57" s="41">
        <f>SUM(S21:S33)-S20</f>
        <v>0</v>
      </c>
      <c r="T57" s="41">
        <f t="shared" si="5"/>
        <v>0</v>
      </c>
      <c r="U57" s="41">
        <f t="shared" si="5"/>
        <v>0</v>
      </c>
      <c r="V57" s="41">
        <f t="shared" si="5"/>
        <v>0</v>
      </c>
      <c r="W57" s="41">
        <f t="shared" si="5"/>
        <v>0</v>
      </c>
      <c r="X57" s="41">
        <f t="shared" si="5"/>
        <v>0</v>
      </c>
      <c r="Y57" s="41">
        <f t="shared" si="5"/>
        <v>0</v>
      </c>
    </row>
    <row r="58" spans="2:29">
      <c r="D58" s="3" t="s">
        <v>139</v>
      </c>
      <c r="E58" s="41">
        <f>SUM(E35:E40)-E34</f>
        <v>0</v>
      </c>
      <c r="F58" s="41">
        <f t="shared" ref="F58:N58" si="6">SUM(F35:F40)-F34</f>
        <v>0</v>
      </c>
      <c r="G58" s="41">
        <f t="shared" si="6"/>
        <v>0</v>
      </c>
      <c r="H58" s="41">
        <f t="shared" si="6"/>
        <v>0</v>
      </c>
      <c r="I58" s="41">
        <f t="shared" si="6"/>
        <v>0</v>
      </c>
      <c r="J58" s="41">
        <f t="shared" si="6"/>
        <v>0</v>
      </c>
      <c r="K58" s="41">
        <f t="shared" si="6"/>
        <v>0</v>
      </c>
      <c r="L58" s="41">
        <f t="shared" si="6"/>
        <v>0</v>
      </c>
      <c r="M58" s="41">
        <f t="shared" si="6"/>
        <v>0</v>
      </c>
      <c r="N58" s="41">
        <f t="shared" si="6"/>
        <v>0</v>
      </c>
      <c r="P58" s="41">
        <f>SUM(P35:P40)-P34</f>
        <v>0</v>
      </c>
      <c r="Q58" s="41">
        <f t="shared" ref="Q58:Y58" si="7">SUM(Q35:Q40)-Q34</f>
        <v>0</v>
      </c>
      <c r="R58" s="41">
        <f t="shared" si="7"/>
        <v>0</v>
      </c>
      <c r="S58" s="41">
        <f>SUM(S35:S40)-S34</f>
        <v>0</v>
      </c>
      <c r="T58" s="41">
        <f t="shared" si="7"/>
        <v>0</v>
      </c>
      <c r="U58" s="41">
        <f t="shared" si="7"/>
        <v>0</v>
      </c>
      <c r="V58" s="41">
        <f t="shared" si="7"/>
        <v>0</v>
      </c>
      <c r="W58" s="41">
        <f t="shared" si="7"/>
        <v>0</v>
      </c>
      <c r="X58" s="41">
        <f t="shared" si="7"/>
        <v>0</v>
      </c>
      <c r="Y58" s="41">
        <f t="shared" si="7"/>
        <v>0</v>
      </c>
    </row>
    <row r="59" spans="2:29">
      <c r="D59" s="3" t="s">
        <v>140</v>
      </c>
      <c r="E59" s="41">
        <f>SUM(E42:E48)-E41</f>
        <v>0</v>
      </c>
      <c r="F59" s="41">
        <f>SUM(F42:F48)-F41</f>
        <v>0</v>
      </c>
      <c r="G59" s="41">
        <f>SUM(G42:G48)-G41</f>
        <v>0</v>
      </c>
      <c r="H59" s="41">
        <f>SUM(H42:H48)-H41</f>
        <v>0</v>
      </c>
      <c r="I59" s="41">
        <f t="shared" ref="I59:N59" si="8">SUM(I42:I48)-I41</f>
        <v>0</v>
      </c>
      <c r="J59" s="41">
        <f t="shared" si="8"/>
        <v>0</v>
      </c>
      <c r="K59" s="41">
        <f t="shared" si="8"/>
        <v>0</v>
      </c>
      <c r="L59" s="41">
        <f t="shared" si="8"/>
        <v>0</v>
      </c>
      <c r="M59" s="41">
        <f t="shared" si="8"/>
        <v>0</v>
      </c>
      <c r="N59" s="41">
        <f t="shared" si="8"/>
        <v>0</v>
      </c>
      <c r="P59" s="41">
        <f>SUM(P42:P48)-P41</f>
        <v>0</v>
      </c>
      <c r="Q59" s="41">
        <f t="shared" ref="Q59:Y59" si="9">SUM(Q42:Q48)-Q41</f>
        <v>0</v>
      </c>
      <c r="R59" s="41">
        <f t="shared" si="9"/>
        <v>0</v>
      </c>
      <c r="S59" s="41">
        <f>SUM(S42:S48)-S41</f>
        <v>0</v>
      </c>
      <c r="T59" s="41">
        <f t="shared" si="9"/>
        <v>0</v>
      </c>
      <c r="U59" s="41">
        <f>SUM(U42:U48)-U41</f>
        <v>0</v>
      </c>
      <c r="V59" s="41">
        <f t="shared" si="9"/>
        <v>0</v>
      </c>
      <c r="W59" s="41">
        <f t="shared" si="9"/>
        <v>0</v>
      </c>
      <c r="X59" s="41">
        <f t="shared" si="9"/>
        <v>0</v>
      </c>
      <c r="Y59" s="41">
        <f t="shared" si="9"/>
        <v>0</v>
      </c>
    </row>
    <row r="60" spans="2:29">
      <c r="D60" s="3" t="s">
        <v>141</v>
      </c>
      <c r="E60" s="42">
        <f>SUM(E42:E45)</f>
        <v>108</v>
      </c>
      <c r="F60" s="42">
        <f t="shared" ref="F60:Y60" si="10">SUM(F42:F45)</f>
        <v>92</v>
      </c>
      <c r="G60" s="42">
        <f t="shared" si="10"/>
        <v>0</v>
      </c>
      <c r="H60" s="42">
        <f t="shared" si="10"/>
        <v>0</v>
      </c>
      <c r="I60" s="42">
        <f t="shared" si="10"/>
        <v>0</v>
      </c>
      <c r="J60" s="42">
        <f t="shared" si="10"/>
        <v>0</v>
      </c>
      <c r="K60" s="42">
        <f t="shared" si="10"/>
        <v>14</v>
      </c>
      <c r="L60" s="42">
        <f t="shared" si="10"/>
        <v>12</v>
      </c>
      <c r="M60" s="42">
        <f t="shared" si="10"/>
        <v>19</v>
      </c>
      <c r="N60" s="42">
        <f t="shared" si="10"/>
        <v>13</v>
      </c>
      <c r="P60" s="42">
        <f t="shared" si="10"/>
        <v>0</v>
      </c>
      <c r="Q60" s="42">
        <f t="shared" si="10"/>
        <v>0</v>
      </c>
      <c r="R60" s="42">
        <f t="shared" si="10"/>
        <v>41</v>
      </c>
      <c r="S60" s="42">
        <f>SUM(S42:S45)</f>
        <v>38</v>
      </c>
      <c r="T60" s="42">
        <f t="shared" si="10"/>
        <v>5</v>
      </c>
      <c r="U60" s="42">
        <f t="shared" si="10"/>
        <v>4</v>
      </c>
      <c r="V60" s="42">
        <f t="shared" si="10"/>
        <v>0</v>
      </c>
      <c r="W60" s="42">
        <f t="shared" si="10"/>
        <v>0</v>
      </c>
      <c r="X60" s="42">
        <f t="shared" si="10"/>
        <v>6</v>
      </c>
      <c r="Y60" s="42">
        <f t="shared" si="10"/>
        <v>5</v>
      </c>
    </row>
    <row r="61" spans="2:29">
      <c r="D61" s="3" t="s">
        <v>142</v>
      </c>
      <c r="E61" s="41">
        <f t="shared" ref="E61:J61" si="11">SUM(E42:E45)-E60</f>
        <v>0</v>
      </c>
      <c r="F61" s="41">
        <f t="shared" si="11"/>
        <v>0</v>
      </c>
      <c r="G61" s="41">
        <f t="shared" si="11"/>
        <v>0</v>
      </c>
      <c r="H61" s="41">
        <f t="shared" si="11"/>
        <v>0</v>
      </c>
      <c r="I61" s="41">
        <f t="shared" si="11"/>
        <v>0</v>
      </c>
      <c r="J61" s="41">
        <f t="shared" si="11"/>
        <v>0</v>
      </c>
      <c r="K61" s="41">
        <f>SUM(K42:K45)-K60</f>
        <v>0</v>
      </c>
      <c r="L61" s="41">
        <f>SUM(L42:L45)-L60</f>
        <v>0</v>
      </c>
      <c r="M61" s="41">
        <f>SUM(M42:M45)-M60</f>
        <v>0</v>
      </c>
      <c r="N61" s="41">
        <f>SUM(N42:N45)-N60</f>
        <v>0</v>
      </c>
      <c r="P61" s="41">
        <f t="shared" ref="P61:Y61" si="12">SUM(P42:P45)-P60</f>
        <v>0</v>
      </c>
      <c r="Q61" s="41">
        <f t="shared" si="12"/>
        <v>0</v>
      </c>
      <c r="R61" s="41">
        <f t="shared" si="12"/>
        <v>0</v>
      </c>
      <c r="S61" s="41">
        <f>SUM(S42:S45)-S60</f>
        <v>0</v>
      </c>
      <c r="T61" s="41">
        <f t="shared" si="12"/>
        <v>0</v>
      </c>
      <c r="U61" s="41">
        <f>SUM(U42:U45)-U60</f>
        <v>0</v>
      </c>
      <c r="V61" s="41">
        <f t="shared" si="12"/>
        <v>0</v>
      </c>
      <c r="W61" s="41">
        <f t="shared" si="12"/>
        <v>0</v>
      </c>
      <c r="X61" s="41">
        <f t="shared" si="12"/>
        <v>0</v>
      </c>
      <c r="Y61" s="41">
        <f t="shared" si="12"/>
        <v>0</v>
      </c>
    </row>
  </sheetData>
  <mergeCells count="62">
    <mergeCell ref="Z52:AA52"/>
    <mergeCell ref="Z4:AC7"/>
    <mergeCell ref="AC42:AC45"/>
    <mergeCell ref="Z49:AA49"/>
    <mergeCell ref="Z50:AA50"/>
    <mergeCell ref="Z51:AA51"/>
    <mergeCell ref="Z20:AA20"/>
    <mergeCell ref="Z34:AA34"/>
    <mergeCell ref="Z41:AA41"/>
    <mergeCell ref="P5:Q5"/>
    <mergeCell ref="C27:D27"/>
    <mergeCell ref="C28:D28"/>
    <mergeCell ref="B50:D50"/>
    <mergeCell ref="B20:D20"/>
    <mergeCell ref="C21:D21"/>
    <mergeCell ref="B34:D34"/>
    <mergeCell ref="C35:D35"/>
    <mergeCell ref="C33:D33"/>
    <mergeCell ref="C36:D36"/>
    <mergeCell ref="C29:D29"/>
    <mergeCell ref="C30:D30"/>
    <mergeCell ref="C39:D39"/>
    <mergeCell ref="C47:D47"/>
    <mergeCell ref="C37:D37"/>
    <mergeCell ref="C38:D38"/>
    <mergeCell ref="B49:D49"/>
    <mergeCell ref="C48:D48"/>
    <mergeCell ref="B41:D41"/>
    <mergeCell ref="B42:B45"/>
    <mergeCell ref="C40:D40"/>
    <mergeCell ref="B54:N54"/>
    <mergeCell ref="R6:S6"/>
    <mergeCell ref="T6:U6"/>
    <mergeCell ref="V6:W6"/>
    <mergeCell ref="C22:D22"/>
    <mergeCell ref="C23:D23"/>
    <mergeCell ref="C24:D24"/>
    <mergeCell ref="B53:N53"/>
    <mergeCell ref="C25:D25"/>
    <mergeCell ref="C26:D26"/>
    <mergeCell ref="B52:D52"/>
    <mergeCell ref="C46:D46"/>
    <mergeCell ref="C31:D31"/>
    <mergeCell ref="C32:D32"/>
    <mergeCell ref="B4:D7"/>
    <mergeCell ref="B51:D51"/>
    <mergeCell ref="D2:M2"/>
    <mergeCell ref="Q2:AA2"/>
    <mergeCell ref="G5:H5"/>
    <mergeCell ref="G6:H6"/>
    <mergeCell ref="M5:N5"/>
    <mergeCell ref="M6:N6"/>
    <mergeCell ref="I5:J5"/>
    <mergeCell ref="I6:J6"/>
    <mergeCell ref="K5:L5"/>
    <mergeCell ref="X5:Y5"/>
    <mergeCell ref="P4:Y4"/>
    <mergeCell ref="E4:N4"/>
    <mergeCell ref="E5:F5"/>
    <mergeCell ref="R5:S5"/>
    <mergeCell ref="V5:W5"/>
    <mergeCell ref="T5:U5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01 </vt:lpstr>
      <vt:lpstr>02</vt:lpstr>
      <vt:lpstr>03 </vt:lpstr>
      <vt:lpstr>04 </vt:lpstr>
      <vt:lpstr>'01 '!Print_Area</vt:lpstr>
      <vt:lpstr>'02'!Print_Area</vt:lpstr>
      <vt:lpstr>'03 '!Print_Area</vt:lpstr>
      <vt:lpstr>'04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2022-07-28T06:07:27Z</dcterms:created>
  <dcterms:modified xsi:type="dcterms:W3CDTF">2022-07-28T06:07:27Z</dcterms:modified>
</cp:coreProperties>
</file>