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235D0BF0-84CC-4D9E-A5B0-9289220E622D}" xr6:coauthVersionLast="36" xr6:coauthVersionMax="36" xr10:uidLastSave="{00000000-0000-0000-0000-000000000000}"/>
  <bookViews>
    <workbookView xWindow="32772" yWindow="32772" windowWidth="7680" windowHeight="8376" xr2:uid="{00000000-000D-0000-FFFF-FFFF00000000}"/>
  </bookViews>
  <sheets>
    <sheet name="110" sheetId="1" r:id="rId1"/>
  </sheets>
  <definedNames>
    <definedName name="_xlnm.Print_Area" localSheetId="0">'110'!$B$2:$N$51,'110'!$P$2:$AB$51</definedName>
  </definedNames>
  <calcPr calcId="191029"/>
</workbook>
</file>

<file path=xl/calcChain.xml><?xml version="1.0" encoding="utf-8"?>
<calcChain xmlns="http://schemas.openxmlformats.org/spreadsheetml/2006/main">
  <c r="AF10" i="1" l="1"/>
  <c r="AE10" i="1" s="1"/>
  <c r="AF9" i="1"/>
  <c r="AF20" i="1" s="1"/>
  <c r="AF31" i="1" s="1"/>
  <c r="AF42" i="1" s="1"/>
  <c r="AF16" i="1"/>
  <c r="AE16" i="1" s="1"/>
  <c r="AF15" i="1"/>
  <c r="AE15" i="1" s="1"/>
  <c r="Y15" i="1" s="1"/>
  <c r="AF14" i="1"/>
  <c r="AF25" i="1" s="1"/>
  <c r="AF36" i="1" s="1"/>
  <c r="AF47" i="1" s="1"/>
  <c r="AF11" i="1"/>
  <c r="AE11" i="1" s="1"/>
  <c r="AF22" i="1"/>
  <c r="AF33" i="1" s="1"/>
  <c r="AF44" i="1" s="1"/>
  <c r="AF7" i="1"/>
  <c r="AE7" i="1" s="1"/>
  <c r="AF13" i="1"/>
  <c r="AE13" i="1"/>
  <c r="AE24" i="1" s="1"/>
  <c r="X10" i="1"/>
  <c r="X21" i="1"/>
  <c r="X32" i="1"/>
  <c r="X43" i="1"/>
  <c r="AF26" i="1"/>
  <c r="AF37" i="1" s="1"/>
  <c r="AF48" i="1" s="1"/>
  <c r="AF12" i="1"/>
  <c r="AF23" i="1" s="1"/>
  <c r="AF34" i="1" s="1"/>
  <c r="AF45" i="1" s="1"/>
  <c r="AF24" i="1"/>
  <c r="AF35" i="1"/>
  <c r="AF46" i="1" s="1"/>
  <c r="Y11" i="1" l="1"/>
  <c r="AE22" i="1"/>
  <c r="AE14" i="1"/>
  <c r="Y14" i="1" s="1"/>
  <c r="Y13" i="1"/>
  <c r="AE9" i="1"/>
  <c r="Y24" i="1"/>
  <c r="AE35" i="1"/>
  <c r="Y16" i="1"/>
  <c r="AE27" i="1"/>
  <c r="AE21" i="1"/>
  <c r="Y10" i="1"/>
  <c r="AE12" i="1"/>
  <c r="AF21" i="1"/>
  <c r="AF32" i="1" s="1"/>
  <c r="AF43" i="1" s="1"/>
  <c r="AE26" i="1"/>
  <c r="AF27" i="1"/>
  <c r="AF38" i="1" s="1"/>
  <c r="AF49" i="1" s="1"/>
  <c r="AE33" i="1" l="1"/>
  <c r="Y22" i="1"/>
  <c r="AE25" i="1"/>
  <c r="AE36" i="1" s="1"/>
  <c r="Y9" i="1"/>
  <c r="AE20" i="1"/>
  <c r="AE32" i="1"/>
  <c r="Y21" i="1"/>
  <c r="Y26" i="1"/>
  <c r="AE37" i="1"/>
  <c r="AE46" i="1"/>
  <c r="Y46" i="1" s="1"/>
  <c r="Y35" i="1"/>
  <c r="Y27" i="1"/>
  <c r="AE38" i="1"/>
  <c r="Y12" i="1"/>
  <c r="AE23" i="1"/>
  <c r="Y25" i="1" l="1"/>
  <c r="Y20" i="1"/>
  <c r="AE31" i="1"/>
  <c r="AE44" i="1"/>
  <c r="Y44" i="1" s="1"/>
  <c r="Y33" i="1"/>
  <c r="Y36" i="1"/>
  <c r="AE47" i="1"/>
  <c r="Y47" i="1" s="1"/>
  <c r="Y37" i="1"/>
  <c r="AE48" i="1"/>
  <c r="Y48" i="1" s="1"/>
  <c r="Y23" i="1"/>
  <c r="AE34" i="1"/>
  <c r="AE49" i="1"/>
  <c r="Y49" i="1" s="1"/>
  <c r="Y38" i="1"/>
  <c r="AE43" i="1"/>
  <c r="Y43" i="1" s="1"/>
  <c r="Y32" i="1"/>
  <c r="Y31" i="1" l="1"/>
  <c r="AE42" i="1"/>
  <c r="Y42" i="1" s="1"/>
  <c r="Y34" i="1"/>
  <c r="AE45" i="1"/>
  <c r="Y45" i="1" s="1"/>
</calcChain>
</file>

<file path=xl/sharedStrings.xml><?xml version="1.0" encoding="utf-8"?>
<sst xmlns="http://schemas.openxmlformats.org/spreadsheetml/2006/main" count="259" uniqueCount="157">
  <si>
    <t>（人口比：人口1,000人当たり）</t>
  </si>
  <si>
    <t>刑　法　犯　総　数　（交通業過を除く）</t>
  </si>
  <si>
    <t>凶　悪　犯　総　数</t>
  </si>
  <si>
    <t>粗　暴　犯　総　数</t>
  </si>
  <si>
    <t>窃　盗　犯　総　数</t>
  </si>
  <si>
    <t>注１　触法少年の人口比算出に用いた人口は10～13歳の人口である。</t>
  </si>
  <si>
    <t>人員</t>
    <phoneticPr fontId="1"/>
  </si>
  <si>
    <t>人口比</t>
    <phoneticPr fontId="1"/>
  </si>
  <si>
    <t>区  　　分</t>
    <phoneticPr fontId="1"/>
  </si>
  <si>
    <t>触法少年</t>
    <phoneticPr fontId="1"/>
  </si>
  <si>
    <t>犯罪少年</t>
    <phoneticPr fontId="1"/>
  </si>
  <si>
    <t>14・15歳</t>
    <phoneticPr fontId="1"/>
  </si>
  <si>
    <t>16・17歳</t>
    <phoneticPr fontId="1"/>
  </si>
  <si>
    <t>18・19歳</t>
    <phoneticPr fontId="1"/>
  </si>
  <si>
    <t>成人</t>
    <phoneticPr fontId="1"/>
  </si>
  <si>
    <r>
      <t>うち)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20～29歳</t>
    </r>
    <phoneticPr fontId="1"/>
  </si>
  <si>
    <r>
      <t>うち)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20～24歳</t>
    </r>
    <phoneticPr fontId="1"/>
  </si>
  <si>
    <t>計</t>
    <rPh sb="0" eb="1">
      <t>ケイ</t>
    </rPh>
    <phoneticPr fontId="1"/>
  </si>
  <si>
    <t>　</t>
    <phoneticPr fontId="1"/>
  </si>
  <si>
    <t xml:space="preserve">検挙人員　及び　人口比  </t>
    <phoneticPr fontId="1"/>
  </si>
  <si>
    <t>人員</t>
  </si>
  <si>
    <t>人口比</t>
  </si>
  <si>
    <t>総    数</t>
  </si>
  <si>
    <t xml:space="preserve">    0 歳</t>
  </si>
  <si>
    <t xml:space="preserve">    1</t>
  </si>
  <si>
    <t xml:space="preserve">    2</t>
  </si>
  <si>
    <t xml:space="preserve">    3</t>
  </si>
  <si>
    <t xml:space="preserve">    4</t>
  </si>
  <si>
    <t xml:space="preserve">    5</t>
  </si>
  <si>
    <t xml:space="preserve">    6</t>
  </si>
  <si>
    <t xml:space="preserve">    7</t>
  </si>
  <si>
    <t xml:space="preserve">    8</t>
  </si>
  <si>
    <t xml:space="preserve">    9</t>
  </si>
  <si>
    <t xml:space="preserve">   10</t>
  </si>
  <si>
    <t xml:space="preserve">   11</t>
  </si>
  <si>
    <t xml:space="preserve">   12</t>
  </si>
  <si>
    <t xml:space="preserve">   13</t>
  </si>
  <si>
    <t xml:space="preserve">   14</t>
  </si>
  <si>
    <t xml:space="preserve">   15</t>
  </si>
  <si>
    <t xml:space="preserve">   16</t>
  </si>
  <si>
    <t xml:space="preserve">   17</t>
  </si>
  <si>
    <t xml:space="preserve">   18</t>
  </si>
  <si>
    <t xml:space="preserve">   19</t>
  </si>
  <si>
    <t xml:space="preserve">   20</t>
  </si>
  <si>
    <t xml:space="preserve">   21</t>
  </si>
  <si>
    <t xml:space="preserve">   22</t>
  </si>
  <si>
    <t xml:space="preserve">   23</t>
  </si>
  <si>
    <t xml:space="preserve">   24</t>
  </si>
  <si>
    <t xml:space="preserve">   25</t>
  </si>
  <si>
    <t xml:space="preserve">   26</t>
  </si>
  <si>
    <t xml:space="preserve">   27</t>
  </si>
  <si>
    <t xml:space="preserve">   28</t>
  </si>
  <si>
    <t xml:space="preserve">   29</t>
  </si>
  <si>
    <t xml:space="preserve">   30</t>
  </si>
  <si>
    <t xml:space="preserve">   31</t>
  </si>
  <si>
    <t xml:space="preserve">   32</t>
  </si>
  <si>
    <t xml:space="preserve">   33</t>
  </si>
  <si>
    <t xml:space="preserve">   34</t>
  </si>
  <si>
    <t xml:space="preserve">   35</t>
  </si>
  <si>
    <t xml:space="preserve">   36</t>
  </si>
  <si>
    <t xml:space="preserve">   37</t>
  </si>
  <si>
    <t xml:space="preserve">   38</t>
  </si>
  <si>
    <t xml:space="preserve">   39</t>
  </si>
  <si>
    <t xml:space="preserve">   40</t>
  </si>
  <si>
    <t xml:space="preserve">   41</t>
  </si>
  <si>
    <t xml:space="preserve">   42</t>
  </si>
  <si>
    <t xml:space="preserve">   43</t>
  </si>
  <si>
    <t xml:space="preserve">   44</t>
  </si>
  <si>
    <t xml:space="preserve">   46</t>
  </si>
  <si>
    <t xml:space="preserve">   47</t>
  </si>
  <si>
    <t xml:space="preserve">   48</t>
  </si>
  <si>
    <t xml:space="preserve">   49</t>
  </si>
  <si>
    <t xml:space="preserve">   50</t>
  </si>
  <si>
    <t xml:space="preserve">   51</t>
  </si>
  <si>
    <t xml:space="preserve">   52</t>
  </si>
  <si>
    <t xml:space="preserve">   53</t>
  </si>
  <si>
    <t xml:space="preserve">   54</t>
  </si>
  <si>
    <t xml:space="preserve">   55</t>
  </si>
  <si>
    <t xml:space="preserve">   56</t>
  </si>
  <si>
    <t xml:space="preserve">   57</t>
  </si>
  <si>
    <t xml:space="preserve">   58</t>
  </si>
  <si>
    <t xml:space="preserve">   59</t>
  </si>
  <si>
    <t xml:space="preserve">   60</t>
  </si>
  <si>
    <t xml:space="preserve">   61</t>
  </si>
  <si>
    <t xml:space="preserve">   62</t>
  </si>
  <si>
    <t xml:space="preserve">   63</t>
  </si>
  <si>
    <t xml:space="preserve">   64</t>
  </si>
  <si>
    <t xml:space="preserve">   65</t>
  </si>
  <si>
    <t xml:space="preserve">   66</t>
  </si>
  <si>
    <t xml:space="preserve">   67</t>
  </si>
  <si>
    <t xml:space="preserve">   68</t>
  </si>
  <si>
    <t xml:space="preserve">   69</t>
  </si>
  <si>
    <t xml:space="preserve">   70</t>
  </si>
  <si>
    <t xml:space="preserve">   71</t>
  </si>
  <si>
    <t xml:space="preserve">   72</t>
  </si>
  <si>
    <t xml:space="preserve">   73</t>
  </si>
  <si>
    <t xml:space="preserve">   74</t>
  </si>
  <si>
    <t xml:space="preserve">   75</t>
  </si>
  <si>
    <t xml:space="preserve">   76</t>
  </si>
  <si>
    <t xml:space="preserve">   77</t>
  </si>
  <si>
    <t xml:space="preserve">   78</t>
  </si>
  <si>
    <t xml:space="preserve">   79</t>
  </si>
  <si>
    <t xml:space="preserve">   80</t>
  </si>
  <si>
    <t xml:space="preserve">   81</t>
  </si>
  <si>
    <t xml:space="preserve">   82</t>
  </si>
  <si>
    <t xml:space="preserve">   83</t>
  </si>
  <si>
    <t xml:space="preserve">   84</t>
  </si>
  <si>
    <t xml:space="preserve">   85</t>
  </si>
  <si>
    <t xml:space="preserve">   86</t>
  </si>
  <si>
    <t xml:space="preserve">   87</t>
  </si>
  <si>
    <t xml:space="preserve">   88</t>
  </si>
  <si>
    <t xml:space="preserve">   89</t>
  </si>
  <si>
    <r>
      <t>1</t>
    </r>
    <r>
      <rPr>
        <sz val="10"/>
        <rFont val="ＭＳ 明朝"/>
        <family val="1"/>
        <charset val="128"/>
      </rPr>
      <t>4-19</t>
    </r>
    <phoneticPr fontId="1"/>
  </si>
  <si>
    <t>14,15</t>
  </si>
  <si>
    <t>14,15</t>
    <phoneticPr fontId="1"/>
  </si>
  <si>
    <r>
      <t>1</t>
    </r>
    <r>
      <rPr>
        <sz val="10"/>
        <rFont val="ＭＳ 明朝"/>
        <family val="1"/>
        <charset val="128"/>
      </rPr>
      <t>6,17</t>
    </r>
    <phoneticPr fontId="1"/>
  </si>
  <si>
    <r>
      <t>1</t>
    </r>
    <r>
      <rPr>
        <sz val="10"/>
        <rFont val="ＭＳ 明朝"/>
        <family val="1"/>
        <charset val="128"/>
      </rPr>
      <t>8,19</t>
    </r>
    <phoneticPr fontId="1"/>
  </si>
  <si>
    <t>20以上</t>
    <rPh sb="2" eb="4">
      <t>イジョウ</t>
    </rPh>
    <phoneticPr fontId="1"/>
  </si>
  <si>
    <t>総数</t>
    <rPh sb="0" eb="2">
      <t>ソウスウ</t>
    </rPh>
    <phoneticPr fontId="1"/>
  </si>
  <si>
    <r>
      <t xml:space="preserve">   </t>
    </r>
    <r>
      <rPr>
        <sz val="11"/>
        <rFont val="ＭＳ 明朝"/>
        <family val="1"/>
        <charset val="128"/>
      </rPr>
      <t>45 歳</t>
    </r>
    <phoneticPr fontId="6"/>
  </si>
  <si>
    <r>
      <t>90</t>
    </r>
    <r>
      <rPr>
        <sz val="11"/>
        <rFont val="ＭＳ 明朝"/>
        <family val="1"/>
        <charset val="128"/>
      </rPr>
      <t>歳以上</t>
    </r>
    <phoneticPr fontId="6"/>
  </si>
  <si>
    <t>89歳以上</t>
    <phoneticPr fontId="6"/>
  </si>
  <si>
    <t>20-24</t>
  </si>
  <si>
    <t>20-24</t>
    <phoneticPr fontId="1"/>
  </si>
  <si>
    <t>10-13</t>
  </si>
  <si>
    <t>10-13</t>
    <phoneticPr fontId="1"/>
  </si>
  <si>
    <t>20-29</t>
  </si>
  <si>
    <t>20-29</t>
    <phoneticPr fontId="1"/>
  </si>
  <si>
    <t>14-19</t>
  </si>
  <si>
    <t>16,17</t>
  </si>
  <si>
    <t>18,19</t>
  </si>
  <si>
    <t>↓要更新</t>
    <rPh sb="1" eb="2">
      <t>ヨウ</t>
    </rPh>
    <rPh sb="2" eb="4">
      <t>コウシン</t>
    </rPh>
    <phoneticPr fontId="1"/>
  </si>
  <si>
    <t>平２２</t>
  </si>
  <si>
    <t>平２３</t>
  </si>
  <si>
    <t>平２４</t>
  </si>
  <si>
    <t>平２５</t>
  </si>
  <si>
    <t>平２６</t>
  </si>
  <si>
    <t>少年484</t>
    <rPh sb="0" eb="2">
      <t>ショウネン</t>
    </rPh>
    <phoneticPr fontId="1"/>
  </si>
  <si>
    <t>少年485</t>
    <rPh sb="0" eb="2">
      <t>ショウネン</t>
    </rPh>
    <phoneticPr fontId="1"/>
  </si>
  <si>
    <t>110　年次別　包括罪種別　</t>
    <phoneticPr fontId="1"/>
  </si>
  <si>
    <r>
      <t>H</t>
    </r>
    <r>
      <rPr>
        <sz val="10"/>
        <rFont val="ＭＳ 明朝"/>
        <family val="1"/>
        <charset val="128"/>
      </rPr>
      <t>21</t>
    </r>
    <phoneticPr fontId="1"/>
  </si>
  <si>
    <r>
      <t>H</t>
    </r>
    <r>
      <rPr>
        <sz val="10"/>
        <rFont val="ＭＳ 明朝"/>
        <family val="1"/>
        <charset val="128"/>
      </rPr>
      <t>22</t>
    </r>
    <phoneticPr fontId="1"/>
  </si>
  <si>
    <t>H23</t>
    <phoneticPr fontId="1"/>
  </si>
  <si>
    <t>H24</t>
    <phoneticPr fontId="1"/>
  </si>
  <si>
    <t>H25</t>
    <phoneticPr fontId="1"/>
  </si>
  <si>
    <t>H26</t>
    <phoneticPr fontId="1"/>
  </si>
  <si>
    <t>H27</t>
    <phoneticPr fontId="1"/>
  </si>
  <si>
    <t>平２７</t>
  </si>
  <si>
    <t>H28</t>
    <phoneticPr fontId="1"/>
  </si>
  <si>
    <t>平２８</t>
  </si>
  <si>
    <t>H29</t>
    <phoneticPr fontId="1"/>
  </si>
  <si>
    <t>平２９</t>
  </si>
  <si>
    <t>H30</t>
    <phoneticPr fontId="1"/>
  </si>
  <si>
    <t>平３０</t>
  </si>
  <si>
    <t>令元</t>
    <rPh sb="0" eb="1">
      <t>レイ</t>
    </rPh>
    <rPh sb="1" eb="2">
      <t>ハジメ</t>
    </rPh>
    <phoneticPr fontId="1"/>
  </si>
  <si>
    <t>R01人口</t>
    <rPh sb="3" eb="5">
      <t>ジンコウ</t>
    </rPh>
    <phoneticPr fontId="1"/>
  </si>
  <si>
    <t>　２　人口比算出に用いた人口は、総務省統計局の人口推計及び国勢調査人口（各年10月1日現在）である。</t>
    <rPh sb="18" eb="19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</si>
</sst>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0.0_ "/>
    <numFmt numFmtId="178" formatCode="#,##0_ "/>
    <numFmt numFmtId="179" formatCode="0_ "/>
    <numFmt numFmtId="180" formatCode="#,##0.00_);[Red]\(#,##0.00\)"/>
    <numFmt numFmtId="181" formatCode="#,##0_);[Red]\(#,##0\)"/>
    <numFmt numFmtId="182" formatCode="0;[Red]0"/>
  </numFmts>
  <fonts count="9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Alignment="0" applyProtection="0"/>
    <xf numFmtId="38" fontId="7" fillId="0" borderId="0" applyFont="0" applyFill="0" applyBorder="0" applyAlignment="0" applyProtection="0"/>
    <xf numFmtId="0" fontId="6" fillId="0" borderId="0"/>
  </cellStyleXfs>
  <cellXfs count="121">
    <xf numFmtId="0" fontId="0" fillId="0" borderId="0" xfId="0"/>
    <xf numFmtId="0" fontId="7" fillId="0" borderId="0" xfId="2" applyFont="1" applyFill="1"/>
    <xf numFmtId="3" fontId="7" fillId="0" borderId="1" xfId="1" applyNumberFormat="1" applyFont="1" applyFill="1" applyBorder="1"/>
    <xf numFmtId="3" fontId="7" fillId="0" borderId="0" xfId="1" applyNumberFormat="1" applyFont="1" applyFill="1"/>
    <xf numFmtId="49" fontId="7" fillId="0" borderId="0" xfId="2" applyNumberFormat="1" applyFont="1" applyFill="1" applyAlignment="1">
      <alignment vertical="center"/>
    </xf>
    <xf numFmtId="3" fontId="7" fillId="0" borderId="1" xfId="1" applyNumberFormat="1" applyFont="1" applyFill="1" applyBorder="1" applyAlignment="1">
      <alignment vertical="center"/>
    </xf>
    <xf numFmtId="3" fontId="7" fillId="0" borderId="0" xfId="1" applyNumberFormat="1" applyFont="1" applyFill="1" applyAlignment="1">
      <alignment vertical="center"/>
    </xf>
    <xf numFmtId="49" fontId="7" fillId="0" borderId="0" xfId="2" applyNumberFormat="1" applyFont="1" applyFill="1" applyAlignment="1"/>
    <xf numFmtId="3" fontId="7" fillId="0" borderId="1" xfId="1" applyNumberFormat="1" applyFont="1" applyFill="1" applyBorder="1" applyAlignment="1">
      <alignment vertical="top"/>
    </xf>
    <xf numFmtId="3" fontId="7" fillId="0" borderId="0" xfId="1" applyNumberFormat="1" applyFont="1" applyFill="1" applyAlignment="1">
      <alignment vertical="top"/>
    </xf>
    <xf numFmtId="0" fontId="3" fillId="0" borderId="0" xfId="0" applyFont="1" applyFill="1"/>
    <xf numFmtId="0" fontId="3" fillId="0" borderId="0" xfId="0" applyFont="1" applyFill="1" applyProtection="1"/>
    <xf numFmtId="0" fontId="3" fillId="0" borderId="0" xfId="0" applyFont="1" applyFill="1" applyBorder="1" applyProtection="1"/>
    <xf numFmtId="181" fontId="3" fillId="0" borderId="0" xfId="0" applyNumberFormat="1" applyFont="1" applyFill="1"/>
    <xf numFmtId="180" fontId="3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>
      <alignment horizontal="center"/>
    </xf>
    <xf numFmtId="181" fontId="2" fillId="0" borderId="0" xfId="0" applyNumberFormat="1" applyFont="1" applyFill="1"/>
    <xf numFmtId="180" fontId="2" fillId="0" borderId="0" xfId="0" applyNumberFormat="1" applyFont="1" applyFill="1"/>
    <xf numFmtId="0" fontId="3" fillId="0" borderId="2" xfId="0" applyFont="1" applyFill="1" applyBorder="1" applyProtection="1"/>
    <xf numFmtId="0" fontId="8" fillId="0" borderId="0" xfId="0" applyFont="1" applyFill="1"/>
    <xf numFmtId="0" fontId="5" fillId="0" borderId="0" xfId="0" applyFont="1" applyFill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181" fontId="5" fillId="0" borderId="0" xfId="0" applyNumberFormat="1" applyFont="1" applyFill="1" applyAlignment="1">
      <alignment horizontal="distributed" vertical="center" justifyLastLine="1"/>
    </xf>
    <xf numFmtId="180" fontId="5" fillId="0" borderId="0" xfId="0" applyNumberFormat="1" applyFont="1" applyFill="1" applyAlignment="1">
      <alignment horizontal="distributed" vertical="center" justifyLastLine="1"/>
    </xf>
    <xf numFmtId="0" fontId="5" fillId="0" borderId="3" xfId="0" applyFont="1" applyFill="1" applyBorder="1" applyAlignment="1" applyProtection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 applyProtection="1">
      <alignment horizontal="distributed" vertical="center" justifyLastLine="1"/>
    </xf>
    <xf numFmtId="0" fontId="4" fillId="0" borderId="3" xfId="0" applyFont="1" applyFill="1" applyBorder="1" applyAlignment="1" applyProtection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0" fontId="5" fillId="0" borderId="0" xfId="0" applyFont="1" applyFill="1"/>
    <xf numFmtId="0" fontId="5" fillId="0" borderId="0" xfId="0" applyFont="1" applyFill="1" applyBorder="1" applyProtection="1"/>
    <xf numFmtId="0" fontId="5" fillId="0" borderId="1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5" fillId="0" borderId="1" xfId="0" applyFont="1" applyFill="1" applyBorder="1"/>
    <xf numFmtId="0" fontId="5" fillId="0" borderId="0" xfId="0" applyFont="1" applyFill="1" applyBorder="1"/>
    <xf numFmtId="181" fontId="5" fillId="0" borderId="0" xfId="0" applyNumberFormat="1" applyFont="1" applyFill="1"/>
    <xf numFmtId="180" fontId="5" fillId="0" borderId="0" xfId="0" applyNumberFormat="1" applyFont="1" applyFill="1"/>
    <xf numFmtId="179" fontId="5" fillId="0" borderId="0" xfId="0" applyNumberFormat="1" applyFont="1" applyFill="1"/>
    <xf numFmtId="0" fontId="0" fillId="0" borderId="0" xfId="0" applyFill="1"/>
    <xf numFmtId="181" fontId="0" fillId="0" borderId="0" xfId="0" applyNumberFormat="1" applyFill="1"/>
    <xf numFmtId="178" fontId="7" fillId="0" borderId="1" xfId="0" applyNumberFormat="1" applyFont="1" applyFill="1" applyBorder="1" applyProtection="1">
      <protection locked="0"/>
    </xf>
    <xf numFmtId="0" fontId="5" fillId="0" borderId="1" xfId="0" applyFont="1" applyFill="1" applyBorder="1" applyProtection="1"/>
    <xf numFmtId="0" fontId="5" fillId="0" borderId="0" xfId="0" applyFont="1" applyFill="1" applyProtection="1"/>
    <xf numFmtId="0" fontId="4" fillId="0" borderId="0" xfId="0" applyFont="1" applyFill="1" applyProtection="1"/>
    <xf numFmtId="0" fontId="5" fillId="0" borderId="0" xfId="0" applyFont="1" applyFill="1" applyBorder="1" applyAlignment="1" applyProtection="1">
      <alignment horizontal="distributed"/>
    </xf>
    <xf numFmtId="37" fontId="5" fillId="0" borderId="1" xfId="0" applyNumberFormat="1" applyFont="1" applyFill="1" applyBorder="1" applyProtection="1"/>
    <xf numFmtId="176" fontId="5" fillId="0" borderId="1" xfId="0" applyNumberFormat="1" applyFont="1" applyFill="1" applyBorder="1" applyProtection="1"/>
    <xf numFmtId="38" fontId="5" fillId="0" borderId="1" xfId="0" applyNumberFormat="1" applyFont="1" applyFill="1" applyBorder="1" applyProtection="1"/>
    <xf numFmtId="3" fontId="5" fillId="0" borderId="0" xfId="0" applyNumberFormat="1" applyFont="1" applyFill="1" applyBorder="1" applyProtection="1"/>
    <xf numFmtId="176" fontId="3" fillId="0" borderId="1" xfId="0" applyNumberFormat="1" applyFont="1" applyFill="1" applyBorder="1" applyProtection="1"/>
    <xf numFmtId="38" fontId="3" fillId="0" borderId="1" xfId="0" applyNumberFormat="1" applyFont="1" applyFill="1" applyBorder="1" applyProtection="1"/>
    <xf numFmtId="38" fontId="3" fillId="0" borderId="1" xfId="0" applyNumberFormat="1" applyFont="1" applyFill="1" applyBorder="1" applyProtection="1">
      <protection locked="0"/>
    </xf>
    <xf numFmtId="176" fontId="3" fillId="0" borderId="1" xfId="0" applyNumberFormat="1" applyFont="1" applyFill="1" applyBorder="1" applyProtection="1">
      <protection locked="0"/>
    </xf>
    <xf numFmtId="38" fontId="4" fillId="0" borderId="1" xfId="0" applyNumberFormat="1" applyFont="1" applyFill="1" applyBorder="1" applyProtection="1">
      <protection locked="0"/>
    </xf>
    <xf numFmtId="176" fontId="4" fillId="0" borderId="1" xfId="0" applyNumberFormat="1" applyFont="1" applyFill="1" applyBorder="1" applyProtection="1">
      <protection locked="0"/>
    </xf>
    <xf numFmtId="179" fontId="0" fillId="0" borderId="0" xfId="0" quotePrefix="1" applyNumberFormat="1" applyFill="1"/>
    <xf numFmtId="176" fontId="5" fillId="0" borderId="0" xfId="0" applyNumberFormat="1" applyFont="1" applyFill="1"/>
    <xf numFmtId="177" fontId="5" fillId="0" borderId="0" xfId="0" applyNumberFormat="1" applyFont="1" applyFill="1"/>
    <xf numFmtId="38" fontId="4" fillId="0" borderId="1" xfId="0" applyNumberFormat="1" applyFont="1" applyFill="1" applyBorder="1" applyProtection="1"/>
    <xf numFmtId="179" fontId="0" fillId="0" borderId="0" xfId="0" applyNumberFormat="1" applyFill="1"/>
    <xf numFmtId="0" fontId="5" fillId="0" borderId="0" xfId="0" applyFont="1" applyFill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176" fontId="4" fillId="0" borderId="5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/>
    <xf numFmtId="38" fontId="5" fillId="0" borderId="6" xfId="0" applyNumberFormat="1" applyFont="1" applyFill="1" applyBorder="1" applyProtection="1"/>
    <xf numFmtId="2" fontId="3" fillId="0" borderId="1" xfId="0" applyNumberFormat="1" applyFont="1" applyFill="1" applyBorder="1" applyProtection="1"/>
    <xf numFmtId="2" fontId="3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2" fontId="5" fillId="0" borderId="0" xfId="0" applyNumberFormat="1" applyFont="1" applyFill="1"/>
    <xf numFmtId="2" fontId="4" fillId="0" borderId="5" xfId="0" applyNumberFormat="1" applyFont="1" applyFill="1" applyBorder="1" applyProtection="1">
      <protection locked="0"/>
    </xf>
    <xf numFmtId="3" fontId="5" fillId="0" borderId="6" xfId="0" applyNumberFormat="1" applyFont="1" applyFill="1" applyBorder="1" applyProtection="1"/>
    <xf numFmtId="38" fontId="5" fillId="0" borderId="0" xfId="0" applyNumberFormat="1" applyFont="1" applyFill="1" applyBorder="1" applyProtection="1"/>
    <xf numFmtId="0" fontId="5" fillId="0" borderId="2" xfId="0" applyFont="1" applyFill="1" applyBorder="1" applyAlignment="1">
      <alignment horizontal="distributed"/>
    </xf>
    <xf numFmtId="37" fontId="5" fillId="0" borderId="7" xfId="0" applyNumberFormat="1" applyFont="1" applyFill="1" applyBorder="1" applyProtection="1"/>
    <xf numFmtId="2" fontId="5" fillId="0" borderId="7" xfId="0" applyNumberFormat="1" applyFont="1" applyFill="1" applyBorder="1" applyProtection="1"/>
    <xf numFmtId="38" fontId="5" fillId="0" borderId="7" xfId="0" applyNumberFormat="1" applyFont="1" applyFill="1" applyBorder="1" applyProtection="1"/>
    <xf numFmtId="3" fontId="5" fillId="0" borderId="8" xfId="0" applyNumberFormat="1" applyFont="1" applyFill="1" applyBorder="1" applyProtection="1"/>
    <xf numFmtId="38" fontId="5" fillId="0" borderId="2" xfId="0" applyNumberFormat="1" applyFont="1" applyFill="1" applyBorder="1" applyProtection="1"/>
    <xf numFmtId="2" fontId="3" fillId="0" borderId="7" xfId="0" applyNumberFormat="1" applyFont="1" applyFill="1" applyBorder="1" applyProtection="1"/>
    <xf numFmtId="38" fontId="3" fillId="0" borderId="7" xfId="0" applyNumberFormat="1" applyFont="1" applyFill="1" applyBorder="1" applyProtection="1"/>
    <xf numFmtId="38" fontId="3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38" fontId="4" fillId="0" borderId="7" xfId="0" applyNumberFormat="1" applyFont="1" applyFill="1" applyBorder="1" applyProtection="1">
      <protection locked="0"/>
    </xf>
    <xf numFmtId="2" fontId="4" fillId="0" borderId="8" xfId="0" applyNumberFormat="1" applyFont="1" applyFill="1" applyBorder="1" applyProtection="1">
      <protection locked="0"/>
    </xf>
    <xf numFmtId="0" fontId="5" fillId="0" borderId="7" xfId="0" applyFont="1" applyFill="1" applyBorder="1" applyAlignment="1">
      <alignment horizontal="distributed"/>
    </xf>
    <xf numFmtId="0" fontId="5" fillId="0" borderId="9" xfId="0" applyFont="1" applyFill="1" applyBorder="1"/>
    <xf numFmtId="3" fontId="5" fillId="0" borderId="0" xfId="0" applyNumberFormat="1" applyFont="1" applyFill="1"/>
    <xf numFmtId="0" fontId="0" fillId="0" borderId="0" xfId="0" applyFill="1" applyAlignment="1">
      <alignment horizontal="right"/>
    </xf>
    <xf numFmtId="0" fontId="0" fillId="0" borderId="0" xfId="0" applyFill="1" applyBorder="1" applyProtection="1"/>
    <xf numFmtId="0" fontId="0" fillId="0" borderId="0" xfId="0" applyFont="1" applyFill="1" applyAlignment="1">
      <alignment horizontal="right"/>
    </xf>
    <xf numFmtId="0" fontId="0" fillId="0" borderId="0" xfId="0" applyFont="1" applyFill="1"/>
    <xf numFmtId="182" fontId="3" fillId="0" borderId="0" xfId="0" applyNumberFormat="1" applyFont="1" applyFill="1"/>
    <xf numFmtId="182" fontId="2" fillId="0" borderId="0" xfId="0" applyNumberFormat="1" applyFont="1" applyFill="1"/>
    <xf numFmtId="182" fontId="5" fillId="0" borderId="0" xfId="0" applyNumberFormat="1" applyFont="1" applyFill="1" applyAlignment="1">
      <alignment horizontal="distributed" vertical="center" justifyLastLine="1"/>
    </xf>
    <xf numFmtId="182" fontId="5" fillId="0" borderId="0" xfId="0" applyNumberFormat="1" applyFont="1" applyFill="1"/>
    <xf numFmtId="182" fontId="0" fillId="0" borderId="0" xfId="0" applyNumberFormat="1" applyFill="1" applyAlignment="1">
      <alignment horizontal="right"/>
    </xf>
    <xf numFmtId="182" fontId="0" fillId="0" borderId="0" xfId="0" applyNumberFormat="1" applyFont="1" applyFill="1"/>
    <xf numFmtId="0" fontId="0" fillId="0" borderId="14" xfId="0" applyFill="1" applyBorder="1" applyAlignment="1" applyProtection="1">
      <alignment horizontal="center" vertical="center" justifyLastLine="1"/>
    </xf>
    <xf numFmtId="0" fontId="3" fillId="0" borderId="13" xfId="0" applyFont="1" applyFill="1" applyBorder="1" applyAlignment="1" applyProtection="1">
      <alignment horizontal="center" vertical="center" justifyLastLine="1"/>
    </xf>
    <xf numFmtId="0" fontId="2" fillId="0" borderId="0" xfId="0" applyFont="1" applyFill="1" applyAlignment="1" applyProtection="1">
      <alignment horizontal="distributed" vertical="center"/>
    </xf>
    <xf numFmtId="0" fontId="3" fillId="0" borderId="2" xfId="0" applyFont="1" applyFill="1" applyBorder="1" applyAlignment="1" applyProtection="1">
      <alignment horizontal="right"/>
    </xf>
    <xf numFmtId="0" fontId="3" fillId="0" borderId="2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 vertical="center" justifyLastLine="1"/>
    </xf>
    <xf numFmtId="0" fontId="0" fillId="0" borderId="12" xfId="0" applyFill="1" applyBorder="1" applyAlignment="1" applyProtection="1">
      <alignment horizontal="center" vertical="center" justifyLastLine="1"/>
    </xf>
    <xf numFmtId="0" fontId="3" fillId="0" borderId="10" xfId="0" applyFont="1" applyFill="1" applyBorder="1" applyAlignment="1" applyProtection="1">
      <alignment horizontal="center" vertical="center" justifyLastLine="1"/>
    </xf>
    <xf numFmtId="0" fontId="3" fillId="0" borderId="4" xfId="0" applyFont="1" applyFill="1" applyBorder="1" applyAlignment="1" applyProtection="1">
      <alignment horizontal="center" vertical="center" justifyLastLine="1"/>
    </xf>
    <xf numFmtId="0" fontId="5" fillId="0" borderId="0" xfId="0" applyFont="1" applyFill="1" applyBorder="1" applyAlignment="1" applyProtection="1">
      <alignment horizontal="distributed"/>
    </xf>
    <xf numFmtId="0" fontId="5" fillId="0" borderId="2" xfId="0" applyFont="1" applyFill="1" applyBorder="1" applyAlignment="1" applyProtection="1">
      <alignment horizontal="distributed"/>
    </xf>
    <xf numFmtId="0" fontId="5" fillId="0" borderId="10" xfId="0" applyFont="1" applyFill="1" applyBorder="1" applyAlignment="1" applyProtection="1"/>
    <xf numFmtId="0" fontId="0" fillId="0" borderId="0" xfId="0" applyFont="1" applyFill="1" applyAlignment="1" applyProtection="1"/>
    <xf numFmtId="0" fontId="5" fillId="0" borderId="0" xfId="0" applyFont="1" applyFill="1" applyAlignment="1" applyProtection="1"/>
    <xf numFmtId="0" fontId="3" fillId="0" borderId="11" xfId="0" applyFont="1" applyFill="1" applyBorder="1" applyAlignment="1" applyProtection="1">
      <alignment horizontal="center" vertical="center" justifyLastLine="1"/>
    </xf>
    <xf numFmtId="0" fontId="3" fillId="0" borderId="3" xfId="0" applyFont="1" applyFill="1" applyBorder="1" applyAlignment="1" applyProtection="1">
      <alignment horizontal="center" vertical="center" justifyLastLine="1"/>
    </xf>
    <xf numFmtId="0" fontId="5" fillId="0" borderId="1" xfId="0" applyFont="1" applyFill="1" applyBorder="1" applyAlignment="1" applyProtection="1">
      <alignment horizontal="distributed"/>
    </xf>
    <xf numFmtId="0" fontId="5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</xf>
  </cellXfs>
  <cellStyles count="3">
    <cellStyle name="桁区切り 2" xfId="1" xr:uid="{00000000-0005-0000-0000-000001000000}"/>
    <cellStyle name="標準" xfId="0" builtinId="0"/>
    <cellStyle name="標準_年報様式ＴＳＴ" xfId="2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BP101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3" sqref="D3"/>
    </sheetView>
  </sheetViews>
  <sheetFormatPr defaultColWidth="9.109375" defaultRowHeight="12" x14ac:dyDescent="0.15"/>
  <cols>
    <col min="1" max="2" width="2.6640625" style="31" customWidth="1"/>
    <col min="3" max="3" width="4.6640625" style="31" customWidth="1"/>
    <col min="4" max="4" width="16.44140625" style="31" customWidth="1"/>
    <col min="5" max="14" width="8.21875" style="31" customWidth="1"/>
    <col min="15" max="15" width="3" style="31" customWidth="1"/>
    <col min="16" max="16" width="8.21875" style="37" customWidth="1"/>
    <col min="17" max="25" width="8.21875" style="31" customWidth="1"/>
    <col min="26" max="26" width="2.6640625" style="31" customWidth="1"/>
    <col min="27" max="27" width="4.6640625" style="31" customWidth="1"/>
    <col min="28" max="28" width="16.44140625" style="31" customWidth="1"/>
    <col min="29" max="29" width="9.109375" style="31"/>
    <col min="30" max="30" width="9" style="31" customWidth="1"/>
    <col min="31" max="31" width="13.5546875" style="38" customWidth="1"/>
    <col min="32" max="32" width="13.5546875" style="39" customWidth="1"/>
    <col min="33" max="36" width="14.5546875" style="31" customWidth="1"/>
    <col min="37" max="39" width="8.88671875" customWidth="1"/>
    <col min="40" max="43" width="9.109375" style="31"/>
    <col min="44" max="44" width="9.109375" style="98"/>
    <col min="45" max="45" width="5.88671875" style="31" customWidth="1"/>
    <col min="46" max="46" width="10.6640625" style="31" bestFit="1" customWidth="1"/>
    <col min="47" max="47" width="9.109375" style="31"/>
    <col min="48" max="48" width="5.5546875" style="31" customWidth="1"/>
    <col min="49" max="49" width="9.44140625" style="31" customWidth="1"/>
    <col min="50" max="50" width="9.109375" style="31"/>
    <col min="51" max="51" width="5.33203125" style="31" customWidth="1"/>
    <col min="52" max="52" width="9.109375" style="31"/>
    <col min="53" max="53" width="7" style="31" customWidth="1"/>
    <col min="54" max="54" width="4.6640625" style="31" customWidth="1"/>
    <col min="55" max="56" width="9.109375" style="31"/>
    <col min="57" max="57" width="4.6640625" style="31" customWidth="1"/>
    <col min="58" max="58" width="9.109375" style="31"/>
    <col min="59" max="59" width="9.109375" style="98"/>
    <col min="60" max="60" width="4.6640625" style="31" customWidth="1"/>
    <col min="61" max="62" width="9.109375" style="31"/>
    <col min="63" max="63" width="5.109375" style="31" customWidth="1"/>
    <col min="64" max="65" width="9.109375" style="31"/>
    <col min="66" max="66" width="5.109375" style="31" customWidth="1"/>
    <col min="67" max="16384" width="9.109375" style="31"/>
  </cols>
  <sheetData>
    <row r="1" spans="1:68" s="10" customFormat="1" x14ac:dyDescent="0.15">
      <c r="B1" s="41" t="s">
        <v>137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92" t="s">
        <v>138</v>
      </c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E1" s="13"/>
      <c r="AF1" s="14"/>
      <c r="AR1" s="95"/>
      <c r="BG1" s="95"/>
    </row>
    <row r="2" spans="1:68" s="15" customFormat="1" ht="14.4" x14ac:dyDescent="0.2">
      <c r="B2" s="16" t="s">
        <v>18</v>
      </c>
      <c r="C2" s="16"/>
      <c r="D2" s="16"/>
      <c r="E2" s="103" t="s">
        <v>139</v>
      </c>
      <c r="F2" s="103"/>
      <c r="G2" s="103"/>
      <c r="H2" s="103"/>
      <c r="I2" s="103"/>
      <c r="J2" s="103"/>
      <c r="K2" s="103"/>
      <c r="L2" s="103"/>
      <c r="M2" s="103"/>
      <c r="N2" s="16"/>
      <c r="O2" s="17"/>
      <c r="P2" s="16"/>
      <c r="Q2" s="103" t="s">
        <v>19</v>
      </c>
      <c r="R2" s="103"/>
      <c r="S2" s="103"/>
      <c r="T2" s="103"/>
      <c r="U2" s="103"/>
      <c r="V2" s="103"/>
      <c r="W2" s="103"/>
      <c r="X2" s="103"/>
      <c r="Y2" s="103"/>
      <c r="Z2" s="16"/>
      <c r="AA2" s="16"/>
      <c r="AB2" s="16"/>
      <c r="AE2" s="18"/>
      <c r="AF2" s="19"/>
      <c r="AR2" s="96"/>
      <c r="BG2" s="96"/>
    </row>
    <row r="3" spans="1:68" s="10" customFormat="1" ht="21" customHeight="1" thickBot="1" x14ac:dyDescent="0.2">
      <c r="D3" s="12"/>
      <c r="E3" s="105"/>
      <c r="F3" s="105"/>
      <c r="G3" s="105"/>
      <c r="H3" s="105"/>
      <c r="I3" s="105"/>
      <c r="J3" s="105"/>
      <c r="K3" s="105"/>
      <c r="L3" s="105"/>
      <c r="M3" s="20"/>
      <c r="N3" s="20"/>
      <c r="O3" s="12"/>
      <c r="P3" s="104" t="s">
        <v>0</v>
      </c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1"/>
      <c r="AE3" s="13"/>
      <c r="AF3" s="14"/>
      <c r="AH3" s="21" t="s">
        <v>131</v>
      </c>
      <c r="AR3" s="95"/>
      <c r="BG3" s="95"/>
    </row>
    <row r="4" spans="1:68" s="22" customFormat="1" ht="14.25" customHeight="1" x14ac:dyDescent="0.15">
      <c r="B4" s="108" t="s">
        <v>8</v>
      </c>
      <c r="C4" s="108"/>
      <c r="D4" s="108"/>
      <c r="E4" s="101" t="s">
        <v>132</v>
      </c>
      <c r="F4" s="102"/>
      <c r="G4" s="101" t="s">
        <v>133</v>
      </c>
      <c r="H4" s="102"/>
      <c r="I4" s="101" t="s">
        <v>134</v>
      </c>
      <c r="J4" s="102"/>
      <c r="K4" s="101" t="s">
        <v>135</v>
      </c>
      <c r="L4" s="102"/>
      <c r="M4" s="101" t="s">
        <v>136</v>
      </c>
      <c r="N4" s="106"/>
      <c r="O4" s="23"/>
      <c r="P4" s="107" t="s">
        <v>147</v>
      </c>
      <c r="Q4" s="102"/>
      <c r="R4" s="101" t="s">
        <v>149</v>
      </c>
      <c r="S4" s="102"/>
      <c r="T4" s="101" t="s">
        <v>151</v>
      </c>
      <c r="U4" s="102"/>
      <c r="V4" s="101" t="s">
        <v>153</v>
      </c>
      <c r="W4" s="102"/>
      <c r="X4" s="101" t="s">
        <v>154</v>
      </c>
      <c r="Y4" s="102"/>
      <c r="Z4" s="115" t="s">
        <v>8</v>
      </c>
      <c r="AA4" s="108"/>
      <c r="AB4" s="108"/>
      <c r="AE4" s="24"/>
      <c r="AF4" s="25"/>
      <c r="AR4" s="97"/>
      <c r="BG4" s="97"/>
    </row>
    <row r="5" spans="1:68" s="22" customFormat="1" ht="14.25" customHeight="1" x14ac:dyDescent="0.15">
      <c r="B5" s="109"/>
      <c r="C5" s="109"/>
      <c r="D5" s="109"/>
      <c r="E5" s="26" t="s">
        <v>20</v>
      </c>
      <c r="F5" s="26" t="s">
        <v>21</v>
      </c>
      <c r="G5" s="26" t="s">
        <v>20</v>
      </c>
      <c r="H5" s="26" t="s">
        <v>21</v>
      </c>
      <c r="I5" s="26" t="s">
        <v>20</v>
      </c>
      <c r="J5" s="26" t="s">
        <v>21</v>
      </c>
      <c r="K5" s="26" t="s">
        <v>20</v>
      </c>
      <c r="L5" s="26" t="s">
        <v>21</v>
      </c>
      <c r="M5" s="26" t="s">
        <v>20</v>
      </c>
      <c r="N5" s="26" t="s">
        <v>21</v>
      </c>
      <c r="O5" s="27"/>
      <c r="P5" s="28" t="s">
        <v>20</v>
      </c>
      <c r="Q5" s="26" t="s">
        <v>21</v>
      </c>
      <c r="R5" s="26" t="s">
        <v>20</v>
      </c>
      <c r="S5" s="26" t="s">
        <v>21</v>
      </c>
      <c r="T5" s="26" t="s">
        <v>20</v>
      </c>
      <c r="U5" s="26" t="s">
        <v>21</v>
      </c>
      <c r="V5" s="26" t="s">
        <v>20</v>
      </c>
      <c r="W5" s="26" t="s">
        <v>21</v>
      </c>
      <c r="X5" s="29" t="s">
        <v>6</v>
      </c>
      <c r="Y5" s="29" t="s">
        <v>7</v>
      </c>
      <c r="Z5" s="116"/>
      <c r="AA5" s="109"/>
      <c r="AB5" s="109"/>
      <c r="AE5" s="24"/>
      <c r="AF5" s="25"/>
      <c r="AH5" s="30" t="s">
        <v>155</v>
      </c>
      <c r="AI5" s="30"/>
      <c r="AJ5" s="30"/>
      <c r="AR5" s="97"/>
      <c r="BG5" s="97"/>
    </row>
    <row r="6" spans="1:68" ht="15.75" customHeight="1" x14ac:dyDescent="0.15">
      <c r="D6" s="32"/>
      <c r="E6" s="33"/>
      <c r="F6" s="34"/>
      <c r="G6" s="34"/>
      <c r="H6" s="34"/>
      <c r="I6" s="34"/>
      <c r="J6" s="34"/>
      <c r="K6" s="34"/>
      <c r="L6" s="34"/>
      <c r="M6" s="34"/>
      <c r="N6" s="34"/>
      <c r="P6" s="34"/>
      <c r="Q6" s="34"/>
      <c r="R6" s="34"/>
      <c r="S6" s="34"/>
      <c r="T6" s="34"/>
      <c r="U6" s="34"/>
      <c r="V6" s="34"/>
      <c r="W6" s="34"/>
      <c r="X6" s="35"/>
      <c r="Y6" s="35"/>
      <c r="Z6" s="36"/>
      <c r="AA6" s="37"/>
      <c r="AB6" s="32"/>
      <c r="AG6" s="31" t="s">
        <v>17</v>
      </c>
      <c r="AH6" s="40">
        <v>126167000</v>
      </c>
    </row>
    <row r="7" spans="1:68" ht="13.2" x14ac:dyDescent="0.2">
      <c r="D7" s="32"/>
      <c r="E7" s="118" t="s">
        <v>1</v>
      </c>
      <c r="F7" s="119"/>
      <c r="G7" s="119"/>
      <c r="H7" s="119"/>
      <c r="I7" s="119"/>
      <c r="J7" s="119"/>
      <c r="K7" s="119"/>
      <c r="L7" s="119"/>
      <c r="M7" s="119"/>
      <c r="N7" s="119"/>
      <c r="P7" s="120" t="s">
        <v>1</v>
      </c>
      <c r="Q7" s="120"/>
      <c r="R7" s="120"/>
      <c r="S7" s="120"/>
      <c r="T7" s="120"/>
      <c r="U7" s="120"/>
      <c r="V7" s="120"/>
      <c r="W7" s="120"/>
      <c r="X7" s="120"/>
      <c r="Y7" s="120"/>
      <c r="Z7" s="36"/>
      <c r="AA7" s="37"/>
      <c r="AB7" s="32"/>
      <c r="AD7" s="41" t="s">
        <v>118</v>
      </c>
      <c r="AE7" s="42">
        <f>ROUNDDOWN(AF7,1)</f>
        <v>126167</v>
      </c>
      <c r="AF7" s="39">
        <f>AH7/1000</f>
        <v>126167</v>
      </c>
      <c r="AG7" s="1" t="s">
        <v>22</v>
      </c>
      <c r="AH7" s="43">
        <v>126167000</v>
      </c>
      <c r="AI7" s="3"/>
      <c r="AJ7" s="2"/>
    </row>
    <row r="8" spans="1:68" ht="5.25" customHeight="1" x14ac:dyDescent="0.15">
      <c r="D8" s="32"/>
      <c r="E8" s="44"/>
      <c r="F8" s="32"/>
      <c r="G8" s="32"/>
      <c r="H8" s="32"/>
      <c r="I8" s="32"/>
      <c r="J8" s="32"/>
      <c r="K8" s="32"/>
      <c r="L8" s="32"/>
      <c r="M8" s="32"/>
      <c r="N8" s="32"/>
      <c r="P8" s="32"/>
      <c r="Q8" s="32"/>
      <c r="R8" s="45"/>
      <c r="S8" s="45"/>
      <c r="T8" s="45"/>
      <c r="U8" s="45"/>
      <c r="V8" s="45"/>
      <c r="W8" s="45"/>
      <c r="X8" s="46"/>
      <c r="Y8" s="46"/>
      <c r="Z8" s="36"/>
      <c r="AA8" s="37"/>
      <c r="AB8" s="32"/>
      <c r="AG8" s="4" t="s">
        <v>23</v>
      </c>
      <c r="AH8" s="6">
        <v>894000</v>
      </c>
      <c r="AI8" s="6"/>
      <c r="AJ8" s="5"/>
      <c r="AO8" s="94" t="s">
        <v>140</v>
      </c>
      <c r="AR8" s="100" t="s">
        <v>141</v>
      </c>
      <c r="AU8" s="91" t="s">
        <v>142</v>
      </c>
      <c r="AX8" s="91" t="s">
        <v>143</v>
      </c>
      <c r="BA8" s="91" t="s">
        <v>144</v>
      </c>
      <c r="BD8" s="91" t="s">
        <v>145</v>
      </c>
      <c r="BG8" s="99" t="s">
        <v>146</v>
      </c>
      <c r="BJ8" s="93" t="s">
        <v>148</v>
      </c>
      <c r="BM8" s="93" t="s">
        <v>150</v>
      </c>
      <c r="BP8" s="93" t="s">
        <v>152</v>
      </c>
    </row>
    <row r="9" spans="1:68" ht="17.25" customHeight="1" x14ac:dyDescent="0.2">
      <c r="A9" s="31">
        <v>1</v>
      </c>
      <c r="B9" s="110" t="s">
        <v>9</v>
      </c>
      <c r="C9" s="110"/>
      <c r="D9" s="110"/>
      <c r="E9" s="48">
        <v>17727</v>
      </c>
      <c r="F9" s="49">
        <v>3.7565162110616654</v>
      </c>
      <c r="G9" s="48">
        <v>16616</v>
      </c>
      <c r="H9" s="49">
        <v>3.5210849756304303</v>
      </c>
      <c r="I9" s="50">
        <v>13945</v>
      </c>
      <c r="J9" s="49">
        <v>2.9860813704496789</v>
      </c>
      <c r="K9" s="50">
        <v>12592</v>
      </c>
      <c r="L9" s="49">
        <v>2.7314533622559654</v>
      </c>
      <c r="M9" s="50">
        <v>11846</v>
      </c>
      <c r="N9" s="49">
        <v>2.61212789415656</v>
      </c>
      <c r="P9" s="51">
        <v>9759</v>
      </c>
      <c r="Q9" s="52">
        <v>2.2410783998530288</v>
      </c>
      <c r="R9" s="53">
        <v>8587</v>
      </c>
      <c r="S9" s="52">
        <v>1.9708515033279779</v>
      </c>
      <c r="T9" s="53">
        <v>8311</v>
      </c>
      <c r="U9" s="52">
        <v>1.9287537711766072</v>
      </c>
      <c r="V9" s="54">
        <v>6969</v>
      </c>
      <c r="W9" s="55">
        <v>1.6256123163051084</v>
      </c>
      <c r="X9" s="56">
        <v>6162</v>
      </c>
      <c r="Y9" s="57">
        <f>X9/AE9</f>
        <v>1.4390471742176554</v>
      </c>
      <c r="Z9" s="117" t="s">
        <v>9</v>
      </c>
      <c r="AA9" s="110"/>
      <c r="AB9" s="110"/>
      <c r="AD9" s="58" t="s">
        <v>125</v>
      </c>
      <c r="AE9" s="42">
        <f>ROUNDDOWN(AF9,1)</f>
        <v>4282</v>
      </c>
      <c r="AF9" s="39">
        <f>SUM(AH18:AH21)/1000</f>
        <v>4282</v>
      </c>
      <c r="AG9" s="7" t="s">
        <v>24</v>
      </c>
      <c r="AH9" s="3">
        <v>941000</v>
      </c>
      <c r="AI9" s="3"/>
      <c r="AJ9" s="2"/>
      <c r="AM9" s="58" t="s">
        <v>125</v>
      </c>
      <c r="AN9" s="60">
        <v>3.8010204081632653</v>
      </c>
      <c r="AO9" s="31">
        <v>4743</v>
      </c>
      <c r="AQ9" s="60">
        <v>3.757232784383544</v>
      </c>
      <c r="AR9" s="98">
        <v>4719</v>
      </c>
      <c r="AT9" s="59">
        <v>3.5210849756304303</v>
      </c>
      <c r="AU9" s="31">
        <v>4719</v>
      </c>
      <c r="AW9" s="59">
        <v>2.9860813704496789</v>
      </c>
      <c r="AX9" s="31">
        <v>4670</v>
      </c>
      <c r="AZ9" s="59">
        <v>2.7314533622559654</v>
      </c>
      <c r="BA9" s="31">
        <v>4610</v>
      </c>
      <c r="BC9" s="59">
        <v>2.61212789415656</v>
      </c>
      <c r="BD9" s="31">
        <v>4535</v>
      </c>
      <c r="BF9" s="59">
        <v>2.2410783998530288</v>
      </c>
      <c r="BG9" s="98">
        <v>4354.6000000000004</v>
      </c>
      <c r="BI9" s="59">
        <v>1.9708515033279779</v>
      </c>
      <c r="BJ9" s="31">
        <v>4357</v>
      </c>
      <c r="BL9" s="59">
        <v>1.9287537711766072</v>
      </c>
      <c r="BM9" s="31">
        <v>4309</v>
      </c>
      <c r="BO9" s="59">
        <v>1.6256123163051084</v>
      </c>
      <c r="BP9" s="31">
        <v>4287</v>
      </c>
    </row>
    <row r="10" spans="1:68" ht="17.25" customHeight="1" x14ac:dyDescent="0.2">
      <c r="B10" s="110" t="s">
        <v>10</v>
      </c>
      <c r="C10" s="110"/>
      <c r="D10" s="110"/>
      <c r="E10" s="48">
        <v>85846</v>
      </c>
      <c r="F10" s="49">
        <v>11.936650073695041</v>
      </c>
      <c r="G10" s="48">
        <v>77696</v>
      </c>
      <c r="H10" s="49">
        <v>10.690148596587782</v>
      </c>
      <c r="I10" s="50">
        <v>65448</v>
      </c>
      <c r="J10" s="49">
        <v>9.0310473299296259</v>
      </c>
      <c r="K10" s="50">
        <v>56469</v>
      </c>
      <c r="L10" s="49">
        <v>7.8146969277608633</v>
      </c>
      <c r="M10" s="50">
        <v>48361</v>
      </c>
      <c r="N10" s="49">
        <v>6.7327022135597936</v>
      </c>
      <c r="P10" s="51">
        <v>38921</v>
      </c>
      <c r="Q10" s="52">
        <v>5.4</v>
      </c>
      <c r="R10" s="53">
        <v>31516</v>
      </c>
      <c r="S10" s="52">
        <v>4.3790468250659993</v>
      </c>
      <c r="T10" s="53">
        <v>26797</v>
      </c>
      <c r="U10" s="52">
        <v>3.7646810901938745</v>
      </c>
      <c r="V10" s="53">
        <v>23489</v>
      </c>
      <c r="W10" s="55">
        <v>3.3493512049051759</v>
      </c>
      <c r="X10" s="61">
        <f>SUM(X11:X13)</f>
        <v>19914</v>
      </c>
      <c r="Y10" s="57">
        <f>X10/AE10</f>
        <v>2.8911149825783973</v>
      </c>
      <c r="Z10" s="117" t="s">
        <v>10</v>
      </c>
      <c r="AA10" s="110"/>
      <c r="AB10" s="110"/>
      <c r="AD10" s="62" t="s">
        <v>112</v>
      </c>
      <c r="AE10" s="42">
        <f t="shared" ref="AE10:AE16" si="0">ROUNDDOWN(AF10,1)</f>
        <v>6888</v>
      </c>
      <c r="AF10" s="39">
        <f>SUM(AH22:AH27)/1000</f>
        <v>6888</v>
      </c>
      <c r="AG10" s="7" t="s">
        <v>25</v>
      </c>
      <c r="AH10" s="3">
        <v>962000</v>
      </c>
      <c r="AI10" s="3"/>
      <c r="AJ10" s="2"/>
      <c r="AM10" s="62" t="s">
        <v>112</v>
      </c>
      <c r="AN10" s="60">
        <v>12.393372410668936</v>
      </c>
      <c r="AO10" s="31">
        <v>7285</v>
      </c>
      <c r="AQ10" s="60">
        <v>11.936650073695041</v>
      </c>
      <c r="AR10" s="98">
        <v>7191.8</v>
      </c>
      <c r="AT10" s="59">
        <v>10.690148596587782</v>
      </c>
      <c r="AU10" s="31">
        <v>7268</v>
      </c>
      <c r="AW10" s="59">
        <v>9.0310473299296259</v>
      </c>
      <c r="AX10" s="31">
        <v>7247</v>
      </c>
      <c r="AZ10" s="59">
        <v>7.8146969277608633</v>
      </c>
      <c r="BA10" s="31">
        <v>7226</v>
      </c>
      <c r="BC10" s="59">
        <v>6.7327022135597936</v>
      </c>
      <c r="BD10" s="31">
        <v>7183</v>
      </c>
      <c r="BF10" s="59">
        <v>5.5128114332658171</v>
      </c>
      <c r="BG10" s="98">
        <v>7060.1</v>
      </c>
      <c r="BI10" s="59">
        <v>4.3790468250659993</v>
      </c>
      <c r="BJ10" s="31">
        <v>7197</v>
      </c>
      <c r="BL10" s="59">
        <v>3.7646810901938745</v>
      </c>
      <c r="BM10" s="31">
        <v>7118</v>
      </c>
      <c r="BO10" s="59">
        <v>3.3493512049051759</v>
      </c>
      <c r="BP10" s="31">
        <v>7013</v>
      </c>
    </row>
    <row r="11" spans="1:68" ht="17.25" customHeight="1" x14ac:dyDescent="0.2">
      <c r="B11" s="63"/>
      <c r="C11" s="63"/>
      <c r="D11" s="47" t="s">
        <v>11</v>
      </c>
      <c r="E11" s="48">
        <v>39004</v>
      </c>
      <c r="F11" s="49">
        <v>16.397881106533255</v>
      </c>
      <c r="G11" s="48">
        <v>35549</v>
      </c>
      <c r="H11" s="49">
        <v>14.942833123160993</v>
      </c>
      <c r="I11" s="50">
        <v>28715</v>
      </c>
      <c r="J11" s="49">
        <v>12.009619406106232</v>
      </c>
      <c r="K11" s="50">
        <v>25227</v>
      </c>
      <c r="L11" s="49">
        <v>10.612957509465714</v>
      </c>
      <c r="M11" s="50">
        <v>21131</v>
      </c>
      <c r="N11" s="49">
        <v>8.9614079728583551</v>
      </c>
      <c r="P11" s="51">
        <v>15146</v>
      </c>
      <c r="Q11" s="52">
        <v>6.4074794821896939</v>
      </c>
      <c r="R11" s="53">
        <v>11162</v>
      </c>
      <c r="S11" s="52">
        <v>4.7885027885027887</v>
      </c>
      <c r="T11" s="53">
        <v>8951</v>
      </c>
      <c r="U11" s="52">
        <v>3.922436459246275</v>
      </c>
      <c r="V11" s="54">
        <v>7023</v>
      </c>
      <c r="W11" s="55">
        <v>3.1493273542600897</v>
      </c>
      <c r="X11" s="56">
        <v>5271</v>
      </c>
      <c r="Y11" s="57">
        <f t="shared" ref="Y11:Y16" si="1">X11/AE11</f>
        <v>2.4245630174793007</v>
      </c>
      <c r="Z11" s="64"/>
      <c r="AA11" s="65"/>
      <c r="AB11" s="47" t="s">
        <v>11</v>
      </c>
      <c r="AD11" s="62" t="s">
        <v>114</v>
      </c>
      <c r="AE11" s="42">
        <f t="shared" si="0"/>
        <v>2174</v>
      </c>
      <c r="AF11" s="39">
        <f>SUM(AH22:AH23)/1000</f>
        <v>2174</v>
      </c>
      <c r="AG11" s="7" t="s">
        <v>26</v>
      </c>
      <c r="AH11" s="3">
        <v>1001000</v>
      </c>
      <c r="AI11" s="3"/>
      <c r="AJ11" s="2"/>
      <c r="AM11" s="62" t="s">
        <v>114</v>
      </c>
      <c r="AN11" s="60">
        <v>17.187008037119892</v>
      </c>
      <c r="AO11" s="31">
        <v>2414</v>
      </c>
      <c r="AQ11" s="60">
        <v>16.397881106533255</v>
      </c>
      <c r="AR11" s="98">
        <v>2378.6</v>
      </c>
      <c r="AT11" s="59">
        <v>14.942833123160993</v>
      </c>
      <c r="AU11" s="31">
        <v>2379</v>
      </c>
      <c r="AW11" s="59">
        <v>12.009619406106232</v>
      </c>
      <c r="AX11" s="31">
        <v>2391</v>
      </c>
      <c r="AZ11" s="59">
        <v>10.612957509465714</v>
      </c>
      <c r="BA11" s="31">
        <v>2377</v>
      </c>
      <c r="BC11" s="59">
        <v>8.9614079728583551</v>
      </c>
      <c r="BD11" s="31">
        <v>2358</v>
      </c>
      <c r="BF11" s="59">
        <v>6.4074794821896939</v>
      </c>
      <c r="BG11" s="98">
        <v>2363.8000000000002</v>
      </c>
      <c r="BI11" s="59">
        <v>4.7885027885027887</v>
      </c>
      <c r="BJ11" s="31">
        <v>2331</v>
      </c>
      <c r="BL11" s="59">
        <v>3.922436459246275</v>
      </c>
      <c r="BM11" s="31">
        <v>2282</v>
      </c>
      <c r="BO11" s="59">
        <v>3.1493273542600897</v>
      </c>
      <c r="BP11" s="31">
        <v>2230</v>
      </c>
    </row>
    <row r="12" spans="1:68" ht="17.25" customHeight="1" x14ac:dyDescent="0.2">
      <c r="B12" s="63"/>
      <c r="C12" s="63"/>
      <c r="D12" s="47" t="s">
        <v>12</v>
      </c>
      <c r="E12" s="48">
        <v>30277</v>
      </c>
      <c r="F12" s="49">
        <v>12.708613163196777</v>
      </c>
      <c r="G12" s="48">
        <v>27569</v>
      </c>
      <c r="H12" s="49">
        <v>11.257247856267865</v>
      </c>
      <c r="I12" s="50">
        <v>23636</v>
      </c>
      <c r="J12" s="49">
        <v>9.8237738985868663</v>
      </c>
      <c r="K12" s="50">
        <v>20041</v>
      </c>
      <c r="L12" s="49">
        <v>8.4241277847835221</v>
      </c>
      <c r="M12" s="50">
        <v>16986</v>
      </c>
      <c r="N12" s="49">
        <v>7.1041405269761606</v>
      </c>
      <c r="P12" s="51">
        <v>14448</v>
      </c>
      <c r="Q12" s="52">
        <v>6</v>
      </c>
      <c r="R12" s="53">
        <v>11772</v>
      </c>
      <c r="S12" s="52">
        <v>4.896838602329451</v>
      </c>
      <c r="T12" s="53">
        <v>10020</v>
      </c>
      <c r="U12" s="52">
        <v>4.2171717171717171</v>
      </c>
      <c r="V12" s="54">
        <v>9179</v>
      </c>
      <c r="W12" s="55">
        <v>3.9327335047129393</v>
      </c>
      <c r="X12" s="56">
        <v>8213</v>
      </c>
      <c r="Y12" s="57">
        <f t="shared" si="1"/>
        <v>3.5958844133099825</v>
      </c>
      <c r="Z12" s="64"/>
      <c r="AA12" s="65"/>
      <c r="AB12" s="47" t="s">
        <v>12</v>
      </c>
      <c r="AD12" s="62" t="s">
        <v>115</v>
      </c>
      <c r="AE12" s="42">
        <f t="shared" si="0"/>
        <v>2284</v>
      </c>
      <c r="AF12" s="39">
        <f>SUM(AH24:AH25)/1000</f>
        <v>2284</v>
      </c>
      <c r="AG12" s="7" t="s">
        <v>27</v>
      </c>
      <c r="AH12" s="3">
        <v>961000</v>
      </c>
      <c r="AI12" s="3"/>
      <c r="AJ12" s="2"/>
      <c r="AM12" s="62" t="s">
        <v>115</v>
      </c>
      <c r="AN12" s="60">
        <v>13.410491257285596</v>
      </c>
      <c r="AO12" s="31">
        <v>2402</v>
      </c>
      <c r="AQ12" s="60">
        <v>12.708613163196777</v>
      </c>
      <c r="AR12" s="98">
        <v>2382.4</v>
      </c>
      <c r="AT12" s="59">
        <v>11.257247856267865</v>
      </c>
      <c r="AU12" s="31">
        <v>2449</v>
      </c>
      <c r="AW12" s="59">
        <v>9.8237738985868663</v>
      </c>
      <c r="AX12" s="31">
        <v>2406</v>
      </c>
      <c r="AZ12" s="59">
        <v>8.4241277847835221</v>
      </c>
      <c r="BA12" s="31">
        <v>2379</v>
      </c>
      <c r="BC12" s="59">
        <v>7.1041405269761606</v>
      </c>
      <c r="BD12" s="31">
        <v>2391</v>
      </c>
      <c r="BF12" s="59">
        <v>6.0624370594159123</v>
      </c>
      <c r="BG12" s="98">
        <v>2383.1999999999998</v>
      </c>
      <c r="BI12" s="59">
        <v>4.896838602329451</v>
      </c>
      <c r="BJ12" s="31">
        <v>2404</v>
      </c>
      <c r="BL12" s="59">
        <v>4.2171717171717171</v>
      </c>
      <c r="BM12" s="31">
        <v>2376</v>
      </c>
      <c r="BO12" s="59">
        <v>3.9327335047129393</v>
      </c>
      <c r="BP12" s="31">
        <v>2334</v>
      </c>
    </row>
    <row r="13" spans="1:68" ht="17.25" customHeight="1" x14ac:dyDescent="0.2">
      <c r="B13" s="63"/>
      <c r="C13" s="63"/>
      <c r="D13" s="47" t="s">
        <v>13</v>
      </c>
      <c r="E13" s="48">
        <v>16565</v>
      </c>
      <c r="F13" s="49">
        <v>6.8146289287477373</v>
      </c>
      <c r="G13" s="48">
        <v>14578</v>
      </c>
      <c r="H13" s="49">
        <v>5.9745901639344261</v>
      </c>
      <c r="I13" s="50">
        <v>13097</v>
      </c>
      <c r="J13" s="49">
        <v>5.3457142857142861</v>
      </c>
      <c r="K13" s="50">
        <v>11201</v>
      </c>
      <c r="L13" s="49">
        <v>4.5348178137651818</v>
      </c>
      <c r="M13" s="50">
        <v>10244</v>
      </c>
      <c r="N13" s="49">
        <v>4.2087099424815122</v>
      </c>
      <c r="P13" s="51">
        <v>9327</v>
      </c>
      <c r="Q13" s="52">
        <v>3.8</v>
      </c>
      <c r="R13" s="53">
        <v>8582</v>
      </c>
      <c r="S13" s="52">
        <v>3.485783915515841</v>
      </c>
      <c r="T13" s="53">
        <v>7826</v>
      </c>
      <c r="U13" s="52">
        <v>3.1813008130081299</v>
      </c>
      <c r="V13" s="54">
        <v>7287</v>
      </c>
      <c r="W13" s="55">
        <v>2.9755002041649652</v>
      </c>
      <c r="X13" s="56">
        <v>6430</v>
      </c>
      <c r="Y13" s="57">
        <f t="shared" si="1"/>
        <v>2.6460905349794239</v>
      </c>
      <c r="Z13" s="64"/>
      <c r="AA13" s="65"/>
      <c r="AB13" s="47" t="s">
        <v>13</v>
      </c>
      <c r="AD13" s="62" t="s">
        <v>116</v>
      </c>
      <c r="AE13" s="42">
        <f t="shared" si="0"/>
        <v>2430</v>
      </c>
      <c r="AF13" s="39">
        <f>SUM(AH26:AH27)/1000</f>
        <v>2430</v>
      </c>
      <c r="AG13" s="7" t="s">
        <v>28</v>
      </c>
      <c r="AH13" s="3">
        <v>975000</v>
      </c>
      <c r="AI13" s="3"/>
      <c r="AJ13" s="2"/>
      <c r="AM13" s="62" t="s">
        <v>116</v>
      </c>
      <c r="AN13" s="60">
        <v>6.7174335709656505</v>
      </c>
      <c r="AO13" s="31">
        <v>2469</v>
      </c>
      <c r="AQ13" s="60">
        <v>6.8146289287477373</v>
      </c>
      <c r="AR13" s="98">
        <v>2430.8000000000002</v>
      </c>
      <c r="AT13" s="59">
        <v>5.9745901639344261</v>
      </c>
      <c r="AU13" s="31">
        <v>2440</v>
      </c>
      <c r="AW13" s="59">
        <v>5.3457142857142861</v>
      </c>
      <c r="AX13" s="31">
        <v>2450</v>
      </c>
      <c r="AZ13" s="59">
        <v>4.5348178137651818</v>
      </c>
      <c r="BA13" s="31">
        <v>2470</v>
      </c>
      <c r="BC13" s="59">
        <v>4.2087099424815122</v>
      </c>
      <c r="BD13" s="31">
        <v>2434</v>
      </c>
      <c r="BF13" s="59">
        <v>4.0322510916086642</v>
      </c>
      <c r="BG13" s="98">
        <v>2313.1</v>
      </c>
      <c r="BI13" s="59">
        <v>3.485783915515841</v>
      </c>
      <c r="BJ13" s="31">
        <v>2462</v>
      </c>
      <c r="BL13" s="59">
        <v>3.1813008130081299</v>
      </c>
      <c r="BM13" s="31">
        <v>2460</v>
      </c>
      <c r="BO13" s="59">
        <v>2.9755002041649652</v>
      </c>
      <c r="BP13" s="31">
        <v>2449</v>
      </c>
    </row>
    <row r="14" spans="1:68" ht="17.25" customHeight="1" x14ac:dyDescent="0.2">
      <c r="B14" s="110" t="s">
        <v>14</v>
      </c>
      <c r="C14" s="110"/>
      <c r="D14" s="110"/>
      <c r="E14" s="48">
        <v>236226</v>
      </c>
      <c r="F14" s="49">
        <v>2.2493001466359428</v>
      </c>
      <c r="G14" s="48">
        <v>227445</v>
      </c>
      <c r="H14" s="49">
        <v>2.1657509593502127</v>
      </c>
      <c r="I14" s="50">
        <v>221038</v>
      </c>
      <c r="J14" s="49">
        <v>2.1068092569293531</v>
      </c>
      <c r="K14" s="50">
        <v>205585</v>
      </c>
      <c r="L14" s="49">
        <v>1.9605290763098167</v>
      </c>
      <c r="M14" s="50">
        <v>202272</v>
      </c>
      <c r="N14" s="49">
        <v>1.9293583494691862</v>
      </c>
      <c r="P14" s="51">
        <v>199866</v>
      </c>
      <c r="Q14" s="52">
        <v>1.9320543580602316</v>
      </c>
      <c r="R14" s="53">
        <v>194381</v>
      </c>
      <c r="S14" s="52">
        <v>1.849292652529231</v>
      </c>
      <c r="T14" s="53">
        <v>187702</v>
      </c>
      <c r="U14" s="52">
        <v>1.7856143989193201</v>
      </c>
      <c r="V14" s="54">
        <v>182124</v>
      </c>
      <c r="W14" s="55">
        <v>1.7324848035158813</v>
      </c>
      <c r="X14" s="56">
        <v>172197</v>
      </c>
      <c r="Y14" s="57">
        <f t="shared" si="1"/>
        <v>1.6378811802081155</v>
      </c>
      <c r="Z14" s="117" t="s">
        <v>14</v>
      </c>
      <c r="AA14" s="110"/>
      <c r="AB14" s="110"/>
      <c r="AD14" s="62" t="s">
        <v>117</v>
      </c>
      <c r="AE14" s="42">
        <f>ROUNDDOWN(AF14,1)</f>
        <v>105134</v>
      </c>
      <c r="AF14" s="39">
        <f>SUM(AH28:AH99)/1000</f>
        <v>105134</v>
      </c>
      <c r="AG14" s="7" t="s">
        <v>29</v>
      </c>
      <c r="AH14" s="3">
        <v>1012000</v>
      </c>
      <c r="AI14" s="3"/>
      <c r="AJ14" s="2"/>
      <c r="AM14" s="62" t="s">
        <v>117</v>
      </c>
      <c r="AN14" s="60">
        <v>2.3179850603332697</v>
      </c>
      <c r="AO14" s="31">
        <v>104420</v>
      </c>
      <c r="AQ14" s="60">
        <v>2.2712029320483187</v>
      </c>
      <c r="AR14" s="98">
        <v>105022</v>
      </c>
      <c r="AT14" s="59">
        <v>2.1657509593502127</v>
      </c>
      <c r="AU14" s="31">
        <v>105018</v>
      </c>
      <c r="AW14" s="59">
        <v>2.1068092569293531</v>
      </c>
      <c r="AX14" s="31">
        <v>104916</v>
      </c>
      <c r="AZ14" s="59">
        <v>1.9605290763098167</v>
      </c>
      <c r="BA14" s="31">
        <v>104862</v>
      </c>
      <c r="BC14" s="59">
        <v>1.9293583494691862</v>
      </c>
      <c r="BD14" s="31">
        <v>104839</v>
      </c>
      <c r="BF14" s="59">
        <v>1.9320543580602316</v>
      </c>
      <c r="BG14" s="98">
        <v>103447.4</v>
      </c>
      <c r="BI14" s="59">
        <v>1.849292652529231</v>
      </c>
      <c r="BJ14" s="31">
        <v>105111</v>
      </c>
      <c r="BL14" s="59">
        <v>1.7856143989193201</v>
      </c>
      <c r="BM14" s="31">
        <v>105119</v>
      </c>
      <c r="BO14" s="59">
        <v>1.7324848035158813</v>
      </c>
      <c r="BP14" s="31">
        <v>105123</v>
      </c>
    </row>
    <row r="15" spans="1:68" ht="17.25" customHeight="1" x14ac:dyDescent="0.2">
      <c r="B15" s="63"/>
      <c r="C15" s="110" t="s">
        <v>16</v>
      </c>
      <c r="D15" s="110"/>
      <c r="E15" s="48">
        <v>29607</v>
      </c>
      <c r="F15" s="49">
        <v>4.3797337278106507</v>
      </c>
      <c r="G15" s="48">
        <v>27182</v>
      </c>
      <c r="H15" s="49">
        <v>4.2671899529042383</v>
      </c>
      <c r="I15" s="50">
        <v>25758</v>
      </c>
      <c r="J15" s="49">
        <v>4.1074788709934618</v>
      </c>
      <c r="K15" s="50">
        <v>23787</v>
      </c>
      <c r="L15" s="49">
        <v>3.8335213537469781</v>
      </c>
      <c r="M15" s="50">
        <v>23022</v>
      </c>
      <c r="N15" s="49">
        <v>3.7114299532484281</v>
      </c>
      <c r="P15" s="51">
        <v>22775</v>
      </c>
      <c r="Q15" s="52">
        <v>3.7000032491795825</v>
      </c>
      <c r="R15" s="53">
        <v>21841</v>
      </c>
      <c r="S15" s="52">
        <v>3.5519596682387382</v>
      </c>
      <c r="T15" s="53">
        <v>21435</v>
      </c>
      <c r="U15" s="52">
        <v>3.4422675445639954</v>
      </c>
      <c r="V15" s="54">
        <v>20561</v>
      </c>
      <c r="W15" s="55">
        <v>3.2486964765365776</v>
      </c>
      <c r="X15" s="56">
        <v>19248</v>
      </c>
      <c r="Y15" s="57">
        <f>X15/AE15</f>
        <v>3.0136214185063408</v>
      </c>
      <c r="Z15" s="64"/>
      <c r="AA15" s="110" t="s">
        <v>16</v>
      </c>
      <c r="AB15" s="110"/>
      <c r="AD15" s="62" t="s">
        <v>123</v>
      </c>
      <c r="AE15" s="42">
        <f t="shared" si="0"/>
        <v>6387</v>
      </c>
      <c r="AF15" s="39">
        <f>SUM(AH28:AH32)/1000</f>
        <v>6387</v>
      </c>
      <c r="AG15" s="7" t="s">
        <v>30</v>
      </c>
      <c r="AH15" s="3">
        <v>1018000</v>
      </c>
      <c r="AI15" s="3"/>
      <c r="AJ15" s="2"/>
      <c r="AM15" s="62" t="s">
        <v>123</v>
      </c>
      <c r="AN15" s="60">
        <v>4.500245899268088</v>
      </c>
      <c r="AO15" s="31">
        <v>6913</v>
      </c>
      <c r="AQ15" s="60">
        <v>4.4226517686424476</v>
      </c>
      <c r="AR15" s="98">
        <v>6760</v>
      </c>
      <c r="AT15" s="59">
        <v>4.2671899529042383</v>
      </c>
      <c r="AU15" s="31">
        <v>6370</v>
      </c>
      <c r="AW15" s="59">
        <v>4.1074788709934618</v>
      </c>
      <c r="AX15" s="31">
        <v>6271</v>
      </c>
      <c r="AZ15" s="59">
        <v>3.8335213537469781</v>
      </c>
      <c r="BA15" s="31">
        <v>6205</v>
      </c>
      <c r="BC15" s="59">
        <v>3.7114299532484281</v>
      </c>
      <c r="BD15" s="31">
        <v>6203</v>
      </c>
      <c r="BF15" s="59">
        <v>3.7000032491795825</v>
      </c>
      <c r="BG15" s="98">
        <v>6155.4</v>
      </c>
      <c r="BI15" s="59">
        <v>3.5519596682387382</v>
      </c>
      <c r="BJ15" s="31">
        <v>6149</v>
      </c>
      <c r="BL15" s="59">
        <v>3.4422675445639954</v>
      </c>
      <c r="BM15" s="31">
        <v>6227</v>
      </c>
      <c r="BO15" s="59">
        <v>3.2486964765365776</v>
      </c>
      <c r="BP15" s="31">
        <v>6329</v>
      </c>
    </row>
    <row r="16" spans="1:68" ht="17.25" customHeight="1" x14ac:dyDescent="0.2">
      <c r="B16" s="63"/>
      <c r="C16" s="110" t="s">
        <v>15</v>
      </c>
      <c r="D16" s="110"/>
      <c r="E16" s="48">
        <v>52022</v>
      </c>
      <c r="F16" s="49">
        <v>3.6640371883363856</v>
      </c>
      <c r="G16" s="48">
        <v>47916</v>
      </c>
      <c r="H16" s="49">
        <v>3.5260872764736182</v>
      </c>
      <c r="I16" s="50">
        <v>45765</v>
      </c>
      <c r="J16" s="49">
        <v>3.435810810810811</v>
      </c>
      <c r="K16" s="50">
        <v>42140</v>
      </c>
      <c r="L16" s="49">
        <v>3.222944550669216</v>
      </c>
      <c r="M16" s="50">
        <v>41081</v>
      </c>
      <c r="N16" s="49">
        <v>3.1895186335403727</v>
      </c>
      <c r="P16" s="51">
        <v>40439</v>
      </c>
      <c r="Q16" s="52">
        <v>3.2128357710917079</v>
      </c>
      <c r="R16" s="53">
        <v>38974</v>
      </c>
      <c r="S16" s="52">
        <v>3.1074788709934618</v>
      </c>
      <c r="T16" s="53">
        <v>37739</v>
      </c>
      <c r="U16" s="52">
        <v>3.0147787186451511</v>
      </c>
      <c r="V16" s="54">
        <v>36670</v>
      </c>
      <c r="W16" s="55">
        <v>2.9214467813894198</v>
      </c>
      <c r="X16" s="56">
        <v>34067</v>
      </c>
      <c r="Y16" s="57">
        <f t="shared" si="1"/>
        <v>2.6979488397877565</v>
      </c>
      <c r="Z16" s="64"/>
      <c r="AA16" s="110" t="s">
        <v>15</v>
      </c>
      <c r="AB16" s="110"/>
      <c r="AD16" s="62" t="s">
        <v>127</v>
      </c>
      <c r="AE16" s="42">
        <f t="shared" si="0"/>
        <v>12627</v>
      </c>
      <c r="AF16" s="39">
        <f>SUM(AH28:AH37)/1000</f>
        <v>12627</v>
      </c>
      <c r="AG16" s="7" t="s">
        <v>31</v>
      </c>
      <c r="AH16" s="3">
        <v>1046000</v>
      </c>
      <c r="AI16" s="3"/>
      <c r="AJ16" s="2"/>
      <c r="AM16" s="62" t="s">
        <v>127</v>
      </c>
      <c r="AN16" s="60">
        <v>3.8</v>
      </c>
      <c r="AO16" s="31">
        <v>14415</v>
      </c>
      <c r="AQ16" s="60">
        <v>3.7</v>
      </c>
      <c r="AR16" s="98">
        <v>14198</v>
      </c>
      <c r="AT16" s="59">
        <v>3.5260872764736182</v>
      </c>
      <c r="AU16" s="31">
        <v>13589</v>
      </c>
      <c r="AW16" s="59">
        <v>3.435810810810811</v>
      </c>
      <c r="AX16" s="31">
        <v>13320</v>
      </c>
      <c r="AZ16" s="59">
        <v>3.222944550669216</v>
      </c>
      <c r="BA16" s="31">
        <v>13075</v>
      </c>
      <c r="BC16" s="59">
        <v>3.1895186335403727</v>
      </c>
      <c r="BD16" s="31">
        <v>12880</v>
      </c>
      <c r="BF16" s="59">
        <v>3.2128357710917079</v>
      </c>
      <c r="BG16" s="98">
        <v>12586.7</v>
      </c>
      <c r="BI16" s="59">
        <v>3.1074788709934618</v>
      </c>
      <c r="BJ16" s="31">
        <v>12542</v>
      </c>
      <c r="BL16" s="59">
        <v>3.0147787186451511</v>
      </c>
      <c r="BM16" s="31">
        <v>12518</v>
      </c>
      <c r="BO16" s="59">
        <v>2.9214467813894198</v>
      </c>
      <c r="BP16" s="31">
        <v>12552</v>
      </c>
    </row>
    <row r="17" spans="2:68" ht="15.75" customHeight="1" x14ac:dyDescent="0.2">
      <c r="D17" s="32"/>
      <c r="E17" s="44"/>
      <c r="F17" s="32"/>
      <c r="G17" s="32"/>
      <c r="H17" s="32"/>
      <c r="I17" s="32"/>
      <c r="J17" s="32"/>
      <c r="K17" s="32"/>
      <c r="L17" s="32"/>
      <c r="M17" s="32"/>
      <c r="N17" s="32"/>
      <c r="P17" s="32"/>
      <c r="Q17" s="12"/>
      <c r="R17" s="11"/>
      <c r="S17" s="11"/>
      <c r="T17" s="11"/>
      <c r="U17" s="11"/>
      <c r="V17" s="11"/>
      <c r="W17" s="11"/>
      <c r="X17" s="46"/>
      <c r="Y17" s="66"/>
      <c r="Z17" s="36"/>
      <c r="AA17" s="37"/>
      <c r="AB17" s="32"/>
      <c r="AG17" s="7" t="s">
        <v>32</v>
      </c>
      <c r="AH17" s="3">
        <v>1050000</v>
      </c>
      <c r="AI17" s="3"/>
      <c r="AJ17" s="2"/>
      <c r="AN17" s="60"/>
      <c r="AQ17" s="60"/>
      <c r="AT17" s="59"/>
    </row>
    <row r="18" spans="2:68" ht="13.2" x14ac:dyDescent="0.2">
      <c r="D18" s="32"/>
      <c r="E18" s="118" t="s">
        <v>2</v>
      </c>
      <c r="F18" s="119"/>
      <c r="G18" s="119"/>
      <c r="H18" s="119"/>
      <c r="I18" s="119"/>
      <c r="J18" s="119"/>
      <c r="K18" s="119"/>
      <c r="L18" s="119"/>
      <c r="M18" s="119"/>
      <c r="N18" s="119"/>
      <c r="P18" s="120" t="s">
        <v>2</v>
      </c>
      <c r="Q18" s="120"/>
      <c r="R18" s="120"/>
      <c r="S18" s="120"/>
      <c r="T18" s="120"/>
      <c r="U18" s="120"/>
      <c r="V18" s="120"/>
      <c r="W18" s="120"/>
      <c r="X18" s="120"/>
      <c r="Y18" s="120"/>
      <c r="Z18" s="36"/>
      <c r="AA18" s="37"/>
      <c r="AB18" s="32"/>
      <c r="AG18" s="7" t="s">
        <v>33</v>
      </c>
      <c r="AH18" s="3">
        <v>1061000</v>
      </c>
      <c r="AI18" s="3"/>
      <c r="AJ18" s="2"/>
      <c r="AN18" s="60"/>
      <c r="AQ18" s="60"/>
      <c r="AT18" s="59"/>
    </row>
    <row r="19" spans="2:68" ht="5.25" customHeight="1" x14ac:dyDescent="0.2">
      <c r="D19" s="32"/>
      <c r="E19" s="44"/>
      <c r="F19" s="32"/>
      <c r="G19" s="32"/>
      <c r="H19" s="32"/>
      <c r="I19" s="32"/>
      <c r="J19" s="32"/>
      <c r="K19" s="32"/>
      <c r="L19" s="32"/>
      <c r="M19" s="32"/>
      <c r="N19" s="32"/>
      <c r="P19" s="32"/>
      <c r="Q19" s="12"/>
      <c r="R19" s="11"/>
      <c r="S19" s="11"/>
      <c r="T19" s="11"/>
      <c r="U19" s="11"/>
      <c r="V19" s="11"/>
      <c r="W19" s="11"/>
      <c r="X19" s="46"/>
      <c r="Y19" s="66"/>
      <c r="Z19" s="36"/>
      <c r="AA19" s="37"/>
      <c r="AB19" s="32"/>
      <c r="AG19" s="7" t="s">
        <v>34</v>
      </c>
      <c r="AH19" s="3">
        <v>1081000</v>
      </c>
      <c r="AI19" s="3"/>
      <c r="AJ19" s="2"/>
      <c r="AN19" s="60"/>
      <c r="AQ19" s="60"/>
      <c r="AT19" s="59"/>
    </row>
    <row r="20" spans="2:68" ht="17.25" customHeight="1" x14ac:dyDescent="0.2">
      <c r="B20" s="110" t="s">
        <v>9</v>
      </c>
      <c r="C20" s="110"/>
      <c r="D20" s="110"/>
      <c r="E20" s="48">
        <v>103</v>
      </c>
      <c r="F20" s="67">
        <v>2.1826658190294553E-2</v>
      </c>
      <c r="G20" s="48">
        <v>104</v>
      </c>
      <c r="H20" s="67">
        <v>2.2038567493112948E-2</v>
      </c>
      <c r="I20" s="50">
        <v>130</v>
      </c>
      <c r="J20" s="67">
        <v>2.7837259100642397E-2</v>
      </c>
      <c r="K20" s="68">
        <v>106</v>
      </c>
      <c r="L20" s="67">
        <v>2.299349240780911E-2</v>
      </c>
      <c r="M20" s="68">
        <v>76</v>
      </c>
      <c r="N20" s="67">
        <v>1.6758544652701213E-2</v>
      </c>
      <c r="P20" s="51">
        <v>62</v>
      </c>
      <c r="Q20" s="69">
        <v>1.4237817480365589E-2</v>
      </c>
      <c r="R20" s="53">
        <v>81</v>
      </c>
      <c r="S20" s="69">
        <v>1.8590773467982557E-2</v>
      </c>
      <c r="T20" s="53">
        <v>74</v>
      </c>
      <c r="U20" s="69">
        <v>1.717335808772337E-2</v>
      </c>
      <c r="V20" s="54">
        <v>61</v>
      </c>
      <c r="W20" s="70">
        <v>1.4229064613949148E-2</v>
      </c>
      <c r="X20" s="56">
        <v>72</v>
      </c>
      <c r="Y20" s="71">
        <f>X20/AE20</f>
        <v>1.6814572629612331E-2</v>
      </c>
      <c r="Z20" s="117" t="s">
        <v>9</v>
      </c>
      <c r="AA20" s="110"/>
      <c r="AB20" s="110"/>
      <c r="AD20" s="31" t="s">
        <v>124</v>
      </c>
      <c r="AE20" s="42">
        <f t="shared" ref="AE20:AF27" si="2">AE9</f>
        <v>4282</v>
      </c>
      <c r="AF20" s="39">
        <f t="shared" si="2"/>
        <v>4282</v>
      </c>
      <c r="AG20" s="7" t="s">
        <v>35</v>
      </c>
      <c r="AH20" s="3">
        <v>1074000</v>
      </c>
      <c r="AI20" s="3"/>
      <c r="AJ20" s="2"/>
      <c r="AN20" s="60">
        <v>2.9940119760479042E-2</v>
      </c>
      <c r="AO20" s="31">
        <v>4743</v>
      </c>
      <c r="AQ20" s="60">
        <v>2.1830821729085858E-2</v>
      </c>
      <c r="AR20" s="98">
        <v>4719</v>
      </c>
      <c r="AT20" s="72">
        <v>2.2038567493112948E-2</v>
      </c>
      <c r="AU20" s="31">
        <v>4719</v>
      </c>
      <c r="AW20" s="72">
        <v>2.7837259100642397E-2</v>
      </c>
      <c r="AX20" s="31">
        <v>4670</v>
      </c>
      <c r="AZ20" s="72">
        <v>2.299349240780911E-2</v>
      </c>
      <c r="BA20" s="31">
        <v>4610</v>
      </c>
      <c r="BC20" s="72">
        <v>1.6758544652701213E-2</v>
      </c>
      <c r="BD20" s="31">
        <v>4535</v>
      </c>
      <c r="BF20" s="72">
        <v>1.4237817480365589E-2</v>
      </c>
      <c r="BG20" s="98">
        <v>4354.6000000000004</v>
      </c>
      <c r="BI20" s="72">
        <v>1.8590773467982557E-2</v>
      </c>
      <c r="BJ20" s="31">
        <v>4357</v>
      </c>
      <c r="BL20" s="72">
        <v>1.717335808772337E-2</v>
      </c>
      <c r="BM20" s="31">
        <v>4309</v>
      </c>
      <c r="BO20" s="72">
        <v>1.4229064613949148E-2</v>
      </c>
      <c r="BP20" s="31">
        <v>4287</v>
      </c>
    </row>
    <row r="21" spans="2:68" ht="17.25" customHeight="1" x14ac:dyDescent="0.2">
      <c r="B21" s="110" t="s">
        <v>10</v>
      </c>
      <c r="C21" s="110"/>
      <c r="D21" s="110"/>
      <c r="E21" s="48">
        <v>783</v>
      </c>
      <c r="F21" s="67">
        <v>0.10887399538363135</v>
      </c>
      <c r="G21" s="48">
        <v>785</v>
      </c>
      <c r="H21" s="67">
        <v>0.10800770500825536</v>
      </c>
      <c r="I21" s="50">
        <v>836</v>
      </c>
      <c r="J21" s="67">
        <v>0.11535807920518835</v>
      </c>
      <c r="K21" s="68">
        <v>786</v>
      </c>
      <c r="L21" s="67">
        <v>0.10877387212842513</v>
      </c>
      <c r="M21" s="68">
        <v>703</v>
      </c>
      <c r="N21" s="67">
        <v>9.7869970764304606E-2</v>
      </c>
      <c r="P21" s="51">
        <v>586</v>
      </c>
      <c r="Q21" s="69">
        <v>8.3001657200322931E-2</v>
      </c>
      <c r="R21" s="53">
        <v>538</v>
      </c>
      <c r="S21" s="69">
        <v>7.475336945949701E-2</v>
      </c>
      <c r="T21" s="53">
        <v>438</v>
      </c>
      <c r="U21" s="69">
        <v>6.1534138803034558E-2</v>
      </c>
      <c r="V21" s="53">
        <v>463</v>
      </c>
      <c r="W21" s="70">
        <v>6.6020248110651644E-2</v>
      </c>
      <c r="X21" s="61">
        <f>SUM(X22:X24)</f>
        <v>457</v>
      </c>
      <c r="Y21" s="71">
        <f t="shared" ref="Y21:Y27" si="3">X21/AE21</f>
        <v>6.6347270615563295E-2</v>
      </c>
      <c r="Z21" s="117" t="s">
        <v>10</v>
      </c>
      <c r="AA21" s="110"/>
      <c r="AB21" s="110"/>
      <c r="AD21" s="31" t="s">
        <v>128</v>
      </c>
      <c r="AE21" s="42">
        <f t="shared" si="2"/>
        <v>6888</v>
      </c>
      <c r="AF21" s="39">
        <f t="shared" si="2"/>
        <v>6888</v>
      </c>
      <c r="AG21" s="7" t="s">
        <v>36</v>
      </c>
      <c r="AH21" s="3">
        <v>1066000</v>
      </c>
      <c r="AI21" s="3"/>
      <c r="AJ21" s="2"/>
      <c r="AN21" s="60">
        <v>0.12888243043200739</v>
      </c>
      <c r="AO21" s="31">
        <v>7285</v>
      </c>
      <c r="AQ21" s="60">
        <v>0.10887399538363135</v>
      </c>
      <c r="AR21" s="98">
        <v>7191.8</v>
      </c>
      <c r="AT21" s="72">
        <v>0.10800770500825536</v>
      </c>
      <c r="AU21" s="31">
        <v>7268</v>
      </c>
      <c r="AW21" s="72">
        <v>0.11535807920518835</v>
      </c>
      <c r="AX21" s="31">
        <v>7247</v>
      </c>
      <c r="AZ21" s="72">
        <v>0.10877387212842513</v>
      </c>
      <c r="BA21" s="31">
        <v>7226</v>
      </c>
      <c r="BC21" s="72">
        <v>9.7869970764304606E-2</v>
      </c>
      <c r="BD21" s="31">
        <v>7183</v>
      </c>
      <c r="BF21" s="72">
        <v>8.3001657200322931E-2</v>
      </c>
      <c r="BG21" s="98">
        <v>7060.1</v>
      </c>
      <c r="BI21" s="72">
        <v>7.475336945949701E-2</v>
      </c>
      <c r="BJ21" s="31">
        <v>7197</v>
      </c>
      <c r="BL21" s="72">
        <v>6.1534138803034558E-2</v>
      </c>
      <c r="BM21" s="31">
        <v>7118</v>
      </c>
      <c r="BO21" s="72">
        <v>6.6020248110651644E-2</v>
      </c>
      <c r="BP21" s="31">
        <v>7013</v>
      </c>
    </row>
    <row r="22" spans="2:68" ht="17.25" customHeight="1" x14ac:dyDescent="0.2">
      <c r="B22" s="63"/>
      <c r="C22" s="63"/>
      <c r="D22" s="47" t="s">
        <v>11</v>
      </c>
      <c r="E22" s="48">
        <v>160</v>
      </c>
      <c r="F22" s="67">
        <v>6.7266459261750608E-2</v>
      </c>
      <c r="G22" s="48">
        <v>194</v>
      </c>
      <c r="H22" s="67">
        <v>8.1546868432114339E-2</v>
      </c>
      <c r="I22" s="50">
        <v>190</v>
      </c>
      <c r="J22" s="67">
        <v>7.9464659138435798E-2</v>
      </c>
      <c r="K22" s="68">
        <v>181</v>
      </c>
      <c r="L22" s="67">
        <v>7.6146403029028184E-2</v>
      </c>
      <c r="M22" s="68">
        <v>164</v>
      </c>
      <c r="N22" s="67">
        <v>6.955046649703138E-2</v>
      </c>
      <c r="P22" s="51">
        <v>109</v>
      </c>
      <c r="Q22" s="69">
        <v>4.6112192232845413E-2</v>
      </c>
      <c r="R22" s="53">
        <v>99</v>
      </c>
      <c r="S22" s="69">
        <v>4.2471042471042469E-2</v>
      </c>
      <c r="T22" s="53">
        <v>73</v>
      </c>
      <c r="U22" s="69">
        <v>3.1989482909728306E-2</v>
      </c>
      <c r="V22" s="54">
        <v>78</v>
      </c>
      <c r="W22" s="70">
        <v>3.4977578475336321E-2</v>
      </c>
      <c r="X22" s="56">
        <v>80</v>
      </c>
      <c r="Y22" s="71">
        <f t="shared" si="3"/>
        <v>3.6798528058877643E-2</v>
      </c>
      <c r="Z22" s="64"/>
      <c r="AA22" s="65"/>
      <c r="AB22" s="47" t="s">
        <v>11</v>
      </c>
      <c r="AD22" s="31" t="s">
        <v>113</v>
      </c>
      <c r="AE22" s="42">
        <f t="shared" si="2"/>
        <v>2174</v>
      </c>
      <c r="AF22" s="39">
        <f t="shared" si="2"/>
        <v>2174</v>
      </c>
      <c r="AG22" s="7" t="s">
        <v>37</v>
      </c>
      <c r="AH22" s="3">
        <v>1068000</v>
      </c>
      <c r="AI22" s="3"/>
      <c r="AJ22" s="2"/>
      <c r="AN22" s="60">
        <v>9.0041268914919328E-2</v>
      </c>
      <c r="AO22" s="31">
        <v>2414</v>
      </c>
      <c r="AQ22" s="60">
        <v>6.7266459261750608E-2</v>
      </c>
      <c r="AR22" s="98">
        <v>2378.6</v>
      </c>
      <c r="AT22" s="72">
        <v>8.1546868432114339E-2</v>
      </c>
      <c r="AU22" s="31">
        <v>2379</v>
      </c>
      <c r="AW22" s="72">
        <v>7.9464659138435798E-2</v>
      </c>
      <c r="AX22" s="31">
        <v>2391</v>
      </c>
      <c r="AZ22" s="72">
        <v>7.6146403029028184E-2</v>
      </c>
      <c r="BA22" s="31">
        <v>2377</v>
      </c>
      <c r="BC22" s="72">
        <v>6.955046649703138E-2</v>
      </c>
      <c r="BD22" s="31">
        <v>2358</v>
      </c>
      <c r="BF22" s="72">
        <v>4.6112192232845413E-2</v>
      </c>
      <c r="BG22" s="98">
        <v>2363.8000000000002</v>
      </c>
      <c r="BI22" s="72">
        <v>4.2471042471042469E-2</v>
      </c>
      <c r="BJ22" s="31">
        <v>2331</v>
      </c>
      <c r="BL22" s="72">
        <v>3.1989482909728306E-2</v>
      </c>
      <c r="BM22" s="31">
        <v>2282</v>
      </c>
      <c r="BO22" s="72">
        <v>3.4977578475336321E-2</v>
      </c>
      <c r="BP22" s="31">
        <v>2230</v>
      </c>
    </row>
    <row r="23" spans="2:68" ht="17.25" customHeight="1" x14ac:dyDescent="0.2">
      <c r="B23" s="63"/>
      <c r="C23" s="63"/>
      <c r="D23" s="47" t="s">
        <v>12</v>
      </c>
      <c r="E23" s="48">
        <v>279</v>
      </c>
      <c r="F23" s="67">
        <v>0.11710879785090664</v>
      </c>
      <c r="G23" s="48">
        <v>293</v>
      </c>
      <c r="H23" s="67">
        <v>0.11964066966108616</v>
      </c>
      <c r="I23" s="50">
        <v>345</v>
      </c>
      <c r="J23" s="67">
        <v>0.14339152119700749</v>
      </c>
      <c r="K23" s="68">
        <v>319</v>
      </c>
      <c r="L23" s="67">
        <v>0.13408995376208491</v>
      </c>
      <c r="M23" s="68">
        <v>267</v>
      </c>
      <c r="N23" s="67">
        <v>0.11166875784190715</v>
      </c>
      <c r="P23" s="51">
        <v>234</v>
      </c>
      <c r="Q23" s="69">
        <v>9.8187311178247735E-2</v>
      </c>
      <c r="R23" s="53">
        <v>206</v>
      </c>
      <c r="S23" s="69">
        <v>8.5690515806988346E-2</v>
      </c>
      <c r="T23" s="53">
        <v>177</v>
      </c>
      <c r="U23" s="69">
        <v>7.4494949494949489E-2</v>
      </c>
      <c r="V23" s="54">
        <v>175</v>
      </c>
      <c r="W23" s="70">
        <v>7.4978577549271633E-2</v>
      </c>
      <c r="X23" s="56">
        <v>188</v>
      </c>
      <c r="Y23" s="71">
        <f t="shared" si="3"/>
        <v>8.2311733800350256E-2</v>
      </c>
      <c r="Z23" s="64"/>
      <c r="AA23" s="65"/>
      <c r="AB23" s="47" t="s">
        <v>12</v>
      </c>
      <c r="AD23" s="31" t="s">
        <v>129</v>
      </c>
      <c r="AE23" s="42">
        <f t="shared" si="2"/>
        <v>2284</v>
      </c>
      <c r="AF23" s="39">
        <f t="shared" si="2"/>
        <v>2284</v>
      </c>
      <c r="AG23" s="7" t="s">
        <v>38</v>
      </c>
      <c r="AH23" s="3">
        <v>1106000</v>
      </c>
      <c r="AI23" s="3"/>
      <c r="AJ23" s="2"/>
      <c r="AN23" s="60">
        <v>0.14892739273927394</v>
      </c>
      <c r="AO23" s="31">
        <v>2402</v>
      </c>
      <c r="AQ23" s="60">
        <v>0.11710879785090664</v>
      </c>
      <c r="AR23" s="98">
        <v>2382.4</v>
      </c>
      <c r="AT23" s="72">
        <v>0.11964066966108616</v>
      </c>
      <c r="AU23" s="31">
        <v>2449</v>
      </c>
      <c r="AW23" s="72">
        <v>0.14339152119700749</v>
      </c>
      <c r="AX23" s="31">
        <v>2406</v>
      </c>
      <c r="AZ23" s="72">
        <v>0.13408995376208491</v>
      </c>
      <c r="BA23" s="31">
        <v>2379</v>
      </c>
      <c r="BC23" s="72">
        <v>0.11166875784190715</v>
      </c>
      <c r="BD23" s="31">
        <v>2391</v>
      </c>
      <c r="BF23" s="72">
        <v>9.8187311178247735E-2</v>
      </c>
      <c r="BG23" s="98">
        <v>2383.1999999999998</v>
      </c>
      <c r="BI23" s="72">
        <v>8.5690515806988346E-2</v>
      </c>
      <c r="BJ23" s="31">
        <v>2404</v>
      </c>
      <c r="BL23" s="72">
        <v>7.4494949494949489E-2</v>
      </c>
      <c r="BM23" s="31">
        <v>2376</v>
      </c>
      <c r="BO23" s="72">
        <v>7.4978577549271633E-2</v>
      </c>
      <c r="BP23" s="31">
        <v>2334</v>
      </c>
    </row>
    <row r="24" spans="2:68" ht="17.25" customHeight="1" x14ac:dyDescent="0.2">
      <c r="B24" s="63"/>
      <c r="C24" s="63"/>
      <c r="D24" s="47" t="s">
        <v>13</v>
      </c>
      <c r="E24" s="48">
        <v>344</v>
      </c>
      <c r="F24" s="67">
        <v>0.14151719598486093</v>
      </c>
      <c r="G24" s="48">
        <v>298</v>
      </c>
      <c r="H24" s="67">
        <v>0.1221311475409836</v>
      </c>
      <c r="I24" s="50">
        <v>301</v>
      </c>
      <c r="J24" s="67">
        <v>0.12285714285714286</v>
      </c>
      <c r="K24" s="68">
        <v>286</v>
      </c>
      <c r="L24" s="67">
        <v>0.11578947368421053</v>
      </c>
      <c r="M24" s="68">
        <v>272</v>
      </c>
      <c r="N24" s="67">
        <v>0.11175020542317174</v>
      </c>
      <c r="P24" s="51">
        <v>243</v>
      </c>
      <c r="Q24" s="69">
        <v>0.1</v>
      </c>
      <c r="R24" s="53">
        <v>233</v>
      </c>
      <c r="S24" s="69">
        <v>9.4638505280259952E-2</v>
      </c>
      <c r="T24" s="53">
        <v>188</v>
      </c>
      <c r="U24" s="69">
        <v>7.642276422764227E-2</v>
      </c>
      <c r="V24" s="54">
        <v>210</v>
      </c>
      <c r="W24" s="70">
        <v>8.5749285422621474E-2</v>
      </c>
      <c r="X24" s="56">
        <v>189</v>
      </c>
      <c r="Y24" s="71">
        <f t="shared" si="3"/>
        <v>7.7777777777777779E-2</v>
      </c>
      <c r="Z24" s="64"/>
      <c r="AA24" s="65"/>
      <c r="AB24" s="47" t="s">
        <v>13</v>
      </c>
      <c r="AD24" s="31" t="s">
        <v>130</v>
      </c>
      <c r="AE24" s="42">
        <f t="shared" si="2"/>
        <v>2430</v>
      </c>
      <c r="AF24" s="39">
        <f t="shared" si="2"/>
        <v>2430</v>
      </c>
      <c r="AG24" s="7" t="s">
        <v>39</v>
      </c>
      <c r="AH24" s="3">
        <v>1125000</v>
      </c>
      <c r="AI24" s="3"/>
      <c r="AJ24" s="2"/>
      <c r="AN24" s="60">
        <v>0.14643939692162342</v>
      </c>
      <c r="AO24" s="31">
        <v>2469</v>
      </c>
      <c r="AQ24" s="60">
        <v>0.14151719598486093</v>
      </c>
      <c r="AR24" s="98">
        <v>2430.8000000000002</v>
      </c>
      <c r="AT24" s="72">
        <v>0.1221311475409836</v>
      </c>
      <c r="AU24" s="31">
        <v>2440</v>
      </c>
      <c r="AW24" s="72">
        <v>0.12285714285714286</v>
      </c>
      <c r="AX24" s="31">
        <v>2450</v>
      </c>
      <c r="AZ24" s="72">
        <v>0.11578947368421053</v>
      </c>
      <c r="BA24" s="31">
        <v>2470</v>
      </c>
      <c r="BC24" s="72">
        <v>0.11175020542317174</v>
      </c>
      <c r="BD24" s="31">
        <v>2434</v>
      </c>
      <c r="BF24" s="72">
        <v>0.10505382387272492</v>
      </c>
      <c r="BG24" s="98">
        <v>2313.1</v>
      </c>
      <c r="BI24" s="72">
        <v>9.4638505280259952E-2</v>
      </c>
      <c r="BJ24" s="31">
        <v>2462</v>
      </c>
      <c r="BL24" s="72">
        <v>7.642276422764227E-2</v>
      </c>
      <c r="BM24" s="31">
        <v>2460</v>
      </c>
      <c r="BO24" s="72">
        <v>8.5749285422621474E-2</v>
      </c>
      <c r="BP24" s="31">
        <v>2449</v>
      </c>
    </row>
    <row r="25" spans="2:68" ht="17.25" customHeight="1" x14ac:dyDescent="0.2">
      <c r="B25" s="110" t="s">
        <v>14</v>
      </c>
      <c r="C25" s="110"/>
      <c r="D25" s="110"/>
      <c r="E25" s="48">
        <v>4209</v>
      </c>
      <c r="F25" s="67">
        <v>4.0077317133552968E-2</v>
      </c>
      <c r="G25" s="48">
        <v>3982</v>
      </c>
      <c r="H25" s="67">
        <v>3.7916948361725024E-2</v>
      </c>
      <c r="I25" s="50">
        <v>3897</v>
      </c>
      <c r="J25" s="67">
        <v>3.7144000915017732E-2</v>
      </c>
      <c r="K25" s="68">
        <v>3840</v>
      </c>
      <c r="L25" s="67">
        <v>3.6619557132230932E-2</v>
      </c>
      <c r="M25" s="68">
        <v>3835</v>
      </c>
      <c r="N25" s="67">
        <v>3.6579898701818978E-2</v>
      </c>
      <c r="P25" s="51">
        <v>3780</v>
      </c>
      <c r="Q25" s="69">
        <v>3.6540309374619377E-2</v>
      </c>
      <c r="R25" s="53">
        <v>3692</v>
      </c>
      <c r="S25" s="69">
        <v>3.512477285916793E-2</v>
      </c>
      <c r="T25" s="53">
        <v>3596</v>
      </c>
      <c r="U25" s="69">
        <v>3.4208849018731155E-2</v>
      </c>
      <c r="V25" s="54">
        <v>3705</v>
      </c>
      <c r="W25" s="70">
        <v>3.5244427955823179E-2</v>
      </c>
      <c r="X25" s="56">
        <v>3732</v>
      </c>
      <c r="Y25" s="71">
        <f>X25/AE25</f>
        <v>3.5497555500599236E-2</v>
      </c>
      <c r="Z25" s="117" t="s">
        <v>14</v>
      </c>
      <c r="AA25" s="110"/>
      <c r="AB25" s="110"/>
      <c r="AD25" s="31" t="s">
        <v>117</v>
      </c>
      <c r="AE25" s="42">
        <f t="shared" si="2"/>
        <v>105134</v>
      </c>
      <c r="AF25" s="39">
        <f t="shared" si="2"/>
        <v>105134</v>
      </c>
      <c r="AG25" s="7" t="s">
        <v>40</v>
      </c>
      <c r="AH25" s="3">
        <v>1159000</v>
      </c>
      <c r="AI25" s="3"/>
      <c r="AJ25" s="2"/>
      <c r="AN25" s="60">
        <v>4.4704079678222562E-2</v>
      </c>
      <c r="AO25" s="31">
        <v>104420</v>
      </c>
      <c r="AQ25" s="60">
        <v>4.0467574022298031E-2</v>
      </c>
      <c r="AR25" s="98">
        <v>105022</v>
      </c>
      <c r="AT25" s="72">
        <v>3.7916948361725024E-2</v>
      </c>
      <c r="AU25" s="31">
        <v>105018</v>
      </c>
      <c r="AW25" s="72">
        <v>3.7144000915017732E-2</v>
      </c>
      <c r="AX25" s="31">
        <v>104916</v>
      </c>
      <c r="AZ25" s="72">
        <v>3.6619557132230932E-2</v>
      </c>
      <c r="BA25" s="31">
        <v>104862</v>
      </c>
      <c r="BC25" s="72">
        <v>3.6579898701818978E-2</v>
      </c>
      <c r="BD25" s="31">
        <v>104839</v>
      </c>
      <c r="BF25" s="72">
        <v>3.6540309374619377E-2</v>
      </c>
      <c r="BG25" s="98">
        <v>103447.4</v>
      </c>
      <c r="BI25" s="72">
        <v>3.512477285916793E-2</v>
      </c>
      <c r="BJ25" s="31">
        <v>105111</v>
      </c>
      <c r="BL25" s="72">
        <v>3.4208849018731155E-2</v>
      </c>
      <c r="BM25" s="31">
        <v>105119</v>
      </c>
      <c r="BO25" s="72">
        <v>3.5244427955823179E-2</v>
      </c>
      <c r="BP25" s="31">
        <v>105123</v>
      </c>
    </row>
    <row r="26" spans="2:68" ht="17.25" customHeight="1" x14ac:dyDescent="0.2">
      <c r="B26" s="63"/>
      <c r="C26" s="110" t="s">
        <v>16</v>
      </c>
      <c r="D26" s="110"/>
      <c r="E26" s="48">
        <v>717</v>
      </c>
      <c r="F26" s="67">
        <v>0.10606508875739645</v>
      </c>
      <c r="G26" s="48">
        <v>662</v>
      </c>
      <c r="H26" s="67">
        <v>0.10392464678178964</v>
      </c>
      <c r="I26" s="50">
        <v>667</v>
      </c>
      <c r="J26" s="67">
        <v>0.10636262159145272</v>
      </c>
      <c r="K26" s="68">
        <v>660</v>
      </c>
      <c r="L26" s="67">
        <v>0.10636583400483481</v>
      </c>
      <c r="M26" s="68">
        <v>633</v>
      </c>
      <c r="N26" s="67">
        <v>0.10204739642108657</v>
      </c>
      <c r="P26" s="51">
        <v>595</v>
      </c>
      <c r="Q26" s="69">
        <v>9.6663092569126308E-2</v>
      </c>
      <c r="R26" s="53">
        <v>619</v>
      </c>
      <c r="S26" s="69">
        <v>0.10066677508537973</v>
      </c>
      <c r="T26" s="53">
        <v>596</v>
      </c>
      <c r="U26" s="69">
        <v>9.5712220973181314E-2</v>
      </c>
      <c r="V26" s="54">
        <v>631</v>
      </c>
      <c r="W26" s="70">
        <v>9.9699794596302738E-2</v>
      </c>
      <c r="X26" s="56">
        <v>679</v>
      </c>
      <c r="Y26" s="71">
        <f t="shared" si="3"/>
        <v>0.10630969156098324</v>
      </c>
      <c r="Z26" s="64"/>
      <c r="AA26" s="110" t="s">
        <v>16</v>
      </c>
      <c r="AB26" s="110"/>
      <c r="AD26" s="31" t="s">
        <v>122</v>
      </c>
      <c r="AE26" s="42">
        <f t="shared" si="2"/>
        <v>6387</v>
      </c>
      <c r="AF26" s="39">
        <f t="shared" si="2"/>
        <v>6387</v>
      </c>
      <c r="AG26" s="7" t="s">
        <v>41</v>
      </c>
      <c r="AH26" s="3">
        <v>1188000</v>
      </c>
      <c r="AI26" s="3"/>
      <c r="AJ26" s="2"/>
      <c r="AN26" s="60">
        <v>6.8683058648013398E-2</v>
      </c>
      <c r="AO26" s="31">
        <v>6913</v>
      </c>
      <c r="AQ26" s="60">
        <v>0.10710444550669217</v>
      </c>
      <c r="AR26" s="98">
        <v>6760</v>
      </c>
      <c r="AT26" s="72">
        <v>0.10392464678178964</v>
      </c>
      <c r="AU26" s="31">
        <v>6370</v>
      </c>
      <c r="AW26" s="72">
        <v>0.10636262159145272</v>
      </c>
      <c r="AX26" s="31">
        <v>6271</v>
      </c>
      <c r="AZ26" s="72">
        <v>0.10636583400483481</v>
      </c>
      <c r="BA26" s="31">
        <v>6205</v>
      </c>
      <c r="BC26" s="72">
        <v>0.10204739642108657</v>
      </c>
      <c r="BD26" s="31">
        <v>6203</v>
      </c>
      <c r="BF26" s="72">
        <v>9.6663092569126308E-2</v>
      </c>
      <c r="BG26" s="98">
        <v>6155.4</v>
      </c>
      <c r="BI26" s="72">
        <v>0.10066677508537973</v>
      </c>
      <c r="BJ26" s="31">
        <v>6149</v>
      </c>
      <c r="BL26" s="72">
        <v>9.5712220973181314E-2</v>
      </c>
      <c r="BM26" s="31">
        <v>6227</v>
      </c>
      <c r="BO26" s="72">
        <v>9.9699794596302738E-2</v>
      </c>
      <c r="BP26" s="31">
        <v>6329</v>
      </c>
    </row>
    <row r="27" spans="2:68" ht="17.25" customHeight="1" x14ac:dyDescent="0.2">
      <c r="B27" s="63"/>
      <c r="C27" s="110" t="s">
        <v>15</v>
      </c>
      <c r="D27" s="110"/>
      <c r="E27" s="48">
        <v>1308</v>
      </c>
      <c r="F27" s="67">
        <v>9.2125651500211292E-2</v>
      </c>
      <c r="G27" s="48">
        <v>1199</v>
      </c>
      <c r="H27" s="67">
        <v>8.8233129737287516E-2</v>
      </c>
      <c r="I27" s="50">
        <v>1184</v>
      </c>
      <c r="J27" s="67">
        <v>8.8888888888888892E-2</v>
      </c>
      <c r="K27" s="68">
        <v>1146</v>
      </c>
      <c r="L27" s="67">
        <v>8.7648183556405357E-2</v>
      </c>
      <c r="M27" s="68">
        <v>1144</v>
      </c>
      <c r="N27" s="67">
        <v>8.8819875776397522E-2</v>
      </c>
      <c r="P27" s="51">
        <v>1113</v>
      </c>
      <c r="Q27" s="69">
        <v>8.8426672598854339E-2</v>
      </c>
      <c r="R27" s="53">
        <v>1122</v>
      </c>
      <c r="S27" s="69">
        <v>8.9459416361026944E-2</v>
      </c>
      <c r="T27" s="53">
        <v>1061</v>
      </c>
      <c r="U27" s="69">
        <v>8.4757948554082127E-2</v>
      </c>
      <c r="V27" s="54">
        <v>1104</v>
      </c>
      <c r="W27" s="70">
        <v>8.7954110898661564E-2</v>
      </c>
      <c r="X27" s="56">
        <v>1174</v>
      </c>
      <c r="Y27" s="71">
        <f t="shared" si="3"/>
        <v>9.2975370238378083E-2</v>
      </c>
      <c r="Z27" s="64"/>
      <c r="AA27" s="110" t="s">
        <v>15</v>
      </c>
      <c r="AB27" s="110"/>
      <c r="AD27" s="31" t="s">
        <v>126</v>
      </c>
      <c r="AE27" s="42">
        <f t="shared" si="2"/>
        <v>12627</v>
      </c>
      <c r="AF27" s="39">
        <f t="shared" si="2"/>
        <v>12627</v>
      </c>
      <c r="AG27" s="7" t="s">
        <v>42</v>
      </c>
      <c r="AH27" s="3">
        <v>1242000</v>
      </c>
      <c r="AI27" s="3"/>
      <c r="AJ27" s="2"/>
      <c r="AN27" s="60">
        <v>0.1</v>
      </c>
      <c r="AO27" s="31">
        <v>14415</v>
      </c>
      <c r="AQ27" s="60">
        <v>0.09</v>
      </c>
      <c r="AR27" s="98">
        <v>14198</v>
      </c>
      <c r="AT27" s="72">
        <v>8.8233129737287516E-2</v>
      </c>
      <c r="AU27" s="31">
        <v>13589</v>
      </c>
      <c r="AW27" s="72">
        <v>8.8888888888888892E-2</v>
      </c>
      <c r="AX27" s="31">
        <v>13320</v>
      </c>
      <c r="AZ27" s="72">
        <v>8.7648183556405357E-2</v>
      </c>
      <c r="BA27" s="31">
        <v>13075</v>
      </c>
      <c r="BC27" s="72">
        <v>8.8819875776397522E-2</v>
      </c>
      <c r="BD27" s="31">
        <v>12880</v>
      </c>
      <c r="BF27" s="72">
        <v>8.8426672598854339E-2</v>
      </c>
      <c r="BG27" s="98">
        <v>12586.7</v>
      </c>
      <c r="BI27" s="72">
        <v>8.9459416361026944E-2</v>
      </c>
      <c r="BJ27" s="31">
        <v>12542</v>
      </c>
      <c r="BL27" s="72">
        <v>8.4757948554082127E-2</v>
      </c>
      <c r="BM27" s="31">
        <v>12518</v>
      </c>
      <c r="BO27" s="72">
        <v>8.7954110898661564E-2</v>
      </c>
      <c r="BP27" s="31">
        <v>12552</v>
      </c>
    </row>
    <row r="28" spans="2:68" ht="15.75" customHeight="1" x14ac:dyDescent="0.2">
      <c r="D28" s="32"/>
      <c r="E28" s="44"/>
      <c r="F28" s="32"/>
      <c r="G28" s="32"/>
      <c r="H28" s="32"/>
      <c r="I28" s="32"/>
      <c r="J28" s="32"/>
      <c r="K28" s="32"/>
      <c r="L28" s="32"/>
      <c r="M28" s="32"/>
      <c r="N28" s="32"/>
      <c r="P28" s="32"/>
      <c r="Q28" s="12"/>
      <c r="R28" s="11"/>
      <c r="S28" s="11"/>
      <c r="T28" s="11"/>
      <c r="U28" s="11"/>
      <c r="V28" s="11"/>
      <c r="W28" s="11"/>
      <c r="X28" s="46"/>
      <c r="Y28" s="73"/>
      <c r="Z28" s="36"/>
      <c r="AA28" s="37"/>
      <c r="AB28" s="32"/>
      <c r="AG28" s="7" t="s">
        <v>43</v>
      </c>
      <c r="AH28" s="3">
        <v>1255000</v>
      </c>
      <c r="AI28" s="3"/>
      <c r="AJ28" s="2"/>
      <c r="AN28" s="60"/>
      <c r="AQ28" s="60"/>
      <c r="AT28" s="59"/>
    </row>
    <row r="29" spans="2:68" ht="13.2" x14ac:dyDescent="0.2">
      <c r="D29" s="32"/>
      <c r="E29" s="118" t="s">
        <v>3</v>
      </c>
      <c r="F29" s="119"/>
      <c r="G29" s="119"/>
      <c r="H29" s="119"/>
      <c r="I29" s="119"/>
      <c r="J29" s="119"/>
      <c r="K29" s="119"/>
      <c r="L29" s="119"/>
      <c r="M29" s="119"/>
      <c r="N29" s="119"/>
      <c r="P29" s="120" t="s">
        <v>3</v>
      </c>
      <c r="Q29" s="120"/>
      <c r="R29" s="120"/>
      <c r="S29" s="120"/>
      <c r="T29" s="120"/>
      <c r="U29" s="120"/>
      <c r="V29" s="120"/>
      <c r="W29" s="120"/>
      <c r="X29" s="120"/>
      <c r="Y29" s="120"/>
      <c r="Z29" s="36"/>
      <c r="AA29" s="37"/>
      <c r="AB29" s="32"/>
      <c r="AG29" s="7" t="s">
        <v>44</v>
      </c>
      <c r="AH29" s="3">
        <v>1284000</v>
      </c>
      <c r="AI29" s="3"/>
      <c r="AJ29" s="2"/>
      <c r="AN29" s="60"/>
      <c r="AQ29" s="60"/>
      <c r="AT29" s="59"/>
    </row>
    <row r="30" spans="2:68" ht="5.25" customHeight="1" x14ac:dyDescent="0.2">
      <c r="D30" s="32"/>
      <c r="E30" s="44"/>
      <c r="F30" s="32"/>
      <c r="G30" s="32"/>
      <c r="H30" s="32"/>
      <c r="I30" s="32"/>
      <c r="J30" s="32"/>
      <c r="K30" s="32"/>
      <c r="L30" s="32"/>
      <c r="M30" s="32"/>
      <c r="N30" s="32"/>
      <c r="P30" s="32"/>
      <c r="Q30" s="12"/>
      <c r="R30" s="11"/>
      <c r="S30" s="11"/>
      <c r="T30" s="11"/>
      <c r="U30" s="11"/>
      <c r="V30" s="11"/>
      <c r="W30" s="11"/>
      <c r="X30" s="46"/>
      <c r="Y30" s="73"/>
      <c r="Z30" s="36"/>
      <c r="AA30" s="37"/>
      <c r="AB30" s="32"/>
      <c r="AG30" s="7" t="s">
        <v>45</v>
      </c>
      <c r="AH30" s="3">
        <v>1283000</v>
      </c>
      <c r="AI30" s="3"/>
      <c r="AJ30" s="2"/>
      <c r="AN30" s="60"/>
      <c r="AQ30" s="60"/>
      <c r="AT30" s="59"/>
    </row>
    <row r="31" spans="2:68" ht="17.25" customHeight="1" x14ac:dyDescent="0.2">
      <c r="B31" s="110" t="s">
        <v>9</v>
      </c>
      <c r="C31" s="110"/>
      <c r="D31" s="110"/>
      <c r="E31" s="48">
        <v>1497</v>
      </c>
      <c r="F31" s="67">
        <v>0.31722822631913539</v>
      </c>
      <c r="G31" s="48">
        <v>1438</v>
      </c>
      <c r="H31" s="67">
        <v>0.30472557745285017</v>
      </c>
      <c r="I31" s="50">
        <v>1469</v>
      </c>
      <c r="J31" s="67">
        <v>0.31456102783725909</v>
      </c>
      <c r="K31" s="68">
        <v>1494</v>
      </c>
      <c r="L31" s="67">
        <v>0.32407809110629066</v>
      </c>
      <c r="M31" s="68">
        <v>1429</v>
      </c>
      <c r="N31" s="67">
        <v>0.31510474090407936</v>
      </c>
      <c r="P31" s="51">
        <v>1190</v>
      </c>
      <c r="Q31" s="69">
        <v>0.27327423873604922</v>
      </c>
      <c r="R31" s="53">
        <v>987</v>
      </c>
      <c r="S31" s="69">
        <v>0.22653201744319487</v>
      </c>
      <c r="T31" s="53">
        <v>1014</v>
      </c>
      <c r="U31" s="69">
        <v>0.23532142028312833</v>
      </c>
      <c r="V31" s="54">
        <v>908</v>
      </c>
      <c r="W31" s="70">
        <v>0.21180312572894799</v>
      </c>
      <c r="X31" s="56">
        <v>1001</v>
      </c>
      <c r="Y31" s="71">
        <f t="shared" ref="Y31:Y38" si="4">X31/AE31</f>
        <v>0.23376926669780476</v>
      </c>
      <c r="Z31" s="117" t="s">
        <v>9</v>
      </c>
      <c r="AA31" s="110"/>
      <c r="AB31" s="110"/>
      <c r="AD31" s="31" t="s">
        <v>124</v>
      </c>
      <c r="AE31" s="42">
        <f t="shared" ref="AE31:AF38" si="5">AE20</f>
        <v>4282</v>
      </c>
      <c r="AF31" s="39">
        <f t="shared" si="5"/>
        <v>4282</v>
      </c>
      <c r="AG31" s="7" t="s">
        <v>46</v>
      </c>
      <c r="AH31" s="3">
        <v>1275000</v>
      </c>
      <c r="AI31" s="3"/>
      <c r="AJ31" s="2"/>
      <c r="AN31" s="60">
        <v>0.27972027972027974</v>
      </c>
      <c r="AO31" s="31">
        <v>4743</v>
      </c>
      <c r="AQ31" s="60">
        <v>0.31728873911108285</v>
      </c>
      <c r="AR31" s="98">
        <v>4719</v>
      </c>
      <c r="AT31" s="59">
        <v>0.30472557745285017</v>
      </c>
      <c r="AU31" s="31">
        <v>4719</v>
      </c>
      <c r="AW31" s="72">
        <v>0.31456102783725909</v>
      </c>
      <c r="AX31" s="31">
        <v>4670</v>
      </c>
      <c r="AZ31" s="72">
        <v>0.32407809110629066</v>
      </c>
      <c r="BA31" s="31">
        <v>4610</v>
      </c>
      <c r="BC31" s="72">
        <v>0.31510474090407936</v>
      </c>
      <c r="BD31" s="31">
        <v>4535</v>
      </c>
      <c r="BF31" s="72">
        <v>0.27327423873604922</v>
      </c>
      <c r="BG31" s="98">
        <v>4354.6000000000004</v>
      </c>
      <c r="BI31" s="72">
        <v>0.22653201744319487</v>
      </c>
      <c r="BJ31" s="31">
        <v>4357</v>
      </c>
      <c r="BL31" s="72">
        <v>0.23532142028312833</v>
      </c>
      <c r="BM31" s="31">
        <v>4309</v>
      </c>
      <c r="BO31" s="72">
        <v>0.21180312572894799</v>
      </c>
      <c r="BP31" s="31">
        <v>4287</v>
      </c>
    </row>
    <row r="32" spans="2:68" ht="17.25" customHeight="1" x14ac:dyDescent="0.2">
      <c r="B32" s="110" t="s">
        <v>10</v>
      </c>
      <c r="C32" s="110"/>
      <c r="D32" s="110"/>
      <c r="E32" s="48">
        <v>7729</v>
      </c>
      <c r="F32" s="67">
        <v>1.0746961817625629</v>
      </c>
      <c r="G32" s="48">
        <v>7276</v>
      </c>
      <c r="H32" s="67">
        <v>1.0011007154650522</v>
      </c>
      <c r="I32" s="50">
        <v>7695</v>
      </c>
      <c r="J32" s="67">
        <v>1.0618186835932111</v>
      </c>
      <c r="K32" s="68">
        <v>7210</v>
      </c>
      <c r="L32" s="67">
        <v>0.99778577359535015</v>
      </c>
      <c r="M32" s="68">
        <v>6243</v>
      </c>
      <c r="N32" s="67">
        <v>0.8691354587219825</v>
      </c>
      <c r="P32" s="51">
        <v>5093</v>
      </c>
      <c r="Q32" s="69">
        <v>0.7</v>
      </c>
      <c r="R32" s="53">
        <v>4197</v>
      </c>
      <c r="S32" s="69">
        <v>0.58315964985410584</v>
      </c>
      <c r="T32" s="53">
        <v>3619</v>
      </c>
      <c r="U32" s="69">
        <v>0.50842933408260749</v>
      </c>
      <c r="V32" s="53">
        <v>3623</v>
      </c>
      <c r="W32" s="70">
        <v>0.51661200627406245</v>
      </c>
      <c r="X32" s="61">
        <f>SUM(X33:X35)</f>
        <v>3484</v>
      </c>
      <c r="Y32" s="71">
        <f t="shared" si="4"/>
        <v>0.5058072009291521</v>
      </c>
      <c r="Z32" s="117" t="s">
        <v>10</v>
      </c>
      <c r="AA32" s="110"/>
      <c r="AB32" s="110"/>
      <c r="AD32" s="31" t="s">
        <v>128</v>
      </c>
      <c r="AE32" s="42">
        <f t="shared" si="5"/>
        <v>6888</v>
      </c>
      <c r="AF32" s="39">
        <f t="shared" si="5"/>
        <v>6888</v>
      </c>
      <c r="AG32" s="7" t="s">
        <v>47</v>
      </c>
      <c r="AH32" s="3">
        <v>1290000</v>
      </c>
      <c r="AI32" s="3"/>
      <c r="AJ32" s="2"/>
      <c r="AN32" s="60">
        <v>1.0393437724933114</v>
      </c>
      <c r="AO32" s="31">
        <v>7285</v>
      </c>
      <c r="AQ32" s="60">
        <v>1.0746961817625629</v>
      </c>
      <c r="AR32" s="98">
        <v>7191.8</v>
      </c>
      <c r="AT32" s="59">
        <v>1.0011007154650522</v>
      </c>
      <c r="AU32" s="31">
        <v>7268</v>
      </c>
      <c r="AW32" s="72">
        <v>1.0618186835932111</v>
      </c>
      <c r="AX32" s="31">
        <v>7247</v>
      </c>
      <c r="AZ32" s="72">
        <v>0.99778577359535015</v>
      </c>
      <c r="BA32" s="31">
        <v>7226</v>
      </c>
      <c r="BC32" s="72">
        <v>0.8691354587219825</v>
      </c>
      <c r="BD32" s="31">
        <v>7183</v>
      </c>
      <c r="BF32" s="72">
        <v>0.72137788416594661</v>
      </c>
      <c r="BG32" s="98">
        <v>7060.1</v>
      </c>
      <c r="BI32" s="72">
        <v>0.58315964985410584</v>
      </c>
      <c r="BJ32" s="31">
        <v>7197</v>
      </c>
      <c r="BL32" s="72">
        <v>0.50842933408260749</v>
      </c>
      <c r="BM32" s="31">
        <v>7118</v>
      </c>
      <c r="BO32" s="72">
        <v>0.51661200627406245</v>
      </c>
      <c r="BP32" s="31">
        <v>7013</v>
      </c>
    </row>
    <row r="33" spans="2:68" ht="17.25" customHeight="1" x14ac:dyDescent="0.2">
      <c r="B33" s="63"/>
      <c r="C33" s="63"/>
      <c r="D33" s="47" t="s">
        <v>11</v>
      </c>
      <c r="E33" s="48">
        <v>3766</v>
      </c>
      <c r="F33" s="67">
        <v>1.583284284873455</v>
      </c>
      <c r="G33" s="48">
        <v>3501</v>
      </c>
      <c r="H33" s="67">
        <v>1.4716267339218159</v>
      </c>
      <c r="I33" s="50">
        <v>3576</v>
      </c>
      <c r="J33" s="67">
        <v>1.4956085319949812</v>
      </c>
      <c r="K33" s="68">
        <v>3258</v>
      </c>
      <c r="L33" s="67">
        <v>1.3706352545225073</v>
      </c>
      <c r="M33" s="68">
        <v>2707</v>
      </c>
      <c r="N33" s="67">
        <v>1.1480067854113656</v>
      </c>
      <c r="P33" s="51">
        <v>1839</v>
      </c>
      <c r="Q33" s="69">
        <v>0.77</v>
      </c>
      <c r="R33" s="53">
        <v>1383</v>
      </c>
      <c r="S33" s="69">
        <v>0.59330759330759331</v>
      </c>
      <c r="T33" s="53">
        <v>1130</v>
      </c>
      <c r="U33" s="69">
        <v>0.49517966695880805</v>
      </c>
      <c r="V33" s="54">
        <v>984</v>
      </c>
      <c r="W33" s="70">
        <v>0.44125560538116593</v>
      </c>
      <c r="X33" s="56">
        <v>908</v>
      </c>
      <c r="Y33" s="71">
        <f t="shared" si="4"/>
        <v>0.41766329346826125</v>
      </c>
      <c r="Z33" s="64"/>
      <c r="AA33" s="65"/>
      <c r="AB33" s="47" t="s">
        <v>11</v>
      </c>
      <c r="AD33" s="31" t="s">
        <v>113</v>
      </c>
      <c r="AE33" s="42">
        <f t="shared" si="5"/>
        <v>2174</v>
      </c>
      <c r="AF33" s="39">
        <f t="shared" si="5"/>
        <v>2174</v>
      </c>
      <c r="AG33" s="7" t="s">
        <v>48</v>
      </c>
      <c r="AH33" s="3">
        <v>1273000</v>
      </c>
      <c r="AI33" s="3"/>
      <c r="AJ33" s="2"/>
      <c r="AN33" s="60">
        <v>1.5023552461544873</v>
      </c>
      <c r="AO33" s="31">
        <v>2414</v>
      </c>
      <c r="AQ33" s="60">
        <v>1.583284284873455</v>
      </c>
      <c r="AR33" s="98">
        <v>2378.6</v>
      </c>
      <c r="AT33" s="59">
        <v>1.4716267339218159</v>
      </c>
      <c r="AU33" s="31">
        <v>2379</v>
      </c>
      <c r="AW33" s="72">
        <v>1.4956085319949812</v>
      </c>
      <c r="AX33" s="31">
        <v>2391</v>
      </c>
      <c r="AZ33" s="72">
        <v>1.3706352545225073</v>
      </c>
      <c r="BA33" s="31">
        <v>2377</v>
      </c>
      <c r="BC33" s="72">
        <v>1.1480067854113656</v>
      </c>
      <c r="BD33" s="31">
        <v>2358</v>
      </c>
      <c r="BF33" s="72">
        <v>0.77798460106608003</v>
      </c>
      <c r="BG33" s="98">
        <v>2363.8000000000002</v>
      </c>
      <c r="BI33" s="72">
        <v>0.59330759330759331</v>
      </c>
      <c r="BJ33" s="31">
        <v>2331</v>
      </c>
      <c r="BL33" s="72">
        <v>0.49517966695880805</v>
      </c>
      <c r="BM33" s="31">
        <v>2282</v>
      </c>
      <c r="BO33" s="72">
        <v>0.44125560538116593</v>
      </c>
      <c r="BP33" s="31">
        <v>2230</v>
      </c>
    </row>
    <row r="34" spans="2:68" ht="17.25" customHeight="1" x14ac:dyDescent="0.2">
      <c r="B34" s="63"/>
      <c r="C34" s="63"/>
      <c r="D34" s="47" t="s">
        <v>12</v>
      </c>
      <c r="E34" s="48">
        <v>2431</v>
      </c>
      <c r="F34" s="67">
        <v>1.0203995970449966</v>
      </c>
      <c r="G34" s="48">
        <v>2306</v>
      </c>
      <c r="H34" s="67">
        <v>0.94160881992650058</v>
      </c>
      <c r="I34" s="50">
        <v>2440</v>
      </c>
      <c r="J34" s="67">
        <v>1.0141313383208646</v>
      </c>
      <c r="K34" s="68">
        <v>2325</v>
      </c>
      <c r="L34" s="67">
        <v>0.97730138713745274</v>
      </c>
      <c r="M34" s="68">
        <v>1952</v>
      </c>
      <c r="N34" s="67">
        <v>0.81639481388540358</v>
      </c>
      <c r="P34" s="51">
        <v>1785</v>
      </c>
      <c r="Q34" s="69">
        <v>0.74</v>
      </c>
      <c r="R34" s="53">
        <v>1451</v>
      </c>
      <c r="S34" s="69">
        <v>0.60357737104825293</v>
      </c>
      <c r="T34" s="53">
        <v>1209</v>
      </c>
      <c r="U34" s="69">
        <v>0.50883838383838387</v>
      </c>
      <c r="V34" s="54">
        <v>1377</v>
      </c>
      <c r="W34" s="70">
        <v>0.58997429305912596</v>
      </c>
      <c r="X34" s="56">
        <v>1363</v>
      </c>
      <c r="Y34" s="71">
        <f t="shared" si="4"/>
        <v>0.59676007005253939</v>
      </c>
      <c r="Z34" s="64"/>
      <c r="AA34" s="65"/>
      <c r="AB34" s="47" t="s">
        <v>12</v>
      </c>
      <c r="AD34" s="31" t="s">
        <v>129</v>
      </c>
      <c r="AE34" s="42">
        <f t="shared" si="5"/>
        <v>2284</v>
      </c>
      <c r="AF34" s="39">
        <f t="shared" si="5"/>
        <v>2284</v>
      </c>
      <c r="AG34" s="7" t="s">
        <v>49</v>
      </c>
      <c r="AH34" s="3">
        <v>1240000</v>
      </c>
      <c r="AI34" s="3"/>
      <c r="AJ34" s="2"/>
      <c r="AN34" s="60">
        <v>1.0358910891089108</v>
      </c>
      <c r="AO34" s="31">
        <v>2402</v>
      </c>
      <c r="AQ34" s="60">
        <v>1.0203995970449966</v>
      </c>
      <c r="AR34" s="98">
        <v>2382.4</v>
      </c>
      <c r="AT34" s="59">
        <v>0.94160881992650058</v>
      </c>
      <c r="AU34" s="31">
        <v>2449</v>
      </c>
      <c r="AW34" s="72">
        <v>1.0141313383208646</v>
      </c>
      <c r="AX34" s="31">
        <v>2406</v>
      </c>
      <c r="AZ34" s="72">
        <v>0.97730138713745274</v>
      </c>
      <c r="BA34" s="31">
        <v>2379</v>
      </c>
      <c r="BC34" s="72">
        <v>0.81639481388540358</v>
      </c>
      <c r="BD34" s="31">
        <v>2391</v>
      </c>
      <c r="BF34" s="72">
        <v>0.74899295065458216</v>
      </c>
      <c r="BG34" s="98">
        <v>2383.1999999999998</v>
      </c>
      <c r="BI34" s="72">
        <v>0.60357737104825293</v>
      </c>
      <c r="BJ34" s="31">
        <v>2404</v>
      </c>
      <c r="BL34" s="72">
        <v>0.50883838383838387</v>
      </c>
      <c r="BM34" s="31">
        <v>2376</v>
      </c>
      <c r="BO34" s="72">
        <v>0.58997429305912596</v>
      </c>
      <c r="BP34" s="31">
        <v>2334</v>
      </c>
    </row>
    <row r="35" spans="2:68" ht="17.25" customHeight="1" x14ac:dyDescent="0.2">
      <c r="B35" s="63"/>
      <c r="C35" s="63"/>
      <c r="D35" s="47" t="s">
        <v>13</v>
      </c>
      <c r="E35" s="48">
        <v>1532</v>
      </c>
      <c r="F35" s="67">
        <v>0.63024518676978769</v>
      </c>
      <c r="G35" s="48">
        <v>1469</v>
      </c>
      <c r="H35" s="67">
        <v>0.6020491803278688</v>
      </c>
      <c r="I35" s="50">
        <v>1679</v>
      </c>
      <c r="J35" s="67">
        <v>0.68530612244897959</v>
      </c>
      <c r="K35" s="68">
        <v>1627</v>
      </c>
      <c r="L35" s="67">
        <v>0.65870445344129558</v>
      </c>
      <c r="M35" s="68">
        <v>1584</v>
      </c>
      <c r="N35" s="67">
        <v>0.65078060805258831</v>
      </c>
      <c r="P35" s="51">
        <v>1469</v>
      </c>
      <c r="Q35" s="69">
        <v>0.6</v>
      </c>
      <c r="R35" s="53">
        <v>1363</v>
      </c>
      <c r="S35" s="69">
        <v>0.55361494719740045</v>
      </c>
      <c r="T35" s="53">
        <v>1280</v>
      </c>
      <c r="U35" s="69">
        <v>0.52032520325203258</v>
      </c>
      <c r="V35" s="54">
        <v>1262</v>
      </c>
      <c r="W35" s="70">
        <v>0.51531237239689665</v>
      </c>
      <c r="X35" s="56">
        <v>1213</v>
      </c>
      <c r="Y35" s="71">
        <f t="shared" si="4"/>
        <v>0.49917695473251028</v>
      </c>
      <c r="Z35" s="64"/>
      <c r="AA35" s="65"/>
      <c r="AB35" s="47" t="s">
        <v>13</v>
      </c>
      <c r="AD35" s="31" t="s">
        <v>130</v>
      </c>
      <c r="AE35" s="42">
        <f t="shared" si="5"/>
        <v>2430</v>
      </c>
      <c r="AF35" s="39">
        <f t="shared" si="5"/>
        <v>2430</v>
      </c>
      <c r="AG35" s="7" t="s">
        <v>50</v>
      </c>
      <c r="AH35" s="3">
        <v>1243000</v>
      </c>
      <c r="AI35" s="3"/>
      <c r="AJ35" s="2"/>
      <c r="AN35" s="60">
        <v>0.60544030232649682</v>
      </c>
      <c r="AO35" s="31">
        <v>2469</v>
      </c>
      <c r="AQ35" s="60">
        <v>0.63024518676978769</v>
      </c>
      <c r="AR35" s="98">
        <v>2430.8000000000002</v>
      </c>
      <c r="AT35" s="59">
        <v>0.6020491803278688</v>
      </c>
      <c r="AU35" s="31">
        <v>2440</v>
      </c>
      <c r="AW35" s="72">
        <v>0.68530612244897959</v>
      </c>
      <c r="AX35" s="31">
        <v>2450</v>
      </c>
      <c r="AZ35" s="72">
        <v>0.65870445344129558</v>
      </c>
      <c r="BA35" s="31">
        <v>2470</v>
      </c>
      <c r="BC35" s="72">
        <v>0.65078060805258831</v>
      </c>
      <c r="BD35" s="31">
        <v>2434</v>
      </c>
      <c r="BF35" s="72">
        <v>0.63507846612770746</v>
      </c>
      <c r="BG35" s="98">
        <v>2313.1</v>
      </c>
      <c r="BI35" s="72">
        <v>0.55361494719740045</v>
      </c>
      <c r="BJ35" s="31">
        <v>2462</v>
      </c>
      <c r="BL35" s="72">
        <v>0.52032520325203258</v>
      </c>
      <c r="BM35" s="31">
        <v>2460</v>
      </c>
      <c r="BO35" s="72">
        <v>0.51531237239689665</v>
      </c>
      <c r="BP35" s="31">
        <v>2449</v>
      </c>
    </row>
    <row r="36" spans="2:68" ht="17.25" customHeight="1" x14ac:dyDescent="0.2">
      <c r="B36" s="110" t="s">
        <v>14</v>
      </c>
      <c r="C36" s="110"/>
      <c r="D36" s="110"/>
      <c r="E36" s="48">
        <v>41721</v>
      </c>
      <c r="F36" s="67">
        <v>0.39725962179352897</v>
      </c>
      <c r="G36" s="48">
        <v>41247</v>
      </c>
      <c r="H36" s="67">
        <v>0.39275750102362428</v>
      </c>
      <c r="I36" s="50">
        <v>44806</v>
      </c>
      <c r="J36" s="67">
        <v>0.42706546189332417</v>
      </c>
      <c r="K36" s="68">
        <v>43987</v>
      </c>
      <c r="L36" s="67">
        <v>0.41947511968110468</v>
      </c>
      <c r="M36" s="68">
        <v>46296</v>
      </c>
      <c r="N36" s="67">
        <v>0.44159139251614382</v>
      </c>
      <c r="P36" s="51">
        <v>47377</v>
      </c>
      <c r="Q36" s="69">
        <v>0.45</v>
      </c>
      <c r="R36" s="53">
        <v>48031</v>
      </c>
      <c r="S36" s="69">
        <v>0.45695502849368763</v>
      </c>
      <c r="T36" s="53">
        <v>47562</v>
      </c>
      <c r="U36" s="69">
        <v>0.45245864211037018</v>
      </c>
      <c r="V36" s="54">
        <v>48101</v>
      </c>
      <c r="W36" s="70">
        <v>0.45756875279434567</v>
      </c>
      <c r="X36" s="56">
        <v>47246</v>
      </c>
      <c r="Y36" s="71">
        <f>X36/AE36</f>
        <v>0.4493883995662678</v>
      </c>
      <c r="Z36" s="117" t="s">
        <v>14</v>
      </c>
      <c r="AA36" s="110"/>
      <c r="AB36" s="110"/>
      <c r="AD36" s="31" t="s">
        <v>117</v>
      </c>
      <c r="AE36" s="42">
        <f t="shared" si="5"/>
        <v>105134</v>
      </c>
      <c r="AF36" s="39">
        <f t="shared" si="5"/>
        <v>105134</v>
      </c>
      <c r="AG36" s="7" t="s">
        <v>51</v>
      </c>
      <c r="AH36" s="3">
        <v>1232000</v>
      </c>
      <c r="AI36" s="3"/>
      <c r="AJ36" s="2"/>
      <c r="AN36" s="60">
        <v>0.39764930893592226</v>
      </c>
      <c r="AO36" s="31">
        <v>104420</v>
      </c>
      <c r="AQ36" s="60">
        <v>0.40112797714048376</v>
      </c>
      <c r="AR36" s="98">
        <v>105022</v>
      </c>
      <c r="AT36" s="59">
        <v>0.39275750102362428</v>
      </c>
      <c r="AU36" s="31">
        <v>105018</v>
      </c>
      <c r="AW36" s="72">
        <v>0.42706546189332417</v>
      </c>
      <c r="AX36" s="31">
        <v>104916</v>
      </c>
      <c r="AZ36" s="72">
        <v>0.41947511968110468</v>
      </c>
      <c r="BA36" s="31">
        <v>104862</v>
      </c>
      <c r="BC36" s="72">
        <v>0.44159139251614382</v>
      </c>
      <c r="BD36" s="31">
        <v>104839</v>
      </c>
      <c r="BF36" s="72">
        <v>0.45798154424374127</v>
      </c>
      <c r="BG36" s="98">
        <v>103447.4</v>
      </c>
      <c r="BI36" s="72">
        <v>0.45695502849368763</v>
      </c>
      <c r="BJ36" s="31">
        <v>105111</v>
      </c>
      <c r="BL36" s="72">
        <v>0.45245864211037018</v>
      </c>
      <c r="BM36" s="31">
        <v>105119</v>
      </c>
      <c r="BO36" s="72">
        <v>0.45756875279434567</v>
      </c>
      <c r="BP36" s="31">
        <v>105123</v>
      </c>
    </row>
    <row r="37" spans="2:68" ht="17.25" customHeight="1" x14ac:dyDescent="0.2">
      <c r="B37" s="63"/>
      <c r="C37" s="110" t="s">
        <v>16</v>
      </c>
      <c r="D37" s="110"/>
      <c r="E37" s="48">
        <v>4070</v>
      </c>
      <c r="F37" s="67">
        <v>0.60207100591715978</v>
      </c>
      <c r="G37" s="48">
        <v>3964</v>
      </c>
      <c r="H37" s="67">
        <v>0.6222919937205651</v>
      </c>
      <c r="I37" s="50">
        <v>4218</v>
      </c>
      <c r="J37" s="67">
        <v>0.67261999681071605</v>
      </c>
      <c r="K37" s="68">
        <v>4351</v>
      </c>
      <c r="L37" s="67">
        <v>0.70120870265914581</v>
      </c>
      <c r="M37" s="68">
        <v>4558</v>
      </c>
      <c r="N37" s="67">
        <v>0.73480573915847169</v>
      </c>
      <c r="P37" s="51">
        <v>4727</v>
      </c>
      <c r="Q37" s="69">
        <v>0.78</v>
      </c>
      <c r="R37" s="53">
        <v>4686</v>
      </c>
      <c r="S37" s="69">
        <v>0.76207513416815742</v>
      </c>
      <c r="T37" s="53">
        <v>4918</v>
      </c>
      <c r="U37" s="69">
        <v>0.789786414003533</v>
      </c>
      <c r="V37" s="54">
        <v>5026</v>
      </c>
      <c r="W37" s="70">
        <v>0.79412229420129565</v>
      </c>
      <c r="X37" s="56">
        <v>4968</v>
      </c>
      <c r="Y37" s="71">
        <f t="shared" si="4"/>
        <v>0.77782996712071395</v>
      </c>
      <c r="Z37" s="64"/>
      <c r="AA37" s="110" t="s">
        <v>16</v>
      </c>
      <c r="AB37" s="110"/>
      <c r="AD37" s="31" t="s">
        <v>122</v>
      </c>
      <c r="AE37" s="42">
        <f t="shared" si="5"/>
        <v>6387</v>
      </c>
      <c r="AF37" s="39">
        <f t="shared" si="5"/>
        <v>6387</v>
      </c>
      <c r="AG37" s="7" t="s">
        <v>52</v>
      </c>
      <c r="AH37" s="3">
        <v>1252000</v>
      </c>
      <c r="AI37" s="3"/>
      <c r="AJ37" s="2"/>
      <c r="AN37" s="60">
        <v>0.62532547043672848</v>
      </c>
      <c r="AO37" s="31">
        <v>6913</v>
      </c>
      <c r="AQ37" s="60">
        <v>0.60797084130019119</v>
      </c>
      <c r="AR37" s="98">
        <v>6760</v>
      </c>
      <c r="AT37" s="59">
        <v>0.6222919937205651</v>
      </c>
      <c r="AU37" s="31">
        <v>6370</v>
      </c>
      <c r="AW37" s="72">
        <v>0.67261999681071605</v>
      </c>
      <c r="AX37" s="31">
        <v>6271</v>
      </c>
      <c r="AZ37" s="72">
        <v>0.70120870265914581</v>
      </c>
      <c r="BA37" s="31">
        <v>6205</v>
      </c>
      <c r="BC37" s="72">
        <v>0.73480573915847169</v>
      </c>
      <c r="BD37" s="31">
        <v>6203</v>
      </c>
      <c r="BF37" s="72">
        <v>0.76794359424245384</v>
      </c>
      <c r="BG37" s="98">
        <v>6155.4</v>
      </c>
      <c r="BI37" s="72">
        <v>0.76207513416815742</v>
      </c>
      <c r="BJ37" s="31">
        <v>6149</v>
      </c>
      <c r="BL37" s="72">
        <v>0.789786414003533</v>
      </c>
      <c r="BM37" s="31">
        <v>6227</v>
      </c>
      <c r="BO37" s="72">
        <v>0.79412229420129565</v>
      </c>
      <c r="BP37" s="31">
        <v>6329</v>
      </c>
    </row>
    <row r="38" spans="2:68" ht="17.25" customHeight="1" x14ac:dyDescent="0.2">
      <c r="B38" s="63"/>
      <c r="C38" s="110" t="s">
        <v>15</v>
      </c>
      <c r="D38" s="110"/>
      <c r="E38" s="48">
        <v>8696</v>
      </c>
      <c r="F38" s="67">
        <v>0.61248063107479922</v>
      </c>
      <c r="G38" s="48">
        <v>8333</v>
      </c>
      <c r="H38" s="67">
        <v>0.613216572227537</v>
      </c>
      <c r="I38" s="50">
        <v>8828</v>
      </c>
      <c r="J38" s="67">
        <v>0.6627627627627628</v>
      </c>
      <c r="K38" s="68">
        <v>8759</v>
      </c>
      <c r="L38" s="67">
        <v>0.66990439770554489</v>
      </c>
      <c r="M38" s="68">
        <v>9090</v>
      </c>
      <c r="N38" s="67">
        <v>0.70574534161490687</v>
      </c>
      <c r="P38" s="51">
        <v>9252</v>
      </c>
      <c r="Q38" s="69">
        <v>0.73</v>
      </c>
      <c r="R38" s="53">
        <v>9320</v>
      </c>
      <c r="S38" s="69">
        <v>0.74310317333758569</v>
      </c>
      <c r="T38" s="53">
        <v>9597</v>
      </c>
      <c r="U38" s="69">
        <v>0.76665601533791339</v>
      </c>
      <c r="V38" s="54">
        <v>9797</v>
      </c>
      <c r="W38" s="70">
        <v>0.78051306564690881</v>
      </c>
      <c r="X38" s="56">
        <v>9599</v>
      </c>
      <c r="Y38" s="71">
        <f t="shared" si="4"/>
        <v>0.7601964045299755</v>
      </c>
      <c r="Z38" s="64"/>
      <c r="AA38" s="110" t="s">
        <v>15</v>
      </c>
      <c r="AB38" s="110"/>
      <c r="AD38" s="31" t="s">
        <v>126</v>
      </c>
      <c r="AE38" s="42">
        <f t="shared" si="5"/>
        <v>12627</v>
      </c>
      <c r="AF38" s="39">
        <f t="shared" si="5"/>
        <v>12627</v>
      </c>
      <c r="AG38" s="7" t="s">
        <v>53</v>
      </c>
      <c r="AH38" s="3">
        <v>1278000</v>
      </c>
      <c r="AI38" s="3"/>
      <c r="AJ38" s="2"/>
      <c r="AN38" s="60">
        <v>0.64</v>
      </c>
      <c r="AO38" s="31">
        <v>14415</v>
      </c>
      <c r="AQ38" s="60">
        <v>0.61</v>
      </c>
      <c r="AR38" s="98">
        <v>14198</v>
      </c>
      <c r="AT38" s="59">
        <v>0.613216572227537</v>
      </c>
      <c r="AU38" s="31">
        <v>13589</v>
      </c>
      <c r="AW38" s="72">
        <v>0.6627627627627628</v>
      </c>
      <c r="AX38" s="31">
        <v>13320</v>
      </c>
      <c r="AZ38" s="72">
        <v>0.66990439770554489</v>
      </c>
      <c r="BA38" s="31">
        <v>13075</v>
      </c>
      <c r="BC38" s="72">
        <v>0.70574534161490687</v>
      </c>
      <c r="BD38" s="31">
        <v>12880</v>
      </c>
      <c r="BF38" s="72">
        <v>0.73506161265462744</v>
      </c>
      <c r="BG38" s="98">
        <v>12586.7</v>
      </c>
      <c r="BI38" s="72">
        <v>0.74310317333758569</v>
      </c>
      <c r="BJ38" s="31">
        <v>12542</v>
      </c>
      <c r="BL38" s="72">
        <v>0.76665601533791339</v>
      </c>
      <c r="BM38" s="31">
        <v>12518</v>
      </c>
      <c r="BO38" s="72">
        <v>0.78051306564690881</v>
      </c>
      <c r="BP38" s="31">
        <v>12552</v>
      </c>
    </row>
    <row r="39" spans="2:68" ht="15.75" customHeight="1" x14ac:dyDescent="0.2">
      <c r="D39" s="32"/>
      <c r="E39" s="44"/>
      <c r="F39" s="32"/>
      <c r="G39" s="32"/>
      <c r="H39" s="32"/>
      <c r="I39" s="32"/>
      <c r="J39" s="32"/>
      <c r="K39" s="32"/>
      <c r="L39" s="32"/>
      <c r="M39" s="32"/>
      <c r="N39" s="32"/>
      <c r="P39" s="32"/>
      <c r="Q39" s="12"/>
      <c r="R39" s="11"/>
      <c r="S39" s="11"/>
      <c r="T39" s="11"/>
      <c r="U39" s="11"/>
      <c r="V39" s="11"/>
      <c r="W39" s="11"/>
      <c r="X39" s="46"/>
      <c r="Y39" s="73"/>
      <c r="Z39" s="36"/>
      <c r="AA39" s="37"/>
      <c r="AB39" s="32"/>
      <c r="AG39" s="7" t="s">
        <v>54</v>
      </c>
      <c r="AH39" s="3">
        <v>1318000</v>
      </c>
      <c r="AI39" s="3"/>
      <c r="AJ39" s="2"/>
      <c r="AN39" s="60"/>
      <c r="AQ39" s="60"/>
      <c r="AT39" s="59"/>
    </row>
    <row r="40" spans="2:68" ht="13.2" x14ac:dyDescent="0.2">
      <c r="D40" s="32"/>
      <c r="E40" s="118" t="s">
        <v>4</v>
      </c>
      <c r="F40" s="119"/>
      <c r="G40" s="119"/>
      <c r="H40" s="119"/>
      <c r="I40" s="119"/>
      <c r="J40" s="119"/>
      <c r="K40" s="119"/>
      <c r="L40" s="119"/>
      <c r="M40" s="119"/>
      <c r="N40" s="119"/>
      <c r="P40" s="120" t="s">
        <v>4</v>
      </c>
      <c r="Q40" s="120"/>
      <c r="R40" s="120"/>
      <c r="S40" s="120"/>
      <c r="T40" s="120"/>
      <c r="U40" s="120"/>
      <c r="V40" s="120"/>
      <c r="W40" s="120"/>
      <c r="X40" s="120"/>
      <c r="Y40" s="120"/>
      <c r="Z40" s="36"/>
      <c r="AA40" s="37"/>
      <c r="AB40" s="32"/>
      <c r="AG40" s="7" t="s">
        <v>55</v>
      </c>
      <c r="AH40" s="3">
        <v>1353000</v>
      </c>
      <c r="AI40" s="3"/>
      <c r="AJ40" s="2"/>
      <c r="AN40" s="60"/>
      <c r="AQ40" s="60"/>
      <c r="AT40" s="59"/>
    </row>
    <row r="41" spans="2:68" ht="5.25" customHeight="1" x14ac:dyDescent="0.2">
      <c r="D41" s="32"/>
      <c r="E41" s="44"/>
      <c r="F41" s="32"/>
      <c r="G41" s="32"/>
      <c r="H41" s="32"/>
      <c r="I41" s="32"/>
      <c r="J41" s="32"/>
      <c r="K41" s="32"/>
      <c r="L41" s="32"/>
      <c r="M41" s="32"/>
      <c r="N41" s="32"/>
      <c r="P41" s="32"/>
      <c r="Q41" s="12"/>
      <c r="R41" s="11"/>
      <c r="S41" s="11"/>
      <c r="T41" s="11"/>
      <c r="U41" s="11"/>
      <c r="V41" s="11"/>
      <c r="W41" s="11"/>
      <c r="X41" s="46"/>
      <c r="Y41" s="73"/>
      <c r="Z41" s="36"/>
      <c r="AA41" s="37"/>
      <c r="AB41" s="32"/>
      <c r="AG41" s="7" t="s">
        <v>56</v>
      </c>
      <c r="AH41" s="3">
        <v>1375000</v>
      </c>
      <c r="AI41" s="3"/>
      <c r="AJ41" s="2"/>
      <c r="AN41" s="60"/>
      <c r="AQ41" s="60"/>
      <c r="AT41" s="59"/>
    </row>
    <row r="42" spans="2:68" ht="17.25" customHeight="1" x14ac:dyDescent="0.2">
      <c r="B42" s="110" t="s">
        <v>9</v>
      </c>
      <c r="C42" s="110"/>
      <c r="D42" s="110"/>
      <c r="E42" s="48">
        <v>12077</v>
      </c>
      <c r="F42" s="67">
        <v>2.559228650137741</v>
      </c>
      <c r="G42" s="48">
        <v>11383</v>
      </c>
      <c r="H42" s="67">
        <v>2.4121635939817758</v>
      </c>
      <c r="I42" s="50">
        <v>9138</v>
      </c>
      <c r="J42" s="67">
        <v>1.9567451820128479</v>
      </c>
      <c r="K42" s="74">
        <v>8069</v>
      </c>
      <c r="L42" s="67">
        <v>1.7503253796095444</v>
      </c>
      <c r="M42" s="74">
        <v>7728</v>
      </c>
      <c r="N42" s="67">
        <v>1.7040793825799339</v>
      </c>
      <c r="P42" s="75">
        <v>6398</v>
      </c>
      <c r="Q42" s="69">
        <v>1.44</v>
      </c>
      <c r="R42" s="53">
        <v>5699</v>
      </c>
      <c r="S42" s="69">
        <v>1.3080100986917604</v>
      </c>
      <c r="T42" s="53">
        <v>5535</v>
      </c>
      <c r="U42" s="69">
        <v>1.2845207704803898</v>
      </c>
      <c r="V42" s="54">
        <v>4685</v>
      </c>
      <c r="W42" s="70">
        <v>1.09283881502216</v>
      </c>
      <c r="X42" s="56">
        <v>3887</v>
      </c>
      <c r="Y42" s="71">
        <f t="shared" ref="Y42:Y49" si="6">X42/AE42</f>
        <v>0.90775338626809898</v>
      </c>
      <c r="Z42" s="117" t="s">
        <v>9</v>
      </c>
      <c r="AA42" s="110"/>
      <c r="AB42" s="110"/>
      <c r="AD42" s="31" t="s">
        <v>124</v>
      </c>
      <c r="AE42" s="42">
        <f t="shared" ref="AE42:AF49" si="7">AE31</f>
        <v>4282</v>
      </c>
      <c r="AF42" s="39">
        <f t="shared" si="7"/>
        <v>4282</v>
      </c>
      <c r="AG42" s="7" t="s">
        <v>57</v>
      </c>
      <c r="AH42" s="3">
        <v>1428000</v>
      </c>
      <c r="AI42" s="3"/>
      <c r="AJ42" s="2"/>
      <c r="AN42" s="60">
        <v>2.5179012604162305</v>
      </c>
      <c r="AO42" s="31">
        <v>4743</v>
      </c>
      <c r="AQ42" s="60">
        <v>2.5597168351666983</v>
      </c>
      <c r="AR42" s="98">
        <v>4719</v>
      </c>
      <c r="AT42" s="59">
        <v>2.4121635939817758</v>
      </c>
      <c r="AU42" s="31">
        <v>4719</v>
      </c>
      <c r="AW42" s="72">
        <v>1.9567451820128479</v>
      </c>
      <c r="AX42" s="31">
        <v>4670</v>
      </c>
      <c r="AZ42" s="72">
        <v>1.7503253796095444</v>
      </c>
      <c r="BA42" s="31">
        <v>4610</v>
      </c>
      <c r="BC42" s="72">
        <v>1.7040793825799339</v>
      </c>
      <c r="BD42" s="31">
        <v>4535</v>
      </c>
      <c r="BF42" s="72">
        <v>1.4692509070867588</v>
      </c>
      <c r="BG42" s="98">
        <v>4354.6000000000004</v>
      </c>
      <c r="BI42" s="72">
        <v>1.3080100986917604</v>
      </c>
      <c r="BJ42" s="31">
        <v>4357</v>
      </c>
      <c r="BL42" s="72">
        <v>1.2845207704803898</v>
      </c>
      <c r="BM42" s="31">
        <v>4309</v>
      </c>
      <c r="BO42" s="72">
        <v>1.09283881502216</v>
      </c>
      <c r="BP42" s="31">
        <v>4287</v>
      </c>
    </row>
    <row r="43" spans="2:68" ht="17.25" customHeight="1" x14ac:dyDescent="0.2">
      <c r="B43" s="110" t="s">
        <v>10</v>
      </c>
      <c r="C43" s="110"/>
      <c r="D43" s="110"/>
      <c r="E43" s="48">
        <v>52435</v>
      </c>
      <c r="F43" s="67">
        <v>7.2909424622486716</v>
      </c>
      <c r="G43" s="48">
        <v>47776</v>
      </c>
      <c r="H43" s="67">
        <v>6.5734727572922402</v>
      </c>
      <c r="I43" s="50">
        <v>38370</v>
      </c>
      <c r="J43" s="67">
        <v>5.2946046639988964</v>
      </c>
      <c r="K43" s="74">
        <v>33134</v>
      </c>
      <c r="L43" s="67">
        <v>4.5853861057293104</v>
      </c>
      <c r="M43" s="74">
        <v>28246</v>
      </c>
      <c r="N43" s="67">
        <v>3.9323402478073231</v>
      </c>
      <c r="P43" s="75">
        <v>23015</v>
      </c>
      <c r="Q43" s="69">
        <v>3.18</v>
      </c>
      <c r="R43" s="53">
        <v>18298</v>
      </c>
      <c r="S43" s="69">
        <v>2.5424482423231902</v>
      </c>
      <c r="T43" s="53">
        <v>15575</v>
      </c>
      <c r="U43" s="69">
        <v>2.1881146389435235</v>
      </c>
      <c r="V43" s="53">
        <v>13163</v>
      </c>
      <c r="W43" s="70">
        <v>1.8769428204762584</v>
      </c>
      <c r="X43" s="61">
        <f>SUM(X44:X46)</f>
        <v>10813</v>
      </c>
      <c r="Y43" s="71">
        <f t="shared" si="6"/>
        <v>1.5698315911730545</v>
      </c>
      <c r="Z43" s="117" t="s">
        <v>10</v>
      </c>
      <c r="AA43" s="110"/>
      <c r="AB43" s="110"/>
      <c r="AD43" s="31" t="s">
        <v>128</v>
      </c>
      <c r="AE43" s="42">
        <f t="shared" si="7"/>
        <v>6888</v>
      </c>
      <c r="AF43" s="39">
        <f t="shared" si="7"/>
        <v>6888</v>
      </c>
      <c r="AG43" s="7" t="s">
        <v>58</v>
      </c>
      <c r="AH43" s="3">
        <v>1473000</v>
      </c>
      <c r="AI43" s="3"/>
      <c r="AJ43" s="2"/>
      <c r="AN43" s="60">
        <v>7.440142327489033</v>
      </c>
      <c r="AO43" s="31">
        <v>7285</v>
      </c>
      <c r="AQ43" s="60">
        <v>7.2909424622486716</v>
      </c>
      <c r="AR43" s="98">
        <v>7191.8</v>
      </c>
      <c r="AT43" s="59">
        <v>6.5734727572922402</v>
      </c>
      <c r="AU43" s="31">
        <v>7268</v>
      </c>
      <c r="AW43" s="72">
        <v>5.2946046639988964</v>
      </c>
      <c r="AX43" s="31">
        <v>7247</v>
      </c>
      <c r="AZ43" s="59">
        <v>4.5853861057293104</v>
      </c>
      <c r="BA43" s="31">
        <v>7226</v>
      </c>
      <c r="BC43" s="72">
        <v>3.9323402478073231</v>
      </c>
      <c r="BD43" s="31">
        <v>7183</v>
      </c>
      <c r="BF43" s="72">
        <v>3.2598688403846969</v>
      </c>
      <c r="BG43" s="98">
        <v>7060.1</v>
      </c>
      <c r="BI43" s="72">
        <v>2.5424482423231902</v>
      </c>
      <c r="BJ43" s="31">
        <v>7197</v>
      </c>
      <c r="BL43" s="72">
        <v>2.1881146389435235</v>
      </c>
      <c r="BM43" s="31">
        <v>7118</v>
      </c>
      <c r="BO43" s="72">
        <v>1.8769428204762584</v>
      </c>
      <c r="BP43" s="31">
        <v>7013</v>
      </c>
    </row>
    <row r="44" spans="2:68" ht="17.25" customHeight="1" x14ac:dyDescent="0.2">
      <c r="B44" s="63"/>
      <c r="C44" s="63"/>
      <c r="D44" s="47" t="s">
        <v>11</v>
      </c>
      <c r="E44" s="48">
        <v>25154</v>
      </c>
      <c r="F44" s="67">
        <v>10.57</v>
      </c>
      <c r="G44" s="48">
        <v>23223</v>
      </c>
      <c r="H44" s="67">
        <v>9.7616645649432527</v>
      </c>
      <c r="I44" s="50">
        <v>18014</v>
      </c>
      <c r="J44" s="67">
        <v>7.5340861564199084</v>
      </c>
      <c r="K44" s="74">
        <v>15741</v>
      </c>
      <c r="L44" s="67">
        <v>6.6222128733697936</v>
      </c>
      <c r="M44" s="74">
        <v>13453</v>
      </c>
      <c r="N44" s="67">
        <v>5.7052586938083119</v>
      </c>
      <c r="P44" s="75">
        <v>9896</v>
      </c>
      <c r="Q44" s="69">
        <v>4.17</v>
      </c>
      <c r="R44" s="53">
        <v>7207</v>
      </c>
      <c r="S44" s="69">
        <v>3.0918060918060917</v>
      </c>
      <c r="T44" s="53">
        <v>5778</v>
      </c>
      <c r="U44" s="69">
        <v>2.5319894829097285</v>
      </c>
      <c r="V44" s="54">
        <v>4471</v>
      </c>
      <c r="W44" s="70">
        <v>2.0049327354260091</v>
      </c>
      <c r="X44" s="56">
        <v>3153</v>
      </c>
      <c r="Y44" s="71">
        <f t="shared" si="6"/>
        <v>1.4503219871205151</v>
      </c>
      <c r="Z44" s="64"/>
      <c r="AA44" s="65"/>
      <c r="AB44" s="47" t="s">
        <v>11</v>
      </c>
      <c r="AD44" s="31" t="s">
        <v>113</v>
      </c>
      <c r="AE44" s="42">
        <f t="shared" si="7"/>
        <v>2174</v>
      </c>
      <c r="AF44" s="39">
        <f t="shared" si="7"/>
        <v>2174</v>
      </c>
      <c r="AG44" s="7" t="s">
        <v>59</v>
      </c>
      <c r="AH44" s="3">
        <v>1494000</v>
      </c>
      <c r="AI44" s="3"/>
      <c r="AJ44" s="2"/>
      <c r="AN44" s="60">
        <v>11.256409187544291</v>
      </c>
      <c r="AO44" s="31">
        <v>2414</v>
      </c>
      <c r="AQ44" s="60">
        <v>10.575128226687967</v>
      </c>
      <c r="AR44" s="98">
        <v>2378.6</v>
      </c>
      <c r="AT44" s="59">
        <v>9.7616645649432527</v>
      </c>
      <c r="AU44" s="31">
        <v>2379</v>
      </c>
      <c r="AW44" s="72">
        <v>7.5340861564199084</v>
      </c>
      <c r="AX44" s="31">
        <v>2391</v>
      </c>
      <c r="AZ44" s="59">
        <v>6.6222128733697936</v>
      </c>
      <c r="BA44" s="31">
        <v>2377</v>
      </c>
      <c r="BC44" s="72">
        <v>5.7052586938083119</v>
      </c>
      <c r="BD44" s="31">
        <v>2358</v>
      </c>
      <c r="BF44" s="72">
        <v>4.1864793975801673</v>
      </c>
      <c r="BG44" s="98">
        <v>2363.8000000000002</v>
      </c>
      <c r="BI44" s="72">
        <v>3.0918060918060917</v>
      </c>
      <c r="BJ44" s="31">
        <v>2331</v>
      </c>
      <c r="BL44" s="72">
        <v>2.5319894829097285</v>
      </c>
      <c r="BM44" s="31">
        <v>2282</v>
      </c>
      <c r="BO44" s="72">
        <v>2.0049327354260091</v>
      </c>
      <c r="BP44" s="31">
        <v>2230</v>
      </c>
    </row>
    <row r="45" spans="2:68" ht="17.25" customHeight="1" x14ac:dyDescent="0.2">
      <c r="B45" s="63"/>
      <c r="C45" s="63"/>
      <c r="D45" s="47" t="s">
        <v>12</v>
      </c>
      <c r="E45" s="48">
        <v>19048</v>
      </c>
      <c r="F45" s="67">
        <v>7.9952988582941567</v>
      </c>
      <c r="G45" s="48">
        <v>17358</v>
      </c>
      <c r="H45" s="67">
        <v>7.0877909350755415</v>
      </c>
      <c r="I45" s="50">
        <v>14225</v>
      </c>
      <c r="J45" s="67">
        <v>5.9123025768911059</v>
      </c>
      <c r="K45" s="74">
        <v>12073</v>
      </c>
      <c r="L45" s="67">
        <v>5.0748213535098783</v>
      </c>
      <c r="M45" s="74">
        <v>10086</v>
      </c>
      <c r="N45" s="67">
        <v>4.2183186951066496</v>
      </c>
      <c r="P45" s="75">
        <v>8737</v>
      </c>
      <c r="Q45" s="69">
        <v>3.61</v>
      </c>
      <c r="R45" s="53">
        <v>6962</v>
      </c>
      <c r="S45" s="69">
        <v>2.8960066555740434</v>
      </c>
      <c r="T45" s="53">
        <v>6064</v>
      </c>
      <c r="U45" s="69">
        <v>2.5521885521885523</v>
      </c>
      <c r="V45" s="54">
        <v>5318</v>
      </c>
      <c r="W45" s="70">
        <v>2.2784918594687231</v>
      </c>
      <c r="X45" s="56">
        <v>4652</v>
      </c>
      <c r="Y45" s="71">
        <f t="shared" si="6"/>
        <v>2.0367775831873907</v>
      </c>
      <c r="Z45" s="64"/>
      <c r="AA45" s="65"/>
      <c r="AB45" s="47" t="s">
        <v>12</v>
      </c>
      <c r="AD45" s="31" t="s">
        <v>129</v>
      </c>
      <c r="AE45" s="42">
        <f t="shared" si="7"/>
        <v>2284</v>
      </c>
      <c r="AF45" s="39">
        <f t="shared" si="7"/>
        <v>2284</v>
      </c>
      <c r="AG45" s="7" t="s">
        <v>60</v>
      </c>
      <c r="AH45" s="3">
        <v>1496000</v>
      </c>
      <c r="AI45" s="3"/>
      <c r="AJ45" s="2"/>
      <c r="AN45" s="60">
        <v>8.1551155115511555</v>
      </c>
      <c r="AO45" s="31">
        <v>2402</v>
      </c>
      <c r="AQ45" s="60">
        <v>7.9952988582941567</v>
      </c>
      <c r="AR45" s="98">
        <v>2382.4</v>
      </c>
      <c r="AT45" s="59">
        <v>7.0877909350755415</v>
      </c>
      <c r="AU45" s="31">
        <v>2449</v>
      </c>
      <c r="AW45" s="72">
        <v>5.9123025768911059</v>
      </c>
      <c r="AX45" s="31">
        <v>2406</v>
      </c>
      <c r="AZ45" s="59">
        <v>5.0748213535098783</v>
      </c>
      <c r="BA45" s="31">
        <v>2379</v>
      </c>
      <c r="BC45" s="72">
        <v>4.2183186951066496</v>
      </c>
      <c r="BD45" s="31">
        <v>2391</v>
      </c>
      <c r="BF45" s="72">
        <v>3.6660792212151732</v>
      </c>
      <c r="BG45" s="98">
        <v>2383.1999999999998</v>
      </c>
      <c r="BI45" s="72">
        <v>2.8960066555740434</v>
      </c>
      <c r="BJ45" s="31">
        <v>2404</v>
      </c>
      <c r="BL45" s="72">
        <v>2.5521885521885523</v>
      </c>
      <c r="BM45" s="31">
        <v>2376</v>
      </c>
      <c r="BO45" s="72">
        <v>2.2784918594687231</v>
      </c>
      <c r="BP45" s="31">
        <v>2334</v>
      </c>
    </row>
    <row r="46" spans="2:68" ht="17.25" customHeight="1" x14ac:dyDescent="0.2">
      <c r="B46" s="63"/>
      <c r="C46" s="63"/>
      <c r="D46" s="47" t="s">
        <v>13</v>
      </c>
      <c r="E46" s="48">
        <v>8233</v>
      </c>
      <c r="F46" s="67">
        <v>3.3869507980911631</v>
      </c>
      <c r="G46" s="48">
        <v>7195</v>
      </c>
      <c r="H46" s="67">
        <v>2.9487704918032787</v>
      </c>
      <c r="I46" s="50">
        <v>6131</v>
      </c>
      <c r="J46" s="67">
        <v>2.5024489795918368</v>
      </c>
      <c r="K46" s="74">
        <v>5320</v>
      </c>
      <c r="L46" s="67">
        <v>2.1538461538461537</v>
      </c>
      <c r="M46" s="74">
        <v>4707</v>
      </c>
      <c r="N46" s="67">
        <v>1.9338537387017256</v>
      </c>
      <c r="P46" s="75">
        <v>4382</v>
      </c>
      <c r="Q46" s="69">
        <v>1.8</v>
      </c>
      <c r="R46" s="53">
        <v>4129</v>
      </c>
      <c r="S46" s="69">
        <v>1.6770917952883835</v>
      </c>
      <c r="T46" s="53">
        <v>3733</v>
      </c>
      <c r="U46" s="69">
        <v>1.5174796747967481</v>
      </c>
      <c r="V46" s="54">
        <v>3374</v>
      </c>
      <c r="W46" s="70">
        <v>1.3777051857901184</v>
      </c>
      <c r="X46" s="56">
        <v>3008</v>
      </c>
      <c r="Y46" s="71">
        <f t="shared" si="6"/>
        <v>1.2378600823045267</v>
      </c>
      <c r="Z46" s="64"/>
      <c r="AA46" s="65"/>
      <c r="AB46" s="47" t="s">
        <v>13</v>
      </c>
      <c r="AD46" s="31" t="s">
        <v>130</v>
      </c>
      <c r="AE46" s="42">
        <f t="shared" si="7"/>
        <v>2430</v>
      </c>
      <c r="AF46" s="39">
        <f t="shared" si="7"/>
        <v>2430</v>
      </c>
      <c r="AG46" s="7" t="s">
        <v>61</v>
      </c>
      <c r="AH46" s="3">
        <v>1511000</v>
      </c>
      <c r="AI46" s="3"/>
      <c r="AJ46" s="2"/>
      <c r="AN46" s="60">
        <v>3.1543518482069044</v>
      </c>
      <c r="AO46" s="31">
        <v>2469</v>
      </c>
      <c r="AQ46" s="60">
        <v>3.3869507980911631</v>
      </c>
      <c r="AR46" s="98">
        <v>2430.8000000000002</v>
      </c>
      <c r="AT46" s="59">
        <v>2.9487704918032787</v>
      </c>
      <c r="AU46" s="31">
        <v>2440</v>
      </c>
      <c r="AW46" s="72">
        <v>2.5024489795918368</v>
      </c>
      <c r="AX46" s="31">
        <v>2450</v>
      </c>
      <c r="AZ46" s="59">
        <v>2.1538461538461537</v>
      </c>
      <c r="BA46" s="31">
        <v>2470</v>
      </c>
      <c r="BC46" s="72">
        <v>1.9338537387017256</v>
      </c>
      <c r="BD46" s="31">
        <v>2434</v>
      </c>
      <c r="BF46" s="72">
        <v>1.8944273918118544</v>
      </c>
      <c r="BG46" s="98">
        <v>2313.1</v>
      </c>
      <c r="BI46" s="72">
        <v>1.6770917952883835</v>
      </c>
      <c r="BJ46" s="31">
        <v>2462</v>
      </c>
      <c r="BL46" s="72">
        <v>1.5174796747967481</v>
      </c>
      <c r="BM46" s="31">
        <v>2460</v>
      </c>
      <c r="BO46" s="72">
        <v>1.3777051857901184</v>
      </c>
      <c r="BP46" s="31">
        <v>2449</v>
      </c>
    </row>
    <row r="47" spans="2:68" ht="17.25" customHeight="1" x14ac:dyDescent="0.2">
      <c r="B47" s="110" t="s">
        <v>14</v>
      </c>
      <c r="C47" s="110"/>
      <c r="D47" s="110"/>
      <c r="E47" s="48">
        <v>122540</v>
      </c>
      <c r="F47" s="67">
        <v>1.1668031460075032</v>
      </c>
      <c r="G47" s="48">
        <v>120515</v>
      </c>
      <c r="H47" s="67">
        <v>1.1475542520877176</v>
      </c>
      <c r="I47" s="50">
        <v>115262</v>
      </c>
      <c r="J47" s="67">
        <v>1.0986122231118227</v>
      </c>
      <c r="K47" s="74">
        <v>105626</v>
      </c>
      <c r="L47" s="67">
        <v>1.0072857660544334</v>
      </c>
      <c r="M47" s="74">
        <v>103071</v>
      </c>
      <c r="N47" s="67">
        <v>0.9831360467001784</v>
      </c>
      <c r="P47" s="75">
        <v>100583</v>
      </c>
      <c r="Q47" s="69">
        <v>0.96</v>
      </c>
      <c r="R47" s="53">
        <v>96953</v>
      </c>
      <c r="S47" s="69">
        <v>0.92238681013404877</v>
      </c>
      <c r="T47" s="53">
        <v>93433</v>
      </c>
      <c r="U47" s="69">
        <v>0.88883075371721576</v>
      </c>
      <c r="V47" s="54">
        <v>88995</v>
      </c>
      <c r="W47" s="70">
        <v>0.84657972089837619</v>
      </c>
      <c r="X47" s="56">
        <v>83125</v>
      </c>
      <c r="Y47" s="71">
        <f t="shared" si="6"/>
        <v>0.79065763692050151</v>
      </c>
      <c r="Z47" s="117" t="s">
        <v>14</v>
      </c>
      <c r="AA47" s="110"/>
      <c r="AB47" s="110"/>
      <c r="AD47" s="31" t="s">
        <v>117</v>
      </c>
      <c r="AE47" s="42">
        <f t="shared" si="7"/>
        <v>105134</v>
      </c>
      <c r="AF47" s="39">
        <f t="shared" si="7"/>
        <v>105134</v>
      </c>
      <c r="AG47" s="7" t="s">
        <v>62</v>
      </c>
      <c r="AH47" s="3">
        <v>1576000</v>
      </c>
      <c r="AI47" s="3"/>
      <c r="AJ47" s="2"/>
      <c r="AN47" s="60">
        <v>1.1572927765981096</v>
      </c>
      <c r="AO47" s="31">
        <v>104420</v>
      </c>
      <c r="AQ47" s="60">
        <v>1.178165008480019</v>
      </c>
      <c r="AR47" s="98">
        <v>105022</v>
      </c>
      <c r="AT47" s="59">
        <v>1.1475542520877176</v>
      </c>
      <c r="AU47" s="31">
        <v>105018</v>
      </c>
      <c r="AW47" s="72">
        <v>1.0986122231118227</v>
      </c>
      <c r="AX47" s="31">
        <v>104916</v>
      </c>
      <c r="AZ47" s="59">
        <v>1.0072857660544334</v>
      </c>
      <c r="BA47" s="31">
        <v>104862</v>
      </c>
      <c r="BC47" s="72">
        <v>0.9831360467001784</v>
      </c>
      <c r="BD47" s="31">
        <v>104839</v>
      </c>
      <c r="BF47" s="72">
        <v>0.9723105655627885</v>
      </c>
      <c r="BG47" s="98">
        <v>103447.4</v>
      </c>
      <c r="BI47" s="72">
        <v>0.92238681013404877</v>
      </c>
      <c r="BJ47" s="31">
        <v>105111</v>
      </c>
      <c r="BL47" s="72">
        <v>0.88883075371721576</v>
      </c>
      <c r="BM47" s="31">
        <v>105119</v>
      </c>
      <c r="BO47" s="72">
        <v>0.84657972089837619</v>
      </c>
      <c r="BP47" s="31">
        <v>105123</v>
      </c>
    </row>
    <row r="48" spans="2:68" ht="17.25" customHeight="1" x14ac:dyDescent="0.2">
      <c r="B48" s="63"/>
      <c r="C48" s="110" t="s">
        <v>16</v>
      </c>
      <c r="D48" s="110"/>
      <c r="E48" s="48">
        <v>13251</v>
      </c>
      <c r="F48" s="67">
        <v>1.9602071005917159</v>
      </c>
      <c r="G48" s="48">
        <v>12202</v>
      </c>
      <c r="H48" s="67">
        <v>1.915541601255887</v>
      </c>
      <c r="I48" s="50">
        <v>11326</v>
      </c>
      <c r="J48" s="67">
        <v>1.8060915324509648</v>
      </c>
      <c r="K48" s="74">
        <v>10300</v>
      </c>
      <c r="L48" s="67">
        <v>1.6599516518936341</v>
      </c>
      <c r="M48" s="74">
        <v>9998</v>
      </c>
      <c r="N48" s="67">
        <v>1.6118007415766564</v>
      </c>
      <c r="P48" s="75">
        <v>9666</v>
      </c>
      <c r="Q48" s="69">
        <v>1.59</v>
      </c>
      <c r="R48" s="53">
        <v>9249</v>
      </c>
      <c r="S48" s="69">
        <v>1.5041470157749228</v>
      </c>
      <c r="T48" s="53">
        <v>8964</v>
      </c>
      <c r="U48" s="69">
        <v>1.4395374979926128</v>
      </c>
      <c r="V48" s="54">
        <v>8398</v>
      </c>
      <c r="W48" s="70">
        <v>1.3269078843419182</v>
      </c>
      <c r="X48" s="56">
        <v>7823</v>
      </c>
      <c r="Y48" s="71">
        <f t="shared" si="6"/>
        <v>1.2248316893690308</v>
      </c>
      <c r="Z48" s="64"/>
      <c r="AA48" s="110" t="s">
        <v>16</v>
      </c>
      <c r="AB48" s="110"/>
      <c r="AD48" s="31" t="s">
        <v>122</v>
      </c>
      <c r="AE48" s="42">
        <f t="shared" si="7"/>
        <v>6387</v>
      </c>
      <c r="AF48" s="39">
        <f t="shared" si="7"/>
        <v>6387</v>
      </c>
      <c r="AG48" s="7" t="s">
        <v>63</v>
      </c>
      <c r="AH48" s="3">
        <v>1618000</v>
      </c>
      <c r="AI48" s="3"/>
      <c r="AJ48" s="2"/>
      <c r="AN48" s="60">
        <v>1.86823549281502</v>
      </c>
      <c r="AO48" s="31">
        <v>6913</v>
      </c>
      <c r="AQ48" s="60">
        <v>1.9794156309751436</v>
      </c>
      <c r="AR48" s="98">
        <v>6760</v>
      </c>
      <c r="AT48" s="59">
        <v>1.915541601255887</v>
      </c>
      <c r="AU48" s="31">
        <v>6370</v>
      </c>
      <c r="AW48" s="72">
        <v>1.8060915324509648</v>
      </c>
      <c r="AX48" s="31">
        <v>6271</v>
      </c>
      <c r="AZ48" s="59">
        <v>1.6599516518936341</v>
      </c>
      <c r="BA48" s="31">
        <v>6205</v>
      </c>
      <c r="BC48" s="72">
        <v>1.6118007415766564</v>
      </c>
      <c r="BD48" s="31">
        <v>6203</v>
      </c>
      <c r="BF48" s="72">
        <v>1.5703284920557561</v>
      </c>
      <c r="BG48" s="98">
        <v>6155.4</v>
      </c>
      <c r="BI48" s="72">
        <v>1.5041470157749228</v>
      </c>
      <c r="BJ48" s="31">
        <v>6149</v>
      </c>
      <c r="BL48" s="72">
        <v>1.4395374979926128</v>
      </c>
      <c r="BM48" s="31">
        <v>6227</v>
      </c>
      <c r="BO48" s="72">
        <v>1.3269078843419182</v>
      </c>
      <c r="BP48" s="31">
        <v>6329</v>
      </c>
    </row>
    <row r="49" spans="2:68" ht="17.25" customHeight="1" thickBot="1" x14ac:dyDescent="0.25">
      <c r="B49" s="76"/>
      <c r="C49" s="111" t="s">
        <v>15</v>
      </c>
      <c r="D49" s="111"/>
      <c r="E49" s="77">
        <v>22763</v>
      </c>
      <c r="F49" s="78">
        <v>1.6032539794337231</v>
      </c>
      <c r="G49" s="77">
        <v>21300</v>
      </c>
      <c r="H49" s="78">
        <v>1.5674442563838398</v>
      </c>
      <c r="I49" s="79">
        <v>19712</v>
      </c>
      <c r="J49" s="78">
        <v>1.4798798798798798</v>
      </c>
      <c r="K49" s="80">
        <v>17803</v>
      </c>
      <c r="L49" s="78">
        <v>1.3616061185468451</v>
      </c>
      <c r="M49" s="80">
        <v>17347</v>
      </c>
      <c r="N49" s="78">
        <v>1.3468167701863354</v>
      </c>
      <c r="P49" s="81">
        <v>16862</v>
      </c>
      <c r="Q49" s="82">
        <v>1.3396680623197501</v>
      </c>
      <c r="R49" s="83">
        <v>16000</v>
      </c>
      <c r="S49" s="82">
        <v>1.2757136022962845</v>
      </c>
      <c r="T49" s="83">
        <v>15230</v>
      </c>
      <c r="U49" s="82">
        <v>1.2166480268413484</v>
      </c>
      <c r="V49" s="84">
        <v>14544</v>
      </c>
      <c r="W49" s="85">
        <v>1.158699808795411</v>
      </c>
      <c r="X49" s="86">
        <v>13231</v>
      </c>
      <c r="Y49" s="87">
        <f t="shared" si="6"/>
        <v>1.0478340064940208</v>
      </c>
      <c r="Z49" s="88"/>
      <c r="AA49" s="111" t="s">
        <v>15</v>
      </c>
      <c r="AB49" s="111"/>
      <c r="AD49" s="31" t="s">
        <v>126</v>
      </c>
      <c r="AE49" s="42">
        <f t="shared" si="7"/>
        <v>12627</v>
      </c>
      <c r="AF49" s="39">
        <f t="shared" si="7"/>
        <v>12627</v>
      </c>
      <c r="AG49" s="7" t="s">
        <v>64</v>
      </c>
      <c r="AH49" s="3">
        <v>1680000</v>
      </c>
      <c r="AI49" s="3"/>
      <c r="AJ49" s="2"/>
      <c r="AN49" s="60">
        <v>1.58</v>
      </c>
      <c r="AO49" s="31">
        <v>14415</v>
      </c>
      <c r="AQ49" s="60">
        <v>1.6</v>
      </c>
      <c r="AR49" s="98">
        <v>14198</v>
      </c>
      <c r="AT49" s="59">
        <v>1.5674442563838398</v>
      </c>
      <c r="AU49" s="31">
        <v>13589</v>
      </c>
      <c r="AW49" s="72">
        <v>1.4798798798798798</v>
      </c>
      <c r="AX49" s="31">
        <v>13320</v>
      </c>
      <c r="AZ49" s="59">
        <v>1.3616061185468451</v>
      </c>
      <c r="BA49" s="31">
        <v>13075</v>
      </c>
      <c r="BC49" s="72">
        <v>1.3468167701863354</v>
      </c>
      <c r="BD49" s="31">
        <v>12880</v>
      </c>
      <c r="BF49" s="72">
        <v>1.3396680623197501</v>
      </c>
      <c r="BG49" s="98">
        <v>12586.7</v>
      </c>
      <c r="BI49" s="72">
        <v>1.2757136022962845</v>
      </c>
      <c r="BJ49" s="31">
        <v>12542</v>
      </c>
      <c r="BL49" s="72">
        <v>1.2166480268413484</v>
      </c>
      <c r="BM49" s="31">
        <v>12518</v>
      </c>
      <c r="BO49" s="72">
        <v>1.158699808795411</v>
      </c>
      <c r="BP49" s="31">
        <v>12552</v>
      </c>
    </row>
    <row r="50" spans="2:68" ht="13.2" x14ac:dyDescent="0.2">
      <c r="B50" s="112" t="s">
        <v>5</v>
      </c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45"/>
      <c r="P50" s="32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G50" s="7" t="s">
        <v>65</v>
      </c>
      <c r="AH50" s="3">
        <v>1725000</v>
      </c>
      <c r="AI50" s="3"/>
      <c r="AJ50" s="2"/>
    </row>
    <row r="51" spans="2:68" ht="13.2" x14ac:dyDescent="0.2">
      <c r="B51" s="113" t="s">
        <v>156</v>
      </c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45"/>
      <c r="P51" s="32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G51" s="7" t="s">
        <v>66</v>
      </c>
      <c r="AH51" s="3">
        <v>1807000</v>
      </c>
      <c r="AI51" s="3"/>
      <c r="AJ51" s="2"/>
    </row>
    <row r="52" spans="2:68" ht="13.2" x14ac:dyDescent="0.2"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32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G52" s="7" t="s">
        <v>67</v>
      </c>
      <c r="AH52" s="3">
        <v>1887000</v>
      </c>
      <c r="AI52" s="3"/>
      <c r="AJ52" s="2"/>
    </row>
    <row r="53" spans="2:68" ht="13.2" x14ac:dyDescent="0.2"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32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G53" s="4" t="s">
        <v>119</v>
      </c>
      <c r="AH53" s="3">
        <v>1990000</v>
      </c>
      <c r="AI53" s="6"/>
      <c r="AJ53" s="5"/>
    </row>
    <row r="54" spans="2:68" ht="13.2" x14ac:dyDescent="0.2"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32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G54" s="7" t="s">
        <v>68</v>
      </c>
      <c r="AH54" s="3">
        <v>2024000</v>
      </c>
      <c r="AI54" s="3"/>
      <c r="AJ54" s="2"/>
    </row>
    <row r="55" spans="2:68" ht="13.2" x14ac:dyDescent="0.2"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32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G55" s="7" t="s">
        <v>69</v>
      </c>
      <c r="AH55" s="6">
        <v>1985000</v>
      </c>
      <c r="AI55" s="3"/>
      <c r="AJ55" s="2"/>
    </row>
    <row r="56" spans="2:68" ht="13.2" x14ac:dyDescent="0.2"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32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G56" s="7" t="s">
        <v>70</v>
      </c>
      <c r="AH56" s="3">
        <v>1931000</v>
      </c>
      <c r="AI56" s="3"/>
      <c r="AJ56" s="2"/>
    </row>
    <row r="57" spans="2:68" ht="13.2" x14ac:dyDescent="0.2"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32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G57" s="7" t="s">
        <v>71</v>
      </c>
      <c r="AH57" s="3">
        <v>1872000</v>
      </c>
      <c r="AI57" s="3"/>
      <c r="AJ57" s="2"/>
    </row>
    <row r="58" spans="2:68" ht="13.2" x14ac:dyDescent="0.2"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32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G58" s="7" t="s">
        <v>72</v>
      </c>
      <c r="AH58" s="3">
        <v>1842000</v>
      </c>
      <c r="AI58" s="3"/>
      <c r="AJ58" s="2"/>
    </row>
    <row r="59" spans="2:68" ht="13.2" x14ac:dyDescent="0.2"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32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G59" s="7" t="s">
        <v>73</v>
      </c>
      <c r="AH59" s="3">
        <v>1800000</v>
      </c>
      <c r="AI59" s="3"/>
      <c r="AJ59" s="2"/>
    </row>
    <row r="60" spans="2:68" ht="13.2" x14ac:dyDescent="0.2"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32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G60" s="7" t="s">
        <v>74</v>
      </c>
      <c r="AH60" s="3">
        <v>1794000</v>
      </c>
      <c r="AI60" s="3"/>
      <c r="AJ60" s="2"/>
    </row>
    <row r="61" spans="2:68" ht="13.2" x14ac:dyDescent="0.2"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32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G61" s="7" t="s">
        <v>75</v>
      </c>
      <c r="AH61" s="3">
        <v>1403000</v>
      </c>
      <c r="AI61" s="3"/>
      <c r="AJ61" s="2"/>
    </row>
    <row r="62" spans="2:68" ht="13.2" x14ac:dyDescent="0.2"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32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G62" s="7" t="s">
        <v>76</v>
      </c>
      <c r="AH62" s="3">
        <v>1728000</v>
      </c>
      <c r="AI62" s="3"/>
      <c r="AJ62" s="2"/>
    </row>
    <row r="63" spans="2:68" ht="13.2" x14ac:dyDescent="0.2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32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G63" s="7" t="s">
        <v>77</v>
      </c>
      <c r="AH63" s="3">
        <v>1617000</v>
      </c>
      <c r="AI63" s="3"/>
      <c r="AJ63" s="2"/>
    </row>
    <row r="64" spans="2:68" ht="13.2" x14ac:dyDescent="0.2"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32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G64" s="7" t="s">
        <v>78</v>
      </c>
      <c r="AH64" s="3">
        <v>1575000</v>
      </c>
      <c r="AI64" s="3"/>
      <c r="AJ64" s="2"/>
    </row>
    <row r="65" spans="4:36" ht="13.2" x14ac:dyDescent="0.2"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32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G65" s="7" t="s">
        <v>79</v>
      </c>
      <c r="AH65" s="3">
        <v>1521000</v>
      </c>
      <c r="AI65" s="3"/>
      <c r="AJ65" s="2"/>
    </row>
    <row r="66" spans="4:36" ht="13.2" x14ac:dyDescent="0.2"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32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G66" s="7" t="s">
        <v>80</v>
      </c>
      <c r="AH66" s="3">
        <v>1495000</v>
      </c>
      <c r="AI66" s="3"/>
      <c r="AJ66" s="2"/>
    </row>
    <row r="67" spans="4:36" ht="13.2" x14ac:dyDescent="0.2"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32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G67" s="7" t="s">
        <v>81</v>
      </c>
      <c r="AH67" s="3">
        <v>1503000</v>
      </c>
      <c r="AI67" s="3"/>
      <c r="AJ67" s="2"/>
    </row>
    <row r="68" spans="4:36" ht="13.2" x14ac:dyDescent="0.2"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32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G68" s="7" t="s">
        <v>82</v>
      </c>
      <c r="AH68" s="3">
        <v>1529000</v>
      </c>
      <c r="AI68" s="3"/>
      <c r="AJ68" s="2"/>
    </row>
    <row r="69" spans="4:36" ht="13.2" x14ac:dyDescent="0.2"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32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G69" s="7" t="s">
        <v>83</v>
      </c>
      <c r="AH69" s="3">
        <v>1485000</v>
      </c>
      <c r="AI69" s="3"/>
      <c r="AJ69" s="2"/>
    </row>
    <row r="70" spans="4:36" ht="13.2" x14ac:dyDescent="0.2"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32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G70" s="7" t="s">
        <v>84</v>
      </c>
      <c r="AH70" s="3">
        <v>1441000</v>
      </c>
      <c r="AI70" s="3"/>
      <c r="AJ70" s="2"/>
    </row>
    <row r="71" spans="4:36" ht="13.2" x14ac:dyDescent="0.2"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32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G71" s="7" t="s">
        <v>85</v>
      </c>
      <c r="AH71" s="3">
        <v>1511000</v>
      </c>
      <c r="AI71" s="3"/>
      <c r="AJ71" s="2"/>
    </row>
    <row r="72" spans="4:36" ht="13.2" x14ac:dyDescent="0.2"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32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G72" s="7" t="s">
        <v>86</v>
      </c>
      <c r="AH72" s="3">
        <v>1558000</v>
      </c>
      <c r="AI72" s="3"/>
      <c r="AJ72" s="2"/>
    </row>
    <row r="73" spans="4:36" ht="13.2" x14ac:dyDescent="0.2"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32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G73" s="7" t="s">
        <v>87</v>
      </c>
      <c r="AH73" s="3">
        <v>1553000</v>
      </c>
      <c r="AI73" s="3"/>
      <c r="AJ73" s="2"/>
    </row>
    <row r="74" spans="4:36" ht="13.2" x14ac:dyDescent="0.2"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32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G74" s="7" t="s">
        <v>88</v>
      </c>
      <c r="AH74" s="3">
        <v>1645000</v>
      </c>
      <c r="AI74" s="3"/>
      <c r="AJ74" s="2"/>
    </row>
    <row r="75" spans="4:36" ht="13.2" x14ac:dyDescent="0.2">
      <c r="AG75" s="7" t="s">
        <v>89</v>
      </c>
      <c r="AH75" s="3">
        <v>1734000</v>
      </c>
      <c r="AI75" s="3"/>
      <c r="AJ75" s="2"/>
    </row>
    <row r="76" spans="4:36" ht="13.2" x14ac:dyDescent="0.2">
      <c r="AG76" s="7" t="s">
        <v>90</v>
      </c>
      <c r="AH76" s="3">
        <v>1826000</v>
      </c>
      <c r="AI76" s="3"/>
      <c r="AJ76" s="2"/>
    </row>
    <row r="77" spans="4:36" ht="13.2" x14ac:dyDescent="0.2">
      <c r="AG77" s="7" t="s">
        <v>91</v>
      </c>
      <c r="AH77" s="3">
        <v>1950000</v>
      </c>
      <c r="AI77" s="3"/>
      <c r="AJ77" s="2"/>
    </row>
    <row r="78" spans="4:36" ht="13.2" x14ac:dyDescent="0.2">
      <c r="AG78" s="7" t="s">
        <v>92</v>
      </c>
      <c r="AH78" s="3">
        <v>2124000</v>
      </c>
      <c r="AI78" s="3"/>
      <c r="AJ78" s="2"/>
    </row>
    <row r="79" spans="4:36" ht="13.2" x14ac:dyDescent="0.2">
      <c r="AG79" s="7" t="s">
        <v>93</v>
      </c>
      <c r="AH79" s="3">
        <v>2089000</v>
      </c>
      <c r="AI79" s="3"/>
      <c r="AJ79" s="2"/>
    </row>
    <row r="80" spans="4:36" ht="13.2" x14ac:dyDescent="0.2">
      <c r="AG80" s="7" t="s">
        <v>94</v>
      </c>
      <c r="AH80" s="3">
        <v>1966000</v>
      </c>
      <c r="AI80" s="3"/>
      <c r="AJ80" s="2"/>
    </row>
    <row r="81" spans="33:36" ht="13.2" x14ac:dyDescent="0.2">
      <c r="AG81" s="7" t="s">
        <v>95</v>
      </c>
      <c r="AH81" s="3">
        <v>1216000</v>
      </c>
      <c r="AI81" s="3"/>
      <c r="AJ81" s="2"/>
    </row>
    <row r="82" spans="33:36" ht="13.2" x14ac:dyDescent="0.2">
      <c r="AG82" s="7" t="s">
        <v>96</v>
      </c>
      <c r="AH82" s="3">
        <v>1291000</v>
      </c>
      <c r="AI82" s="3"/>
      <c r="AJ82" s="2"/>
    </row>
    <row r="83" spans="33:36" ht="13.2" x14ac:dyDescent="0.2">
      <c r="AG83" s="7" t="s">
        <v>97</v>
      </c>
      <c r="AH83" s="3">
        <v>1553000</v>
      </c>
      <c r="AI83" s="3"/>
      <c r="AJ83" s="2"/>
    </row>
    <row r="84" spans="33:36" ht="13.2" x14ac:dyDescent="0.2">
      <c r="AG84" s="7" t="s">
        <v>98</v>
      </c>
      <c r="AH84" s="3">
        <v>1484000</v>
      </c>
      <c r="AI84" s="3"/>
      <c r="AJ84" s="2"/>
    </row>
    <row r="85" spans="33:36" ht="13.2" x14ac:dyDescent="0.2">
      <c r="AG85" s="7" t="s">
        <v>99</v>
      </c>
      <c r="AH85" s="3">
        <v>1501000</v>
      </c>
      <c r="AI85" s="3"/>
      <c r="AJ85" s="2"/>
    </row>
    <row r="86" spans="33:36" ht="13.2" x14ac:dyDescent="0.2">
      <c r="AG86" s="7" t="s">
        <v>100</v>
      </c>
      <c r="AH86" s="3">
        <v>1432000</v>
      </c>
      <c r="AI86" s="3"/>
      <c r="AJ86" s="2"/>
    </row>
    <row r="87" spans="33:36" ht="13.2" x14ac:dyDescent="0.2">
      <c r="AG87" s="7" t="s">
        <v>101</v>
      </c>
      <c r="AH87" s="3">
        <v>1272000</v>
      </c>
      <c r="AI87" s="3"/>
      <c r="AJ87" s="2"/>
    </row>
    <row r="88" spans="33:36" ht="13.2" x14ac:dyDescent="0.2">
      <c r="AG88" s="7" t="s">
        <v>102</v>
      </c>
      <c r="AH88" s="3">
        <v>1078000</v>
      </c>
      <c r="AI88" s="3"/>
      <c r="AJ88" s="2"/>
    </row>
    <row r="89" spans="33:36" ht="13.2" x14ac:dyDescent="0.2">
      <c r="AG89" s="7" t="s">
        <v>103</v>
      </c>
      <c r="AH89" s="3">
        <v>1115000</v>
      </c>
      <c r="AI89" s="9"/>
      <c r="AJ89" s="8"/>
    </row>
    <row r="90" spans="33:36" ht="13.2" x14ac:dyDescent="0.2">
      <c r="AG90" s="7" t="s">
        <v>104</v>
      </c>
      <c r="AH90" s="3">
        <v>1106000</v>
      </c>
      <c r="AI90" s="9"/>
      <c r="AJ90" s="8"/>
    </row>
    <row r="91" spans="33:36" ht="13.2" x14ac:dyDescent="0.2">
      <c r="AG91" s="7" t="s">
        <v>105</v>
      </c>
      <c r="AH91" s="9">
        <v>1062000</v>
      </c>
      <c r="AI91" s="9"/>
      <c r="AJ91" s="8"/>
    </row>
    <row r="92" spans="33:36" ht="13.2" x14ac:dyDescent="0.2">
      <c r="AG92" s="7" t="s">
        <v>106</v>
      </c>
      <c r="AH92" s="9">
        <v>967000</v>
      </c>
      <c r="AI92" s="9"/>
      <c r="AJ92" s="8"/>
    </row>
    <row r="93" spans="33:36" ht="13.2" x14ac:dyDescent="0.2">
      <c r="AG93" s="7" t="s">
        <v>107</v>
      </c>
      <c r="AH93" s="9">
        <v>865000</v>
      </c>
      <c r="AI93" s="3"/>
      <c r="AJ93" s="2"/>
    </row>
    <row r="94" spans="33:36" ht="13.2" x14ac:dyDescent="0.2">
      <c r="AG94" s="7" t="s">
        <v>108</v>
      </c>
      <c r="AH94" s="9">
        <v>811000</v>
      </c>
      <c r="AI94" s="9"/>
      <c r="AJ94" s="8"/>
    </row>
    <row r="95" spans="33:36" ht="13.2" x14ac:dyDescent="0.2">
      <c r="AG95" s="7" t="s">
        <v>109</v>
      </c>
      <c r="AH95" s="3">
        <v>733000</v>
      </c>
      <c r="AI95" s="9"/>
      <c r="AJ95" s="8"/>
    </row>
    <row r="96" spans="33:36" ht="13.2" x14ac:dyDescent="0.2">
      <c r="AG96" s="7" t="s">
        <v>110</v>
      </c>
      <c r="AH96" s="9">
        <v>648000</v>
      </c>
      <c r="AI96" s="9"/>
      <c r="AJ96" s="8"/>
    </row>
    <row r="97" spans="33:36" ht="13.2" x14ac:dyDescent="0.2">
      <c r="AG97" s="7" t="s">
        <v>111</v>
      </c>
      <c r="AH97" s="9">
        <v>554000</v>
      </c>
      <c r="AI97" s="9"/>
      <c r="AJ97" s="8"/>
    </row>
    <row r="98" spans="33:36" ht="13.2" x14ac:dyDescent="0.2">
      <c r="AG98" s="1" t="s">
        <v>121</v>
      </c>
      <c r="AH98" s="9"/>
      <c r="AI98" s="3"/>
      <c r="AJ98" s="2"/>
    </row>
    <row r="99" spans="33:36" ht="13.2" x14ac:dyDescent="0.2">
      <c r="AG99" s="1" t="s">
        <v>120</v>
      </c>
      <c r="AH99" s="3">
        <v>2309000</v>
      </c>
      <c r="AI99" s="3"/>
      <c r="AJ99" s="2"/>
    </row>
    <row r="100" spans="33:36" ht="12.6" thickBot="1" x14ac:dyDescent="0.2">
      <c r="AH100" s="89"/>
      <c r="AI100" s="89"/>
      <c r="AJ100" s="89"/>
    </row>
    <row r="101" spans="33:36" ht="12.6" thickTop="1" x14ac:dyDescent="0.15">
      <c r="AH101" s="40">
        <v>126167000</v>
      </c>
      <c r="AI101" s="90"/>
      <c r="AJ101" s="90"/>
    </row>
  </sheetData>
  <mergeCells count="66">
    <mergeCell ref="E29:N29"/>
    <mergeCell ref="E40:N40"/>
    <mergeCell ref="P7:Y7"/>
    <mergeCell ref="P18:Y18"/>
    <mergeCell ref="P29:Y29"/>
    <mergeCell ref="P40:Y40"/>
    <mergeCell ref="E18:N18"/>
    <mergeCell ref="E7:N7"/>
    <mergeCell ref="AA48:AB48"/>
    <mergeCell ref="AA49:AB49"/>
    <mergeCell ref="AA38:AB38"/>
    <mergeCell ref="Z42:AB42"/>
    <mergeCell ref="Z43:AB43"/>
    <mergeCell ref="Z47:AB47"/>
    <mergeCell ref="Z36:AB36"/>
    <mergeCell ref="AA37:AB37"/>
    <mergeCell ref="Z21:AB21"/>
    <mergeCell ref="Z25:AB25"/>
    <mergeCell ref="AA26:AB26"/>
    <mergeCell ref="AA27:AB27"/>
    <mergeCell ref="Z31:AB31"/>
    <mergeCell ref="Z32:AB32"/>
    <mergeCell ref="C49:D49"/>
    <mergeCell ref="B50:N50"/>
    <mergeCell ref="B51:N51"/>
    <mergeCell ref="Z4:AB5"/>
    <mergeCell ref="Z9:AB9"/>
    <mergeCell ref="Z10:AB10"/>
    <mergeCell ref="Z14:AB14"/>
    <mergeCell ref="AA15:AB15"/>
    <mergeCell ref="AA16:AB16"/>
    <mergeCell ref="Z20:AB20"/>
    <mergeCell ref="B42:D42"/>
    <mergeCell ref="B43:D43"/>
    <mergeCell ref="B47:D47"/>
    <mergeCell ref="C48:D48"/>
    <mergeCell ref="B32:D32"/>
    <mergeCell ref="B36:D36"/>
    <mergeCell ref="C38:D38"/>
    <mergeCell ref="B25:D25"/>
    <mergeCell ref="C26:D26"/>
    <mergeCell ref="C27:D27"/>
    <mergeCell ref="B31:D31"/>
    <mergeCell ref="B4:D5"/>
    <mergeCell ref="B9:D9"/>
    <mergeCell ref="B10:D10"/>
    <mergeCell ref="B14:D14"/>
    <mergeCell ref="C37:D37"/>
    <mergeCell ref="C15:D15"/>
    <mergeCell ref="C16:D16"/>
    <mergeCell ref="B20:D20"/>
    <mergeCell ref="B21:D21"/>
    <mergeCell ref="R4:S4"/>
    <mergeCell ref="K4:L4"/>
    <mergeCell ref="E2:M2"/>
    <mergeCell ref="Q2:Y2"/>
    <mergeCell ref="T4:U4"/>
    <mergeCell ref="P3:Z3"/>
    <mergeCell ref="V4:W4"/>
    <mergeCell ref="X4:Y4"/>
    <mergeCell ref="E3:L3"/>
    <mergeCell ref="M4:N4"/>
    <mergeCell ref="P4:Q4"/>
    <mergeCell ref="E4:F4"/>
    <mergeCell ref="G4:H4"/>
    <mergeCell ref="I4:J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110</vt:lpstr>
      <vt:lpstr>'110'!Print_Area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2022-07-28T06:03:31Z</dcterms:created>
  <dcterms:modified xsi:type="dcterms:W3CDTF">2022-07-28T06:03:31Z</dcterms:modified>
</cp:coreProperties>
</file>