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D36C23DB-6BAF-4AF4-B95D-9171542D94E8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73" sheetId="1" r:id="rId1"/>
    <sheet name="74" sheetId="2" r:id="rId2"/>
  </sheets>
  <definedNames>
    <definedName name="_xlnm.Print_Area" localSheetId="0">'73'!$B$2:$S$41</definedName>
    <definedName name="_xlnm.Print_Area" localSheetId="1">'74'!$B$2:$W$43</definedName>
  </definedNames>
  <calcPr calcId="191029"/>
</workbook>
</file>

<file path=xl/calcChain.xml><?xml version="1.0" encoding="utf-8"?>
<calcChain xmlns="http://schemas.openxmlformats.org/spreadsheetml/2006/main">
  <c r="W22" i="2" l="1"/>
  <c r="W48" i="2" s="1"/>
  <c r="V22" i="2"/>
  <c r="U22" i="2"/>
  <c r="T22" i="2"/>
  <c r="S22" i="2"/>
  <c r="R22" i="2"/>
  <c r="Q22" i="2"/>
  <c r="Q48" i="2"/>
  <c r="P22" i="2"/>
  <c r="O22" i="2"/>
  <c r="N22" i="2"/>
  <c r="M22" i="2"/>
  <c r="L22" i="2"/>
  <c r="L48" i="2" s="1"/>
  <c r="K22" i="2"/>
  <c r="K48" i="2" s="1"/>
  <c r="J22" i="2"/>
  <c r="V48" i="2"/>
  <c r="S48" i="2"/>
  <c r="R48" i="2"/>
  <c r="O48" i="2"/>
  <c r="N48" i="2"/>
  <c r="M48" i="2"/>
  <c r="J48" i="2"/>
  <c r="H22" i="2"/>
  <c r="H48" i="2" s="1"/>
  <c r="W30" i="2"/>
  <c r="W49" i="2"/>
  <c r="J9" i="2"/>
  <c r="J47" i="2" s="1"/>
  <c r="K9" i="2"/>
  <c r="K47" i="2" s="1"/>
  <c r="L9" i="2"/>
  <c r="L47" i="2" s="1"/>
  <c r="M9" i="2"/>
  <c r="M7" i="2" s="1"/>
  <c r="M46" i="2" s="1"/>
  <c r="M47" i="2"/>
  <c r="N9" i="2"/>
  <c r="N7" i="2" s="1"/>
  <c r="N46" i="2" s="1"/>
  <c r="O9" i="2"/>
  <c r="P9" i="2"/>
  <c r="P47" i="2" s="1"/>
  <c r="Q9" i="2"/>
  <c r="R9" i="2"/>
  <c r="R47" i="2" s="1"/>
  <c r="S9" i="2"/>
  <c r="S47" i="2" s="1"/>
  <c r="T9" i="2"/>
  <c r="T47" i="2"/>
  <c r="U9" i="2"/>
  <c r="U47" i="2"/>
  <c r="V9" i="2"/>
  <c r="V47" i="2" s="1"/>
  <c r="W9" i="2"/>
  <c r="W47" i="2" s="1"/>
  <c r="T48" i="2"/>
  <c r="I43" i="2"/>
  <c r="G43" i="2" s="1"/>
  <c r="Y43" i="2" s="1"/>
  <c r="Z43" i="2"/>
  <c r="I42" i="2"/>
  <c r="Z42" i="2" s="1"/>
  <c r="I41" i="2"/>
  <c r="G41" i="2"/>
  <c r="Y41" i="2" s="1"/>
  <c r="I39" i="2"/>
  <c r="Z39" i="2"/>
  <c r="G39" i="2"/>
  <c r="Y39" i="2" s="1"/>
  <c r="I38" i="2"/>
  <c r="Z38" i="2" s="1"/>
  <c r="I37" i="2"/>
  <c r="G37" i="2"/>
  <c r="Y37" i="2" s="1"/>
  <c r="I35" i="2"/>
  <c r="G35" i="2" s="1"/>
  <c r="Y35" i="2" s="1"/>
  <c r="I34" i="2"/>
  <c r="Z34" i="2" s="1"/>
  <c r="I33" i="2"/>
  <c r="G33" i="2" s="1"/>
  <c r="Y33" i="2" s="1"/>
  <c r="I32" i="2"/>
  <c r="G32" i="2"/>
  <c r="Y32" i="2" s="1"/>
  <c r="I31" i="2"/>
  <c r="G31" i="2"/>
  <c r="V30" i="2"/>
  <c r="V49" i="2" s="1"/>
  <c r="U30" i="2"/>
  <c r="U49" i="2"/>
  <c r="T30" i="2"/>
  <c r="T49" i="2"/>
  <c r="S30" i="2"/>
  <c r="S49" i="2"/>
  <c r="R30" i="2"/>
  <c r="R49" i="2" s="1"/>
  <c r="Q30" i="2"/>
  <c r="Q49" i="2"/>
  <c r="P30" i="2"/>
  <c r="P7" i="2" s="1"/>
  <c r="P46" i="2" s="1"/>
  <c r="P49" i="2"/>
  <c r="O30" i="2"/>
  <c r="O7" i="2"/>
  <c r="O46" i="2" s="1"/>
  <c r="N30" i="2"/>
  <c r="N49" i="2" s="1"/>
  <c r="M30" i="2"/>
  <c r="M49" i="2" s="1"/>
  <c r="L30" i="2"/>
  <c r="L49" i="2" s="1"/>
  <c r="K30" i="2"/>
  <c r="K49" i="2" s="1"/>
  <c r="K7" i="2"/>
  <c r="K46" i="2" s="1"/>
  <c r="J30" i="2"/>
  <c r="J49" i="2" s="1"/>
  <c r="H30" i="2"/>
  <c r="H49" i="2" s="1"/>
  <c r="I28" i="2"/>
  <c r="I26" i="2"/>
  <c r="G26" i="2"/>
  <c r="Y26" i="2" s="1"/>
  <c r="I25" i="2"/>
  <c r="G25" i="2" s="1"/>
  <c r="Y25" i="2" s="1"/>
  <c r="I24" i="2"/>
  <c r="G24" i="2"/>
  <c r="Y24" i="2" s="1"/>
  <c r="I23" i="2"/>
  <c r="G23" i="2"/>
  <c r="Y23" i="2" s="1"/>
  <c r="I20" i="2"/>
  <c r="Z20" i="2"/>
  <c r="I19" i="2"/>
  <c r="G19" i="2" s="1"/>
  <c r="Y19" i="2" s="1"/>
  <c r="I18" i="2"/>
  <c r="G18" i="2"/>
  <c r="Y18" i="2" s="1"/>
  <c r="I17" i="2"/>
  <c r="Z17" i="2"/>
  <c r="I16" i="2"/>
  <c r="Z16" i="2" s="1"/>
  <c r="G16" i="2"/>
  <c r="Y16" i="2" s="1"/>
  <c r="I15" i="2"/>
  <c r="Z15" i="2" s="1"/>
  <c r="I14" i="2"/>
  <c r="Z14" i="2"/>
  <c r="I13" i="2"/>
  <c r="Z13" i="2" s="1"/>
  <c r="I11" i="2"/>
  <c r="Z11" i="2" s="1"/>
  <c r="G11" i="2"/>
  <c r="Y11" i="2" s="1"/>
  <c r="I10" i="2"/>
  <c r="G10" i="2"/>
  <c r="Y10" i="2" s="1"/>
  <c r="H9" i="2"/>
  <c r="H47" i="2" s="1"/>
  <c r="G41" i="1"/>
  <c r="U41" i="1"/>
  <c r="G40" i="1"/>
  <c r="U40" i="1" s="1"/>
  <c r="G39" i="1"/>
  <c r="U39" i="1" s="1"/>
  <c r="G38" i="1"/>
  <c r="U38" i="1" s="1"/>
  <c r="G37" i="1"/>
  <c r="U37" i="1" s="1"/>
  <c r="G36" i="1"/>
  <c r="U36" i="1" s="1"/>
  <c r="G34" i="1"/>
  <c r="U34" i="1" s="1"/>
  <c r="G33" i="1"/>
  <c r="U33" i="1" s="1"/>
  <c r="G32" i="1"/>
  <c r="U32" i="1" s="1"/>
  <c r="G31" i="1"/>
  <c r="G30" i="1"/>
  <c r="U30" i="1" s="1"/>
  <c r="G28" i="1"/>
  <c r="U28" i="1" s="1"/>
  <c r="S26" i="1"/>
  <c r="S45" i="1" s="1"/>
  <c r="R26" i="1"/>
  <c r="R45" i="1" s="1"/>
  <c r="Q26" i="1"/>
  <c r="Q45" i="1" s="1"/>
  <c r="P26" i="1"/>
  <c r="P45" i="1" s="1"/>
  <c r="O26" i="1"/>
  <c r="O45" i="1" s="1"/>
  <c r="N26" i="1"/>
  <c r="N45" i="1" s="1"/>
  <c r="M26" i="1"/>
  <c r="M45" i="1" s="1"/>
  <c r="L26" i="1"/>
  <c r="L45" i="1" s="1"/>
  <c r="K26" i="1"/>
  <c r="K45" i="1" s="1"/>
  <c r="J26" i="1"/>
  <c r="J45" i="1" s="1"/>
  <c r="I26" i="1"/>
  <c r="I45" i="1" s="1"/>
  <c r="H26" i="1"/>
  <c r="H45" i="1" s="1"/>
  <c r="G24" i="1"/>
  <c r="U24" i="1" s="1"/>
  <c r="G23" i="1"/>
  <c r="U23" i="1" s="1"/>
  <c r="G22" i="1"/>
  <c r="U22" i="1" s="1"/>
  <c r="G21" i="1"/>
  <c r="U21" i="1" s="1"/>
  <c r="G20" i="1"/>
  <c r="U20" i="1" s="1"/>
  <c r="G19" i="1"/>
  <c r="U19" i="1" s="1"/>
  <c r="G18" i="1"/>
  <c r="U18" i="1" s="1"/>
  <c r="G16" i="1"/>
  <c r="U16" i="1" s="1"/>
  <c r="G15" i="1"/>
  <c r="U15" i="1" s="1"/>
  <c r="G14" i="1"/>
  <c r="U14" i="1"/>
  <c r="G13" i="1"/>
  <c r="U13" i="1" s="1"/>
  <c r="G12" i="1"/>
  <c r="U12" i="1" s="1"/>
  <c r="G11" i="1"/>
  <c r="U11" i="1" s="1"/>
  <c r="G10" i="1"/>
  <c r="U10" i="1" s="1"/>
  <c r="G8" i="1"/>
  <c r="U8" i="1" s="1"/>
  <c r="S6" i="1"/>
  <c r="S44" i="1"/>
  <c r="R6" i="1"/>
  <c r="R44" i="1" s="1"/>
  <c r="Q6" i="1"/>
  <c r="Q44" i="1" s="1"/>
  <c r="P6" i="1"/>
  <c r="P44" i="1" s="1"/>
  <c r="O6" i="1"/>
  <c r="O44" i="1" s="1"/>
  <c r="N6" i="1"/>
  <c r="N44" i="1"/>
  <c r="M6" i="1"/>
  <c r="M44" i="1" s="1"/>
  <c r="L6" i="1"/>
  <c r="L44" i="1" s="1"/>
  <c r="K6" i="1"/>
  <c r="K44" i="1" s="1"/>
  <c r="J6" i="1"/>
  <c r="J44" i="1" s="1"/>
  <c r="I6" i="1"/>
  <c r="I44" i="1" s="1"/>
  <c r="H6" i="1"/>
  <c r="H44" i="1" s="1"/>
  <c r="U9" i="1"/>
  <c r="U25" i="1"/>
  <c r="U29" i="1"/>
  <c r="U35" i="1"/>
  <c r="Z23" i="2"/>
  <c r="Z19" i="2"/>
  <c r="G34" i="2"/>
  <c r="Y34" i="2" s="1"/>
  <c r="G28" i="2"/>
  <c r="Y28" i="2" s="1"/>
  <c r="U48" i="2"/>
  <c r="O47" i="2"/>
  <c r="V7" i="2"/>
  <c r="V46" i="2" s="1"/>
  <c r="Z37" i="2"/>
  <c r="G15" i="2"/>
  <c r="Y15" i="2"/>
  <c r="P48" i="2"/>
  <c r="J7" i="2"/>
  <c r="J46" i="2" s="1"/>
  <c r="T7" i="2"/>
  <c r="T46" i="2" s="1"/>
  <c r="Z41" i="2"/>
  <c r="G17" i="2"/>
  <c r="Y17" i="2" s="1"/>
  <c r="G20" i="2"/>
  <c r="Y20" i="2" s="1"/>
  <c r="Z26" i="2"/>
  <c r="U7" i="2"/>
  <c r="U46" i="2" s="1"/>
  <c r="Z18" i="2"/>
  <c r="Z28" i="2"/>
  <c r="N47" i="2"/>
  <c r="Z24" i="2"/>
  <c r="Y31" i="2"/>
  <c r="Z33" i="2"/>
  <c r="Z10" i="2"/>
  <c r="G14" i="2"/>
  <c r="Y14" i="2" s="1"/>
  <c r="O49" i="2"/>
  <c r="Z31" i="2"/>
  <c r="Q47" i="2"/>
  <c r="Z32" i="2"/>
  <c r="S7" i="2"/>
  <c r="S46" i="2" s="1"/>
  <c r="Z35" i="2"/>
  <c r="G26" i="1" l="1"/>
  <c r="U26" i="1" s="1"/>
  <c r="G45" i="1"/>
  <c r="U31" i="1"/>
  <c r="G6" i="1"/>
  <c r="R7" i="2"/>
  <c r="R46" i="2" s="1"/>
  <c r="W7" i="2"/>
  <c r="I9" i="2"/>
  <c r="Z9" i="2" s="1"/>
  <c r="I47" i="2"/>
  <c r="G9" i="2"/>
  <c r="W46" i="2"/>
  <c r="G42" i="2"/>
  <c r="Y42" i="2" s="1"/>
  <c r="G38" i="2"/>
  <c r="Y38" i="2" s="1"/>
  <c r="Q7" i="2"/>
  <c r="Q46" i="2" s="1"/>
  <c r="I30" i="2"/>
  <c r="G49" i="2"/>
  <c r="G30" i="2"/>
  <c r="H7" i="2"/>
  <c r="H46" i="2" s="1"/>
  <c r="Z25" i="2"/>
  <c r="I22" i="2"/>
  <c r="L7" i="2"/>
  <c r="L46" i="2" s="1"/>
  <c r="G22" i="2"/>
  <c r="G13" i="2"/>
  <c r="Y13" i="2" s="1"/>
  <c r="U6" i="1" l="1"/>
  <c r="G44" i="1"/>
  <c r="G47" i="2"/>
  <c r="Y9" i="2"/>
  <c r="I49" i="2"/>
  <c r="Y30" i="2"/>
  <c r="Z30" i="2"/>
  <c r="I7" i="2"/>
  <c r="G7" i="2" s="1"/>
  <c r="G46" i="2" s="1"/>
  <c r="Z22" i="2"/>
  <c r="I48" i="2"/>
  <c r="Y22" i="2"/>
  <c r="G48" i="2"/>
  <c r="I46" i="2" l="1"/>
  <c r="Z7" i="2"/>
  <c r="Y7" i="2"/>
</calcChain>
</file>

<file path=xl/sharedStrings.xml><?xml version="1.0" encoding="utf-8"?>
<sst xmlns="http://schemas.openxmlformats.org/spreadsheetml/2006/main" count="114" uniqueCount="95">
  <si>
    <t>総数</t>
    <rPh sb="1" eb="2">
      <t>カズ</t>
    </rPh>
    <phoneticPr fontId="1"/>
  </si>
  <si>
    <t>総数</t>
    <rPh sb="0" eb="2">
      <t>ソウスウ</t>
    </rPh>
    <phoneticPr fontId="1"/>
  </si>
  <si>
    <t>自己が直接輸入</t>
    <phoneticPr fontId="1"/>
  </si>
  <si>
    <t>米軍関係者</t>
    <phoneticPr fontId="1"/>
  </si>
  <si>
    <t>製造販売業者</t>
    <phoneticPr fontId="1"/>
  </si>
  <si>
    <t>外国人旅行者</t>
    <phoneticPr fontId="1"/>
  </si>
  <si>
    <t>飲食店・風俗営業者</t>
    <phoneticPr fontId="1"/>
  </si>
  <si>
    <t>暴力団関係者</t>
    <phoneticPr fontId="1"/>
  </si>
  <si>
    <t>その他の者</t>
    <phoneticPr fontId="1"/>
  </si>
  <si>
    <t>自己製造</t>
    <phoneticPr fontId="1"/>
  </si>
  <si>
    <t>預かり保管・借受け</t>
    <phoneticPr fontId="1"/>
  </si>
  <si>
    <t>拾得</t>
    <phoneticPr fontId="1"/>
  </si>
  <si>
    <t>窃取・騙取</t>
    <phoneticPr fontId="1"/>
  </si>
  <si>
    <t>その他</t>
    <phoneticPr fontId="1"/>
  </si>
  <si>
    <t>米軍関係者</t>
    <phoneticPr fontId="1"/>
  </si>
  <si>
    <t>製造販売業者</t>
    <phoneticPr fontId="1"/>
  </si>
  <si>
    <t>旅行者（外国人）</t>
    <phoneticPr fontId="1"/>
  </si>
  <si>
    <t>旅行者（日本人）</t>
    <phoneticPr fontId="1"/>
  </si>
  <si>
    <t>その他</t>
    <phoneticPr fontId="1"/>
  </si>
  <si>
    <t>改造</t>
    <phoneticPr fontId="1"/>
  </si>
  <si>
    <t>手製</t>
    <phoneticPr fontId="1"/>
  </si>
  <si>
    <t>拾得</t>
    <phoneticPr fontId="1"/>
  </si>
  <si>
    <t>船舶・航空機の乗組員</t>
    <phoneticPr fontId="1"/>
  </si>
  <si>
    <t>計</t>
    <phoneticPr fontId="1"/>
  </si>
  <si>
    <t>真正けん銃</t>
    <phoneticPr fontId="1"/>
  </si>
  <si>
    <t>改造けん銃</t>
    <phoneticPr fontId="1"/>
  </si>
  <si>
    <t>小銃・機関銃・砲</t>
    <phoneticPr fontId="1"/>
  </si>
  <si>
    <t>ライフル銃</t>
    <phoneticPr fontId="1"/>
  </si>
  <si>
    <t>散弾銃</t>
    <phoneticPr fontId="1"/>
  </si>
  <si>
    <t>空気銃</t>
    <phoneticPr fontId="1"/>
  </si>
  <si>
    <t>建設用銃</t>
    <phoneticPr fontId="1"/>
  </si>
  <si>
    <t>救命索発射銃等</t>
    <phoneticPr fontId="1"/>
  </si>
  <si>
    <t>その他の銃砲</t>
    <phoneticPr fontId="1"/>
  </si>
  <si>
    <t>銃身</t>
    <phoneticPr fontId="1"/>
  </si>
  <si>
    <t>機関部体</t>
    <phoneticPr fontId="1"/>
  </si>
  <si>
    <t>回転弾倉</t>
    <phoneticPr fontId="1"/>
  </si>
  <si>
    <t>スライ ド</t>
    <phoneticPr fontId="1"/>
  </si>
  <si>
    <t>けん銃実包</t>
    <phoneticPr fontId="1"/>
  </si>
  <si>
    <t>刀</t>
    <phoneticPr fontId="1"/>
  </si>
  <si>
    <t>剣</t>
    <phoneticPr fontId="1"/>
  </si>
  <si>
    <t>やり・なぎなた</t>
    <phoneticPr fontId="1"/>
  </si>
  <si>
    <t>あいくち</t>
    <phoneticPr fontId="1"/>
  </si>
  <si>
    <t>飛出しナイフ</t>
    <phoneticPr fontId="1"/>
  </si>
  <si>
    <t>スポーツナイフ</t>
    <phoneticPr fontId="1"/>
  </si>
  <si>
    <t>サバイバルナイフ</t>
    <phoneticPr fontId="1"/>
  </si>
  <si>
    <t>その他の刃物</t>
    <phoneticPr fontId="1"/>
  </si>
  <si>
    <t>模造けん銃</t>
    <phoneticPr fontId="1"/>
  </si>
  <si>
    <t>模擬銃器</t>
    <phoneticPr fontId="1"/>
  </si>
  <si>
    <t>模造刀剣類</t>
    <phoneticPr fontId="1"/>
  </si>
  <si>
    <t>直接の入手方法</t>
    <rPh sb="0" eb="2">
      <t>チョクセツ</t>
    </rPh>
    <rPh sb="3" eb="5">
      <t>ニュウシュ</t>
    </rPh>
    <rPh sb="5" eb="7">
      <t>ホウホウ</t>
    </rPh>
    <phoneticPr fontId="1"/>
  </si>
  <si>
    <t>譲受け</t>
    <rPh sb="0" eb="1">
      <t>ユズ</t>
    </rPh>
    <rPh sb="1" eb="2">
      <t>ウ</t>
    </rPh>
    <phoneticPr fontId="1"/>
  </si>
  <si>
    <t>輸入</t>
    <rPh sb="0" eb="2">
      <t>ユニュウ</t>
    </rPh>
    <phoneticPr fontId="1"/>
  </si>
  <si>
    <t>出所</t>
    <rPh sb="0" eb="2">
      <t>デドコロ</t>
    </rPh>
    <phoneticPr fontId="1"/>
  </si>
  <si>
    <t>日本</t>
    <rPh sb="0" eb="2">
      <t>ニホン</t>
    </rPh>
    <phoneticPr fontId="1"/>
  </si>
  <si>
    <t>アメリカ</t>
    <phoneticPr fontId="1"/>
  </si>
  <si>
    <t>ブラジル</t>
    <phoneticPr fontId="1"/>
  </si>
  <si>
    <t>ドイツ</t>
    <phoneticPr fontId="1"/>
  </si>
  <si>
    <t>ベルギー</t>
    <phoneticPr fontId="1"/>
  </si>
  <si>
    <t>イタリア</t>
    <phoneticPr fontId="1"/>
  </si>
  <si>
    <t>スペイン</t>
    <phoneticPr fontId="1"/>
  </si>
  <si>
    <t>イギリス</t>
    <phoneticPr fontId="1"/>
  </si>
  <si>
    <t>中国</t>
    <rPh sb="0" eb="2">
      <t>チュウゴク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</si>
  <si>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</si>
  <si>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</si>
  <si>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　　　　　　　　　　　　製造国
直接の入手方法・出所</t>
    <rPh sb="12" eb="15">
      <t>セイゾウコク</t>
    </rPh>
    <rPh sb="18" eb="20">
      <t>チョクセツ</t>
    </rPh>
    <rPh sb="21" eb="23">
      <t>ニュウシュ</t>
    </rPh>
    <rPh sb="23" eb="25">
      <t>ホウホウ</t>
    </rPh>
    <rPh sb="26" eb="28">
      <t>デドコロ</t>
    </rPh>
    <phoneticPr fontId="1"/>
  </si>
  <si>
    <t>譲受</t>
    <rPh sb="0" eb="2">
      <t>ジョウジュ</t>
    </rPh>
    <phoneticPr fontId="1"/>
  </si>
  <si>
    <t>自己が直接輸入</t>
    <rPh sb="0" eb="2">
      <t>ジコ</t>
    </rPh>
    <rPh sb="3" eb="5">
      <t>チョクセツ</t>
    </rPh>
    <rPh sb="5" eb="7">
      <t>ユニュウ</t>
    </rPh>
    <phoneticPr fontId="1"/>
  </si>
  <si>
    <t>計</t>
    <rPh sb="0" eb="1">
      <t>ケイ</t>
    </rPh>
    <phoneticPr fontId="1"/>
  </si>
  <si>
    <t>米軍関係者から</t>
    <rPh sb="0" eb="2">
      <t>ベイグン</t>
    </rPh>
    <rPh sb="2" eb="5">
      <t>カンケイシャ</t>
    </rPh>
    <phoneticPr fontId="1"/>
  </si>
  <si>
    <t>製造販売業者から</t>
    <rPh sb="0" eb="2">
      <t>セイゾウ</t>
    </rPh>
    <rPh sb="2" eb="4">
      <t>ハンバイ</t>
    </rPh>
    <rPh sb="4" eb="6">
      <t>ギョウシャ</t>
    </rPh>
    <phoneticPr fontId="1"/>
  </si>
  <si>
    <t>外国旅行者から</t>
    <rPh sb="0" eb="2">
      <t>ガイコク</t>
    </rPh>
    <rPh sb="2" eb="5">
      <t>リョコウシャ</t>
    </rPh>
    <phoneticPr fontId="1"/>
  </si>
  <si>
    <t>その他の者から</t>
    <rPh sb="2" eb="3">
      <t>タ</t>
    </rPh>
    <rPh sb="4" eb="5">
      <t>モノ</t>
    </rPh>
    <phoneticPr fontId="1"/>
  </si>
  <si>
    <t>自己製造</t>
    <rPh sb="0" eb="2">
      <t>ジコ</t>
    </rPh>
    <rPh sb="2" eb="4">
      <t>セイゾウ</t>
    </rPh>
    <phoneticPr fontId="1"/>
  </si>
  <si>
    <t>預り・保管・借受け</t>
    <rPh sb="0" eb="1">
      <t>アズ</t>
    </rPh>
    <rPh sb="3" eb="5">
      <t>ホカン</t>
    </rPh>
    <rPh sb="6" eb="7">
      <t>カ</t>
    </rPh>
    <rPh sb="7" eb="8">
      <t>ウ</t>
    </rPh>
    <phoneticPr fontId="1"/>
  </si>
  <si>
    <t>拾得</t>
    <rPh sb="0" eb="2">
      <t>シュウトク</t>
    </rPh>
    <phoneticPr fontId="1"/>
  </si>
  <si>
    <t>窃取・騙取</t>
    <rPh sb="0" eb="2">
      <t>セッシュ</t>
    </rPh>
    <rPh sb="3" eb="4">
      <t>ダマ</t>
    </rPh>
    <rPh sb="4" eb="5">
      <t>シュ</t>
    </rPh>
    <phoneticPr fontId="1"/>
  </si>
  <si>
    <t>　　営業者から
飲食店・風俗</t>
    <rPh sb="8" eb="11">
      <t>インショクテン</t>
    </rPh>
    <rPh sb="12" eb="14">
      <t>フウゾク</t>
    </rPh>
    <phoneticPr fontId="1"/>
  </si>
  <si>
    <t>　　の乗組員から
船舶・航空機</t>
    <rPh sb="9" eb="11">
      <t>センパク</t>
    </rPh>
    <rPh sb="12" eb="15">
      <t>コウクウキ</t>
    </rPh>
    <phoneticPr fontId="1"/>
  </si>
  <si>
    <t>　　　　　か　ら
暴力団関係者</t>
    <rPh sb="9" eb="12">
      <t>ボウリョクダン</t>
    </rPh>
    <rPh sb="12" eb="15">
      <t>カンケイシャ</t>
    </rPh>
    <phoneticPr fontId="1"/>
  </si>
  <si>
    <t>の違反及び武等法違反
密輸入・不法所持以外</t>
    <rPh sb="11" eb="14">
      <t>ミツユニュウ</t>
    </rPh>
    <rPh sb="15" eb="17">
      <t>フホウ</t>
    </rPh>
    <rPh sb="17" eb="19">
      <t>ショジ</t>
    </rPh>
    <rPh sb="19" eb="21">
      <t>イガイ</t>
    </rPh>
    <phoneticPr fontId="1"/>
  </si>
  <si>
    <t>けん銃</t>
    <rPh sb="2" eb="3">
      <t>ジュウ</t>
    </rPh>
    <phoneticPr fontId="1"/>
  </si>
  <si>
    <t>けん銃部品</t>
    <rPh sb="2" eb="3">
      <t>ジュウ</t>
    </rPh>
    <rPh sb="3" eb="5">
      <t>ブヒン</t>
    </rPh>
    <phoneticPr fontId="1"/>
  </si>
  <si>
    <t>銃砲</t>
    <rPh sb="0" eb="2">
      <t>ジュウホウ</t>
    </rPh>
    <phoneticPr fontId="1"/>
  </si>
  <si>
    <t>刀剣類</t>
    <rPh sb="0" eb="3">
      <t>トウケンルイ</t>
    </rPh>
    <phoneticPr fontId="1"/>
  </si>
  <si>
    <t>刃物</t>
    <rPh sb="0" eb="2">
      <t>ハモノ</t>
    </rPh>
    <phoneticPr fontId="1"/>
  </si>
  <si>
    <t>　　　　　　直接の
　　　　　　入手方法
押収物件</t>
    <rPh sb="6" eb="8">
      <t>チョクセツ</t>
    </rPh>
    <rPh sb="16" eb="18">
      <t>ニュウシュ</t>
    </rPh>
    <rPh sb="18" eb="20">
      <t>ホウホウ</t>
    </rPh>
    <rPh sb="26" eb="28">
      <t>オウシュウ</t>
    </rPh>
    <rPh sb="28" eb="30">
      <t>ブッケン</t>
    </rPh>
    <phoneticPr fontId="1"/>
  </si>
  <si>
    <t>フィリピン</t>
    <phoneticPr fontId="1"/>
  </si>
  <si>
    <t>譲受</t>
    <rPh sb="0" eb="1">
      <t>ユズ</t>
    </rPh>
    <rPh sb="1" eb="2">
      <t>ウ</t>
    </rPh>
    <phoneticPr fontId="1"/>
  </si>
  <si>
    <t xml:space="preserve">73　けん銃の製造国・入手方法及び出所別押収物件数 </t>
    <phoneticPr fontId="1"/>
  </si>
  <si>
    <t>74　銃砲刀剣類等の入手方法別　押収物件数</t>
    <phoneticPr fontId="1"/>
  </si>
  <si>
    <t>その他</t>
    <phoneticPr fontId="1"/>
  </si>
  <si>
    <t>該当なし</t>
    <rPh sb="0" eb="2">
      <t>ガイトウ</t>
    </rPh>
    <phoneticPr fontId="1"/>
  </si>
  <si>
    <t>準空気銃</t>
    <rPh sb="0" eb="1">
      <t>ジュン</t>
    </rPh>
    <phoneticPr fontId="1"/>
  </si>
  <si>
    <t>銃刀法416</t>
    <rPh sb="0" eb="3">
      <t>ジュウトウホウ</t>
    </rPh>
    <phoneticPr fontId="1"/>
  </si>
  <si>
    <t>銃刀法417</t>
    <rPh sb="0" eb="3">
      <t>ジュウトウホウ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</si>
</sst>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5">
    <font>
      <sz val="9"/>
      <name val="ＭＳ 明朝"/>
      <family val="1"/>
      <charset val="128"/>
    </font>
    <font>
      <sz val="6"/>
      <name val="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/>
      <protection locked="0"/>
    </xf>
    <xf numFmtId="176" fontId="4" fillId="0" borderId="2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/>
    <xf numFmtId="0" fontId="2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distributed" textRotation="255"/>
    </xf>
    <xf numFmtId="0" fontId="0" fillId="0" borderId="5" xfId="0" applyFill="1" applyBorder="1" applyAlignment="1" applyProtection="1">
      <alignment horizontal="center" vertical="distributed" textRotation="255" wrapText="1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1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Alignment="1">
      <alignment vertical="center" textRotation="255"/>
    </xf>
    <xf numFmtId="0" fontId="0" fillId="0" borderId="0" xfId="0" applyFont="1" applyFill="1" applyAlignment="1" applyProtection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center" vertical="center" textRotation="255"/>
    </xf>
    <xf numFmtId="176" fontId="3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0" fontId="0" fillId="0" borderId="0" xfId="0" applyFont="1" applyFill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8" xfId="0" applyFont="1" applyFill="1" applyBorder="1" applyProtection="1"/>
    <xf numFmtId="0" fontId="0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176" fontId="0" fillId="0" borderId="0" xfId="0" applyNumberFormat="1" applyFont="1" applyFill="1" applyBorder="1" applyProtection="1">
      <protection locked="0"/>
    </xf>
    <xf numFmtId="176" fontId="0" fillId="0" borderId="0" xfId="0" applyNumberFormat="1" applyFont="1" applyFill="1" applyProtection="1">
      <protection locked="0"/>
    </xf>
    <xf numFmtId="0" fontId="0" fillId="0" borderId="0" xfId="0" applyFont="1" applyFill="1" applyBorder="1"/>
    <xf numFmtId="0" fontId="2" fillId="0" borderId="0" xfId="0" applyFont="1" applyFill="1" applyAlignment="1" applyProtection="1">
      <alignment vertical="center"/>
    </xf>
    <xf numFmtId="0" fontId="0" fillId="0" borderId="9" xfId="0" applyFill="1" applyBorder="1" applyAlignment="1" applyProtection="1">
      <alignment horizontal="center" vertical="distributed" textRotation="255"/>
    </xf>
    <xf numFmtId="0" fontId="0" fillId="0" borderId="9" xfId="0" applyFill="1" applyBorder="1" applyAlignment="1" applyProtection="1">
      <alignment horizontal="center" vertical="distributed" textRotation="255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38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Font="1" applyFill="1" applyBorder="1" applyAlignment="1" applyProtection="1">
      <alignment horizontal="left" vertical="center"/>
    </xf>
    <xf numFmtId="176" fontId="0" fillId="0" borderId="3" xfId="0" applyNumberFormat="1" applyFont="1" applyFill="1" applyBorder="1" applyAlignment="1" applyProtection="1">
      <alignment vertical="center"/>
      <protection locked="0"/>
    </xf>
    <xf numFmtId="0" fontId="0" fillId="0" borderId="0" xfId="0" applyFill="1" applyProtection="1"/>
    <xf numFmtId="176" fontId="0" fillId="0" borderId="0" xfId="0" applyNumberFormat="1" applyFont="1" applyFill="1" applyProtection="1"/>
    <xf numFmtId="176" fontId="0" fillId="0" borderId="1" xfId="0" applyNumberFormat="1" applyFont="1" applyFill="1" applyBorder="1" applyAlignment="1" applyProtection="1">
      <alignment vertical="center"/>
      <protection locked="0"/>
    </xf>
    <xf numFmtId="176" fontId="0" fillId="0" borderId="7" xfId="0" applyNumberFormat="1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0" xfId="0" applyFont="1" applyFill="1" applyBorder="1" applyAlignment="1" applyProtection="1">
      <alignment horizontal="center" vertical="distributed" textRotation="255" justifyLastLine="1"/>
    </xf>
    <xf numFmtId="0" fontId="0" fillId="0" borderId="4" xfId="0" applyFont="1" applyFill="1" applyBorder="1" applyAlignment="1" applyProtection="1">
      <alignment horizontal="center" vertical="distributed" textRotation="255" justifyLastLine="1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</xf>
    <xf numFmtId="0" fontId="0" fillId="0" borderId="4" xfId="0" applyFill="1" applyBorder="1" applyAlignment="1" applyProtection="1">
      <alignment horizontal="distributed" vertical="center"/>
    </xf>
    <xf numFmtId="0" fontId="0" fillId="0" borderId="4" xfId="0" applyFont="1" applyFill="1" applyBorder="1" applyAlignment="1" applyProtection="1">
      <alignment horizontal="distributed" vertical="center"/>
    </xf>
    <xf numFmtId="0" fontId="0" fillId="0" borderId="1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center" vertical="center" textRotation="255"/>
    </xf>
    <xf numFmtId="0" fontId="0" fillId="0" borderId="0" xfId="0" applyFill="1" applyAlignment="1" applyProtection="1">
      <alignment horizontal="center" vertical="center" textRotation="255"/>
    </xf>
    <xf numFmtId="0" fontId="0" fillId="0" borderId="0" xfId="0" applyFont="1" applyFill="1" applyAlignment="1" applyProtection="1">
      <alignment horizontal="center" vertical="center" textRotation="255"/>
    </xf>
    <xf numFmtId="0" fontId="0" fillId="0" borderId="0" xfId="0" applyFont="1" applyFill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11" xfId="0" applyFill="1" applyBorder="1" applyAlignment="1" applyProtection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3" fillId="0" borderId="0" xfId="0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vertical="center" textRotation="255"/>
    </xf>
    <xf numFmtId="0" fontId="0" fillId="0" borderId="0" xfId="0" applyFill="1" applyAlignment="1">
      <alignment vertical="center" textRotation="255"/>
    </xf>
    <xf numFmtId="0" fontId="0" fillId="0" borderId="13" xfId="0" applyFill="1" applyBorder="1" applyAlignment="1" applyProtection="1">
      <alignment horizontal="center" vertical="distributed" textRotation="255"/>
    </xf>
    <xf numFmtId="0" fontId="0" fillId="0" borderId="14" xfId="0" applyFill="1" applyBorder="1" applyAlignment="1" applyProtection="1">
      <alignment horizontal="center" vertical="distributed" textRotation="255"/>
    </xf>
    <xf numFmtId="0" fontId="0" fillId="0" borderId="15" xfId="0" applyFill="1" applyBorder="1" applyAlignment="1" applyProtection="1">
      <alignment horizontal="center" vertical="distributed" textRotation="255"/>
    </xf>
    <xf numFmtId="0" fontId="0" fillId="0" borderId="5" xfId="0" applyFill="1" applyBorder="1" applyAlignment="1" applyProtection="1">
      <alignment horizontal="center" vertical="distributed" textRotation="255"/>
    </xf>
    <xf numFmtId="0" fontId="0" fillId="0" borderId="0" xfId="0" applyFill="1" applyAlignment="1" applyProtection="1">
      <alignment vertical="center" textRotation="255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 justifyLastLine="1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7" xfId="0" applyFont="1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vertical="center" wrapText="1"/>
    </xf>
    <xf numFmtId="0" fontId="0" fillId="0" borderId="19" xfId="0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vertical="center" wrapText="1"/>
    </xf>
    <xf numFmtId="0" fontId="0" fillId="0" borderId="21" xfId="0" applyFill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83820</xdr:rowOff>
    </xdr:from>
    <xdr:to>
      <xdr:col>5</xdr:col>
      <xdr:colOff>0</xdr:colOff>
      <xdr:row>15</xdr:row>
      <xdr:rowOff>83820</xdr:rowOff>
    </xdr:to>
    <xdr:sp macro="" textlink="">
      <xdr:nvSpPr>
        <xdr:cNvPr id="1559" name="AutoShape 3">
          <a:extLst>
            <a:ext uri="{FF2B5EF4-FFF2-40B4-BE49-F238E27FC236}">
              <a16:creationId xmlns:a16="http://schemas.microsoft.com/office/drawing/2014/main" id="{70C62829-49E0-46BD-AA58-2B86BB421FED}"/>
            </a:ext>
          </a:extLst>
        </xdr:cNvPr>
        <xdr:cNvSpPr>
          <a:spLocks/>
        </xdr:cNvSpPr>
      </xdr:nvSpPr>
      <xdr:spPr bwMode="auto">
        <a:xfrm>
          <a:off x="670560" y="2385060"/>
          <a:ext cx="114300" cy="1143000"/>
        </a:xfrm>
        <a:prstGeom prst="leftBrace">
          <a:avLst>
            <a:gd name="adj1" fmla="val 8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68580</xdr:rowOff>
    </xdr:from>
    <xdr:to>
      <xdr:col>3</xdr:col>
      <xdr:colOff>0</xdr:colOff>
      <xdr:row>23</xdr:row>
      <xdr:rowOff>83820</xdr:rowOff>
    </xdr:to>
    <xdr:sp macro="" textlink="">
      <xdr:nvSpPr>
        <xdr:cNvPr id="1560" name="AutoShape 4">
          <a:extLst>
            <a:ext uri="{FF2B5EF4-FFF2-40B4-BE49-F238E27FC236}">
              <a16:creationId xmlns:a16="http://schemas.microsoft.com/office/drawing/2014/main" id="{12F133D2-66E3-4C0F-8A65-F5F0C1685192}"/>
            </a:ext>
          </a:extLst>
        </xdr:cNvPr>
        <xdr:cNvSpPr>
          <a:spLocks/>
        </xdr:cNvSpPr>
      </xdr:nvSpPr>
      <xdr:spPr bwMode="auto">
        <a:xfrm>
          <a:off x="365760" y="1988820"/>
          <a:ext cx="114300" cy="3063240"/>
        </a:xfrm>
        <a:prstGeom prst="leftBrace">
          <a:avLst>
            <a:gd name="adj1" fmla="val 85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38100</xdr:rowOff>
    </xdr:from>
    <xdr:to>
      <xdr:col>5</xdr:col>
      <xdr:colOff>0</xdr:colOff>
      <xdr:row>33</xdr:row>
      <xdr:rowOff>99060</xdr:rowOff>
    </xdr:to>
    <xdr:sp macro="" textlink="">
      <xdr:nvSpPr>
        <xdr:cNvPr id="1561" name="AutoShape 5">
          <a:extLst>
            <a:ext uri="{FF2B5EF4-FFF2-40B4-BE49-F238E27FC236}">
              <a16:creationId xmlns:a16="http://schemas.microsoft.com/office/drawing/2014/main" id="{2BEFE95D-A8CB-456E-A534-1128EB040791}"/>
            </a:ext>
          </a:extLst>
        </xdr:cNvPr>
        <xdr:cNvSpPr>
          <a:spLocks/>
        </xdr:cNvSpPr>
      </xdr:nvSpPr>
      <xdr:spPr bwMode="auto">
        <a:xfrm>
          <a:off x="670560" y="6149340"/>
          <a:ext cx="114300" cy="82296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27</xdr:row>
      <xdr:rowOff>38100</xdr:rowOff>
    </xdr:from>
    <xdr:to>
      <xdr:col>3</xdr:col>
      <xdr:colOff>7620</xdr:colOff>
      <xdr:row>40</xdr:row>
      <xdr:rowOff>114300</xdr:rowOff>
    </xdr:to>
    <xdr:sp macro="" textlink="">
      <xdr:nvSpPr>
        <xdr:cNvPr id="1562" name="AutoShape 6">
          <a:extLst>
            <a:ext uri="{FF2B5EF4-FFF2-40B4-BE49-F238E27FC236}">
              <a16:creationId xmlns:a16="http://schemas.microsoft.com/office/drawing/2014/main" id="{5BF5D7FF-55E4-4EDC-AA8C-CAF2F201197F}"/>
            </a:ext>
          </a:extLst>
        </xdr:cNvPr>
        <xdr:cNvSpPr>
          <a:spLocks/>
        </xdr:cNvSpPr>
      </xdr:nvSpPr>
      <xdr:spPr bwMode="auto">
        <a:xfrm>
          <a:off x="373380" y="5768340"/>
          <a:ext cx="114300" cy="2552700"/>
        </a:xfrm>
        <a:prstGeom prst="leftBrace">
          <a:avLst>
            <a:gd name="adj1" fmla="val 1077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41</xdr:row>
      <xdr:rowOff>0</xdr:rowOff>
    </xdr:from>
    <xdr:to>
      <xdr:col>5</xdr:col>
      <xdr:colOff>22860</xdr:colOff>
      <xdr:row>41</xdr:row>
      <xdr:rowOff>0</xdr:rowOff>
    </xdr:to>
    <xdr:sp macro="" textlink="">
      <xdr:nvSpPr>
        <xdr:cNvPr id="1563" name="AutoShape 7">
          <a:extLst>
            <a:ext uri="{FF2B5EF4-FFF2-40B4-BE49-F238E27FC236}">
              <a16:creationId xmlns:a16="http://schemas.microsoft.com/office/drawing/2014/main" id="{A8CE526F-7A9F-4EC3-89ED-479499DD98F7}"/>
            </a:ext>
          </a:extLst>
        </xdr:cNvPr>
        <xdr:cNvSpPr>
          <a:spLocks/>
        </xdr:cNvSpPr>
      </xdr:nvSpPr>
      <xdr:spPr bwMode="auto">
        <a:xfrm>
          <a:off x="632460" y="8397240"/>
          <a:ext cx="1752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41</xdr:row>
      <xdr:rowOff>0</xdr:rowOff>
    </xdr:from>
    <xdr:to>
      <xdr:col>5</xdr:col>
      <xdr:colOff>22860</xdr:colOff>
      <xdr:row>41</xdr:row>
      <xdr:rowOff>0</xdr:rowOff>
    </xdr:to>
    <xdr:sp macro="" textlink="">
      <xdr:nvSpPr>
        <xdr:cNvPr id="1564" name="AutoShape 8">
          <a:extLst>
            <a:ext uri="{FF2B5EF4-FFF2-40B4-BE49-F238E27FC236}">
              <a16:creationId xmlns:a16="http://schemas.microsoft.com/office/drawing/2014/main" id="{1CB6A5A7-E0E2-49E9-BEFC-44E01D0202F6}"/>
            </a:ext>
          </a:extLst>
        </xdr:cNvPr>
        <xdr:cNvSpPr>
          <a:spLocks/>
        </xdr:cNvSpPr>
      </xdr:nvSpPr>
      <xdr:spPr bwMode="auto">
        <a:xfrm>
          <a:off x="632460" y="8397240"/>
          <a:ext cx="1752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7620</xdr:rowOff>
    </xdr:from>
    <xdr:to>
      <xdr:col>5</xdr:col>
      <xdr:colOff>0</xdr:colOff>
      <xdr:row>10</xdr:row>
      <xdr:rowOff>129540</xdr:rowOff>
    </xdr:to>
    <xdr:sp macro="" textlink="">
      <xdr:nvSpPr>
        <xdr:cNvPr id="2496" name="AutoShape 7">
          <a:extLst>
            <a:ext uri="{FF2B5EF4-FFF2-40B4-BE49-F238E27FC236}">
              <a16:creationId xmlns:a16="http://schemas.microsoft.com/office/drawing/2014/main" id="{D5B4EA40-436B-43C1-8471-687CEF55839B}"/>
            </a:ext>
          </a:extLst>
        </xdr:cNvPr>
        <xdr:cNvSpPr>
          <a:spLocks/>
        </xdr:cNvSpPr>
      </xdr:nvSpPr>
      <xdr:spPr bwMode="auto">
        <a:xfrm>
          <a:off x="670560" y="251460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22860</xdr:rowOff>
    </xdr:from>
    <xdr:to>
      <xdr:col>5</xdr:col>
      <xdr:colOff>0</xdr:colOff>
      <xdr:row>25</xdr:row>
      <xdr:rowOff>121920</xdr:rowOff>
    </xdr:to>
    <xdr:sp macro="" textlink="">
      <xdr:nvSpPr>
        <xdr:cNvPr id="2497" name="AutoShape 8">
          <a:extLst>
            <a:ext uri="{FF2B5EF4-FFF2-40B4-BE49-F238E27FC236}">
              <a16:creationId xmlns:a16="http://schemas.microsoft.com/office/drawing/2014/main" id="{684EA083-CB09-476C-9D6F-6B365C96F3C4}"/>
            </a:ext>
          </a:extLst>
        </xdr:cNvPr>
        <xdr:cNvSpPr>
          <a:spLocks/>
        </xdr:cNvSpPr>
      </xdr:nvSpPr>
      <xdr:spPr bwMode="auto">
        <a:xfrm>
          <a:off x="670560" y="5006340"/>
          <a:ext cx="114300" cy="861060"/>
        </a:xfrm>
        <a:prstGeom prst="leftBrace">
          <a:avLst>
            <a:gd name="adj1" fmla="val 62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22860</xdr:rowOff>
    </xdr:from>
    <xdr:to>
      <xdr:col>3</xdr:col>
      <xdr:colOff>0</xdr:colOff>
      <xdr:row>27</xdr:row>
      <xdr:rowOff>99060</xdr:rowOff>
    </xdr:to>
    <xdr:sp macro="" textlink="">
      <xdr:nvSpPr>
        <xdr:cNvPr id="2498" name="AutoShape 9">
          <a:extLst>
            <a:ext uri="{FF2B5EF4-FFF2-40B4-BE49-F238E27FC236}">
              <a16:creationId xmlns:a16="http://schemas.microsoft.com/office/drawing/2014/main" id="{EE216966-44E7-4A59-8AD4-9BB1B0D9B1CE}"/>
            </a:ext>
          </a:extLst>
        </xdr:cNvPr>
        <xdr:cNvSpPr>
          <a:spLocks/>
        </xdr:cNvSpPr>
      </xdr:nvSpPr>
      <xdr:spPr bwMode="auto">
        <a:xfrm>
          <a:off x="365760" y="2529840"/>
          <a:ext cx="114300" cy="3695700"/>
        </a:xfrm>
        <a:prstGeom prst="leftBrace">
          <a:avLst>
            <a:gd name="adj1" fmla="val 967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22860</xdr:rowOff>
    </xdr:from>
    <xdr:to>
      <xdr:col>3</xdr:col>
      <xdr:colOff>0</xdr:colOff>
      <xdr:row>34</xdr:row>
      <xdr:rowOff>129540</xdr:rowOff>
    </xdr:to>
    <xdr:sp macro="" textlink="">
      <xdr:nvSpPr>
        <xdr:cNvPr id="2499" name="AutoShape 10">
          <a:extLst>
            <a:ext uri="{FF2B5EF4-FFF2-40B4-BE49-F238E27FC236}">
              <a16:creationId xmlns:a16="http://schemas.microsoft.com/office/drawing/2014/main" id="{342E9C08-19E9-434F-BB57-84AAD0D1F519}"/>
            </a:ext>
          </a:extLst>
        </xdr:cNvPr>
        <xdr:cNvSpPr>
          <a:spLocks/>
        </xdr:cNvSpPr>
      </xdr:nvSpPr>
      <xdr:spPr bwMode="auto">
        <a:xfrm>
          <a:off x="365760" y="6720840"/>
          <a:ext cx="114300" cy="868680"/>
        </a:xfrm>
        <a:prstGeom prst="leftBrace">
          <a:avLst>
            <a:gd name="adj1" fmla="val 6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7620</xdr:rowOff>
    </xdr:from>
    <xdr:to>
      <xdr:col>3</xdr:col>
      <xdr:colOff>0</xdr:colOff>
      <xdr:row>38</xdr:row>
      <xdr:rowOff>129540</xdr:rowOff>
    </xdr:to>
    <xdr:sp macro="" textlink="">
      <xdr:nvSpPr>
        <xdr:cNvPr id="2500" name="AutoShape 11">
          <a:extLst>
            <a:ext uri="{FF2B5EF4-FFF2-40B4-BE49-F238E27FC236}">
              <a16:creationId xmlns:a16="http://schemas.microsoft.com/office/drawing/2014/main" id="{CD51AA6C-AC7C-46FE-8524-EABBEBDE2D21}"/>
            </a:ext>
          </a:extLst>
        </xdr:cNvPr>
        <xdr:cNvSpPr>
          <a:spLocks/>
        </xdr:cNvSpPr>
      </xdr:nvSpPr>
      <xdr:spPr bwMode="auto">
        <a:xfrm>
          <a:off x="365760" y="784860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62"/>
  <sheetViews>
    <sheetView tabSelected="1" view="pageBreakPreview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X33" sqref="X33"/>
    </sheetView>
  </sheetViews>
  <sheetFormatPr defaultColWidth="9.375" defaultRowHeight="10.8"/>
  <cols>
    <col min="1" max="1" width="2.875" style="10" customWidth="1"/>
    <col min="2" max="2" width="3.125" style="45" customWidth="1"/>
    <col min="3" max="3" width="1.875" style="45" customWidth="1"/>
    <col min="4" max="4" width="3.125" style="10" customWidth="1"/>
    <col min="5" max="5" width="1.875" style="10" customWidth="1"/>
    <col min="6" max="6" width="23.625" style="10" bestFit="1" customWidth="1"/>
    <col min="7" max="19" width="5.875" style="10" customWidth="1"/>
    <col min="20" max="20" width="3.875" style="10" bestFit="1" customWidth="1"/>
    <col min="21" max="21" width="6.125" style="10" bestFit="1" customWidth="1"/>
    <col min="22" max="22" width="7.5" style="10" bestFit="1" customWidth="1"/>
    <col min="23" max="26" width="7" style="10" customWidth="1"/>
    <col min="27" max="16384" width="9.375" style="10"/>
  </cols>
  <sheetData>
    <row r="1" spans="2:23">
      <c r="B1" s="7" t="s">
        <v>93</v>
      </c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2:23" s="14" customFormat="1" ht="14.4">
      <c r="B2" s="46"/>
      <c r="C2" s="46"/>
      <c r="D2" s="46"/>
      <c r="E2" s="46"/>
      <c r="F2" s="80" t="s">
        <v>88</v>
      </c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46"/>
      <c r="S2" s="46"/>
      <c r="T2" s="30"/>
      <c r="U2" s="30"/>
      <c r="V2" s="30"/>
      <c r="W2" s="30"/>
    </row>
    <row r="3" spans="2:23" s="14" customFormat="1" ht="11.4" thickBot="1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/>
      <c r="U3" s="30"/>
      <c r="V3" s="30"/>
      <c r="W3" s="30"/>
    </row>
    <row r="4" spans="2:23" s="14" customFormat="1" ht="69.900000000000006" customHeight="1">
      <c r="B4" s="88" t="s">
        <v>64</v>
      </c>
      <c r="C4" s="89"/>
      <c r="D4" s="89"/>
      <c r="E4" s="89"/>
      <c r="F4" s="90"/>
      <c r="G4" s="47" t="s">
        <v>1</v>
      </c>
      <c r="H4" s="47" t="s">
        <v>53</v>
      </c>
      <c r="I4" s="47" t="s">
        <v>54</v>
      </c>
      <c r="J4" s="47" t="s">
        <v>55</v>
      </c>
      <c r="K4" s="47" t="s">
        <v>56</v>
      </c>
      <c r="L4" s="47" t="s">
        <v>57</v>
      </c>
      <c r="M4" s="47" t="s">
        <v>58</v>
      </c>
      <c r="N4" s="47" t="s">
        <v>59</v>
      </c>
      <c r="O4" s="47" t="s">
        <v>60</v>
      </c>
      <c r="P4" s="47" t="s">
        <v>61</v>
      </c>
      <c r="Q4" s="48" t="s">
        <v>86</v>
      </c>
      <c r="R4" s="47" t="s">
        <v>62</v>
      </c>
      <c r="S4" s="47" t="s">
        <v>63</v>
      </c>
      <c r="T4" s="49"/>
      <c r="U4" s="50" t="s">
        <v>1</v>
      </c>
      <c r="V4" s="30"/>
      <c r="W4" s="30"/>
    </row>
    <row r="5" spans="2:23" s="14" customFormat="1" ht="15" customHeight="1">
      <c r="B5" s="13"/>
      <c r="C5" s="13"/>
      <c r="D5" s="13"/>
      <c r="E5" s="13"/>
      <c r="F5" s="2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9"/>
      <c r="U5" s="30"/>
      <c r="V5" s="30"/>
      <c r="W5" s="30"/>
    </row>
    <row r="6" spans="2:23" s="29" customFormat="1" ht="15" customHeight="1">
      <c r="B6" s="78" t="s">
        <v>0</v>
      </c>
      <c r="C6" s="78"/>
      <c r="D6" s="78"/>
      <c r="E6" s="78"/>
      <c r="F6" s="79"/>
      <c r="G6" s="51">
        <f>SUM(G8,G10:G16,G18:G24)</f>
        <v>401</v>
      </c>
      <c r="H6" s="51">
        <f t="shared" ref="H6:S6" si="0">SUM(H8,H10:H16,H18:H24)</f>
        <v>79</v>
      </c>
      <c r="I6" s="51">
        <f t="shared" si="0"/>
        <v>125</v>
      </c>
      <c r="J6" s="51">
        <f t="shared" si="0"/>
        <v>3</v>
      </c>
      <c r="K6" s="51">
        <f t="shared" si="0"/>
        <v>15</v>
      </c>
      <c r="L6" s="51">
        <f t="shared" si="0"/>
        <v>24</v>
      </c>
      <c r="M6" s="51">
        <f t="shared" si="0"/>
        <v>9</v>
      </c>
      <c r="N6" s="51">
        <f t="shared" si="0"/>
        <v>11</v>
      </c>
      <c r="O6" s="51">
        <f t="shared" si="0"/>
        <v>2</v>
      </c>
      <c r="P6" s="51">
        <f t="shared" si="0"/>
        <v>6</v>
      </c>
      <c r="Q6" s="51">
        <f t="shared" si="0"/>
        <v>9</v>
      </c>
      <c r="R6" s="51">
        <f t="shared" si="0"/>
        <v>13</v>
      </c>
      <c r="S6" s="51">
        <f t="shared" si="0"/>
        <v>105</v>
      </c>
      <c r="T6" s="52"/>
      <c r="U6" s="53">
        <f>SUM(H6:S6)-G6</f>
        <v>0</v>
      </c>
      <c r="V6" s="54"/>
      <c r="W6" s="54"/>
    </row>
    <row r="7" spans="2:23" s="14" customFormat="1" ht="15" customHeight="1">
      <c r="B7" s="13"/>
      <c r="C7" s="13"/>
      <c r="D7" s="30"/>
      <c r="E7" s="30"/>
      <c r="F7" s="55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7"/>
      <c r="U7" s="53"/>
      <c r="V7" s="30"/>
      <c r="W7" s="30"/>
    </row>
    <row r="8" spans="2:23" s="14" customFormat="1" ht="15" customHeight="1">
      <c r="B8" s="81" t="s">
        <v>49</v>
      </c>
      <c r="C8" s="13"/>
      <c r="D8" s="85" t="s">
        <v>2</v>
      </c>
      <c r="E8" s="85"/>
      <c r="F8" s="73"/>
      <c r="G8" s="58">
        <f>SUM(H8:S8)</f>
        <v>3</v>
      </c>
      <c r="H8" s="58">
        <v>0</v>
      </c>
      <c r="I8" s="58">
        <v>3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7"/>
      <c r="U8" s="53">
        <f t="shared" ref="U8:U41" si="1">SUM(H8:S8)-G8</f>
        <v>0</v>
      </c>
      <c r="V8" s="30"/>
      <c r="W8" s="30"/>
    </row>
    <row r="9" spans="2:23" s="14" customFormat="1" ht="15" customHeight="1">
      <c r="B9" s="81"/>
      <c r="C9" s="13"/>
      <c r="D9" s="33"/>
      <c r="E9" s="33"/>
      <c r="F9" s="31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7"/>
      <c r="U9" s="53">
        <f t="shared" si="1"/>
        <v>0</v>
      </c>
      <c r="V9" s="30"/>
      <c r="W9" s="30"/>
    </row>
    <row r="10" spans="2:23" s="14" customFormat="1" ht="15" customHeight="1">
      <c r="B10" s="82"/>
      <c r="C10" s="13"/>
      <c r="D10" s="83" t="s">
        <v>50</v>
      </c>
      <c r="E10" s="30"/>
      <c r="F10" s="31" t="s">
        <v>3</v>
      </c>
      <c r="G10" s="58">
        <f t="shared" ref="G10:G16" si="2">SUM(H10:S10)</f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7"/>
      <c r="U10" s="53">
        <f t="shared" si="1"/>
        <v>0</v>
      </c>
      <c r="V10" s="30"/>
      <c r="W10" s="30"/>
    </row>
    <row r="11" spans="2:23" s="14" customFormat="1" ht="15" customHeight="1">
      <c r="B11" s="82"/>
      <c r="C11" s="13"/>
      <c r="D11" s="84"/>
      <c r="E11" s="30"/>
      <c r="F11" s="31" t="s">
        <v>4</v>
      </c>
      <c r="G11" s="58">
        <f t="shared" si="2"/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7"/>
      <c r="U11" s="53">
        <f t="shared" si="1"/>
        <v>0</v>
      </c>
      <c r="V11" s="30"/>
      <c r="W11" s="30"/>
    </row>
    <row r="12" spans="2:23" s="14" customFormat="1" ht="15" customHeight="1">
      <c r="B12" s="82"/>
      <c r="C12" s="13"/>
      <c r="D12" s="84"/>
      <c r="E12" s="30"/>
      <c r="F12" s="31" t="s">
        <v>22</v>
      </c>
      <c r="G12" s="58">
        <f t="shared" si="2"/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7"/>
      <c r="U12" s="53">
        <f t="shared" si="1"/>
        <v>0</v>
      </c>
      <c r="V12" s="30"/>
      <c r="W12" s="30"/>
    </row>
    <row r="13" spans="2:23" s="14" customFormat="1" ht="15" customHeight="1">
      <c r="B13" s="82"/>
      <c r="C13" s="13"/>
      <c r="D13" s="84"/>
      <c r="E13" s="30"/>
      <c r="F13" s="31" t="s">
        <v>5</v>
      </c>
      <c r="G13" s="58">
        <f t="shared" si="2"/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7"/>
      <c r="U13" s="53">
        <f t="shared" si="1"/>
        <v>0</v>
      </c>
      <c r="V13" s="30"/>
      <c r="W13" s="30"/>
    </row>
    <row r="14" spans="2:23" s="14" customFormat="1" ht="15" customHeight="1">
      <c r="B14" s="82"/>
      <c r="C14" s="13"/>
      <c r="D14" s="84"/>
      <c r="E14" s="30"/>
      <c r="F14" s="31" t="s">
        <v>6</v>
      </c>
      <c r="G14" s="58">
        <f t="shared" si="2"/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7"/>
      <c r="U14" s="53">
        <f t="shared" si="1"/>
        <v>0</v>
      </c>
      <c r="V14" s="30"/>
      <c r="W14" s="30"/>
    </row>
    <row r="15" spans="2:23" s="14" customFormat="1" ht="15" customHeight="1">
      <c r="B15" s="82"/>
      <c r="C15" s="13"/>
      <c r="D15" s="84"/>
      <c r="E15" s="30"/>
      <c r="F15" s="31" t="s">
        <v>7</v>
      </c>
      <c r="G15" s="58">
        <f t="shared" si="2"/>
        <v>26</v>
      </c>
      <c r="H15" s="58">
        <v>2</v>
      </c>
      <c r="I15" s="58">
        <v>12</v>
      </c>
      <c r="J15" s="58">
        <v>0</v>
      </c>
      <c r="K15" s="58">
        <v>0</v>
      </c>
      <c r="L15" s="58">
        <v>1</v>
      </c>
      <c r="M15" s="58">
        <v>0</v>
      </c>
      <c r="N15" s="58">
        <v>1</v>
      </c>
      <c r="O15" s="58">
        <v>0</v>
      </c>
      <c r="P15" s="58">
        <v>2</v>
      </c>
      <c r="Q15" s="58">
        <v>1</v>
      </c>
      <c r="R15" s="58">
        <v>0</v>
      </c>
      <c r="S15" s="58">
        <v>7</v>
      </c>
      <c r="T15" s="57"/>
      <c r="U15" s="53">
        <f t="shared" si="1"/>
        <v>0</v>
      </c>
      <c r="V15" s="30"/>
      <c r="W15" s="30"/>
    </row>
    <row r="16" spans="2:23" s="14" customFormat="1" ht="15" customHeight="1">
      <c r="B16" s="82"/>
      <c r="C16" s="13"/>
      <c r="D16" s="84"/>
      <c r="E16" s="30"/>
      <c r="F16" s="31" t="s">
        <v>8</v>
      </c>
      <c r="G16" s="58">
        <f t="shared" si="2"/>
        <v>49</v>
      </c>
      <c r="H16" s="58">
        <v>4</v>
      </c>
      <c r="I16" s="58">
        <v>25</v>
      </c>
      <c r="J16" s="58">
        <v>0</v>
      </c>
      <c r="K16" s="58">
        <v>1</v>
      </c>
      <c r="L16" s="58">
        <v>1</v>
      </c>
      <c r="M16" s="58">
        <v>0</v>
      </c>
      <c r="N16" s="58">
        <v>1</v>
      </c>
      <c r="O16" s="58">
        <v>0</v>
      </c>
      <c r="P16" s="58">
        <v>1</v>
      </c>
      <c r="Q16" s="58">
        <v>3</v>
      </c>
      <c r="R16" s="58">
        <v>2</v>
      </c>
      <c r="S16" s="58">
        <v>11</v>
      </c>
      <c r="T16" s="57"/>
      <c r="U16" s="53">
        <f t="shared" si="1"/>
        <v>0</v>
      </c>
      <c r="V16" s="30"/>
      <c r="W16" s="30"/>
    </row>
    <row r="17" spans="2:23" s="14" customFormat="1" ht="15" customHeight="1">
      <c r="B17" s="82"/>
      <c r="C17" s="13"/>
      <c r="D17" s="35"/>
      <c r="E17" s="30"/>
      <c r="F17" s="31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7"/>
      <c r="U17" s="53"/>
      <c r="V17" s="30"/>
      <c r="W17" s="30"/>
    </row>
    <row r="18" spans="2:23" s="14" customFormat="1" ht="15" customHeight="1">
      <c r="B18" s="82"/>
      <c r="C18" s="13"/>
      <c r="D18" s="85" t="s">
        <v>9</v>
      </c>
      <c r="E18" s="85"/>
      <c r="F18" s="87"/>
      <c r="G18" s="58">
        <f t="shared" ref="G18:G24" si="3">SUM(H18:S18)</f>
        <v>1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1</v>
      </c>
      <c r="T18" s="57"/>
      <c r="U18" s="53">
        <f t="shared" si="1"/>
        <v>0</v>
      </c>
      <c r="V18" s="30"/>
      <c r="W18" s="30"/>
    </row>
    <row r="19" spans="2:23" s="14" customFormat="1" ht="15" customHeight="1">
      <c r="B19" s="82"/>
      <c r="C19" s="13"/>
      <c r="D19" s="85" t="s">
        <v>10</v>
      </c>
      <c r="E19" s="85"/>
      <c r="F19" s="87"/>
      <c r="G19" s="58">
        <f t="shared" si="3"/>
        <v>10</v>
      </c>
      <c r="H19" s="58">
        <v>1</v>
      </c>
      <c r="I19" s="58">
        <v>2</v>
      </c>
      <c r="J19" s="58">
        <v>1</v>
      </c>
      <c r="K19" s="58">
        <v>0</v>
      </c>
      <c r="L19" s="58">
        <v>0</v>
      </c>
      <c r="M19" s="58">
        <v>0</v>
      </c>
      <c r="N19" s="58">
        <v>2</v>
      </c>
      <c r="O19" s="58">
        <v>0</v>
      </c>
      <c r="P19" s="58">
        <v>1</v>
      </c>
      <c r="Q19" s="58">
        <v>0</v>
      </c>
      <c r="R19" s="58">
        <v>0</v>
      </c>
      <c r="S19" s="58">
        <v>3</v>
      </c>
      <c r="T19" s="57"/>
      <c r="U19" s="53">
        <f t="shared" si="1"/>
        <v>0</v>
      </c>
      <c r="V19" s="30"/>
      <c r="W19" s="30"/>
    </row>
    <row r="20" spans="2:23" s="14" customFormat="1" ht="15" customHeight="1">
      <c r="B20" s="82"/>
      <c r="C20" s="13"/>
      <c r="D20" s="85" t="s">
        <v>11</v>
      </c>
      <c r="E20" s="85"/>
      <c r="F20" s="87"/>
      <c r="G20" s="58">
        <f t="shared" si="3"/>
        <v>1</v>
      </c>
      <c r="H20" s="58">
        <v>0</v>
      </c>
      <c r="I20" s="58">
        <v>1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7"/>
      <c r="U20" s="53">
        <f t="shared" si="1"/>
        <v>0</v>
      </c>
      <c r="V20" s="30"/>
      <c r="W20" s="30"/>
    </row>
    <row r="21" spans="2:23" s="14" customFormat="1" ht="15" customHeight="1">
      <c r="B21" s="82"/>
      <c r="C21" s="13"/>
      <c r="D21" s="85" t="s">
        <v>12</v>
      </c>
      <c r="E21" s="85"/>
      <c r="F21" s="87"/>
      <c r="G21" s="58">
        <f t="shared" si="3"/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7"/>
      <c r="U21" s="53">
        <f t="shared" si="1"/>
        <v>0</v>
      </c>
      <c r="V21" s="30"/>
      <c r="W21" s="30"/>
    </row>
    <row r="22" spans="2:23" s="14" customFormat="1" ht="15" customHeight="1">
      <c r="B22" s="82"/>
      <c r="C22" s="13"/>
      <c r="D22" s="86" t="s">
        <v>90</v>
      </c>
      <c r="E22" s="85"/>
      <c r="F22" s="87"/>
      <c r="G22" s="58">
        <f t="shared" si="3"/>
        <v>284</v>
      </c>
      <c r="H22" s="58">
        <v>67</v>
      </c>
      <c r="I22" s="58">
        <v>73</v>
      </c>
      <c r="J22" s="58">
        <v>2</v>
      </c>
      <c r="K22" s="58">
        <v>14</v>
      </c>
      <c r="L22" s="58">
        <v>21</v>
      </c>
      <c r="M22" s="58">
        <v>9</v>
      </c>
      <c r="N22" s="58">
        <v>6</v>
      </c>
      <c r="O22" s="58">
        <v>2</v>
      </c>
      <c r="P22" s="58">
        <v>2</v>
      </c>
      <c r="Q22" s="58">
        <v>4</v>
      </c>
      <c r="R22" s="58">
        <v>11</v>
      </c>
      <c r="S22" s="58">
        <v>73</v>
      </c>
      <c r="T22" s="57"/>
      <c r="U22" s="53">
        <f t="shared" si="1"/>
        <v>0</v>
      </c>
      <c r="V22" s="30"/>
      <c r="W22" s="30"/>
    </row>
    <row r="23" spans="2:23" s="14" customFormat="1" ht="15" customHeight="1">
      <c r="B23" s="82"/>
      <c r="C23" s="13"/>
      <c r="D23" s="86" t="s">
        <v>91</v>
      </c>
      <c r="E23" s="85"/>
      <c r="F23" s="87"/>
      <c r="G23" s="58">
        <f t="shared" si="3"/>
        <v>8</v>
      </c>
      <c r="H23" s="58">
        <v>2</v>
      </c>
      <c r="I23" s="58">
        <v>5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1</v>
      </c>
      <c r="T23" s="57"/>
      <c r="U23" s="53">
        <f t="shared" si="1"/>
        <v>0</v>
      </c>
      <c r="V23" s="30"/>
      <c r="W23" s="30"/>
    </row>
    <row r="24" spans="2:23" s="14" customFormat="1" ht="15" customHeight="1">
      <c r="B24" s="82"/>
      <c r="C24" s="13"/>
      <c r="D24" s="86" t="s">
        <v>63</v>
      </c>
      <c r="E24" s="85"/>
      <c r="F24" s="87"/>
      <c r="G24" s="58">
        <f t="shared" si="3"/>
        <v>19</v>
      </c>
      <c r="H24" s="58">
        <v>3</v>
      </c>
      <c r="I24" s="58">
        <v>4</v>
      </c>
      <c r="J24" s="58">
        <v>0</v>
      </c>
      <c r="K24" s="58">
        <v>0</v>
      </c>
      <c r="L24" s="58">
        <v>1</v>
      </c>
      <c r="M24" s="58">
        <v>0</v>
      </c>
      <c r="N24" s="58">
        <v>1</v>
      </c>
      <c r="O24" s="58">
        <v>0</v>
      </c>
      <c r="P24" s="58">
        <v>0</v>
      </c>
      <c r="Q24" s="58">
        <v>1</v>
      </c>
      <c r="R24" s="58">
        <v>0</v>
      </c>
      <c r="S24" s="58">
        <v>9</v>
      </c>
      <c r="T24" s="57"/>
      <c r="U24" s="53">
        <f t="shared" si="1"/>
        <v>0</v>
      </c>
      <c r="V24" s="30"/>
      <c r="W24" s="30"/>
    </row>
    <row r="25" spans="2:23" s="14" customFormat="1" ht="15" customHeight="1">
      <c r="B25" s="13"/>
      <c r="C25" s="13"/>
      <c r="D25" s="30"/>
      <c r="E25" s="30"/>
      <c r="F25" s="31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7"/>
      <c r="U25" s="53">
        <f t="shared" si="1"/>
        <v>0</v>
      </c>
      <c r="V25" s="30"/>
      <c r="W25" s="30"/>
    </row>
    <row r="26" spans="2:23" s="29" customFormat="1" ht="15" customHeight="1">
      <c r="B26" s="91" t="s">
        <v>1</v>
      </c>
      <c r="C26" s="91"/>
      <c r="D26" s="91"/>
      <c r="E26" s="91"/>
      <c r="F26" s="79"/>
      <c r="G26" s="51">
        <f>SUM(G28,G30:G34,G36:G41)</f>
        <v>401</v>
      </c>
      <c r="H26" s="51">
        <f t="shared" ref="H26:S26" si="4">SUM(H28,H30:H34,H36:H41)</f>
        <v>79</v>
      </c>
      <c r="I26" s="51">
        <f t="shared" si="4"/>
        <v>125</v>
      </c>
      <c r="J26" s="51">
        <f t="shared" si="4"/>
        <v>3</v>
      </c>
      <c r="K26" s="51">
        <f t="shared" si="4"/>
        <v>15</v>
      </c>
      <c r="L26" s="51">
        <f t="shared" si="4"/>
        <v>24</v>
      </c>
      <c r="M26" s="51">
        <f t="shared" si="4"/>
        <v>9</v>
      </c>
      <c r="N26" s="51">
        <f t="shared" si="4"/>
        <v>11</v>
      </c>
      <c r="O26" s="51">
        <f t="shared" si="4"/>
        <v>2</v>
      </c>
      <c r="P26" s="51">
        <f t="shared" si="4"/>
        <v>6</v>
      </c>
      <c r="Q26" s="51">
        <f t="shared" si="4"/>
        <v>9</v>
      </c>
      <c r="R26" s="51">
        <f t="shared" si="4"/>
        <v>13</v>
      </c>
      <c r="S26" s="51">
        <f t="shared" si="4"/>
        <v>105</v>
      </c>
      <c r="T26" s="52"/>
      <c r="U26" s="53">
        <f t="shared" si="1"/>
        <v>0</v>
      </c>
      <c r="V26" s="54"/>
      <c r="W26" s="54"/>
    </row>
    <row r="27" spans="2:23" s="14" customFormat="1" ht="15" customHeight="1">
      <c r="B27" s="13"/>
      <c r="C27" s="13"/>
      <c r="D27" s="30"/>
      <c r="E27" s="30"/>
      <c r="F27" s="59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7"/>
      <c r="U27" s="53"/>
      <c r="V27" s="30"/>
      <c r="W27" s="30"/>
    </row>
    <row r="28" spans="2:23" s="14" customFormat="1" ht="15" customHeight="1">
      <c r="B28" s="68" t="s">
        <v>52</v>
      </c>
      <c r="C28" s="13"/>
      <c r="D28" s="72" t="s">
        <v>14</v>
      </c>
      <c r="E28" s="72"/>
      <c r="F28" s="73"/>
      <c r="G28" s="58">
        <f t="shared" ref="G28:G34" si="5">SUM(H28:S28)</f>
        <v>5</v>
      </c>
      <c r="H28" s="58">
        <v>0</v>
      </c>
      <c r="I28" s="58">
        <v>4</v>
      </c>
      <c r="J28" s="58">
        <v>0</v>
      </c>
      <c r="K28" s="58">
        <v>0</v>
      </c>
      <c r="L28" s="58">
        <v>0</v>
      </c>
      <c r="M28" s="58">
        <v>1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7"/>
      <c r="U28" s="53">
        <f t="shared" si="1"/>
        <v>0</v>
      </c>
      <c r="V28" s="30"/>
      <c r="W28" s="30"/>
    </row>
    <row r="29" spans="2:23" s="14" customFormat="1" ht="15" customHeight="1">
      <c r="B29" s="70"/>
      <c r="C29" s="13"/>
      <c r="D29" s="31"/>
      <c r="E29" s="31"/>
      <c r="F29" s="31"/>
      <c r="G29" s="58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7"/>
      <c r="U29" s="53">
        <f t="shared" si="1"/>
        <v>0</v>
      </c>
      <c r="V29" s="30"/>
      <c r="W29" s="30"/>
    </row>
    <row r="30" spans="2:23" s="14" customFormat="1" ht="15" customHeight="1">
      <c r="B30" s="70"/>
      <c r="C30" s="13"/>
      <c r="D30" s="68" t="s">
        <v>51</v>
      </c>
      <c r="E30" s="13"/>
      <c r="F30" s="31" t="s">
        <v>15</v>
      </c>
      <c r="G30" s="58">
        <f t="shared" si="5"/>
        <v>2</v>
      </c>
      <c r="H30" s="58">
        <v>2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7"/>
      <c r="U30" s="53">
        <f t="shared" si="1"/>
        <v>0</v>
      </c>
      <c r="V30" s="30"/>
      <c r="W30" s="30"/>
    </row>
    <row r="31" spans="2:23" s="14" customFormat="1" ht="15" customHeight="1">
      <c r="B31" s="70"/>
      <c r="C31" s="13"/>
      <c r="D31" s="69"/>
      <c r="E31" s="13"/>
      <c r="F31" s="31" t="s">
        <v>22</v>
      </c>
      <c r="G31" s="58">
        <f t="shared" si="5"/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7"/>
      <c r="U31" s="53">
        <f t="shared" si="1"/>
        <v>0</v>
      </c>
      <c r="V31" s="30"/>
      <c r="W31" s="30"/>
    </row>
    <row r="32" spans="2:23" s="14" customFormat="1" ht="15" customHeight="1">
      <c r="B32" s="70"/>
      <c r="C32" s="13"/>
      <c r="D32" s="69"/>
      <c r="E32" s="13"/>
      <c r="F32" s="31" t="s">
        <v>16</v>
      </c>
      <c r="G32" s="58">
        <f t="shared" si="5"/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7"/>
      <c r="U32" s="53">
        <f t="shared" si="1"/>
        <v>0</v>
      </c>
      <c r="V32" s="30"/>
      <c r="W32" s="30"/>
    </row>
    <row r="33" spans="2:23" s="14" customFormat="1" ht="15" customHeight="1">
      <c r="B33" s="70"/>
      <c r="C33" s="13"/>
      <c r="D33" s="69"/>
      <c r="E33" s="13"/>
      <c r="F33" s="31" t="s">
        <v>17</v>
      </c>
      <c r="G33" s="58">
        <f t="shared" si="5"/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7"/>
      <c r="U33" s="53">
        <f t="shared" si="1"/>
        <v>0</v>
      </c>
      <c r="V33" s="30"/>
      <c r="W33" s="30"/>
    </row>
    <row r="34" spans="2:23" s="14" customFormat="1" ht="15" customHeight="1">
      <c r="B34" s="70"/>
      <c r="C34" s="13"/>
      <c r="D34" s="69"/>
      <c r="E34" s="13"/>
      <c r="F34" s="31" t="s">
        <v>18</v>
      </c>
      <c r="G34" s="58">
        <f t="shared" si="5"/>
        <v>8</v>
      </c>
      <c r="H34" s="58">
        <v>1</v>
      </c>
      <c r="I34" s="58">
        <v>6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1</v>
      </c>
      <c r="S34" s="58">
        <v>0</v>
      </c>
      <c r="T34" s="57"/>
      <c r="U34" s="53">
        <f t="shared" si="1"/>
        <v>0</v>
      </c>
      <c r="V34" s="30"/>
      <c r="W34" s="30"/>
    </row>
    <row r="35" spans="2:23" s="14" customFormat="1" ht="15" customHeight="1">
      <c r="B35" s="70"/>
      <c r="C35" s="13"/>
      <c r="D35" s="13"/>
      <c r="E35" s="13"/>
      <c r="F35" s="31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/>
      <c r="U35" s="53">
        <f t="shared" si="1"/>
        <v>0</v>
      </c>
      <c r="V35" s="30"/>
      <c r="W35" s="30"/>
    </row>
    <row r="36" spans="2:23" s="14" customFormat="1" ht="15" customHeight="1">
      <c r="B36" s="70"/>
      <c r="C36" s="13"/>
      <c r="D36" s="72" t="s">
        <v>19</v>
      </c>
      <c r="E36" s="72"/>
      <c r="F36" s="73"/>
      <c r="G36" s="58">
        <f t="shared" ref="G36:G41" si="6">SUM(H36:S36)</f>
        <v>15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15</v>
      </c>
      <c r="T36" s="57"/>
      <c r="U36" s="53">
        <f t="shared" si="1"/>
        <v>0</v>
      </c>
      <c r="V36" s="30"/>
      <c r="W36" s="30"/>
    </row>
    <row r="37" spans="2:23" s="14" customFormat="1" ht="15" customHeight="1">
      <c r="B37" s="70"/>
      <c r="C37" s="13"/>
      <c r="D37" s="72" t="s">
        <v>20</v>
      </c>
      <c r="E37" s="72"/>
      <c r="F37" s="73"/>
      <c r="G37" s="58">
        <f t="shared" si="6"/>
        <v>2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2</v>
      </c>
      <c r="T37" s="57"/>
      <c r="U37" s="53">
        <f t="shared" si="1"/>
        <v>0</v>
      </c>
      <c r="V37" s="30"/>
      <c r="W37" s="30"/>
    </row>
    <row r="38" spans="2:23" s="14" customFormat="1" ht="15" customHeight="1">
      <c r="B38" s="70"/>
      <c r="C38" s="13"/>
      <c r="D38" s="72" t="s">
        <v>21</v>
      </c>
      <c r="E38" s="72"/>
      <c r="F38" s="73"/>
      <c r="G38" s="58">
        <f t="shared" si="6"/>
        <v>1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1</v>
      </c>
      <c r="T38" s="57"/>
      <c r="U38" s="53">
        <f t="shared" si="1"/>
        <v>0</v>
      </c>
      <c r="V38" s="30"/>
      <c r="W38" s="30"/>
    </row>
    <row r="39" spans="2:23" s="14" customFormat="1" ht="15" customHeight="1">
      <c r="B39" s="70"/>
      <c r="C39" s="13"/>
      <c r="D39" s="77" t="s">
        <v>13</v>
      </c>
      <c r="E39" s="72"/>
      <c r="F39" s="73"/>
      <c r="G39" s="58">
        <f t="shared" si="6"/>
        <v>348</v>
      </c>
      <c r="H39" s="63">
        <v>72</v>
      </c>
      <c r="I39" s="63">
        <v>110</v>
      </c>
      <c r="J39" s="63">
        <v>3</v>
      </c>
      <c r="K39" s="63">
        <v>15</v>
      </c>
      <c r="L39" s="63">
        <v>23</v>
      </c>
      <c r="M39" s="63">
        <v>8</v>
      </c>
      <c r="N39" s="63">
        <v>10</v>
      </c>
      <c r="O39" s="63">
        <v>2</v>
      </c>
      <c r="P39" s="63">
        <v>6</v>
      </c>
      <c r="Q39" s="63">
        <v>8</v>
      </c>
      <c r="R39" s="63">
        <v>12</v>
      </c>
      <c r="S39" s="63">
        <v>79</v>
      </c>
      <c r="T39" s="57"/>
      <c r="U39" s="53">
        <f t="shared" si="1"/>
        <v>0</v>
      </c>
      <c r="V39" s="30"/>
      <c r="W39" s="30"/>
    </row>
    <row r="40" spans="2:23" s="14" customFormat="1" ht="15" customHeight="1">
      <c r="B40" s="70"/>
      <c r="C40" s="13"/>
      <c r="D40" s="77" t="s">
        <v>91</v>
      </c>
      <c r="E40" s="72"/>
      <c r="F40" s="73"/>
      <c r="G40" s="58">
        <f t="shared" si="6"/>
        <v>3</v>
      </c>
      <c r="H40" s="63">
        <v>1</v>
      </c>
      <c r="I40" s="63">
        <v>1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1</v>
      </c>
      <c r="T40" s="57"/>
      <c r="U40" s="53">
        <f t="shared" si="1"/>
        <v>0</v>
      </c>
      <c r="V40" s="30"/>
      <c r="W40" s="30"/>
    </row>
    <row r="41" spans="2:23" s="14" customFormat="1" ht="15" customHeight="1" thickBot="1">
      <c r="B41" s="71"/>
      <c r="C41" s="15"/>
      <c r="D41" s="74" t="s">
        <v>63</v>
      </c>
      <c r="E41" s="75"/>
      <c r="F41" s="76"/>
      <c r="G41" s="60">
        <f t="shared" si="6"/>
        <v>17</v>
      </c>
      <c r="H41" s="64">
        <v>3</v>
      </c>
      <c r="I41" s="64">
        <v>4</v>
      </c>
      <c r="J41" s="64">
        <v>0</v>
      </c>
      <c r="K41" s="64">
        <v>0</v>
      </c>
      <c r="L41" s="64">
        <v>1</v>
      </c>
      <c r="M41" s="64">
        <v>0</v>
      </c>
      <c r="N41" s="64">
        <v>1</v>
      </c>
      <c r="O41" s="60">
        <v>0</v>
      </c>
      <c r="P41" s="64">
        <v>0</v>
      </c>
      <c r="Q41" s="64">
        <v>1</v>
      </c>
      <c r="R41" s="64">
        <v>0</v>
      </c>
      <c r="S41" s="64">
        <v>7</v>
      </c>
      <c r="T41" s="57"/>
      <c r="U41" s="53">
        <f t="shared" si="1"/>
        <v>0</v>
      </c>
      <c r="V41" s="30"/>
      <c r="W41" s="30"/>
    </row>
    <row r="42" spans="2:23"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2:23"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2:23">
      <c r="B44" s="8"/>
      <c r="C44" s="8"/>
      <c r="D44" s="9"/>
      <c r="E44" s="9"/>
      <c r="F44" s="61" t="s">
        <v>1</v>
      </c>
      <c r="G44" s="62">
        <f>SUM(G8:G24)-G6</f>
        <v>0</v>
      </c>
      <c r="H44" s="62">
        <f t="shared" ref="H44:S44" si="7">SUM(H8:H24)-H6</f>
        <v>0</v>
      </c>
      <c r="I44" s="62">
        <f t="shared" si="7"/>
        <v>0</v>
      </c>
      <c r="J44" s="62">
        <f t="shared" si="7"/>
        <v>0</v>
      </c>
      <c r="K44" s="62">
        <f t="shared" si="7"/>
        <v>0</v>
      </c>
      <c r="L44" s="62">
        <f t="shared" si="7"/>
        <v>0</v>
      </c>
      <c r="M44" s="62">
        <f t="shared" si="7"/>
        <v>0</v>
      </c>
      <c r="N44" s="62">
        <f t="shared" si="7"/>
        <v>0</v>
      </c>
      <c r="O44" s="62">
        <f t="shared" si="7"/>
        <v>0</v>
      </c>
      <c r="P44" s="62">
        <f t="shared" si="7"/>
        <v>0</v>
      </c>
      <c r="Q44" s="62">
        <f t="shared" si="7"/>
        <v>0</v>
      </c>
      <c r="R44" s="62">
        <f t="shared" si="7"/>
        <v>0</v>
      </c>
      <c r="S44" s="62">
        <f t="shared" si="7"/>
        <v>0</v>
      </c>
      <c r="T44" s="9"/>
      <c r="U44" s="9"/>
      <c r="V44" s="9"/>
      <c r="W44" s="9"/>
    </row>
    <row r="45" spans="2:23">
      <c r="B45" s="8"/>
      <c r="C45" s="8"/>
      <c r="D45" s="9"/>
      <c r="E45" s="9"/>
      <c r="F45" s="61" t="s">
        <v>1</v>
      </c>
      <c r="G45" s="62">
        <f>SUM(G28:G41)-G26</f>
        <v>0</v>
      </c>
      <c r="H45" s="62">
        <f t="shared" ref="H45:S45" si="8">SUM(H28:H41)-H26</f>
        <v>0</v>
      </c>
      <c r="I45" s="62">
        <f t="shared" si="8"/>
        <v>0</v>
      </c>
      <c r="J45" s="62">
        <f t="shared" si="8"/>
        <v>0</v>
      </c>
      <c r="K45" s="62">
        <f t="shared" si="8"/>
        <v>0</v>
      </c>
      <c r="L45" s="62">
        <f t="shared" si="8"/>
        <v>0</v>
      </c>
      <c r="M45" s="62">
        <f t="shared" si="8"/>
        <v>0</v>
      </c>
      <c r="N45" s="62">
        <f t="shared" si="8"/>
        <v>0</v>
      </c>
      <c r="O45" s="62">
        <f t="shared" si="8"/>
        <v>0</v>
      </c>
      <c r="P45" s="62">
        <f t="shared" si="8"/>
        <v>0</v>
      </c>
      <c r="Q45" s="62">
        <f t="shared" si="8"/>
        <v>0</v>
      </c>
      <c r="R45" s="62">
        <f t="shared" si="8"/>
        <v>0</v>
      </c>
      <c r="S45" s="62">
        <f t="shared" si="8"/>
        <v>0</v>
      </c>
      <c r="T45" s="9"/>
      <c r="U45" s="9"/>
      <c r="V45" s="9"/>
      <c r="W45" s="9"/>
    </row>
    <row r="46" spans="2:23"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2:23"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2:23"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2:23"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2:23"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2:23"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2:23"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2:23"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2:23"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2:23"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2:23"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2:23"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2:23"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2:23"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2:23"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2:23"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2:23"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</sheetData>
  <mergeCells count="23">
    <mergeCell ref="B26:F26"/>
    <mergeCell ref="D22:F22"/>
    <mergeCell ref="D18:F18"/>
    <mergeCell ref="D19:F19"/>
    <mergeCell ref="D20:F20"/>
    <mergeCell ref="D21:F21"/>
    <mergeCell ref="B6:F6"/>
    <mergeCell ref="F2:Q2"/>
    <mergeCell ref="B8:B24"/>
    <mergeCell ref="D10:D16"/>
    <mergeCell ref="D8:F8"/>
    <mergeCell ref="D23:F23"/>
    <mergeCell ref="B4:F4"/>
    <mergeCell ref="D24:F24"/>
    <mergeCell ref="D30:D34"/>
    <mergeCell ref="B28:B41"/>
    <mergeCell ref="D36:F36"/>
    <mergeCell ref="D37:F37"/>
    <mergeCell ref="D38:F38"/>
    <mergeCell ref="D41:F41"/>
    <mergeCell ref="D39:F39"/>
    <mergeCell ref="D40:F40"/>
    <mergeCell ref="D28:F2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9"/>
  <sheetViews>
    <sheetView view="pageBreakPreview" zoomScaleNormal="100" zoomScaleSheetLayoutView="100" workbookViewId="0">
      <pane xSplit="6" ySplit="5" topLeftCell="G6" activePane="bottomRight" state="frozen"/>
      <selection activeCell="H34" sqref="H34:S37"/>
      <selection pane="topRight" activeCell="H34" sqref="H34:S37"/>
      <selection pane="bottomLeft" activeCell="H34" sqref="H34:S37"/>
      <selection pane="bottomRight" activeCell="F3" sqref="F3"/>
    </sheetView>
  </sheetViews>
  <sheetFormatPr defaultColWidth="9.375" defaultRowHeight="10.8"/>
  <cols>
    <col min="1" max="1" width="2.875" style="10" customWidth="1"/>
    <col min="2" max="2" width="3.125" style="45" customWidth="1"/>
    <col min="3" max="3" width="1.875" style="45" customWidth="1"/>
    <col min="4" max="4" width="3.125" style="10" customWidth="1"/>
    <col min="5" max="5" width="1.875" style="10" customWidth="1"/>
    <col min="6" max="6" width="12.125" style="10" bestFit="1" customWidth="1"/>
    <col min="7" max="7" width="7.875" style="10" customWidth="1"/>
    <col min="8" max="8" width="5.875" style="10" customWidth="1"/>
    <col min="9" max="9" width="6.875" style="10" customWidth="1"/>
    <col min="10" max="11" width="4.875" style="10" customWidth="1"/>
    <col min="12" max="12" width="5.875" style="10" customWidth="1"/>
    <col min="13" max="13" width="4.875" style="10" customWidth="1"/>
    <col min="14" max="14" width="5.875" style="10" customWidth="1"/>
    <col min="15" max="16" width="6.875" style="10" customWidth="1"/>
    <col min="17" max="17" width="4.875" style="10" customWidth="1"/>
    <col min="18" max="18" width="5.875" style="10" customWidth="1"/>
    <col min="19" max="19" width="4.875" style="10" customWidth="1"/>
    <col min="20" max="20" width="5.875" style="10" customWidth="1"/>
    <col min="21" max="23" width="6.875" style="10" customWidth="1"/>
    <col min="24" max="24" width="7" style="45" customWidth="1"/>
    <col min="25" max="27" width="7" style="10" customWidth="1"/>
    <col min="28" max="16384" width="9.375" style="10"/>
  </cols>
  <sheetData>
    <row r="1" spans="2:28">
      <c r="B1" s="7" t="s">
        <v>94</v>
      </c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8"/>
    </row>
    <row r="2" spans="2:28" s="14" customFormat="1" ht="14.4">
      <c r="B2" s="11"/>
      <c r="C2" s="11"/>
      <c r="D2" s="12"/>
      <c r="E2" s="12"/>
      <c r="F2" s="12"/>
      <c r="G2" s="99" t="s">
        <v>89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2"/>
      <c r="U2" s="12"/>
      <c r="V2" s="12"/>
      <c r="W2" s="12"/>
      <c r="X2" s="13"/>
    </row>
    <row r="3" spans="2:28" s="14" customFormat="1" ht="11.4" thickBot="1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3"/>
    </row>
    <row r="4" spans="2:28" s="14" customFormat="1" ht="12" customHeight="1">
      <c r="B4" s="104" t="s">
        <v>85</v>
      </c>
      <c r="C4" s="104"/>
      <c r="D4" s="104"/>
      <c r="E4" s="104"/>
      <c r="F4" s="105"/>
      <c r="G4" s="94" t="s">
        <v>1</v>
      </c>
      <c r="H4" s="94" t="s">
        <v>66</v>
      </c>
      <c r="I4" s="101" t="s">
        <v>65</v>
      </c>
      <c r="J4" s="102"/>
      <c r="K4" s="102"/>
      <c r="L4" s="102"/>
      <c r="M4" s="102"/>
      <c r="N4" s="102"/>
      <c r="O4" s="102"/>
      <c r="P4" s="103"/>
      <c r="Q4" s="94" t="s">
        <v>72</v>
      </c>
      <c r="R4" s="94" t="s">
        <v>73</v>
      </c>
      <c r="S4" s="94" t="s">
        <v>74</v>
      </c>
      <c r="T4" s="94" t="s">
        <v>75</v>
      </c>
      <c r="U4" s="94" t="s">
        <v>62</v>
      </c>
      <c r="V4" s="94" t="s">
        <v>79</v>
      </c>
      <c r="W4" s="96" t="s">
        <v>63</v>
      </c>
      <c r="X4" s="13"/>
      <c r="AB4" s="16"/>
    </row>
    <row r="5" spans="2:28" s="14" customFormat="1" ht="104.25" customHeight="1">
      <c r="B5" s="106"/>
      <c r="C5" s="106"/>
      <c r="D5" s="106"/>
      <c r="E5" s="106"/>
      <c r="F5" s="107"/>
      <c r="G5" s="95"/>
      <c r="H5" s="95"/>
      <c r="I5" s="17" t="s">
        <v>67</v>
      </c>
      <c r="J5" s="17" t="s">
        <v>68</v>
      </c>
      <c r="K5" s="17" t="s">
        <v>69</v>
      </c>
      <c r="L5" s="18" t="s">
        <v>77</v>
      </c>
      <c r="M5" s="17" t="s">
        <v>70</v>
      </c>
      <c r="N5" s="18" t="s">
        <v>76</v>
      </c>
      <c r="O5" s="18" t="s">
        <v>78</v>
      </c>
      <c r="P5" s="17" t="s">
        <v>71</v>
      </c>
      <c r="Q5" s="95"/>
      <c r="R5" s="95"/>
      <c r="S5" s="95"/>
      <c r="T5" s="95"/>
      <c r="U5" s="95"/>
      <c r="V5" s="95"/>
      <c r="W5" s="97"/>
      <c r="X5" s="19"/>
      <c r="Y5" s="20" t="s">
        <v>1</v>
      </c>
      <c r="Z5" s="20" t="s">
        <v>87</v>
      </c>
      <c r="AA5" s="21"/>
      <c r="AB5" s="21"/>
    </row>
    <row r="6" spans="2:28" s="14" customFormat="1" ht="15" customHeight="1">
      <c r="B6" s="13"/>
      <c r="C6" s="13"/>
      <c r="D6" s="13"/>
      <c r="E6" s="13"/>
      <c r="F6" s="22"/>
      <c r="G6" s="23"/>
      <c r="H6" s="1"/>
      <c r="I6" s="23"/>
      <c r="J6" s="24"/>
      <c r="K6" s="24"/>
      <c r="L6" s="24"/>
      <c r="M6" s="24"/>
      <c r="N6" s="24"/>
      <c r="O6" s="24"/>
      <c r="P6" s="23"/>
      <c r="Q6" s="1"/>
      <c r="R6" s="25"/>
      <c r="S6" s="1"/>
      <c r="T6" s="1"/>
      <c r="U6" s="1"/>
      <c r="V6" s="1"/>
      <c r="W6" s="1"/>
      <c r="X6" s="19"/>
      <c r="Y6" s="21"/>
      <c r="Z6" s="21"/>
      <c r="AA6" s="21"/>
      <c r="AB6" s="21"/>
    </row>
    <row r="7" spans="2:28" s="29" customFormat="1" ht="15" customHeight="1">
      <c r="B7" s="78" t="s">
        <v>0</v>
      </c>
      <c r="C7" s="78"/>
      <c r="D7" s="78"/>
      <c r="E7" s="78"/>
      <c r="F7" s="79"/>
      <c r="G7" s="2">
        <f>SUM(H7,I7,Q7:W7)</f>
        <v>8907</v>
      </c>
      <c r="H7" s="2">
        <f>SUM(H9,H13:H20,H22,H28,H30,H37:H39,H41:H43)</f>
        <v>52</v>
      </c>
      <c r="I7" s="2">
        <f>SUM(J7:P7)</f>
        <v>1026</v>
      </c>
      <c r="J7" s="2">
        <f t="shared" ref="J7:W7" si="0">SUM(J9,J13:J20,J22,J28,J30,J37:J39,J41:J43)</f>
        <v>1</v>
      </c>
      <c r="K7" s="2">
        <f t="shared" si="0"/>
        <v>68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2">
        <f t="shared" si="0"/>
        <v>681</v>
      </c>
      <c r="P7" s="2">
        <f t="shared" si="0"/>
        <v>276</v>
      </c>
      <c r="Q7" s="2">
        <f t="shared" si="0"/>
        <v>4</v>
      </c>
      <c r="R7" s="2">
        <f>SUM(R9,R13:R20,R22,R28,R30,R37:R39,R41:R43)</f>
        <v>239</v>
      </c>
      <c r="S7" s="2">
        <f t="shared" si="0"/>
        <v>69</v>
      </c>
      <c r="T7" s="2">
        <f t="shared" si="0"/>
        <v>46</v>
      </c>
      <c r="U7" s="2">
        <f>SUM(U9,U13:U20,U22,U28,U30,U37:U39,U41:U43)</f>
        <v>3215</v>
      </c>
      <c r="V7" s="2">
        <f t="shared" si="0"/>
        <v>4237</v>
      </c>
      <c r="W7" s="2">
        <f t="shared" si="0"/>
        <v>19</v>
      </c>
      <c r="X7" s="26"/>
      <c r="Y7" s="27">
        <f>SUM(H7,I7,Q7:W7)-G7</f>
        <v>0</v>
      </c>
      <c r="Z7" s="27">
        <f>SUM(J7:P7)-I7</f>
        <v>0</v>
      </c>
      <c r="AA7" s="28"/>
      <c r="AB7" s="28"/>
    </row>
    <row r="8" spans="2:28" s="14" customFormat="1" ht="15" customHeight="1">
      <c r="B8" s="13"/>
      <c r="C8" s="13"/>
      <c r="D8" s="30"/>
      <c r="E8" s="30"/>
      <c r="F8" s="1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9"/>
      <c r="Y8" s="27"/>
      <c r="Z8" s="27"/>
      <c r="AA8" s="21"/>
      <c r="AB8" s="21"/>
    </row>
    <row r="9" spans="2:28" s="14" customFormat="1" ht="15" customHeight="1">
      <c r="B9" s="68" t="s">
        <v>82</v>
      </c>
      <c r="C9" s="13"/>
      <c r="D9" s="98" t="s">
        <v>80</v>
      </c>
      <c r="E9" s="30"/>
      <c r="F9" s="31" t="s">
        <v>23</v>
      </c>
      <c r="G9" s="2">
        <f>SUM(G10:G11)</f>
        <v>401</v>
      </c>
      <c r="H9" s="3">
        <f t="shared" ref="H9:W9" si="1">SUM(H10:H11)</f>
        <v>3</v>
      </c>
      <c r="I9" s="3">
        <f>SUM(J9:P9)</f>
        <v>75</v>
      </c>
      <c r="J9" s="3">
        <f t="shared" si="1"/>
        <v>0</v>
      </c>
      <c r="K9" s="3">
        <f t="shared" si="1"/>
        <v>0</v>
      </c>
      <c r="L9" s="3">
        <f t="shared" si="1"/>
        <v>0</v>
      </c>
      <c r="M9" s="3">
        <f t="shared" si="1"/>
        <v>0</v>
      </c>
      <c r="N9" s="3">
        <f t="shared" si="1"/>
        <v>0</v>
      </c>
      <c r="O9" s="3">
        <f t="shared" si="1"/>
        <v>26</v>
      </c>
      <c r="P9" s="3">
        <f t="shared" si="1"/>
        <v>49</v>
      </c>
      <c r="Q9" s="3">
        <f t="shared" si="1"/>
        <v>1</v>
      </c>
      <c r="R9" s="3">
        <f>SUM(R10:R11)</f>
        <v>10</v>
      </c>
      <c r="S9" s="3">
        <f t="shared" si="1"/>
        <v>1</v>
      </c>
      <c r="T9" s="3">
        <f t="shared" si="1"/>
        <v>0</v>
      </c>
      <c r="U9" s="3">
        <f t="shared" si="1"/>
        <v>284</v>
      </c>
      <c r="V9" s="3">
        <f t="shared" si="1"/>
        <v>8</v>
      </c>
      <c r="W9" s="3">
        <f t="shared" si="1"/>
        <v>19</v>
      </c>
      <c r="X9" s="19"/>
      <c r="Y9" s="27">
        <f>SUM(H9,I9,Q9:W9)-G9</f>
        <v>0</v>
      </c>
      <c r="Z9" s="27">
        <f t="shared" ref="Z9:Z43" si="2">SUM(J9:P9)-I9</f>
        <v>0</v>
      </c>
      <c r="AA9" s="21"/>
      <c r="AB9" s="21"/>
    </row>
    <row r="10" spans="2:28" s="14" customFormat="1" ht="15" customHeight="1">
      <c r="B10" s="70"/>
      <c r="C10" s="13"/>
      <c r="D10" s="93"/>
      <c r="E10" s="30"/>
      <c r="F10" s="31" t="s">
        <v>24</v>
      </c>
      <c r="G10" s="2">
        <f>SUM(H10,I10,Q10:W10)</f>
        <v>342</v>
      </c>
      <c r="H10" s="65">
        <v>3</v>
      </c>
      <c r="I10" s="3">
        <f t="shared" ref="I10:I28" si="3">SUM(J10:P10)</f>
        <v>64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26</v>
      </c>
      <c r="P10" s="65">
        <v>38</v>
      </c>
      <c r="Q10" s="65">
        <v>1</v>
      </c>
      <c r="R10" s="65">
        <v>10</v>
      </c>
      <c r="S10" s="65">
        <v>1</v>
      </c>
      <c r="T10" s="65">
        <v>0</v>
      </c>
      <c r="U10" s="65">
        <v>237</v>
      </c>
      <c r="V10" s="65">
        <v>7</v>
      </c>
      <c r="W10" s="65">
        <v>19</v>
      </c>
      <c r="X10" s="19"/>
      <c r="Y10" s="27">
        <f>SUM(H10,I10,Q10:W10)-G10</f>
        <v>0</v>
      </c>
      <c r="Z10" s="27">
        <f t="shared" si="2"/>
        <v>0</v>
      </c>
      <c r="AA10" s="21"/>
      <c r="AB10" s="21"/>
    </row>
    <row r="11" spans="2:28" s="14" customFormat="1" ht="15" customHeight="1">
      <c r="B11" s="70"/>
      <c r="C11" s="13"/>
      <c r="D11" s="93"/>
      <c r="E11" s="30"/>
      <c r="F11" s="31" t="s">
        <v>25</v>
      </c>
      <c r="G11" s="2">
        <f>SUM(H11,I11,Q11:W11)</f>
        <v>59</v>
      </c>
      <c r="H11" s="65">
        <v>0</v>
      </c>
      <c r="I11" s="3">
        <f t="shared" si="3"/>
        <v>11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11</v>
      </c>
      <c r="Q11" s="65">
        <v>0</v>
      </c>
      <c r="R11" s="65">
        <v>0</v>
      </c>
      <c r="S11" s="65">
        <v>0</v>
      </c>
      <c r="T11" s="65">
        <v>0</v>
      </c>
      <c r="U11" s="65">
        <v>47</v>
      </c>
      <c r="V11" s="65">
        <v>1</v>
      </c>
      <c r="W11" s="65">
        <v>0</v>
      </c>
      <c r="X11" s="19"/>
      <c r="Y11" s="27">
        <f>SUM(H11,I11,Q11:W11)-G11</f>
        <v>0</v>
      </c>
      <c r="Z11" s="27">
        <f t="shared" si="2"/>
        <v>0</v>
      </c>
      <c r="AA11" s="21"/>
      <c r="AB11" s="21"/>
    </row>
    <row r="12" spans="2:28" s="14" customFormat="1" ht="15" customHeight="1">
      <c r="B12" s="70"/>
      <c r="C12" s="13"/>
      <c r="D12" s="30"/>
      <c r="E12" s="30"/>
      <c r="F12" s="31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19"/>
      <c r="Y12" s="27"/>
      <c r="Z12" s="27"/>
      <c r="AA12" s="21"/>
      <c r="AB12" s="21"/>
    </row>
    <row r="13" spans="2:28" s="14" customFormat="1" ht="15" customHeight="1">
      <c r="B13" s="70"/>
      <c r="C13" s="13"/>
      <c r="D13" s="85" t="s">
        <v>26</v>
      </c>
      <c r="E13" s="85"/>
      <c r="F13" s="73"/>
      <c r="G13" s="2">
        <f t="shared" ref="G13:G20" si="4">SUM(H13,I13,Q13:W13)</f>
        <v>56</v>
      </c>
      <c r="H13" s="66">
        <v>2</v>
      </c>
      <c r="I13" s="3">
        <f t="shared" si="3"/>
        <v>18</v>
      </c>
      <c r="J13" s="66">
        <v>0</v>
      </c>
      <c r="K13" s="66">
        <v>13</v>
      </c>
      <c r="L13" s="66">
        <v>0</v>
      </c>
      <c r="M13" s="66">
        <v>0</v>
      </c>
      <c r="N13" s="66">
        <v>0</v>
      </c>
      <c r="O13" s="66">
        <v>1</v>
      </c>
      <c r="P13" s="66">
        <v>4</v>
      </c>
      <c r="Q13" s="66">
        <v>2</v>
      </c>
      <c r="R13" s="66">
        <v>3</v>
      </c>
      <c r="S13" s="66">
        <v>1</v>
      </c>
      <c r="T13" s="66">
        <v>0</v>
      </c>
      <c r="U13" s="66">
        <v>29</v>
      </c>
      <c r="V13" s="66">
        <v>1</v>
      </c>
      <c r="W13" s="66">
        <v>0</v>
      </c>
      <c r="X13" s="19"/>
      <c r="Y13" s="27">
        <f t="shared" ref="Y13:Y20" si="5">SUM(H13,I13,Q13:W13)-G13</f>
        <v>0</v>
      </c>
      <c r="Z13" s="27">
        <f t="shared" si="2"/>
        <v>0</v>
      </c>
      <c r="AA13" s="21"/>
      <c r="AB13" s="21"/>
    </row>
    <row r="14" spans="2:28" s="14" customFormat="1" ht="15" customHeight="1">
      <c r="B14" s="70"/>
      <c r="C14" s="13"/>
      <c r="D14" s="85" t="s">
        <v>27</v>
      </c>
      <c r="E14" s="85"/>
      <c r="F14" s="73"/>
      <c r="G14" s="2">
        <f t="shared" si="4"/>
        <v>18</v>
      </c>
      <c r="H14" s="66">
        <v>0</v>
      </c>
      <c r="I14" s="3">
        <f t="shared" si="3"/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2</v>
      </c>
      <c r="V14" s="66">
        <v>16</v>
      </c>
      <c r="W14" s="66">
        <v>0</v>
      </c>
      <c r="X14" s="19"/>
      <c r="Y14" s="27">
        <f t="shared" si="5"/>
        <v>0</v>
      </c>
      <c r="Z14" s="27">
        <f t="shared" si="2"/>
        <v>0</v>
      </c>
      <c r="AA14" s="21"/>
      <c r="AB14" s="21"/>
    </row>
    <row r="15" spans="2:28" s="14" customFormat="1" ht="15" customHeight="1">
      <c r="B15" s="70"/>
      <c r="C15" s="13"/>
      <c r="D15" s="85" t="s">
        <v>28</v>
      </c>
      <c r="E15" s="85"/>
      <c r="F15" s="73"/>
      <c r="G15" s="2">
        <f t="shared" si="4"/>
        <v>56</v>
      </c>
      <c r="H15" s="66">
        <v>0</v>
      </c>
      <c r="I15" s="3">
        <f t="shared" si="3"/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8</v>
      </c>
      <c r="V15" s="66">
        <v>48</v>
      </c>
      <c r="W15" s="66">
        <v>0</v>
      </c>
      <c r="X15" s="19"/>
      <c r="Y15" s="27">
        <f t="shared" si="5"/>
        <v>0</v>
      </c>
      <c r="Z15" s="27">
        <f t="shared" si="2"/>
        <v>0</v>
      </c>
      <c r="AA15" s="21"/>
      <c r="AB15" s="21"/>
    </row>
    <row r="16" spans="2:28" s="14" customFormat="1" ht="15" customHeight="1">
      <c r="B16" s="70"/>
      <c r="C16" s="13"/>
      <c r="D16" s="85" t="s">
        <v>29</v>
      </c>
      <c r="E16" s="85"/>
      <c r="F16" s="73"/>
      <c r="G16" s="2">
        <f t="shared" si="4"/>
        <v>23</v>
      </c>
      <c r="H16" s="66">
        <v>1</v>
      </c>
      <c r="I16" s="3">
        <f t="shared" si="3"/>
        <v>4</v>
      </c>
      <c r="J16" s="66">
        <v>0</v>
      </c>
      <c r="K16" s="66">
        <v>1</v>
      </c>
      <c r="L16" s="66">
        <v>0</v>
      </c>
      <c r="M16" s="66">
        <v>0</v>
      </c>
      <c r="N16" s="66">
        <v>0</v>
      </c>
      <c r="O16" s="66">
        <v>0</v>
      </c>
      <c r="P16" s="66">
        <v>3</v>
      </c>
      <c r="Q16" s="66">
        <v>0</v>
      </c>
      <c r="R16" s="66">
        <v>0</v>
      </c>
      <c r="S16" s="66">
        <v>0</v>
      </c>
      <c r="T16" s="66">
        <v>0</v>
      </c>
      <c r="U16" s="66">
        <v>3</v>
      </c>
      <c r="V16" s="66">
        <v>15</v>
      </c>
      <c r="W16" s="66">
        <v>0</v>
      </c>
      <c r="X16" s="19"/>
      <c r="Y16" s="27">
        <f t="shared" si="5"/>
        <v>0</v>
      </c>
      <c r="Z16" s="27">
        <f t="shared" si="2"/>
        <v>0</v>
      </c>
      <c r="AA16" s="21"/>
      <c r="AB16" s="21"/>
    </row>
    <row r="17" spans="2:28" s="14" customFormat="1" ht="15" customHeight="1">
      <c r="B17" s="70"/>
      <c r="C17" s="13"/>
      <c r="D17" s="86" t="s">
        <v>92</v>
      </c>
      <c r="E17" s="85"/>
      <c r="F17" s="73"/>
      <c r="G17" s="2">
        <f t="shared" si="4"/>
        <v>68</v>
      </c>
      <c r="H17" s="66">
        <v>3</v>
      </c>
      <c r="I17" s="3">
        <f t="shared" si="3"/>
        <v>23</v>
      </c>
      <c r="J17" s="66">
        <v>0</v>
      </c>
      <c r="K17" s="66">
        <v>11</v>
      </c>
      <c r="L17" s="66">
        <v>0</v>
      </c>
      <c r="M17" s="66">
        <v>0</v>
      </c>
      <c r="N17" s="66">
        <v>0</v>
      </c>
      <c r="O17" s="66">
        <v>0</v>
      </c>
      <c r="P17" s="66">
        <v>12</v>
      </c>
      <c r="Q17" s="66">
        <v>0</v>
      </c>
      <c r="R17" s="66">
        <v>0</v>
      </c>
      <c r="S17" s="66">
        <v>0</v>
      </c>
      <c r="T17" s="66">
        <v>0</v>
      </c>
      <c r="U17" s="66">
        <v>42</v>
      </c>
      <c r="V17" s="66">
        <v>0</v>
      </c>
      <c r="W17" s="66">
        <v>0</v>
      </c>
      <c r="X17" s="19"/>
      <c r="Y17" s="27">
        <f t="shared" si="5"/>
        <v>0</v>
      </c>
      <c r="Z17" s="27">
        <f t="shared" si="2"/>
        <v>0</v>
      </c>
      <c r="AA17" s="21"/>
      <c r="AB17" s="21"/>
    </row>
    <row r="18" spans="2:28" s="14" customFormat="1" ht="15" customHeight="1">
      <c r="B18" s="70"/>
      <c r="C18" s="13"/>
      <c r="D18" s="85" t="s">
        <v>30</v>
      </c>
      <c r="E18" s="85"/>
      <c r="F18" s="73"/>
      <c r="G18" s="2">
        <f t="shared" si="4"/>
        <v>2</v>
      </c>
      <c r="H18" s="66">
        <v>0</v>
      </c>
      <c r="I18" s="3">
        <f t="shared" si="3"/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2</v>
      </c>
      <c r="V18" s="66">
        <v>0</v>
      </c>
      <c r="W18" s="66">
        <v>0</v>
      </c>
      <c r="X18" s="19"/>
      <c r="Y18" s="27">
        <f t="shared" si="5"/>
        <v>0</v>
      </c>
      <c r="Z18" s="27">
        <f t="shared" si="2"/>
        <v>0</v>
      </c>
      <c r="AA18" s="21"/>
      <c r="AB18" s="21"/>
    </row>
    <row r="19" spans="2:28" s="14" customFormat="1" ht="15" customHeight="1">
      <c r="B19" s="70"/>
      <c r="C19" s="13"/>
      <c r="D19" s="85" t="s">
        <v>31</v>
      </c>
      <c r="E19" s="85"/>
      <c r="F19" s="73"/>
      <c r="G19" s="2">
        <f t="shared" si="4"/>
        <v>1</v>
      </c>
      <c r="H19" s="66">
        <v>1</v>
      </c>
      <c r="I19" s="3">
        <f t="shared" si="3"/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19"/>
      <c r="Y19" s="27">
        <f t="shared" si="5"/>
        <v>0</v>
      </c>
      <c r="Z19" s="27">
        <f t="shared" si="2"/>
        <v>0</v>
      </c>
      <c r="AA19" s="21"/>
      <c r="AB19" s="21"/>
    </row>
    <row r="20" spans="2:28" s="14" customFormat="1" ht="15" customHeight="1">
      <c r="B20" s="70"/>
      <c r="C20" s="13"/>
      <c r="D20" s="85" t="s">
        <v>32</v>
      </c>
      <c r="E20" s="85"/>
      <c r="F20" s="73"/>
      <c r="G20" s="2">
        <f t="shared" si="4"/>
        <v>23</v>
      </c>
      <c r="H20" s="66">
        <v>0</v>
      </c>
      <c r="I20" s="3">
        <f t="shared" si="3"/>
        <v>2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2</v>
      </c>
      <c r="Q20" s="66">
        <v>0</v>
      </c>
      <c r="R20" s="66">
        <v>0</v>
      </c>
      <c r="S20" s="66">
        <v>0</v>
      </c>
      <c r="T20" s="66">
        <v>0</v>
      </c>
      <c r="U20" s="66">
        <v>18</v>
      </c>
      <c r="V20" s="66">
        <v>3</v>
      </c>
      <c r="W20" s="66">
        <v>0</v>
      </c>
      <c r="X20" s="19"/>
      <c r="Y20" s="27">
        <f t="shared" si="5"/>
        <v>0</v>
      </c>
      <c r="Z20" s="27">
        <f t="shared" si="2"/>
        <v>0</v>
      </c>
      <c r="AA20" s="21"/>
      <c r="AB20" s="21"/>
    </row>
    <row r="21" spans="2:28" s="14" customFormat="1" ht="15" customHeight="1">
      <c r="B21" s="70"/>
      <c r="C21" s="13"/>
      <c r="D21" s="33"/>
      <c r="E21" s="33"/>
      <c r="F21" s="31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19"/>
      <c r="Y21" s="27"/>
      <c r="Z21" s="27"/>
      <c r="AA21" s="21"/>
      <c r="AB21" s="21"/>
    </row>
    <row r="22" spans="2:28" s="14" customFormat="1" ht="15" customHeight="1">
      <c r="B22" s="70"/>
      <c r="C22" s="13"/>
      <c r="D22" s="83" t="s">
        <v>81</v>
      </c>
      <c r="E22" s="30"/>
      <c r="F22" s="31" t="s">
        <v>23</v>
      </c>
      <c r="G22" s="2">
        <f>SUM(G23:G26)</f>
        <v>24</v>
      </c>
      <c r="H22" s="3">
        <f>SUM(H23:H26)</f>
        <v>0</v>
      </c>
      <c r="I22" s="3">
        <f>SUM(I23:I26)</f>
        <v>18</v>
      </c>
      <c r="J22" s="3">
        <f t="shared" ref="J22:W22" si="6">SUM(J23:J26)</f>
        <v>0</v>
      </c>
      <c r="K22" s="3">
        <f t="shared" si="6"/>
        <v>13</v>
      </c>
      <c r="L22" s="3">
        <f t="shared" si="6"/>
        <v>0</v>
      </c>
      <c r="M22" s="3">
        <f t="shared" si="6"/>
        <v>0</v>
      </c>
      <c r="N22" s="3">
        <f t="shared" si="6"/>
        <v>0</v>
      </c>
      <c r="O22" s="3">
        <f t="shared" si="6"/>
        <v>0</v>
      </c>
      <c r="P22" s="3">
        <f t="shared" si="6"/>
        <v>5</v>
      </c>
      <c r="Q22" s="3">
        <f t="shared" si="6"/>
        <v>0</v>
      </c>
      <c r="R22" s="3">
        <f t="shared" si="6"/>
        <v>0</v>
      </c>
      <c r="S22" s="3">
        <f t="shared" si="6"/>
        <v>0</v>
      </c>
      <c r="T22" s="3">
        <f t="shared" si="6"/>
        <v>0</v>
      </c>
      <c r="U22" s="3">
        <f t="shared" si="6"/>
        <v>6</v>
      </c>
      <c r="V22" s="3">
        <f t="shared" si="6"/>
        <v>0</v>
      </c>
      <c r="W22" s="3">
        <f t="shared" si="6"/>
        <v>0</v>
      </c>
      <c r="X22" s="19"/>
      <c r="Y22" s="27">
        <f>SUM(H22,I22,Q22:W22)-G22</f>
        <v>0</v>
      </c>
      <c r="Z22" s="27">
        <f t="shared" si="2"/>
        <v>0</v>
      </c>
      <c r="AA22" s="21"/>
      <c r="AB22" s="21"/>
    </row>
    <row r="23" spans="2:28" s="14" customFormat="1" ht="15" customHeight="1">
      <c r="B23" s="70"/>
      <c r="C23" s="13"/>
      <c r="D23" s="84"/>
      <c r="E23" s="30"/>
      <c r="F23" s="31" t="s">
        <v>33</v>
      </c>
      <c r="G23" s="2">
        <f>SUM(H23,I23,Q23:W23)</f>
        <v>8</v>
      </c>
      <c r="H23" s="66">
        <v>0</v>
      </c>
      <c r="I23" s="3">
        <f t="shared" si="3"/>
        <v>6</v>
      </c>
      <c r="J23" s="66">
        <v>0</v>
      </c>
      <c r="K23" s="66">
        <v>4</v>
      </c>
      <c r="L23" s="66">
        <v>0</v>
      </c>
      <c r="M23" s="66">
        <v>0</v>
      </c>
      <c r="N23" s="66">
        <v>0</v>
      </c>
      <c r="O23" s="66">
        <v>0</v>
      </c>
      <c r="P23" s="66">
        <v>2</v>
      </c>
      <c r="Q23" s="66">
        <v>0</v>
      </c>
      <c r="R23" s="66">
        <v>0</v>
      </c>
      <c r="S23" s="66">
        <v>0</v>
      </c>
      <c r="T23" s="66">
        <v>0</v>
      </c>
      <c r="U23" s="66">
        <v>2</v>
      </c>
      <c r="V23" s="66">
        <v>0</v>
      </c>
      <c r="W23" s="66">
        <v>0</v>
      </c>
      <c r="X23" s="19"/>
      <c r="Y23" s="27">
        <f>SUM(H23,I23,Q23:W23)-G23</f>
        <v>0</v>
      </c>
      <c r="Z23" s="27">
        <f t="shared" si="2"/>
        <v>0</v>
      </c>
      <c r="AA23" s="21"/>
      <c r="AB23" s="21"/>
    </row>
    <row r="24" spans="2:28" s="14" customFormat="1" ht="15" customHeight="1">
      <c r="B24" s="70"/>
      <c r="C24" s="13"/>
      <c r="D24" s="84"/>
      <c r="E24" s="30"/>
      <c r="F24" s="31" t="s">
        <v>34</v>
      </c>
      <c r="G24" s="2">
        <f>SUM(H24,I24,Q24:W24)</f>
        <v>3</v>
      </c>
      <c r="H24" s="66">
        <v>0</v>
      </c>
      <c r="I24" s="3">
        <f t="shared" si="3"/>
        <v>1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1</v>
      </c>
      <c r="Q24" s="66">
        <v>0</v>
      </c>
      <c r="R24" s="66">
        <v>0</v>
      </c>
      <c r="S24" s="66">
        <v>0</v>
      </c>
      <c r="T24" s="66">
        <v>0</v>
      </c>
      <c r="U24" s="66">
        <v>2</v>
      </c>
      <c r="V24" s="66">
        <v>0</v>
      </c>
      <c r="W24" s="66">
        <v>0</v>
      </c>
      <c r="X24" s="19"/>
      <c r="Y24" s="27">
        <f>SUM(H24,I24,Q24:W24)-G24</f>
        <v>0</v>
      </c>
      <c r="Z24" s="27">
        <f t="shared" si="2"/>
        <v>0</v>
      </c>
      <c r="AA24" s="21"/>
      <c r="AB24" s="21"/>
    </row>
    <row r="25" spans="2:28" s="14" customFormat="1" ht="15" customHeight="1">
      <c r="B25" s="70"/>
      <c r="C25" s="13"/>
      <c r="D25" s="84"/>
      <c r="E25" s="30"/>
      <c r="F25" s="31" t="s">
        <v>35</v>
      </c>
      <c r="G25" s="2">
        <f>SUM(H25,I25,Q25:W25)</f>
        <v>3</v>
      </c>
      <c r="H25" s="66">
        <v>0</v>
      </c>
      <c r="I25" s="3">
        <f t="shared" si="3"/>
        <v>1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1</v>
      </c>
      <c r="Q25" s="66">
        <v>0</v>
      </c>
      <c r="R25" s="66">
        <v>0</v>
      </c>
      <c r="S25" s="66">
        <v>0</v>
      </c>
      <c r="T25" s="66">
        <v>0</v>
      </c>
      <c r="U25" s="66">
        <v>2</v>
      </c>
      <c r="V25" s="66">
        <v>0</v>
      </c>
      <c r="W25" s="66">
        <v>0</v>
      </c>
      <c r="X25" s="19"/>
      <c r="Y25" s="27">
        <f>SUM(H25,I25,Q25:W25)-G25</f>
        <v>0</v>
      </c>
      <c r="Z25" s="27">
        <f t="shared" si="2"/>
        <v>0</v>
      </c>
      <c r="AA25" s="21"/>
      <c r="AB25" s="21"/>
    </row>
    <row r="26" spans="2:28" s="14" customFormat="1" ht="15" customHeight="1">
      <c r="B26" s="70"/>
      <c r="C26" s="13"/>
      <c r="D26" s="84"/>
      <c r="E26" s="30"/>
      <c r="F26" s="31" t="s">
        <v>36</v>
      </c>
      <c r="G26" s="2">
        <f>SUM(H26,I26,Q26:W26)</f>
        <v>10</v>
      </c>
      <c r="H26" s="66">
        <v>0</v>
      </c>
      <c r="I26" s="3">
        <f t="shared" si="3"/>
        <v>10</v>
      </c>
      <c r="J26" s="66">
        <v>0</v>
      </c>
      <c r="K26" s="66">
        <v>9</v>
      </c>
      <c r="L26" s="66">
        <v>0</v>
      </c>
      <c r="M26" s="66">
        <v>0</v>
      </c>
      <c r="N26" s="66">
        <v>0</v>
      </c>
      <c r="O26" s="66">
        <v>0</v>
      </c>
      <c r="P26" s="66">
        <v>1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19"/>
      <c r="Y26" s="27">
        <f>SUM(H26,I26,Q26:W26)-G26</f>
        <v>0</v>
      </c>
      <c r="Z26" s="27">
        <f t="shared" si="2"/>
        <v>0</v>
      </c>
      <c r="AA26" s="21"/>
      <c r="AB26" s="21"/>
    </row>
    <row r="27" spans="2:28" s="14" customFormat="1" ht="15" customHeight="1">
      <c r="B27" s="70"/>
      <c r="C27" s="13"/>
      <c r="D27" s="30"/>
      <c r="E27" s="30"/>
      <c r="F27" s="31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19"/>
      <c r="Y27" s="27"/>
      <c r="Z27" s="27"/>
      <c r="AA27" s="21"/>
      <c r="AB27" s="21"/>
    </row>
    <row r="28" spans="2:28" s="14" customFormat="1" ht="15" customHeight="1">
      <c r="B28" s="70"/>
      <c r="C28" s="13"/>
      <c r="D28" s="85" t="s">
        <v>37</v>
      </c>
      <c r="E28" s="85"/>
      <c r="F28" s="73"/>
      <c r="G28" s="2">
        <f>SUM(H28,I28,Q28:W28)</f>
        <v>3967</v>
      </c>
      <c r="H28" s="65">
        <v>37</v>
      </c>
      <c r="I28" s="3">
        <f t="shared" si="3"/>
        <v>741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651</v>
      </c>
      <c r="P28" s="66">
        <v>90</v>
      </c>
      <c r="Q28" s="66">
        <v>0</v>
      </c>
      <c r="R28" s="66">
        <v>222</v>
      </c>
      <c r="S28" s="66">
        <v>60</v>
      </c>
      <c r="T28" s="66">
        <v>45</v>
      </c>
      <c r="U28" s="66">
        <v>2727</v>
      </c>
      <c r="V28" s="66">
        <v>135</v>
      </c>
      <c r="W28" s="66">
        <v>0</v>
      </c>
      <c r="X28" s="19"/>
      <c r="Y28" s="27">
        <f>SUM(H28,I28,Q28:W28)-G28</f>
        <v>0</v>
      </c>
      <c r="Z28" s="27">
        <f t="shared" si="2"/>
        <v>0</v>
      </c>
      <c r="AA28" s="21"/>
      <c r="AB28" s="21"/>
    </row>
    <row r="29" spans="2:28" s="14" customFormat="1" ht="15" customHeight="1">
      <c r="B29" s="70"/>
      <c r="C29" s="13"/>
      <c r="D29" s="33"/>
      <c r="E29" s="33"/>
      <c r="F29" s="34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19"/>
      <c r="Y29" s="27"/>
      <c r="Z29" s="27"/>
      <c r="AA29" s="21"/>
      <c r="AB29" s="21"/>
    </row>
    <row r="30" spans="2:28" s="14" customFormat="1" ht="15" customHeight="1">
      <c r="B30" s="13"/>
      <c r="C30" s="13"/>
      <c r="D30" s="85" t="s">
        <v>23</v>
      </c>
      <c r="E30" s="85"/>
      <c r="F30" s="73"/>
      <c r="G30" s="2">
        <f>SUM(G31:G35)</f>
        <v>188</v>
      </c>
      <c r="H30" s="3">
        <f>SUM(H31:H35)</f>
        <v>3</v>
      </c>
      <c r="I30" s="3">
        <f>SUM(I31:I35)</f>
        <v>90</v>
      </c>
      <c r="J30" s="3">
        <f t="shared" ref="J30:W30" si="7">SUM(J31:J35)</f>
        <v>1</v>
      </c>
      <c r="K30" s="3">
        <f t="shared" si="7"/>
        <v>8</v>
      </c>
      <c r="L30" s="3">
        <f t="shared" si="7"/>
        <v>0</v>
      </c>
      <c r="M30" s="3">
        <f t="shared" si="7"/>
        <v>0</v>
      </c>
      <c r="N30" s="3">
        <f t="shared" si="7"/>
        <v>0</v>
      </c>
      <c r="O30" s="3">
        <f t="shared" si="7"/>
        <v>2</v>
      </c>
      <c r="P30" s="3">
        <f t="shared" si="7"/>
        <v>79</v>
      </c>
      <c r="Q30" s="3">
        <f t="shared" si="7"/>
        <v>0</v>
      </c>
      <c r="R30" s="3">
        <f t="shared" si="7"/>
        <v>4</v>
      </c>
      <c r="S30" s="3">
        <f t="shared" si="7"/>
        <v>7</v>
      </c>
      <c r="T30" s="3">
        <f t="shared" si="7"/>
        <v>1</v>
      </c>
      <c r="U30" s="3">
        <f t="shared" si="7"/>
        <v>53</v>
      </c>
      <c r="V30" s="3">
        <f t="shared" si="7"/>
        <v>30</v>
      </c>
      <c r="W30" s="3">
        <f t="shared" si="7"/>
        <v>0</v>
      </c>
      <c r="X30" s="19"/>
      <c r="Y30" s="27">
        <f t="shared" ref="Y30:Y35" si="8">SUM(H30,I30,Q30:W30)-G30</f>
        <v>0</v>
      </c>
      <c r="Z30" s="27">
        <f t="shared" si="2"/>
        <v>0</v>
      </c>
      <c r="AA30" s="21"/>
      <c r="AB30" s="21"/>
    </row>
    <row r="31" spans="2:28" s="14" customFormat="1" ht="15" customHeight="1">
      <c r="B31" s="92" t="s">
        <v>83</v>
      </c>
      <c r="C31" s="13"/>
      <c r="D31" s="85" t="s">
        <v>38</v>
      </c>
      <c r="E31" s="85"/>
      <c r="F31" s="73"/>
      <c r="G31" s="2">
        <f>SUM(H31,I31,Q31:W31)</f>
        <v>133</v>
      </c>
      <c r="H31" s="4">
        <v>0</v>
      </c>
      <c r="I31" s="3">
        <f t="shared" ref="I31:I43" si="9">SUM(J31:P31)</f>
        <v>64</v>
      </c>
      <c r="J31" s="66">
        <v>0</v>
      </c>
      <c r="K31" s="66">
        <v>3</v>
      </c>
      <c r="L31" s="66">
        <v>0</v>
      </c>
      <c r="M31" s="66">
        <v>0</v>
      </c>
      <c r="N31" s="66">
        <v>0</v>
      </c>
      <c r="O31" s="66">
        <v>2</v>
      </c>
      <c r="P31" s="66">
        <v>59</v>
      </c>
      <c r="Q31" s="66">
        <v>0</v>
      </c>
      <c r="R31" s="66">
        <v>4</v>
      </c>
      <c r="S31" s="66">
        <v>6</v>
      </c>
      <c r="T31" s="66">
        <v>1</v>
      </c>
      <c r="U31" s="66">
        <v>32</v>
      </c>
      <c r="V31" s="66">
        <v>26</v>
      </c>
      <c r="W31" s="66">
        <v>0</v>
      </c>
      <c r="X31" s="19"/>
      <c r="Y31" s="27">
        <f t="shared" si="8"/>
        <v>0</v>
      </c>
      <c r="Z31" s="27">
        <f t="shared" si="2"/>
        <v>0</v>
      </c>
      <c r="AA31" s="21"/>
      <c r="AB31" s="21"/>
    </row>
    <row r="32" spans="2:28" s="14" customFormat="1" ht="15" customHeight="1">
      <c r="B32" s="93"/>
      <c r="C32" s="13"/>
      <c r="D32" s="85" t="s">
        <v>39</v>
      </c>
      <c r="E32" s="85"/>
      <c r="F32" s="73"/>
      <c r="G32" s="2">
        <f>SUM(H32,I32,Q32:W32)</f>
        <v>21</v>
      </c>
      <c r="H32" s="4">
        <v>1</v>
      </c>
      <c r="I32" s="3">
        <f t="shared" si="9"/>
        <v>7</v>
      </c>
      <c r="J32" s="66">
        <v>1</v>
      </c>
      <c r="K32" s="66">
        <v>3</v>
      </c>
      <c r="L32" s="66">
        <v>0</v>
      </c>
      <c r="M32" s="66">
        <v>0</v>
      </c>
      <c r="N32" s="66">
        <v>0</v>
      </c>
      <c r="O32" s="66">
        <v>0</v>
      </c>
      <c r="P32" s="66">
        <v>3</v>
      </c>
      <c r="Q32" s="66">
        <v>0</v>
      </c>
      <c r="R32" s="66">
        <v>0</v>
      </c>
      <c r="S32" s="66">
        <v>1</v>
      </c>
      <c r="T32" s="66">
        <v>0</v>
      </c>
      <c r="U32" s="66">
        <v>11</v>
      </c>
      <c r="V32" s="66">
        <v>1</v>
      </c>
      <c r="W32" s="66">
        <v>0</v>
      </c>
      <c r="X32" s="19"/>
      <c r="Y32" s="27">
        <f t="shared" si="8"/>
        <v>0</v>
      </c>
      <c r="Z32" s="27">
        <f t="shared" si="2"/>
        <v>0</v>
      </c>
      <c r="AA32" s="21"/>
      <c r="AB32" s="21"/>
    </row>
    <row r="33" spans="1:28" s="14" customFormat="1" ht="15" customHeight="1">
      <c r="B33" s="93"/>
      <c r="C33" s="13"/>
      <c r="D33" s="85" t="s">
        <v>40</v>
      </c>
      <c r="E33" s="85"/>
      <c r="F33" s="73"/>
      <c r="G33" s="2">
        <f>SUM(H33,I33,Q33:W33)</f>
        <v>15</v>
      </c>
      <c r="H33" s="4">
        <v>1</v>
      </c>
      <c r="I33" s="3">
        <f t="shared" si="9"/>
        <v>12</v>
      </c>
      <c r="J33" s="66">
        <v>0</v>
      </c>
      <c r="K33" s="66">
        <v>1</v>
      </c>
      <c r="L33" s="66">
        <v>0</v>
      </c>
      <c r="M33" s="66">
        <v>0</v>
      </c>
      <c r="N33" s="66">
        <v>0</v>
      </c>
      <c r="O33" s="66">
        <v>0</v>
      </c>
      <c r="P33" s="66">
        <v>11</v>
      </c>
      <c r="Q33" s="66">
        <v>0</v>
      </c>
      <c r="R33" s="66">
        <v>0</v>
      </c>
      <c r="S33" s="66">
        <v>0</v>
      </c>
      <c r="T33" s="66">
        <v>0</v>
      </c>
      <c r="U33" s="66">
        <v>2</v>
      </c>
      <c r="V33" s="66">
        <v>0</v>
      </c>
      <c r="W33" s="66">
        <v>0</v>
      </c>
      <c r="X33" s="19"/>
      <c r="Y33" s="27">
        <f t="shared" si="8"/>
        <v>0</v>
      </c>
      <c r="Z33" s="27">
        <f t="shared" si="2"/>
        <v>0</v>
      </c>
      <c r="AA33" s="21"/>
      <c r="AB33" s="21"/>
    </row>
    <row r="34" spans="1:28" s="14" customFormat="1" ht="15" customHeight="1">
      <c r="B34" s="93"/>
      <c r="C34" s="13"/>
      <c r="D34" s="85" t="s">
        <v>41</v>
      </c>
      <c r="E34" s="85"/>
      <c r="F34" s="73"/>
      <c r="G34" s="2">
        <f>SUM(H34,I34,Q34:W34)</f>
        <v>3</v>
      </c>
      <c r="H34" s="4">
        <v>1</v>
      </c>
      <c r="I34" s="3">
        <f t="shared" si="9"/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1</v>
      </c>
      <c r="V34" s="66">
        <v>1</v>
      </c>
      <c r="W34" s="66">
        <v>0</v>
      </c>
      <c r="X34" s="19"/>
      <c r="Y34" s="27">
        <f t="shared" si="8"/>
        <v>0</v>
      </c>
      <c r="Z34" s="27">
        <f t="shared" si="2"/>
        <v>0</v>
      </c>
      <c r="AA34" s="21"/>
      <c r="AB34" s="21"/>
    </row>
    <row r="35" spans="1:28" s="14" customFormat="1" ht="15" customHeight="1">
      <c r="B35" s="93"/>
      <c r="C35" s="13"/>
      <c r="D35" s="85" t="s">
        <v>42</v>
      </c>
      <c r="E35" s="85"/>
      <c r="F35" s="73"/>
      <c r="G35" s="2">
        <f>SUM(H35,I35,Q35:W35)</f>
        <v>16</v>
      </c>
      <c r="H35" s="4">
        <v>0</v>
      </c>
      <c r="I35" s="3">
        <f t="shared" si="9"/>
        <v>7</v>
      </c>
      <c r="J35" s="66">
        <v>0</v>
      </c>
      <c r="K35" s="66">
        <v>1</v>
      </c>
      <c r="L35" s="66">
        <v>0</v>
      </c>
      <c r="M35" s="66">
        <v>0</v>
      </c>
      <c r="N35" s="66">
        <v>0</v>
      </c>
      <c r="O35" s="66">
        <v>0</v>
      </c>
      <c r="P35" s="66">
        <v>6</v>
      </c>
      <c r="Q35" s="66">
        <v>0</v>
      </c>
      <c r="R35" s="66">
        <v>0</v>
      </c>
      <c r="S35" s="66">
        <v>0</v>
      </c>
      <c r="T35" s="66">
        <v>0</v>
      </c>
      <c r="U35" s="66">
        <v>7</v>
      </c>
      <c r="V35" s="66">
        <v>2</v>
      </c>
      <c r="W35" s="66">
        <v>0</v>
      </c>
      <c r="X35" s="19"/>
      <c r="Y35" s="27">
        <f t="shared" si="8"/>
        <v>0</v>
      </c>
      <c r="Z35" s="27">
        <f t="shared" si="2"/>
        <v>0</v>
      </c>
      <c r="AA35" s="21"/>
      <c r="AB35" s="21"/>
    </row>
    <row r="36" spans="1:28" s="14" customFormat="1" ht="15" customHeight="1">
      <c r="B36" s="32"/>
      <c r="C36" s="13"/>
      <c r="D36" s="33"/>
      <c r="E36" s="33"/>
      <c r="F36" s="34"/>
      <c r="G36" s="2"/>
      <c r="H36" s="5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9"/>
      <c r="Y36" s="27"/>
      <c r="Z36" s="27"/>
      <c r="AA36" s="21"/>
      <c r="AB36" s="21"/>
    </row>
    <row r="37" spans="1:28" s="14" customFormat="1" ht="15" customHeight="1">
      <c r="B37" s="92" t="s">
        <v>84</v>
      </c>
      <c r="C37" s="13"/>
      <c r="D37" s="85" t="s">
        <v>43</v>
      </c>
      <c r="E37" s="85"/>
      <c r="F37" s="73"/>
      <c r="G37" s="2">
        <f>SUM(H37,I37,Q37:W37)</f>
        <v>12</v>
      </c>
      <c r="H37" s="4">
        <v>0</v>
      </c>
      <c r="I37" s="3">
        <f t="shared" si="9"/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12</v>
      </c>
      <c r="W37" s="66">
        <v>0</v>
      </c>
      <c r="X37" s="19"/>
      <c r="Y37" s="27">
        <f>SUM(H37,I37,Q37:W37)-G37</f>
        <v>0</v>
      </c>
      <c r="Z37" s="27">
        <f t="shared" si="2"/>
        <v>0</v>
      </c>
      <c r="AA37" s="21"/>
      <c r="AB37" s="21"/>
    </row>
    <row r="38" spans="1:28" s="14" customFormat="1" ht="15" customHeight="1">
      <c r="B38" s="93"/>
      <c r="C38" s="13"/>
      <c r="D38" s="85" t="s">
        <v>44</v>
      </c>
      <c r="E38" s="85"/>
      <c r="F38" s="73"/>
      <c r="G38" s="2">
        <f>SUM(H38,I38,Q38:W38)</f>
        <v>173</v>
      </c>
      <c r="H38" s="4">
        <v>0</v>
      </c>
      <c r="I38" s="3">
        <f t="shared" si="9"/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173</v>
      </c>
      <c r="W38" s="66">
        <v>0</v>
      </c>
      <c r="X38" s="19"/>
      <c r="Y38" s="27">
        <f>SUM(H38,I38,Q38:W38)-G38</f>
        <v>0</v>
      </c>
      <c r="Z38" s="27">
        <f t="shared" si="2"/>
        <v>0</v>
      </c>
      <c r="AA38" s="21"/>
      <c r="AB38" s="21"/>
    </row>
    <row r="39" spans="1:28" s="14" customFormat="1" ht="15" customHeight="1">
      <c r="B39" s="93"/>
      <c r="C39" s="16"/>
      <c r="D39" s="72" t="s">
        <v>45</v>
      </c>
      <c r="E39" s="72"/>
      <c r="F39" s="73"/>
      <c r="G39" s="2">
        <f>SUM(H39,I39,Q39:W39)</f>
        <v>3678</v>
      </c>
      <c r="H39" s="4">
        <v>0</v>
      </c>
      <c r="I39" s="3">
        <f t="shared" si="9"/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3678</v>
      </c>
      <c r="W39" s="66">
        <v>0</v>
      </c>
      <c r="X39" s="19"/>
      <c r="Y39" s="27">
        <f>SUM(H39,I39,Q39:W39)-G39</f>
        <v>0</v>
      </c>
      <c r="Z39" s="27">
        <f t="shared" si="2"/>
        <v>0</v>
      </c>
      <c r="AA39" s="21"/>
      <c r="AB39" s="21"/>
    </row>
    <row r="40" spans="1:28" s="14" customFormat="1" ht="15" customHeight="1">
      <c r="B40" s="32"/>
      <c r="C40" s="16"/>
      <c r="D40" s="31"/>
      <c r="E40" s="31"/>
      <c r="F40" s="34"/>
      <c r="G40" s="2"/>
      <c r="H40" s="5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19"/>
      <c r="Y40" s="27"/>
      <c r="Z40" s="27"/>
      <c r="AA40" s="21"/>
      <c r="AB40" s="21"/>
    </row>
    <row r="41" spans="1:28" s="14" customFormat="1" ht="15" customHeight="1">
      <c r="B41" s="72" t="s">
        <v>46</v>
      </c>
      <c r="C41" s="72"/>
      <c r="D41" s="72"/>
      <c r="E41" s="72"/>
      <c r="F41" s="73"/>
      <c r="G41" s="2">
        <f>SUM(H41,I41,Q41:W41)</f>
        <v>99</v>
      </c>
      <c r="H41" s="4">
        <v>2</v>
      </c>
      <c r="I41" s="3">
        <f t="shared" si="9"/>
        <v>55</v>
      </c>
      <c r="J41" s="66">
        <v>0</v>
      </c>
      <c r="K41" s="66">
        <v>22</v>
      </c>
      <c r="L41" s="66">
        <v>0</v>
      </c>
      <c r="M41" s="66">
        <v>0</v>
      </c>
      <c r="N41" s="66">
        <v>0</v>
      </c>
      <c r="O41" s="66">
        <v>1</v>
      </c>
      <c r="P41" s="66">
        <v>32</v>
      </c>
      <c r="Q41" s="66">
        <v>1</v>
      </c>
      <c r="R41" s="66">
        <v>0</v>
      </c>
      <c r="S41" s="66">
        <v>0</v>
      </c>
      <c r="T41" s="66">
        <v>0</v>
      </c>
      <c r="U41" s="66">
        <v>41</v>
      </c>
      <c r="V41" s="66">
        <v>0</v>
      </c>
      <c r="W41" s="66">
        <v>0</v>
      </c>
      <c r="X41" s="19"/>
      <c r="Y41" s="27">
        <f>SUM(H41,I41,Q41:W41)-G41</f>
        <v>0</v>
      </c>
      <c r="Z41" s="27">
        <f t="shared" si="2"/>
        <v>0</v>
      </c>
      <c r="AA41" s="21"/>
      <c r="AB41" s="21"/>
    </row>
    <row r="42" spans="1:28" s="14" customFormat="1" ht="15" customHeight="1">
      <c r="B42" s="72" t="s">
        <v>47</v>
      </c>
      <c r="C42" s="72"/>
      <c r="D42" s="72"/>
      <c r="E42" s="72"/>
      <c r="F42" s="73"/>
      <c r="G42" s="2">
        <f>SUM(H42,I42,Q42:W42)</f>
        <v>0</v>
      </c>
      <c r="H42" s="4">
        <v>0</v>
      </c>
      <c r="I42" s="3">
        <f t="shared" si="9"/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19"/>
      <c r="Y42" s="27">
        <f>SUM(H42,I42,Q42:W42)-G42</f>
        <v>0</v>
      </c>
      <c r="Z42" s="27">
        <f t="shared" si="2"/>
        <v>0</v>
      </c>
      <c r="AA42" s="21"/>
      <c r="AB42" s="21"/>
    </row>
    <row r="43" spans="1:28" s="14" customFormat="1" ht="15" customHeight="1" thickBot="1">
      <c r="B43" s="75" t="s">
        <v>48</v>
      </c>
      <c r="C43" s="75"/>
      <c r="D43" s="75"/>
      <c r="E43" s="75"/>
      <c r="F43" s="76"/>
      <c r="G43" s="36">
        <f>SUM(H43,I43,Q43:W43)</f>
        <v>118</v>
      </c>
      <c r="H43" s="6">
        <v>0</v>
      </c>
      <c r="I43" s="37">
        <f t="shared" si="9"/>
        <v>0</v>
      </c>
      <c r="J43" s="67">
        <v>0</v>
      </c>
      <c r="K43" s="67">
        <v>0</v>
      </c>
      <c r="L43" s="67">
        <v>0</v>
      </c>
      <c r="M43" s="67">
        <v>0</v>
      </c>
      <c r="N43" s="6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118</v>
      </c>
      <c r="W43" s="67">
        <v>0</v>
      </c>
      <c r="X43" s="19"/>
      <c r="Y43" s="27">
        <f>SUM(H43,I43,Q43:W43)-G43</f>
        <v>0</v>
      </c>
      <c r="Z43" s="27">
        <f t="shared" si="2"/>
        <v>0</v>
      </c>
      <c r="AA43" s="21"/>
      <c r="AB43" s="21"/>
    </row>
    <row r="44" spans="1:28" ht="7.5" customHeight="1">
      <c r="A44" s="38"/>
      <c r="B44" s="39"/>
      <c r="C44" s="39"/>
      <c r="D44" s="39"/>
      <c r="E44" s="39"/>
      <c r="F44" s="39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1"/>
      <c r="Y44" s="38"/>
      <c r="Z44" s="38"/>
      <c r="AA44" s="38"/>
      <c r="AB44" s="38"/>
    </row>
    <row r="45" spans="1:28">
      <c r="A45" s="38"/>
      <c r="B45" s="41"/>
      <c r="C45" s="41"/>
      <c r="D45" s="38"/>
      <c r="E45" s="38"/>
      <c r="F45" s="38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41"/>
      <c r="Y45" s="38"/>
      <c r="Z45" s="38"/>
      <c r="AA45" s="38"/>
      <c r="AB45" s="38"/>
    </row>
    <row r="46" spans="1:28">
      <c r="A46" s="38"/>
      <c r="B46" s="41"/>
      <c r="C46" s="41"/>
      <c r="D46" s="38"/>
      <c r="E46" s="38"/>
      <c r="F46" s="42" t="s">
        <v>1</v>
      </c>
      <c r="G46" s="43">
        <f>SUM(G9,G13:G20,G22,G28,G30,G37:G39,G41:G43)-G7</f>
        <v>0</v>
      </c>
      <c r="H46" s="43">
        <f t="shared" ref="H46:T46" si="10">SUM(H9,H13:H20,H22,H28,H30,H37:H39,H41:H43)-H7</f>
        <v>0</v>
      </c>
      <c r="I46" s="43">
        <f t="shared" si="10"/>
        <v>0</v>
      </c>
      <c r="J46" s="43">
        <f t="shared" si="10"/>
        <v>0</v>
      </c>
      <c r="K46" s="43">
        <f t="shared" si="10"/>
        <v>0</v>
      </c>
      <c r="L46" s="43">
        <f t="shared" si="10"/>
        <v>0</v>
      </c>
      <c r="M46" s="43">
        <f t="shared" si="10"/>
        <v>0</v>
      </c>
      <c r="N46" s="43">
        <f t="shared" si="10"/>
        <v>0</v>
      </c>
      <c r="O46" s="43">
        <f t="shared" si="10"/>
        <v>0</v>
      </c>
      <c r="P46" s="43">
        <f t="shared" si="10"/>
        <v>0</v>
      </c>
      <c r="Q46" s="43">
        <f t="shared" si="10"/>
        <v>0</v>
      </c>
      <c r="R46" s="43">
        <f>SUM(R9,R13:R20,R22,R28,R30,R37:R39,R41:R43)-R7</f>
        <v>0</v>
      </c>
      <c r="S46" s="43">
        <f t="shared" si="10"/>
        <v>0</v>
      </c>
      <c r="T46" s="43">
        <f t="shared" si="10"/>
        <v>0</v>
      </c>
      <c r="U46" s="43">
        <f>SUM(U9,U13:U20,U22,U28,U30,U37:U39,U41:U43)-U7</f>
        <v>0</v>
      </c>
      <c r="V46" s="43">
        <f>SUM(V9,V13:V20,V22,V28,V30,V37:V39,V41:V43)-V7</f>
        <v>0</v>
      </c>
      <c r="W46" s="43">
        <f>SUM(W9,W13:W20,W22,W28,W30,W37:W39,W41:W43)-W7</f>
        <v>0</v>
      </c>
      <c r="X46" s="41"/>
      <c r="Y46" s="38"/>
      <c r="Z46" s="38"/>
      <c r="AA46" s="38"/>
      <c r="AB46" s="38"/>
    </row>
    <row r="47" spans="1:28">
      <c r="A47" s="38"/>
      <c r="B47" s="41"/>
      <c r="C47" s="41"/>
      <c r="D47" s="38"/>
      <c r="E47" s="38"/>
      <c r="F47" s="42" t="s">
        <v>80</v>
      </c>
      <c r="G47" s="44">
        <f>SUM(G10:G11)-G9</f>
        <v>0</v>
      </c>
      <c r="H47" s="44">
        <f t="shared" ref="H47:T47" si="11">SUM(H10:H11)-H9</f>
        <v>0</v>
      </c>
      <c r="I47" s="44">
        <f t="shared" si="11"/>
        <v>0</v>
      </c>
      <c r="J47" s="44">
        <f t="shared" si="11"/>
        <v>0</v>
      </c>
      <c r="K47" s="44">
        <f t="shared" si="11"/>
        <v>0</v>
      </c>
      <c r="L47" s="44">
        <f t="shared" si="11"/>
        <v>0</v>
      </c>
      <c r="M47" s="44">
        <f t="shared" si="11"/>
        <v>0</v>
      </c>
      <c r="N47" s="44">
        <f t="shared" si="11"/>
        <v>0</v>
      </c>
      <c r="O47" s="44">
        <f t="shared" si="11"/>
        <v>0</v>
      </c>
      <c r="P47" s="44">
        <f t="shared" si="11"/>
        <v>0</v>
      </c>
      <c r="Q47" s="44">
        <f t="shared" si="11"/>
        <v>0</v>
      </c>
      <c r="R47" s="44">
        <f>SUM(R10:R11)-R9</f>
        <v>0</v>
      </c>
      <c r="S47" s="44">
        <f t="shared" si="11"/>
        <v>0</v>
      </c>
      <c r="T47" s="44">
        <f t="shared" si="11"/>
        <v>0</v>
      </c>
      <c r="U47" s="44">
        <f>SUM(U10:U11)-U9</f>
        <v>0</v>
      </c>
      <c r="V47" s="44">
        <f>SUM(V10:V11)-V9</f>
        <v>0</v>
      </c>
      <c r="W47" s="44">
        <f>SUM(W10:W11)-W9</f>
        <v>0</v>
      </c>
      <c r="X47" s="41"/>
      <c r="Y47" s="38"/>
      <c r="Z47" s="38"/>
      <c r="AA47" s="38"/>
      <c r="AB47" s="38"/>
    </row>
    <row r="48" spans="1:28">
      <c r="A48" s="38"/>
      <c r="B48" s="41"/>
      <c r="C48" s="41"/>
      <c r="D48" s="38"/>
      <c r="E48" s="38"/>
      <c r="F48" s="42" t="s">
        <v>81</v>
      </c>
      <c r="G48" s="44">
        <f>SUM(G23:G26)-G22</f>
        <v>0</v>
      </c>
      <c r="H48" s="44">
        <f t="shared" ref="H48:T48" si="12">SUM(H23:H26)-H22</f>
        <v>0</v>
      </c>
      <c r="I48" s="44">
        <f t="shared" si="12"/>
        <v>0</v>
      </c>
      <c r="J48" s="44">
        <f t="shared" si="12"/>
        <v>0</v>
      </c>
      <c r="K48" s="44">
        <f t="shared" si="12"/>
        <v>0</v>
      </c>
      <c r="L48" s="44">
        <f t="shared" si="12"/>
        <v>0</v>
      </c>
      <c r="M48" s="44">
        <f t="shared" si="12"/>
        <v>0</v>
      </c>
      <c r="N48" s="44">
        <f t="shared" si="12"/>
        <v>0</v>
      </c>
      <c r="O48" s="44">
        <f t="shared" si="12"/>
        <v>0</v>
      </c>
      <c r="P48" s="44">
        <f t="shared" si="12"/>
        <v>0</v>
      </c>
      <c r="Q48" s="44">
        <f t="shared" si="12"/>
        <v>0</v>
      </c>
      <c r="R48" s="44">
        <f t="shared" si="12"/>
        <v>0</v>
      </c>
      <c r="S48" s="44">
        <f t="shared" si="12"/>
        <v>0</v>
      </c>
      <c r="T48" s="44">
        <f t="shared" si="12"/>
        <v>0</v>
      </c>
      <c r="U48" s="44">
        <f>SUM(U23:U26)-U22</f>
        <v>0</v>
      </c>
      <c r="V48" s="44">
        <f>SUM(V23:V26)-V22</f>
        <v>0</v>
      </c>
      <c r="W48" s="44">
        <f>SUM(W23:W26)-W22</f>
        <v>0</v>
      </c>
      <c r="X48" s="41"/>
      <c r="Y48" s="38"/>
      <c r="Z48" s="38"/>
      <c r="AA48" s="38"/>
      <c r="AB48" s="38"/>
    </row>
    <row r="49" spans="1:28">
      <c r="A49" s="38"/>
      <c r="B49" s="41"/>
      <c r="C49" s="41"/>
      <c r="D49" s="38"/>
      <c r="E49" s="38"/>
      <c r="F49" s="42" t="s">
        <v>83</v>
      </c>
      <c r="G49" s="44">
        <f>SUM(G31:G35)-G30</f>
        <v>0</v>
      </c>
      <c r="H49" s="44">
        <f t="shared" ref="H49:T49" si="13">SUM(H31:H35)-H30</f>
        <v>0</v>
      </c>
      <c r="I49" s="44">
        <f t="shared" si="13"/>
        <v>0</v>
      </c>
      <c r="J49" s="44">
        <f t="shared" si="13"/>
        <v>0</v>
      </c>
      <c r="K49" s="44">
        <f t="shared" si="13"/>
        <v>0</v>
      </c>
      <c r="L49" s="44">
        <f t="shared" si="13"/>
        <v>0</v>
      </c>
      <c r="M49" s="44">
        <f t="shared" si="13"/>
        <v>0</v>
      </c>
      <c r="N49" s="44">
        <f t="shared" si="13"/>
        <v>0</v>
      </c>
      <c r="O49" s="44">
        <f t="shared" si="13"/>
        <v>0</v>
      </c>
      <c r="P49" s="44">
        <f t="shared" si="13"/>
        <v>0</v>
      </c>
      <c r="Q49" s="44">
        <f t="shared" si="13"/>
        <v>0</v>
      </c>
      <c r="R49" s="44">
        <f t="shared" si="13"/>
        <v>0</v>
      </c>
      <c r="S49" s="44">
        <f t="shared" si="13"/>
        <v>0</v>
      </c>
      <c r="T49" s="44">
        <f t="shared" si="13"/>
        <v>0</v>
      </c>
      <c r="U49" s="44">
        <f>SUM(U31:U35)-U30</f>
        <v>0</v>
      </c>
      <c r="V49" s="44">
        <f>SUM(V31:V35)-V30</f>
        <v>0</v>
      </c>
      <c r="W49" s="44">
        <f>SUM(W31:W35)-W30</f>
        <v>0</v>
      </c>
      <c r="X49" s="41"/>
      <c r="Y49" s="38"/>
      <c r="Z49" s="38"/>
      <c r="AA49" s="38"/>
      <c r="AB49" s="38"/>
    </row>
    <row r="50" spans="1:28">
      <c r="A50" s="38"/>
      <c r="B50" s="41"/>
      <c r="C50" s="41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41"/>
      <c r="Y50" s="38"/>
      <c r="Z50" s="38"/>
      <c r="AA50" s="38"/>
      <c r="AB50" s="38"/>
    </row>
    <row r="51" spans="1:28">
      <c r="A51" s="38"/>
      <c r="B51" s="41"/>
      <c r="C51" s="41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41"/>
      <c r="Y51" s="38"/>
      <c r="Z51" s="38"/>
      <c r="AA51" s="38"/>
      <c r="AB51" s="38"/>
    </row>
    <row r="52" spans="1:28">
      <c r="A52" s="38"/>
      <c r="B52" s="41"/>
      <c r="C52" s="41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41"/>
      <c r="Y52" s="38"/>
      <c r="Z52" s="38"/>
      <c r="AA52" s="38"/>
      <c r="AB52" s="38"/>
    </row>
    <row r="53" spans="1:28">
      <c r="A53" s="38"/>
      <c r="B53" s="41"/>
      <c r="C53" s="41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41"/>
      <c r="Y53" s="38"/>
      <c r="Z53" s="38"/>
      <c r="AA53" s="38"/>
      <c r="AB53" s="38"/>
    </row>
    <row r="54" spans="1:28">
      <c r="A54" s="38"/>
      <c r="B54" s="41"/>
      <c r="C54" s="41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41"/>
      <c r="Y54" s="38"/>
      <c r="Z54" s="38"/>
      <c r="AA54" s="38"/>
      <c r="AB54" s="38"/>
    </row>
    <row r="55" spans="1:28">
      <c r="A55" s="38"/>
      <c r="B55" s="41"/>
      <c r="C55" s="41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8"/>
    </row>
    <row r="56" spans="1:28">
      <c r="A56" s="38"/>
      <c r="B56" s="41"/>
      <c r="C56" s="41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8"/>
    </row>
    <row r="57" spans="1:28">
      <c r="A57" s="38"/>
      <c r="B57" s="41"/>
      <c r="C57" s="41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8"/>
    </row>
    <row r="58" spans="1:28">
      <c r="A58" s="38"/>
      <c r="B58" s="41"/>
      <c r="C58" s="41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8"/>
    </row>
    <row r="59" spans="1:28">
      <c r="A59" s="38"/>
      <c r="B59" s="41"/>
      <c r="C59" s="41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8"/>
    </row>
    <row r="60" spans="1:28">
      <c r="A60" s="38"/>
      <c r="B60" s="41"/>
      <c r="C60" s="41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8"/>
    </row>
    <row r="61" spans="1:28">
      <c r="A61" s="38"/>
      <c r="B61" s="41"/>
      <c r="C61" s="41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8"/>
    </row>
    <row r="62" spans="1:28">
      <c r="A62" s="38"/>
      <c r="B62" s="41"/>
      <c r="C62" s="41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8"/>
    </row>
    <row r="63" spans="1:28">
      <c r="A63" s="38"/>
      <c r="B63" s="41"/>
      <c r="C63" s="41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8"/>
    </row>
    <row r="64" spans="1:28">
      <c r="A64" s="38"/>
      <c r="B64" s="41"/>
      <c r="C64" s="41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8"/>
    </row>
    <row r="65" spans="1:24">
      <c r="A65" s="38"/>
      <c r="B65" s="41"/>
      <c r="C65" s="41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8"/>
    </row>
    <row r="66" spans="1:24">
      <c r="A66" s="38"/>
      <c r="B66" s="41"/>
      <c r="C66" s="41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1:24">
      <c r="A67" s="38"/>
      <c r="B67" s="41"/>
      <c r="C67" s="41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1:24">
      <c r="A68" s="38"/>
      <c r="B68" s="41"/>
      <c r="C68" s="41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</row>
    <row r="69" spans="1:24">
      <c r="A69" s="38"/>
      <c r="B69" s="41"/>
      <c r="C69" s="41"/>
      <c r="D69" s="38"/>
      <c r="E69" s="38"/>
      <c r="F69" s="38"/>
    </row>
  </sheetData>
  <mergeCells count="39">
    <mergeCell ref="D28:F28"/>
    <mergeCell ref="D18:F18"/>
    <mergeCell ref="D19:F19"/>
    <mergeCell ref="G2:S2"/>
    <mergeCell ref="I4:P4"/>
    <mergeCell ref="B4:F5"/>
    <mergeCell ref="H4:H5"/>
    <mergeCell ref="G4:G5"/>
    <mergeCell ref="Q4:Q5"/>
    <mergeCell ref="S4:S5"/>
    <mergeCell ref="D30:F30"/>
    <mergeCell ref="D20:F20"/>
    <mergeCell ref="V4:V5"/>
    <mergeCell ref="W4:W5"/>
    <mergeCell ref="T4:T5"/>
    <mergeCell ref="U4:U5"/>
    <mergeCell ref="D9:D11"/>
    <mergeCell ref="D22:D26"/>
    <mergeCell ref="D13:F13"/>
    <mergeCell ref="R4:R5"/>
    <mergeCell ref="D17:F17"/>
    <mergeCell ref="B7:F7"/>
    <mergeCell ref="D14:F14"/>
    <mergeCell ref="D15:F15"/>
    <mergeCell ref="B9:B29"/>
    <mergeCell ref="D16:F16"/>
    <mergeCell ref="B42:F42"/>
    <mergeCell ref="B43:F43"/>
    <mergeCell ref="D35:F35"/>
    <mergeCell ref="D37:F37"/>
    <mergeCell ref="D38:F38"/>
    <mergeCell ref="D39:F39"/>
    <mergeCell ref="B41:F41"/>
    <mergeCell ref="B37:B39"/>
    <mergeCell ref="B31:B35"/>
    <mergeCell ref="D32:F32"/>
    <mergeCell ref="D33:F33"/>
    <mergeCell ref="D34:F34"/>
    <mergeCell ref="D31:F31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73</vt:lpstr>
      <vt:lpstr>74</vt:lpstr>
      <vt:lpstr>'73'!Print_Area</vt:lpstr>
      <vt:lpstr>'74'!Print_Area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2022-07-28T06:02:57Z</dcterms:created>
  <dcterms:modified xsi:type="dcterms:W3CDTF">2022-07-28T06:02:57Z</dcterms:modified>
</cp:coreProperties>
</file>