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207938EC-8E73-4038-8904-F25DA25F572D}" xr6:coauthVersionLast="36" xr6:coauthVersionMax="36" xr10:uidLastSave="{00000000-0000-0000-0000-000000000000}"/>
  <bookViews>
    <workbookView xWindow="32772" yWindow="6192" windowWidth="15480" windowHeight="6240" xr2:uid="{00000000-000D-0000-FFFF-FFFF00000000}"/>
  </bookViews>
  <sheets>
    <sheet name="52" sheetId="1" r:id="rId1"/>
  </sheets>
  <definedNames>
    <definedName name="_xlnm.Print_Area" localSheetId="0">'52'!$B$2:$I$54</definedName>
  </definedNames>
  <calcPr calcId="191029"/>
</workbook>
</file>

<file path=xl/calcChain.xml><?xml version="1.0" encoding="utf-8"?>
<calcChain xmlns="http://schemas.openxmlformats.org/spreadsheetml/2006/main">
  <c r="E10" i="1" l="1"/>
  <c r="E62" i="1" s="1"/>
  <c r="K6" i="1"/>
  <c r="L6" i="1"/>
  <c r="M6" i="1" s="1"/>
  <c r="L10" i="1"/>
  <c r="O10" i="1" s="1"/>
  <c r="L9" i="1"/>
  <c r="O9" i="1" s="1"/>
  <c r="M47" i="1"/>
  <c r="F47" i="1" s="1"/>
  <c r="M46" i="1"/>
  <c r="M45" i="1"/>
  <c r="M44" i="1"/>
  <c r="M43" i="1"/>
  <c r="M41" i="1"/>
  <c r="F41" i="1" s="1"/>
  <c r="M40" i="1"/>
  <c r="M39" i="1"/>
  <c r="M38" i="1"/>
  <c r="M37" i="1"/>
  <c r="M35" i="1"/>
  <c r="F35" i="1" s="1"/>
  <c r="M34" i="1"/>
  <c r="M33" i="1"/>
  <c r="M32" i="1"/>
  <c r="M31" i="1"/>
  <c r="M29" i="1"/>
  <c r="F29" i="1" s="1"/>
  <c r="M28" i="1"/>
  <c r="M27" i="1"/>
  <c r="M26" i="1"/>
  <c r="M25" i="1"/>
  <c r="M23" i="1"/>
  <c r="F23" i="1" s="1"/>
  <c r="M22" i="1"/>
  <c r="M21" i="1"/>
  <c r="M20" i="1"/>
  <c r="M19" i="1"/>
  <c r="M17" i="1"/>
  <c r="F17" i="1" s="1"/>
  <c r="M16" i="1"/>
  <c r="M15" i="1"/>
  <c r="M14" i="1"/>
  <c r="M13" i="1"/>
  <c r="L8" i="1"/>
  <c r="O8" i="1" s="1"/>
  <c r="L7" i="1"/>
  <c r="M7" i="1" s="1"/>
  <c r="H10" i="1"/>
  <c r="H62" i="1" s="1"/>
  <c r="G10" i="1"/>
  <c r="G62" i="1" s="1"/>
  <c r="D10" i="1"/>
  <c r="D62" i="1" s="1"/>
  <c r="K7" i="1"/>
  <c r="K8" i="1"/>
  <c r="K9" i="1"/>
  <c r="K10" i="1"/>
  <c r="E58" i="1"/>
  <c r="G58" i="1"/>
  <c r="H58" i="1"/>
  <c r="E59" i="1"/>
  <c r="G59" i="1"/>
  <c r="H59" i="1"/>
  <c r="E60" i="1"/>
  <c r="G60" i="1"/>
  <c r="H60" i="1"/>
  <c r="E61" i="1"/>
  <c r="G61" i="1"/>
  <c r="H61" i="1"/>
  <c r="D59" i="1"/>
  <c r="D60" i="1"/>
  <c r="D61" i="1"/>
  <c r="D58" i="1"/>
  <c r="C26" i="1"/>
  <c r="C32" i="1" s="1"/>
  <c r="C27" i="1"/>
  <c r="K27" i="1" s="1"/>
  <c r="C28" i="1"/>
  <c r="K28" i="1" s="1"/>
  <c r="C29" i="1"/>
  <c r="K29" i="1" s="1"/>
  <c r="C35" i="1"/>
  <c r="K35" i="1" s="1"/>
  <c r="C41" i="1"/>
  <c r="K41" i="1" s="1"/>
  <c r="C25" i="1"/>
  <c r="C31" i="1" s="1"/>
  <c r="C20" i="1"/>
  <c r="K20" i="1" s="1"/>
  <c r="C21" i="1"/>
  <c r="K21" i="1" s="1"/>
  <c r="C22" i="1"/>
  <c r="K22" i="1"/>
  <c r="C23" i="1"/>
  <c r="K23" i="1"/>
  <c r="C19" i="1"/>
  <c r="K19" i="1" s="1"/>
  <c r="C14" i="1"/>
  <c r="K14" i="1" s="1"/>
  <c r="C15" i="1"/>
  <c r="K15" i="1"/>
  <c r="C16" i="1"/>
  <c r="K16" i="1"/>
  <c r="C17" i="1"/>
  <c r="K17" i="1" s="1"/>
  <c r="C13" i="1"/>
  <c r="K13" i="1" s="1"/>
  <c r="O7" i="1"/>
  <c r="M10" i="1" l="1"/>
  <c r="F10" i="1" s="1"/>
  <c r="M8" i="1"/>
  <c r="M9" i="1"/>
  <c r="K26" i="1"/>
  <c r="K25" i="1"/>
  <c r="C37" i="1"/>
  <c r="K31" i="1"/>
  <c r="C38" i="1"/>
  <c r="K32" i="1"/>
  <c r="C34" i="1"/>
  <c r="C33" i="1"/>
  <c r="O6" i="1"/>
  <c r="C47" i="1"/>
  <c r="K47" i="1" s="1"/>
  <c r="K38" i="1" l="1"/>
  <c r="C44" i="1"/>
  <c r="K44" i="1" s="1"/>
  <c r="K33" i="1"/>
  <c r="C39" i="1"/>
  <c r="K34" i="1"/>
  <c r="C40" i="1"/>
  <c r="K37" i="1"/>
  <c r="C43" i="1"/>
  <c r="K43" i="1" s="1"/>
  <c r="K40" i="1" l="1"/>
  <c r="C46" i="1"/>
  <c r="K46" i="1" s="1"/>
  <c r="K39" i="1"/>
  <c r="C45" i="1"/>
  <c r="K45" i="1" s="1"/>
</calcChain>
</file>

<file path=xl/sharedStrings.xml><?xml version="1.0" encoding="utf-8"?>
<sst xmlns="http://schemas.openxmlformats.org/spreadsheetml/2006/main" count="46" uniqueCount="33">
  <si>
    <t>罪種及び年次</t>
  </si>
  <si>
    <t>注１　「被害額」は、被害発生時における時価（公定価格のあるものはそれによる。）で計上してある。</t>
  </si>
  <si>
    <t>総被害額</t>
    <phoneticPr fontId="2"/>
  </si>
  <si>
    <t>うち）現金</t>
    <phoneticPr fontId="2"/>
  </si>
  <si>
    <t>被害額
(千円)</t>
    <rPh sb="5" eb="7">
      <t>センエン</t>
    </rPh>
    <phoneticPr fontId="2"/>
  </si>
  <si>
    <t>回復額
(千円)</t>
    <rPh sb="5" eb="7">
      <t>センエン</t>
    </rPh>
    <phoneticPr fontId="2"/>
  </si>
  <si>
    <t>１件当たりの
被害額(円)</t>
    <rPh sb="7" eb="10">
      <t>ヒガイガク</t>
    </rPh>
    <rPh sb="11" eb="12">
      <t>エン</t>
    </rPh>
    <phoneticPr fontId="2"/>
  </si>
  <si>
    <t>強盗</t>
    <rPh sb="0" eb="2">
      <t>ゴウトウ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</si>
  <si>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</si>
  <si>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</si>
  <si>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</si>
  <si>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</si>
  <si>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</si>
  <si>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総数</t>
    <phoneticPr fontId="2"/>
  </si>
  <si>
    <t>　２ (1)「回復額」は、検挙した事件について計上したもので、被害品の発見その他によって被害が回復し</t>
    <phoneticPr fontId="2"/>
  </si>
  <si>
    <t>　　　ても事件が未検挙のものは計上されていない。</t>
    <phoneticPr fontId="2"/>
  </si>
  <si>
    <t xml:space="preserve">     (2)「回復額」は、被害品が被害者に返還された場合だけでなく、警察で差押え・領置の手続をとった</t>
    <phoneticPr fontId="2"/>
  </si>
  <si>
    <t>　　　盗品等及び被害財物そのものが回復されなくとも、賠償等によってそれに相当する金品が回復された</t>
    <phoneticPr fontId="2"/>
  </si>
  <si>
    <t>　　　場合等すべて被害発生時の金額を基準に計上してある。</t>
    <phoneticPr fontId="2"/>
  </si>
  <si>
    <t>計算用</t>
    <rPh sb="0" eb="2">
      <t>ケイサン</t>
    </rPh>
    <rPh sb="2" eb="3">
      <t>ヨウ</t>
    </rPh>
    <phoneticPr fontId="2"/>
  </si>
  <si>
    <t>認知</t>
    <rPh sb="0" eb="2">
      <t>ニンチ</t>
    </rPh>
    <phoneticPr fontId="2"/>
  </si>
  <si>
    <t>52　年次別  財物被害額及び被害回復額</t>
    <phoneticPr fontId="2"/>
  </si>
  <si>
    <t>総数</t>
    <rPh sb="0" eb="2">
      <t>ソウスウ</t>
    </rPh>
    <phoneticPr fontId="2"/>
  </si>
  <si>
    <t>占脱</t>
    <rPh sb="0" eb="1">
      <t>セン</t>
    </rPh>
    <rPh sb="1" eb="2">
      <t>ダツ</t>
    </rPh>
    <phoneticPr fontId="2"/>
  </si>
  <si>
    <t>年次</t>
    <rPh sb="0" eb="2">
      <t>ネンジ</t>
    </rPh>
    <phoneticPr fontId="2"/>
  </si>
  <si>
    <t>一件当たりの被害額</t>
    <rPh sb="0" eb="2">
      <t>イッケン</t>
    </rPh>
    <rPh sb="2" eb="3">
      <t>ア</t>
    </rPh>
    <rPh sb="6" eb="9">
      <t>ヒガイガク</t>
    </rPh>
    <phoneticPr fontId="2"/>
  </si>
  <si>
    <t>総数確認</t>
    <rPh sb="0" eb="2">
      <t>ソウスウ</t>
    </rPh>
    <rPh sb="2" eb="4">
      <t>カクニン</t>
    </rPh>
    <phoneticPr fontId="2"/>
  </si>
  <si>
    <t>被害330</t>
    <rPh sb="0" eb="2">
      <t>ヒガイ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</si>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</sst>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74">
    <xf numFmtId="0" fontId="0" fillId="0" borderId="0" xfId="0"/>
    <xf numFmtId="38" fontId="5" fillId="0" borderId="1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distributed" vertical="center" justifyLastLine="1"/>
    </xf>
    <xf numFmtId="49" fontId="0" fillId="0" borderId="3" xfId="0" applyNumberFormat="1" applyFill="1" applyBorder="1" applyAlignment="1" applyProtection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left" vertical="center"/>
    </xf>
    <xf numFmtId="38" fontId="4" fillId="0" borderId="1" xfId="0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49" fontId="5" fillId="0" borderId="3" xfId="0" quotePrefix="1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49" fontId="4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4" fillId="0" borderId="4" xfId="0" quotePrefix="1" applyFont="1" applyFill="1" applyBorder="1" applyAlignment="1" applyProtection="1">
      <alignment horizontal="distributed" vertical="center"/>
    </xf>
    <xf numFmtId="49" fontId="4" fillId="0" borderId="5" xfId="0" quotePrefix="1" applyNumberFormat="1" applyFont="1" applyFill="1" applyBorder="1" applyAlignment="1" applyProtection="1">
      <alignment horizontal="left" vertical="center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 applyProtection="1">
      <alignment horizontal="left"/>
    </xf>
    <xf numFmtId="38" fontId="5" fillId="0" borderId="0" xfId="0" applyNumberFormat="1" applyFont="1" applyFill="1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38" fontId="5" fillId="2" borderId="0" xfId="0" applyNumberFormat="1" applyFont="1" applyFill="1"/>
    <xf numFmtId="38" fontId="5" fillId="0" borderId="7" xfId="0" applyNumberFormat="1" applyFont="1" applyFill="1" applyBorder="1" applyAlignment="1">
      <alignment vertical="center"/>
    </xf>
    <xf numFmtId="38" fontId="5" fillId="0" borderId="3" xfId="0" applyNumberFormat="1" applyFont="1" applyFill="1" applyBorder="1" applyAlignment="1">
      <alignment vertical="center"/>
    </xf>
    <xf numFmtId="38" fontId="4" fillId="0" borderId="7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5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5" fillId="0" borderId="7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38" fontId="4" fillId="0" borderId="6" xfId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5" fillId="0" borderId="13" xfId="0" applyFont="1" applyFill="1" applyBorder="1" applyAlignment="1" applyProtection="1">
      <alignment horizontal="distributed" vertical="center" justifyLastLine="1"/>
    </xf>
    <xf numFmtId="0" fontId="5" fillId="0" borderId="14" xfId="0" applyFont="1" applyFill="1" applyBorder="1" applyAlignment="1" applyProtection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quotePrefix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2"/>
  <sheetViews>
    <sheetView tabSelected="1" view="pageBreakPreview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1" sqref="G11"/>
    </sheetView>
  </sheetViews>
  <sheetFormatPr defaultColWidth="9.109375" defaultRowHeight="12"/>
  <cols>
    <col min="1" max="1" width="2.6640625" style="38" customWidth="1"/>
    <col min="2" max="2" width="18.44140625" style="38" customWidth="1"/>
    <col min="3" max="3" width="9.6640625" style="38" bestFit="1" customWidth="1"/>
    <col min="4" max="7" width="14.6640625" style="44" customWidth="1"/>
    <col min="8" max="8" width="14.6640625" style="38" customWidth="1"/>
    <col min="9" max="9" width="4.109375" style="38" customWidth="1"/>
    <col min="10" max="10" width="9.109375" style="39"/>
    <col min="11" max="11" width="9.109375" style="38"/>
    <col min="12" max="13" width="10.6640625" style="39" bestFit="1" customWidth="1"/>
    <col min="14" max="15" width="9.109375" style="38"/>
    <col min="16" max="16" width="10.6640625" style="38" bestFit="1" customWidth="1"/>
    <col min="17" max="16384" width="9.109375" style="38"/>
  </cols>
  <sheetData>
    <row r="1" spans="2:16" s="4" customFormat="1">
      <c r="B1" s="42" t="s">
        <v>27</v>
      </c>
      <c r="D1" s="43"/>
      <c r="E1" s="43"/>
      <c r="F1" s="43"/>
      <c r="G1" s="43"/>
      <c r="J1" s="5"/>
      <c r="L1" s="5"/>
      <c r="M1" s="5"/>
    </row>
    <row r="2" spans="2:16" s="4" customFormat="1" ht="15.75" customHeight="1">
      <c r="B2" s="6"/>
      <c r="C2" s="61" t="s">
        <v>21</v>
      </c>
      <c r="D2" s="62"/>
      <c r="E2" s="62"/>
      <c r="F2" s="62"/>
      <c r="G2" s="62"/>
      <c r="H2" s="7"/>
      <c r="J2" s="5"/>
      <c r="L2" s="5"/>
      <c r="M2" s="5"/>
    </row>
    <row r="3" spans="2:16" s="4" customFormat="1" ht="12.6" thickBot="1">
      <c r="B3" s="8"/>
      <c r="C3" s="8"/>
      <c r="D3" s="8"/>
      <c r="E3" s="8"/>
      <c r="F3" s="8"/>
      <c r="G3" s="8"/>
      <c r="H3" s="8"/>
      <c r="J3" s="5"/>
      <c r="L3" s="5" t="s">
        <v>19</v>
      </c>
      <c r="M3" s="5"/>
    </row>
    <row r="4" spans="2:16" s="4" customFormat="1" ht="15.6" customHeight="1">
      <c r="B4" s="63" t="s">
        <v>0</v>
      </c>
      <c r="C4" s="64"/>
      <c r="D4" s="68" t="s">
        <v>2</v>
      </c>
      <c r="E4" s="69"/>
      <c r="F4" s="70"/>
      <c r="G4" s="71" t="s">
        <v>3</v>
      </c>
      <c r="H4" s="72"/>
      <c r="J4" s="5"/>
      <c r="L4" s="5"/>
      <c r="M4" s="5"/>
    </row>
    <row r="5" spans="2:16" s="4" customFormat="1" ht="24">
      <c r="B5" s="65"/>
      <c r="C5" s="66"/>
      <c r="D5" s="9" t="s">
        <v>4</v>
      </c>
      <c r="E5" s="9" t="s">
        <v>5</v>
      </c>
      <c r="F5" s="9" t="s">
        <v>6</v>
      </c>
      <c r="G5" s="9" t="s">
        <v>4</v>
      </c>
      <c r="H5" s="9" t="s">
        <v>5</v>
      </c>
      <c r="J5" s="5"/>
      <c r="K5" s="10" t="s">
        <v>24</v>
      </c>
      <c r="L5" s="5" t="s">
        <v>20</v>
      </c>
      <c r="M5" s="11" t="s">
        <v>25</v>
      </c>
      <c r="O5" s="5" t="s">
        <v>26</v>
      </c>
    </row>
    <row r="6" spans="2:16" s="4" customFormat="1" ht="15.6" customHeight="1">
      <c r="B6" s="12" t="s">
        <v>13</v>
      </c>
      <c r="C6" s="13" t="s">
        <v>28</v>
      </c>
      <c r="D6" s="46">
        <v>161286794</v>
      </c>
      <c r="E6" s="47">
        <v>11545804</v>
      </c>
      <c r="F6" s="47">
        <v>183266.28624151769</v>
      </c>
      <c r="G6" s="47">
        <v>93966982</v>
      </c>
      <c r="H6" s="1">
        <v>6476489</v>
      </c>
      <c r="J6" s="5" t="s">
        <v>22</v>
      </c>
      <c r="K6" s="14" t="str">
        <f t="shared" ref="K6:K47" si="0">C6</f>
        <v>平成27年</v>
      </c>
      <c r="L6" s="15">
        <f>+L13+L19+L25+L31+L37+L43</f>
        <v>880068</v>
      </c>
      <c r="M6" s="15">
        <f>D6/L6*1000</f>
        <v>183266.28624151769</v>
      </c>
      <c r="N6" s="16"/>
      <c r="O6" s="16">
        <f>SUM(L13,L19,L25,L31,L37,L43)-L6</f>
        <v>0</v>
      </c>
      <c r="P6" s="16"/>
    </row>
    <row r="7" spans="2:16" s="4" customFormat="1" ht="15.6" customHeight="1">
      <c r="B7" s="17"/>
      <c r="C7" s="13" t="s">
        <v>29</v>
      </c>
      <c r="D7" s="46">
        <v>147301918</v>
      </c>
      <c r="E7" s="47">
        <v>8741291</v>
      </c>
      <c r="F7" s="47">
        <v>185723.69263822553</v>
      </c>
      <c r="G7" s="47">
        <v>91156290</v>
      </c>
      <c r="H7" s="1">
        <v>3797413</v>
      </c>
      <c r="J7" s="5"/>
      <c r="K7" s="14" t="str">
        <f t="shared" si="0"/>
        <v>平成28年</v>
      </c>
      <c r="L7" s="15">
        <f>+L14+L20+L26+L32+L38+L44</f>
        <v>793124</v>
      </c>
      <c r="M7" s="15">
        <f>D7/L7*1000</f>
        <v>185723.69263822553</v>
      </c>
      <c r="N7" s="16"/>
      <c r="O7" s="16">
        <f>SUM(L14,L20,L26,L32,L38,L44)-L7</f>
        <v>0</v>
      </c>
      <c r="P7" s="16"/>
    </row>
    <row r="8" spans="2:16" s="4" customFormat="1" ht="15.6" customHeight="1">
      <c r="B8" s="17"/>
      <c r="C8" s="13" t="s">
        <v>30</v>
      </c>
      <c r="D8" s="46">
        <v>135163517</v>
      </c>
      <c r="E8" s="47">
        <v>7726540</v>
      </c>
      <c r="F8" s="47">
        <v>186770.427311217</v>
      </c>
      <c r="G8" s="47">
        <v>81546130</v>
      </c>
      <c r="H8" s="1">
        <v>3405897</v>
      </c>
      <c r="I8" s="18"/>
      <c r="J8" s="19"/>
      <c r="K8" s="14" t="str">
        <f t="shared" si="0"/>
        <v>平成29年</v>
      </c>
      <c r="L8" s="15">
        <f>+L15+L21+L27+L33+L39+L45</f>
        <v>723688</v>
      </c>
      <c r="M8" s="15">
        <f>D8/L8*1000</f>
        <v>186770.427311217</v>
      </c>
      <c r="N8" s="16"/>
      <c r="O8" s="16">
        <f>SUM(L15,L21,L27,L33,L39,L45)-L8</f>
        <v>0</v>
      </c>
      <c r="P8" s="16"/>
    </row>
    <row r="9" spans="2:16" s="4" customFormat="1" ht="15.6" customHeight="1">
      <c r="B9" s="17"/>
      <c r="C9" s="13" t="s">
        <v>31</v>
      </c>
      <c r="D9" s="46">
        <v>130189826</v>
      </c>
      <c r="E9" s="46">
        <v>8351472</v>
      </c>
      <c r="F9" s="47">
        <v>202106.33300474257</v>
      </c>
      <c r="G9" s="46">
        <v>70260499</v>
      </c>
      <c r="H9" s="2">
        <v>4231708</v>
      </c>
      <c r="I9" s="18"/>
      <c r="J9" s="19"/>
      <c r="K9" s="14" t="str">
        <f t="shared" si="0"/>
        <v>平成30年</v>
      </c>
      <c r="L9" s="15">
        <f>+L16+L22+L28+L34+L40+L46</f>
        <v>644165</v>
      </c>
      <c r="M9" s="15">
        <f>D9/L9*1000</f>
        <v>202106.33300474257</v>
      </c>
      <c r="N9" s="16"/>
      <c r="O9" s="16">
        <f>SUM(L16,L22,L28,L34,L40,L46)-L9</f>
        <v>0</v>
      </c>
      <c r="P9" s="16"/>
    </row>
    <row r="10" spans="2:16" s="18" customFormat="1" ht="15.6" customHeight="1">
      <c r="B10" s="20"/>
      <c r="C10" s="21" t="s">
        <v>32</v>
      </c>
      <c r="D10" s="48">
        <f>SUM(D17,D23,D29,D35,D41,D47)</f>
        <v>119326273</v>
      </c>
      <c r="E10" s="48">
        <f>SUM(E17,E23,E29,E35,E41,E47)</f>
        <v>6834916</v>
      </c>
      <c r="F10" s="49">
        <f>M10</f>
        <v>203918.67094123719</v>
      </c>
      <c r="G10" s="48">
        <f>SUM(G17,G23,G29,G35,G41,G47)</f>
        <v>69556442</v>
      </c>
      <c r="H10" s="22">
        <f>SUM(H17,H23,H29,H35,H41,H47)</f>
        <v>2892601</v>
      </c>
      <c r="I10" s="23"/>
      <c r="J10" s="24"/>
      <c r="K10" s="14" t="str">
        <f t="shared" si="0"/>
        <v>令和元年</v>
      </c>
      <c r="L10" s="15">
        <f>+L17+L23+L29+L35+L41+L47</f>
        <v>585166</v>
      </c>
      <c r="M10" s="15">
        <f>D10/L10*1000</f>
        <v>203918.67094123719</v>
      </c>
      <c r="N10" s="16"/>
      <c r="O10" s="16">
        <f>SUM(L17,L23,L29,L35,L41,L47)-L10</f>
        <v>0</v>
      </c>
    </row>
    <row r="11" spans="2:16" s="4" customFormat="1" ht="15.6" customHeight="1">
      <c r="B11" s="12"/>
      <c r="C11" s="25"/>
      <c r="D11" s="46"/>
      <c r="E11" s="46"/>
      <c r="F11" s="46"/>
      <c r="G11" s="46"/>
      <c r="H11" s="2"/>
      <c r="J11" s="5"/>
      <c r="K11" s="14"/>
      <c r="L11" s="15"/>
      <c r="M11" s="15"/>
    </row>
    <row r="12" spans="2:16" s="4" customFormat="1" ht="15.6" customHeight="1">
      <c r="B12" s="17"/>
      <c r="C12" s="25"/>
      <c r="D12" s="46"/>
      <c r="E12" s="46"/>
      <c r="F12" s="46"/>
      <c r="G12" s="46"/>
      <c r="H12" s="2"/>
      <c r="J12" s="5"/>
      <c r="K12" s="14"/>
      <c r="L12" s="15"/>
      <c r="M12" s="15"/>
    </row>
    <row r="13" spans="2:16" s="4" customFormat="1" ht="15.6" customHeight="1">
      <c r="B13" s="12" t="s">
        <v>7</v>
      </c>
      <c r="C13" s="26" t="str">
        <f>C6</f>
        <v>平成27年</v>
      </c>
      <c r="D13" s="46">
        <v>445632</v>
      </c>
      <c r="E13" s="47">
        <v>76946</v>
      </c>
      <c r="F13" s="47">
        <v>183690.02473206926</v>
      </c>
      <c r="G13" s="47">
        <v>228455</v>
      </c>
      <c r="H13" s="2">
        <v>43686</v>
      </c>
      <c r="J13" s="5" t="s">
        <v>7</v>
      </c>
      <c r="K13" s="14" t="str">
        <f t="shared" si="0"/>
        <v>平成27年</v>
      </c>
      <c r="L13" s="15">
        <v>2426</v>
      </c>
      <c r="M13" s="15">
        <f>D13/L13*1000</f>
        <v>183690.02473206926</v>
      </c>
      <c r="N13" s="16"/>
    </row>
    <row r="14" spans="2:16" s="4" customFormat="1" ht="15.6" customHeight="1">
      <c r="B14" s="17"/>
      <c r="C14" s="26" t="str">
        <f>C7</f>
        <v>平成28年</v>
      </c>
      <c r="D14" s="46">
        <v>839434</v>
      </c>
      <c r="E14" s="47">
        <v>48326</v>
      </c>
      <c r="F14" s="47">
        <v>359963.1217838765</v>
      </c>
      <c r="G14" s="47">
        <v>403559</v>
      </c>
      <c r="H14" s="2">
        <v>24455</v>
      </c>
      <c r="J14" s="5"/>
      <c r="K14" s="14" t="str">
        <f t="shared" si="0"/>
        <v>平成28年</v>
      </c>
      <c r="L14" s="28">
        <v>2332</v>
      </c>
      <c r="M14" s="15">
        <f>D14/L14*1000</f>
        <v>359963.1217838765</v>
      </c>
      <c r="N14" s="16"/>
    </row>
    <row r="15" spans="2:16" s="4" customFormat="1" ht="15.6" customHeight="1">
      <c r="B15" s="17"/>
      <c r="C15" s="26" t="str">
        <f>C8</f>
        <v>平成29年</v>
      </c>
      <c r="D15" s="50">
        <v>955807</v>
      </c>
      <c r="E15" s="51">
        <v>183338</v>
      </c>
      <c r="F15" s="51">
        <v>516094.49244060478</v>
      </c>
      <c r="G15" s="51">
        <v>711404</v>
      </c>
      <c r="H15" s="3">
        <v>22752</v>
      </c>
      <c r="I15" s="18"/>
      <c r="J15" s="19"/>
      <c r="K15" s="14" t="str">
        <f t="shared" si="0"/>
        <v>平成29年</v>
      </c>
      <c r="L15" s="28">
        <v>1852</v>
      </c>
      <c r="M15" s="15">
        <f>D15/L15*1000</f>
        <v>516094.49244060478</v>
      </c>
      <c r="N15" s="16"/>
    </row>
    <row r="16" spans="2:16" s="4" customFormat="1" ht="15.6" customHeight="1">
      <c r="B16" s="17"/>
      <c r="C16" s="26" t="str">
        <f>C9</f>
        <v>平成30年</v>
      </c>
      <c r="D16" s="52">
        <v>729312</v>
      </c>
      <c r="E16" s="52">
        <v>148241</v>
      </c>
      <c r="F16" s="51">
        <v>408120.87297146051</v>
      </c>
      <c r="G16" s="52">
        <v>572127</v>
      </c>
      <c r="H16" s="29">
        <v>78226</v>
      </c>
      <c r="I16" s="18"/>
      <c r="J16" s="19"/>
      <c r="K16" s="14" t="str">
        <f t="shared" si="0"/>
        <v>平成30年</v>
      </c>
      <c r="L16" s="28">
        <v>1787</v>
      </c>
      <c r="M16" s="15">
        <f>D16/L16*1000</f>
        <v>408120.87297146051</v>
      </c>
      <c r="N16" s="16"/>
    </row>
    <row r="17" spans="2:14" s="18" customFormat="1" ht="15.6" customHeight="1">
      <c r="B17" s="20"/>
      <c r="C17" s="21" t="str">
        <f>C10</f>
        <v>令和元年</v>
      </c>
      <c r="D17" s="53">
        <v>399123</v>
      </c>
      <c r="E17" s="53">
        <v>61850</v>
      </c>
      <c r="F17" s="54">
        <f>M17</f>
        <v>264144.93712772999</v>
      </c>
      <c r="G17" s="53">
        <v>304526</v>
      </c>
      <c r="H17" s="30">
        <v>39341</v>
      </c>
      <c r="I17" s="4"/>
      <c r="J17" s="5"/>
      <c r="K17" s="14" t="str">
        <f t="shared" si="0"/>
        <v>令和元年</v>
      </c>
      <c r="L17" s="15">
        <v>1511</v>
      </c>
      <c r="M17" s="15">
        <f>D17/L17*1000</f>
        <v>264144.93712772999</v>
      </c>
      <c r="N17" s="16"/>
    </row>
    <row r="18" spans="2:14" s="4" customFormat="1" ht="15.6" customHeight="1">
      <c r="B18" s="12"/>
      <c r="C18" s="25"/>
      <c r="D18" s="46"/>
      <c r="E18" s="46"/>
      <c r="F18" s="46"/>
      <c r="G18" s="46"/>
      <c r="H18" s="2"/>
      <c r="J18" s="5"/>
      <c r="K18" s="14"/>
      <c r="L18" s="15"/>
      <c r="M18" s="15"/>
    </row>
    <row r="19" spans="2:14" s="4" customFormat="1" ht="15.6" customHeight="1">
      <c r="B19" s="12" t="s">
        <v>8</v>
      </c>
      <c r="C19" s="26" t="str">
        <f>C6</f>
        <v>平成27年</v>
      </c>
      <c r="D19" s="46">
        <v>1421802</v>
      </c>
      <c r="E19" s="47">
        <v>394045</v>
      </c>
      <c r="F19" s="47">
        <v>543918.13312930381</v>
      </c>
      <c r="G19" s="47">
        <v>859372</v>
      </c>
      <c r="H19" s="2">
        <v>51799</v>
      </c>
      <c r="J19" s="5" t="s">
        <v>8</v>
      </c>
      <c r="K19" s="14" t="str">
        <f t="shared" si="0"/>
        <v>平成27年</v>
      </c>
      <c r="L19" s="27">
        <v>2614</v>
      </c>
      <c r="M19" s="15">
        <f>D19/L19*1000</f>
        <v>543918.13312930381</v>
      </c>
      <c r="N19" s="16"/>
    </row>
    <row r="20" spans="2:14" s="4" customFormat="1" ht="15.6" customHeight="1">
      <c r="B20" s="17"/>
      <c r="C20" s="26" t="str">
        <f>C7</f>
        <v>平成28年</v>
      </c>
      <c r="D20" s="46">
        <v>919048</v>
      </c>
      <c r="E20" s="47">
        <v>118772</v>
      </c>
      <c r="F20" s="47">
        <v>425091.58186864015</v>
      </c>
      <c r="G20" s="47">
        <v>699617</v>
      </c>
      <c r="H20" s="2">
        <v>67309</v>
      </c>
      <c r="J20" s="5"/>
      <c r="K20" s="14" t="str">
        <f t="shared" si="0"/>
        <v>平成28年</v>
      </c>
      <c r="L20" s="15">
        <v>2162</v>
      </c>
      <c r="M20" s="15">
        <f>D20/L20*1000</f>
        <v>425091.58186864015</v>
      </c>
      <c r="N20" s="16"/>
    </row>
    <row r="21" spans="2:14" s="4" customFormat="1" ht="15.6" customHeight="1">
      <c r="B21" s="17"/>
      <c r="C21" s="26" t="str">
        <f>C8</f>
        <v>平成29年</v>
      </c>
      <c r="D21" s="46">
        <v>793952</v>
      </c>
      <c r="E21" s="47">
        <v>118015</v>
      </c>
      <c r="F21" s="47">
        <v>407991.77800616651</v>
      </c>
      <c r="G21" s="47">
        <v>721247</v>
      </c>
      <c r="H21" s="2">
        <v>68456</v>
      </c>
      <c r="I21" s="18"/>
      <c r="J21" s="19"/>
      <c r="K21" s="14" t="str">
        <f t="shared" si="0"/>
        <v>平成29年</v>
      </c>
      <c r="L21" s="15">
        <v>1946</v>
      </c>
      <c r="M21" s="15">
        <f>D21/L21*1000</f>
        <v>407991.77800616651</v>
      </c>
      <c r="N21" s="16"/>
    </row>
    <row r="22" spans="2:14" s="4" customFormat="1" ht="15.6" customHeight="1">
      <c r="B22" s="17"/>
      <c r="C22" s="26" t="str">
        <f>C9</f>
        <v>平成30年</v>
      </c>
      <c r="D22" s="50">
        <v>1121377</v>
      </c>
      <c r="E22" s="51">
        <v>59678</v>
      </c>
      <c r="F22" s="51">
        <v>639690.24529378209</v>
      </c>
      <c r="G22" s="51">
        <v>869456</v>
      </c>
      <c r="H22" s="3">
        <v>40050</v>
      </c>
      <c r="I22" s="18"/>
      <c r="J22" s="19"/>
      <c r="K22" s="14" t="str">
        <f t="shared" si="0"/>
        <v>平成30年</v>
      </c>
      <c r="L22" s="15">
        <v>1753</v>
      </c>
      <c r="M22" s="15">
        <f>D22/L22*1000</f>
        <v>639690.24529378209</v>
      </c>
      <c r="N22" s="16"/>
    </row>
    <row r="23" spans="2:14" s="18" customFormat="1" ht="15.6" customHeight="1">
      <c r="B23" s="20"/>
      <c r="C23" s="21" t="str">
        <f>C10</f>
        <v>令和元年</v>
      </c>
      <c r="D23" s="53">
        <v>991084</v>
      </c>
      <c r="E23" s="53">
        <v>55538</v>
      </c>
      <c r="F23" s="54">
        <f>M23</f>
        <v>608400.24554941675</v>
      </c>
      <c r="G23" s="53">
        <v>914070</v>
      </c>
      <c r="H23" s="30">
        <v>30633</v>
      </c>
      <c r="I23" s="4"/>
      <c r="J23" s="5"/>
      <c r="K23" s="14" t="str">
        <f t="shared" si="0"/>
        <v>令和元年</v>
      </c>
      <c r="L23" s="15">
        <v>1629</v>
      </c>
      <c r="M23" s="15">
        <f>D23/L23*1000</f>
        <v>608400.24554941675</v>
      </c>
      <c r="N23" s="16"/>
    </row>
    <row r="24" spans="2:14" s="4" customFormat="1" ht="15.6" customHeight="1">
      <c r="B24" s="12"/>
      <c r="C24" s="25"/>
      <c r="D24" s="46"/>
      <c r="E24" s="46"/>
      <c r="F24" s="46"/>
      <c r="G24" s="46"/>
      <c r="H24" s="2"/>
      <c r="J24" s="5"/>
      <c r="K24" s="14"/>
      <c r="L24" s="15"/>
      <c r="M24" s="15"/>
    </row>
    <row r="25" spans="2:14" s="4" customFormat="1" ht="15.6" customHeight="1">
      <c r="B25" s="12" t="s">
        <v>9</v>
      </c>
      <c r="C25" s="25" t="str">
        <f>C6</f>
        <v>平成27年</v>
      </c>
      <c r="D25" s="46">
        <v>76658934</v>
      </c>
      <c r="E25" s="47">
        <v>4320081</v>
      </c>
      <c r="F25" s="47">
        <v>94926.611025806138</v>
      </c>
      <c r="G25" s="47">
        <v>18465944</v>
      </c>
      <c r="H25" s="2">
        <v>773905</v>
      </c>
      <c r="J25" s="5" t="s">
        <v>9</v>
      </c>
      <c r="K25" s="14" t="str">
        <f t="shared" si="0"/>
        <v>平成27年</v>
      </c>
      <c r="L25" s="15">
        <v>807560</v>
      </c>
      <c r="M25" s="15">
        <f>D25/L25*1000</f>
        <v>94926.611025806138</v>
      </c>
      <c r="N25" s="16"/>
    </row>
    <row r="26" spans="2:14" s="4" customFormat="1" ht="15.6" customHeight="1">
      <c r="B26" s="17"/>
      <c r="C26" s="25" t="str">
        <f>C7</f>
        <v>平成28年</v>
      </c>
      <c r="D26" s="46">
        <v>70598373</v>
      </c>
      <c r="E26" s="47">
        <v>4286015</v>
      </c>
      <c r="F26" s="47">
        <v>97626.451293511156</v>
      </c>
      <c r="G26" s="47">
        <v>18609870</v>
      </c>
      <c r="H26" s="2">
        <v>893985</v>
      </c>
      <c r="I26" s="18"/>
      <c r="J26" s="19"/>
      <c r="K26" s="14" t="str">
        <f t="shared" si="0"/>
        <v>平成28年</v>
      </c>
      <c r="L26" s="15">
        <v>723148</v>
      </c>
      <c r="M26" s="15">
        <f>D26/L26*1000</f>
        <v>97626.451293511156</v>
      </c>
      <c r="N26" s="16"/>
    </row>
    <row r="27" spans="2:14" s="4" customFormat="1" ht="15.6" customHeight="1">
      <c r="B27" s="17"/>
      <c r="C27" s="25" t="str">
        <f>C8</f>
        <v>平成29年</v>
      </c>
      <c r="D27" s="50">
        <v>66661600</v>
      </c>
      <c r="E27" s="51">
        <v>4017115</v>
      </c>
      <c r="F27" s="51">
        <v>101696.11501484367</v>
      </c>
      <c r="G27" s="51">
        <v>18213018</v>
      </c>
      <c r="H27" s="3">
        <v>731042</v>
      </c>
      <c r="I27" s="18"/>
      <c r="J27" s="19"/>
      <c r="K27" s="14" t="str">
        <f t="shared" si="0"/>
        <v>平成29年</v>
      </c>
      <c r="L27" s="15">
        <v>655498</v>
      </c>
      <c r="M27" s="15">
        <f>D27/L27*1000</f>
        <v>101696.11501484367</v>
      </c>
      <c r="N27" s="16"/>
    </row>
    <row r="28" spans="2:14" s="4" customFormat="1" ht="15.6" customHeight="1">
      <c r="B28" s="17"/>
      <c r="C28" s="25" t="str">
        <f>C9</f>
        <v>平成30年</v>
      </c>
      <c r="D28" s="52">
        <v>57967648</v>
      </c>
      <c r="E28" s="52">
        <v>4065326</v>
      </c>
      <c r="F28" s="51">
        <v>99576.645520586942</v>
      </c>
      <c r="G28" s="52">
        <v>16751517</v>
      </c>
      <c r="H28" s="29">
        <v>867531</v>
      </c>
      <c r="J28" s="5"/>
      <c r="K28" s="14" t="str">
        <f t="shared" si="0"/>
        <v>平成30年</v>
      </c>
      <c r="L28" s="15">
        <v>582141</v>
      </c>
      <c r="M28" s="15">
        <f>D28/L28*1000</f>
        <v>99576.645520586942</v>
      </c>
      <c r="N28" s="16"/>
    </row>
    <row r="29" spans="2:14" s="18" customFormat="1" ht="15.6" customHeight="1">
      <c r="B29" s="20"/>
      <c r="C29" s="31" t="str">
        <f>C10</f>
        <v>令和元年</v>
      </c>
      <c r="D29" s="53">
        <v>63320535</v>
      </c>
      <c r="E29" s="53">
        <v>4521115</v>
      </c>
      <c r="F29" s="54">
        <f>M29</f>
        <v>118897.28953273309</v>
      </c>
      <c r="G29" s="48">
        <v>19132310</v>
      </c>
      <c r="H29" s="22">
        <v>1201938</v>
      </c>
      <c r="I29" s="4"/>
      <c r="J29" s="5"/>
      <c r="K29" s="14" t="str">
        <f t="shared" si="0"/>
        <v>令和元年</v>
      </c>
      <c r="L29" s="15">
        <v>532565</v>
      </c>
      <c r="M29" s="15">
        <f>D29/L29*1000</f>
        <v>118897.28953273309</v>
      </c>
      <c r="N29" s="16"/>
    </row>
    <row r="30" spans="2:14" s="4" customFormat="1" ht="15.6" customHeight="1">
      <c r="B30" s="12"/>
      <c r="C30" s="25"/>
      <c r="D30" s="46"/>
      <c r="E30" s="47"/>
      <c r="F30" s="47"/>
      <c r="G30" s="47"/>
      <c r="H30" s="2"/>
      <c r="J30" s="5"/>
      <c r="K30" s="14"/>
      <c r="L30" s="15"/>
      <c r="M30" s="15"/>
    </row>
    <row r="31" spans="2:14" s="4" customFormat="1" ht="15.6" customHeight="1">
      <c r="B31" s="12" t="s">
        <v>10</v>
      </c>
      <c r="C31" s="26" t="str">
        <f>C25</f>
        <v>平成27年</v>
      </c>
      <c r="D31" s="46">
        <v>76091110</v>
      </c>
      <c r="E31" s="47">
        <v>2611729</v>
      </c>
      <c r="F31" s="47">
        <v>1929679.1945627918</v>
      </c>
      <c r="G31" s="47">
        <v>68735158</v>
      </c>
      <c r="H31" s="2">
        <v>1854710</v>
      </c>
      <c r="J31" s="5" t="s">
        <v>10</v>
      </c>
      <c r="K31" s="14" t="str">
        <f t="shared" si="0"/>
        <v>平成27年</v>
      </c>
      <c r="L31" s="15">
        <v>39432</v>
      </c>
      <c r="M31" s="15">
        <f>D31/L31*1000</f>
        <v>1929679.1945627918</v>
      </c>
      <c r="N31" s="16"/>
    </row>
    <row r="32" spans="2:14" s="4" customFormat="1" ht="15.6" customHeight="1">
      <c r="B32" s="17"/>
      <c r="C32" s="26" t="str">
        <f>C26</f>
        <v>平成28年</v>
      </c>
      <c r="D32" s="46">
        <v>66528812</v>
      </c>
      <c r="E32" s="47">
        <v>3257150</v>
      </c>
      <c r="F32" s="47">
        <v>1623049.8170285437</v>
      </c>
      <c r="G32" s="47">
        <v>63934182</v>
      </c>
      <c r="H32" s="2">
        <v>2093916</v>
      </c>
      <c r="I32" s="18"/>
      <c r="J32" s="19"/>
      <c r="K32" s="14" t="str">
        <f t="shared" si="0"/>
        <v>平成28年</v>
      </c>
      <c r="L32" s="15">
        <v>40990</v>
      </c>
      <c r="M32" s="15">
        <f>D32/L32*1000</f>
        <v>1623049.8170285437</v>
      </c>
      <c r="N32" s="16"/>
    </row>
    <row r="33" spans="2:14" s="4" customFormat="1" ht="15.6" customHeight="1">
      <c r="B33" s="17"/>
      <c r="C33" s="26" t="str">
        <f>C27</f>
        <v>平成29年</v>
      </c>
      <c r="D33" s="50">
        <v>60983603</v>
      </c>
      <c r="E33" s="51">
        <v>2825804</v>
      </c>
      <c r="F33" s="51">
        <v>1432515.1629043247</v>
      </c>
      <c r="G33" s="51">
        <v>57083261</v>
      </c>
      <c r="H33" s="3">
        <v>2243938</v>
      </c>
      <c r="I33" s="18"/>
      <c r="J33" s="19"/>
      <c r="K33" s="14" t="str">
        <f t="shared" si="0"/>
        <v>平成29年</v>
      </c>
      <c r="L33" s="15">
        <v>42571</v>
      </c>
      <c r="M33" s="15">
        <f>D33/L33*1000</f>
        <v>1432515.1629043247</v>
      </c>
      <c r="N33" s="16"/>
    </row>
    <row r="34" spans="2:14" s="4" customFormat="1" ht="15.6" customHeight="1">
      <c r="B34" s="17"/>
      <c r="C34" s="26" t="str">
        <f>C28</f>
        <v>平成30年</v>
      </c>
      <c r="D34" s="52">
        <v>62286694</v>
      </c>
      <c r="E34" s="52">
        <v>2307518</v>
      </c>
      <c r="F34" s="51">
        <v>1617290.1098330433</v>
      </c>
      <c r="G34" s="52">
        <v>46339378</v>
      </c>
      <c r="H34" s="29">
        <v>1940655</v>
      </c>
      <c r="J34" s="5"/>
      <c r="K34" s="14" t="str">
        <f t="shared" si="0"/>
        <v>平成30年</v>
      </c>
      <c r="L34" s="15">
        <v>38513</v>
      </c>
      <c r="M34" s="15">
        <f>D34/L34*1000</f>
        <v>1617290.1098330433</v>
      </c>
      <c r="N34" s="16"/>
    </row>
    <row r="35" spans="2:14" s="18" customFormat="1" ht="15.6" customHeight="1">
      <c r="B35" s="20"/>
      <c r="C35" s="21" t="str">
        <f>C29</f>
        <v>令和元年</v>
      </c>
      <c r="D35" s="48">
        <v>46947336</v>
      </c>
      <c r="E35" s="48">
        <v>1490229</v>
      </c>
      <c r="F35" s="54">
        <f>M35</f>
        <v>1457674.9153910642</v>
      </c>
      <c r="G35" s="48">
        <v>42601255</v>
      </c>
      <c r="H35" s="22">
        <v>1087341</v>
      </c>
      <c r="I35" s="4"/>
      <c r="J35" s="5"/>
      <c r="K35" s="14" t="str">
        <f t="shared" si="0"/>
        <v>令和元年</v>
      </c>
      <c r="L35" s="15">
        <v>32207</v>
      </c>
      <c r="M35" s="15">
        <f>D35/L35*1000</f>
        <v>1457674.9153910642</v>
      </c>
      <c r="N35" s="16"/>
    </row>
    <row r="36" spans="2:14" s="4" customFormat="1" ht="15.6" customHeight="1">
      <c r="B36" s="12"/>
      <c r="C36" s="25"/>
      <c r="D36" s="46"/>
      <c r="E36" s="47"/>
      <c r="F36" s="47"/>
      <c r="G36" s="47"/>
      <c r="H36" s="2"/>
      <c r="J36" s="5"/>
      <c r="K36" s="14"/>
      <c r="L36" s="15"/>
      <c r="M36" s="15"/>
    </row>
    <row r="37" spans="2:14" s="4" customFormat="1" ht="15.6" customHeight="1">
      <c r="B37" s="12" t="s">
        <v>11</v>
      </c>
      <c r="C37" s="26" t="str">
        <f>C31</f>
        <v>平成27年</v>
      </c>
      <c r="D37" s="46">
        <v>6317294</v>
      </c>
      <c r="E37" s="47">
        <v>3989458</v>
      </c>
      <c r="F37" s="47">
        <v>4112821.614583333</v>
      </c>
      <c r="G37" s="47">
        <v>5514062</v>
      </c>
      <c r="H37" s="2">
        <v>3723929</v>
      </c>
      <c r="J37" s="5" t="s">
        <v>11</v>
      </c>
      <c r="K37" s="14" t="str">
        <f t="shared" si="0"/>
        <v>平成27年</v>
      </c>
      <c r="L37" s="15">
        <v>1536</v>
      </c>
      <c r="M37" s="15">
        <f>D37/L37*1000</f>
        <v>4112821.614583333</v>
      </c>
      <c r="N37" s="16"/>
    </row>
    <row r="38" spans="2:14" s="4" customFormat="1" ht="15.6" customHeight="1">
      <c r="B38" s="17"/>
      <c r="C38" s="26" t="str">
        <f>C32</f>
        <v>平成28年</v>
      </c>
      <c r="D38" s="46">
        <v>8059560</v>
      </c>
      <c r="E38" s="47">
        <v>881700</v>
      </c>
      <c r="F38" s="47">
        <v>5326873.7607402513</v>
      </c>
      <c r="G38" s="47">
        <v>7343848</v>
      </c>
      <c r="H38" s="2">
        <v>680710</v>
      </c>
      <c r="I38" s="18"/>
      <c r="J38" s="19"/>
      <c r="K38" s="14" t="str">
        <f t="shared" si="0"/>
        <v>平成28年</v>
      </c>
      <c r="L38" s="15">
        <v>1513</v>
      </c>
      <c r="M38" s="15">
        <f>D38/L38*1000</f>
        <v>5326873.7607402513</v>
      </c>
      <c r="N38" s="16"/>
    </row>
    <row r="39" spans="2:14" s="4" customFormat="1" ht="15.6" customHeight="1">
      <c r="B39" s="17"/>
      <c r="C39" s="26" t="str">
        <f>C33</f>
        <v>平成29年</v>
      </c>
      <c r="D39" s="50">
        <v>5463002</v>
      </c>
      <c r="E39" s="51">
        <v>453834</v>
      </c>
      <c r="F39" s="51">
        <v>3866243.4536447278</v>
      </c>
      <c r="G39" s="51">
        <v>4665661</v>
      </c>
      <c r="H39" s="3">
        <v>310139</v>
      </c>
      <c r="I39" s="18"/>
      <c r="J39" s="19"/>
      <c r="K39" s="14" t="str">
        <f t="shared" si="0"/>
        <v>平成29年</v>
      </c>
      <c r="L39" s="15">
        <v>1413</v>
      </c>
      <c r="M39" s="15">
        <f>D39/L39*1000</f>
        <v>3866243.4536447278</v>
      </c>
      <c r="N39" s="16"/>
    </row>
    <row r="40" spans="2:14" s="4" customFormat="1" ht="15.6" customHeight="1">
      <c r="B40" s="17"/>
      <c r="C40" s="26" t="str">
        <f>C34</f>
        <v>平成30年</v>
      </c>
      <c r="D40" s="52">
        <v>7726549</v>
      </c>
      <c r="E40" s="52">
        <v>1642820</v>
      </c>
      <c r="F40" s="51">
        <v>5332331.9530710829</v>
      </c>
      <c r="G40" s="52">
        <v>5526894</v>
      </c>
      <c r="H40" s="29">
        <v>1273267</v>
      </c>
      <c r="J40" s="5"/>
      <c r="K40" s="14" t="str">
        <f t="shared" si="0"/>
        <v>平成30年</v>
      </c>
      <c r="L40" s="15">
        <v>1449</v>
      </c>
      <c r="M40" s="15">
        <f>D40/L40*1000</f>
        <v>5332331.9530710829</v>
      </c>
      <c r="N40" s="16"/>
    </row>
    <row r="41" spans="2:14" s="18" customFormat="1" ht="15.6" customHeight="1">
      <c r="B41" s="20"/>
      <c r="C41" s="21" t="str">
        <f>C35</f>
        <v>令和元年</v>
      </c>
      <c r="D41" s="53">
        <v>7273685</v>
      </c>
      <c r="E41" s="53">
        <v>588471</v>
      </c>
      <c r="F41" s="54">
        <f>M41</f>
        <v>5206646.385110952</v>
      </c>
      <c r="G41" s="53">
        <v>6357993</v>
      </c>
      <c r="H41" s="30">
        <v>492249</v>
      </c>
      <c r="I41" s="4"/>
      <c r="J41" s="5"/>
      <c r="K41" s="14" t="str">
        <f t="shared" si="0"/>
        <v>令和元年</v>
      </c>
      <c r="L41" s="15">
        <v>1397</v>
      </c>
      <c r="M41" s="15">
        <f>D41/L41*1000</f>
        <v>5206646.385110952</v>
      </c>
      <c r="N41" s="16"/>
    </row>
    <row r="42" spans="2:14" s="4" customFormat="1" ht="15.6" customHeight="1">
      <c r="B42" s="32"/>
      <c r="C42" s="33"/>
      <c r="D42" s="46"/>
      <c r="E42" s="46"/>
      <c r="F42" s="46"/>
      <c r="G42" s="46"/>
      <c r="H42" s="2"/>
      <c r="J42" s="5"/>
      <c r="K42" s="14"/>
      <c r="L42" s="15"/>
      <c r="M42" s="15"/>
    </row>
    <row r="43" spans="2:14" s="4" customFormat="1" ht="15.6" customHeight="1">
      <c r="B43" s="12" t="s">
        <v>12</v>
      </c>
      <c r="C43" s="25" t="str">
        <f>C37</f>
        <v>平成27年</v>
      </c>
      <c r="D43" s="46">
        <v>352022</v>
      </c>
      <c r="E43" s="46">
        <v>153545</v>
      </c>
      <c r="F43" s="46">
        <v>13283.849056603774</v>
      </c>
      <c r="G43" s="46">
        <v>163991</v>
      </c>
      <c r="H43" s="2">
        <v>28460</v>
      </c>
      <c r="J43" s="5" t="s">
        <v>23</v>
      </c>
      <c r="K43" s="14" t="str">
        <f t="shared" si="0"/>
        <v>平成27年</v>
      </c>
      <c r="L43" s="27">
        <v>26500</v>
      </c>
      <c r="M43" s="15">
        <f>D43/L43*1000</f>
        <v>13283.849056603774</v>
      </c>
      <c r="N43" s="16"/>
    </row>
    <row r="44" spans="2:14" s="4" customFormat="1" ht="15.6" customHeight="1">
      <c r="B44" s="34"/>
      <c r="C44" s="25" t="str">
        <f>C38</f>
        <v>平成28年</v>
      </c>
      <c r="D44" s="46">
        <v>356691</v>
      </c>
      <c r="E44" s="2">
        <v>149328</v>
      </c>
      <c r="F44" s="46">
        <v>15522.477044257801</v>
      </c>
      <c r="G44" s="47">
        <v>165214</v>
      </c>
      <c r="H44" s="2">
        <v>37038</v>
      </c>
      <c r="I44" s="18"/>
      <c r="J44" s="19"/>
      <c r="K44" s="14" t="str">
        <f t="shared" si="0"/>
        <v>平成28年</v>
      </c>
      <c r="L44" s="27">
        <v>22979</v>
      </c>
      <c r="M44" s="15">
        <f>D44/L44*1000</f>
        <v>15522.477044257801</v>
      </c>
      <c r="N44" s="16"/>
    </row>
    <row r="45" spans="2:14" s="4" customFormat="1" ht="15.6" customHeight="1">
      <c r="B45" s="34"/>
      <c r="C45" s="25" t="str">
        <f>C39</f>
        <v>平成29年</v>
      </c>
      <c r="D45" s="50">
        <v>305553</v>
      </c>
      <c r="E45" s="3">
        <v>128434</v>
      </c>
      <c r="F45" s="50">
        <v>14972.216777734222</v>
      </c>
      <c r="G45" s="51">
        <v>151539</v>
      </c>
      <c r="H45" s="3">
        <v>29570</v>
      </c>
      <c r="I45" s="18"/>
      <c r="J45" s="19"/>
      <c r="K45" s="14" t="str">
        <f t="shared" si="0"/>
        <v>平成29年</v>
      </c>
      <c r="L45" s="27">
        <v>20408</v>
      </c>
      <c r="M45" s="15">
        <f>D45/L45*1000</f>
        <v>14972.216777734222</v>
      </c>
      <c r="N45" s="16"/>
    </row>
    <row r="46" spans="2:14" s="4" customFormat="1" ht="15.6" customHeight="1">
      <c r="B46" s="34"/>
      <c r="C46" s="25" t="str">
        <f>C40</f>
        <v>平成30年</v>
      </c>
      <c r="D46" s="55">
        <v>358246</v>
      </c>
      <c r="E46" s="56">
        <v>127889</v>
      </c>
      <c r="F46" s="50">
        <v>19341.647770219199</v>
      </c>
      <c r="G46" s="51">
        <v>201127</v>
      </c>
      <c r="H46" s="3">
        <v>31979</v>
      </c>
      <c r="I46" s="18"/>
      <c r="J46" s="19"/>
      <c r="K46" s="14" t="str">
        <f t="shared" si="0"/>
        <v>平成30年</v>
      </c>
      <c r="L46" s="27">
        <v>18522</v>
      </c>
      <c r="M46" s="15">
        <f>D46/L46*1000</f>
        <v>19341.647770219199</v>
      </c>
      <c r="N46" s="16"/>
    </row>
    <row r="47" spans="2:14" s="18" customFormat="1" ht="15.6" customHeight="1" thickBot="1">
      <c r="B47" s="35"/>
      <c r="C47" s="36" t="str">
        <f>C41</f>
        <v>令和元年</v>
      </c>
      <c r="D47" s="57">
        <v>394510</v>
      </c>
      <c r="E47" s="58">
        <v>117713</v>
      </c>
      <c r="F47" s="59">
        <f>M47</f>
        <v>24879.233146244562</v>
      </c>
      <c r="G47" s="60">
        <v>246288</v>
      </c>
      <c r="H47" s="37">
        <v>41099</v>
      </c>
      <c r="J47" s="19"/>
      <c r="K47" s="14" t="str">
        <f t="shared" si="0"/>
        <v>令和元年</v>
      </c>
      <c r="L47" s="27">
        <v>15857</v>
      </c>
      <c r="M47" s="15">
        <f>D47/L47*1000</f>
        <v>24879.233146244562</v>
      </c>
      <c r="N47" s="16"/>
    </row>
    <row r="48" spans="2:14" ht="4.5" customHeight="1">
      <c r="D48" s="38"/>
      <c r="E48" s="38"/>
      <c r="F48" s="38"/>
      <c r="G48" s="38"/>
      <c r="K48" s="14"/>
    </row>
    <row r="49" spans="2:8">
      <c r="B49" s="67" t="s">
        <v>1</v>
      </c>
      <c r="C49" s="67"/>
      <c r="D49" s="67"/>
      <c r="E49" s="67"/>
      <c r="F49" s="67"/>
      <c r="G49" s="67"/>
      <c r="H49" s="67"/>
    </row>
    <row r="50" spans="2:8">
      <c r="B50" s="67" t="s">
        <v>14</v>
      </c>
      <c r="C50" s="67"/>
      <c r="D50" s="67"/>
      <c r="E50" s="67"/>
      <c r="F50" s="67"/>
      <c r="G50" s="67"/>
      <c r="H50" s="67"/>
    </row>
    <row r="51" spans="2:8">
      <c r="B51" s="67" t="s">
        <v>15</v>
      </c>
      <c r="C51" s="67"/>
      <c r="D51" s="73"/>
      <c r="E51" s="73"/>
      <c r="F51" s="73"/>
      <c r="G51" s="73"/>
      <c r="H51" s="73"/>
    </row>
    <row r="52" spans="2:8">
      <c r="B52" s="67" t="s">
        <v>16</v>
      </c>
      <c r="C52" s="67"/>
      <c r="D52" s="67"/>
      <c r="E52" s="67"/>
      <c r="F52" s="67"/>
      <c r="G52" s="67"/>
      <c r="H52" s="67"/>
    </row>
    <row r="53" spans="2:8">
      <c r="B53" s="67" t="s">
        <v>17</v>
      </c>
      <c r="C53" s="67"/>
      <c r="D53" s="67"/>
      <c r="E53" s="67"/>
      <c r="F53" s="67"/>
      <c r="G53" s="67"/>
      <c r="H53" s="67"/>
    </row>
    <row r="54" spans="2:8">
      <c r="B54" s="67" t="s">
        <v>18</v>
      </c>
      <c r="C54" s="67"/>
      <c r="D54" s="67"/>
      <c r="E54" s="67"/>
      <c r="F54" s="67"/>
      <c r="G54" s="67"/>
      <c r="H54" s="67"/>
    </row>
    <row r="55" spans="2:8">
      <c r="B55" s="40"/>
      <c r="C55" s="40"/>
    </row>
    <row r="56" spans="2:8">
      <c r="B56" s="40"/>
      <c r="C56" s="40"/>
    </row>
    <row r="58" spans="2:8">
      <c r="B58" s="38" t="s">
        <v>22</v>
      </c>
      <c r="C58" s="13" t="s">
        <v>28</v>
      </c>
      <c r="D58" s="45">
        <f>SUM(D13,D19,D25,D31,D37,D43)-D6</f>
        <v>0</v>
      </c>
      <c r="E58" s="45">
        <f>SUM(E13,E19,E25,E31,E37,E43)-E6</f>
        <v>0</v>
      </c>
      <c r="F58" s="45"/>
      <c r="G58" s="45">
        <f>SUM(G13,G19,G25,G31,G37,G43)-G6</f>
        <v>0</v>
      </c>
      <c r="H58" s="41">
        <f>SUM(H13,H19,H25,H31,H37,H43)-H6</f>
        <v>0</v>
      </c>
    </row>
    <row r="59" spans="2:8">
      <c r="C59" s="13" t="s">
        <v>29</v>
      </c>
      <c r="D59" s="45">
        <f t="shared" ref="D59:H62" si="1">SUM(D14,D20,D26,D32,D38,D44)-D7</f>
        <v>0</v>
      </c>
      <c r="E59" s="45">
        <f t="shared" si="1"/>
        <v>0</v>
      </c>
      <c r="F59" s="45"/>
      <c r="G59" s="45">
        <f t="shared" si="1"/>
        <v>0</v>
      </c>
      <c r="H59" s="41">
        <f t="shared" si="1"/>
        <v>0</v>
      </c>
    </row>
    <row r="60" spans="2:8">
      <c r="C60" s="13" t="s">
        <v>30</v>
      </c>
      <c r="D60" s="45">
        <f t="shared" si="1"/>
        <v>0</v>
      </c>
      <c r="E60" s="45">
        <f t="shared" si="1"/>
        <v>0</v>
      </c>
      <c r="F60" s="45"/>
      <c r="G60" s="45">
        <f t="shared" si="1"/>
        <v>0</v>
      </c>
      <c r="H60" s="41">
        <f t="shared" si="1"/>
        <v>0</v>
      </c>
    </row>
    <row r="61" spans="2:8">
      <c r="C61" s="13" t="s">
        <v>31</v>
      </c>
      <c r="D61" s="45">
        <f t="shared" si="1"/>
        <v>0</v>
      </c>
      <c r="E61" s="45">
        <f t="shared" si="1"/>
        <v>0</v>
      </c>
      <c r="F61" s="45"/>
      <c r="G61" s="45">
        <f t="shared" si="1"/>
        <v>0</v>
      </c>
      <c r="H61" s="41">
        <f t="shared" si="1"/>
        <v>0</v>
      </c>
    </row>
    <row r="62" spans="2:8">
      <c r="C62" s="13" t="s">
        <v>32</v>
      </c>
      <c r="D62" s="45">
        <f t="shared" si="1"/>
        <v>0</v>
      </c>
      <c r="E62" s="45">
        <f t="shared" si="1"/>
        <v>0</v>
      </c>
      <c r="F62" s="45"/>
      <c r="G62" s="45">
        <f t="shared" si="1"/>
        <v>0</v>
      </c>
      <c r="H62" s="41">
        <f t="shared" si="1"/>
        <v>0</v>
      </c>
    </row>
  </sheetData>
  <mergeCells count="10">
    <mergeCell ref="C2:G2"/>
    <mergeCell ref="B4:C5"/>
    <mergeCell ref="B53:H53"/>
    <mergeCell ref="B54:H54"/>
    <mergeCell ref="D4:F4"/>
    <mergeCell ref="G4:H4"/>
    <mergeCell ref="B49:H49"/>
    <mergeCell ref="B50:H50"/>
    <mergeCell ref="B51:H51"/>
    <mergeCell ref="B52:H52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2022-07-28T06:02:26Z</dcterms:created>
  <dcterms:modified xsi:type="dcterms:W3CDTF">2022-07-28T06:02:26Z</dcterms:modified>
</cp:coreProperties>
</file>