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12FFFF19-DFA1-45DE-A829-E0CB724DB2FB}" xr6:coauthVersionLast="36" xr6:coauthVersionMax="36" xr10:uidLastSave="{00000000-0000-0000-0000-000000000000}"/>
  <bookViews>
    <workbookView xWindow="7692" yWindow="32772" windowWidth="7716" windowHeight="8340" tabRatio="602" xr2:uid="{00000000-000D-0000-FFFF-FFFF00000000}"/>
  </bookViews>
  <sheets>
    <sheet name="01" sheetId="1" r:id="rId1"/>
    <sheet name="02" sheetId="2" r:id="rId2"/>
    <sheet name="03" sheetId="6" r:id="rId3"/>
  </sheets>
  <definedNames>
    <definedName name="_xlnm.Print_Area" localSheetId="0">'01'!$B$2:$O$62,'01'!$Q$2:$AE$62</definedName>
    <definedName name="_xlnm.Print_Area" localSheetId="1">'02'!$B$2:$P$62,'02'!$R$2:$AE$62</definedName>
    <definedName name="_xlnm.Print_Area" localSheetId="2">'03'!$B$2:$O$62,'03'!$Q$2:$AD$62</definedName>
  </definedNames>
  <calcPr calcId="191029"/>
</workbook>
</file>

<file path=xl/calcChain.xml><?xml version="1.0" encoding="utf-8"?>
<calcChain xmlns="http://schemas.openxmlformats.org/spreadsheetml/2006/main">
  <c r="H28" i="6" l="1"/>
  <c r="H70" i="6" s="1"/>
  <c r="Y48" i="1"/>
  <c r="Y47" i="1" s="1"/>
  <c r="X48" i="1"/>
  <c r="X47" i="1"/>
  <c r="W48" i="1"/>
  <c r="V48" i="1"/>
  <c r="V74" i="1" s="1"/>
  <c r="U48" i="1"/>
  <c r="U47" i="1" s="1"/>
  <c r="T48" i="1"/>
  <c r="T47" i="1" s="1"/>
  <c r="T74" i="1"/>
  <c r="S48" i="1"/>
  <c r="S47" i="1" s="1"/>
  <c r="R48" i="1"/>
  <c r="R47" i="1"/>
  <c r="Q48" i="1"/>
  <c r="Q74" i="1" s="1"/>
  <c r="T28" i="6"/>
  <c r="T70" i="6" s="1"/>
  <c r="P14" i="2"/>
  <c r="P68" i="2" s="1"/>
  <c r="X48" i="6"/>
  <c r="X74" i="6" s="1"/>
  <c r="W48" i="6"/>
  <c r="W47" i="6" s="1"/>
  <c r="V48" i="6"/>
  <c r="V74" i="6" s="1"/>
  <c r="V47" i="6"/>
  <c r="U48" i="6"/>
  <c r="U47" i="6"/>
  <c r="T48" i="6"/>
  <c r="T74" i="6" s="1"/>
  <c r="S48" i="6"/>
  <c r="S47" i="6" s="1"/>
  <c r="R48" i="6"/>
  <c r="R74" i="6" s="1"/>
  <c r="R47" i="6"/>
  <c r="Q48" i="6"/>
  <c r="Q47" i="6" s="1"/>
  <c r="X37" i="6"/>
  <c r="X73" i="6" s="1"/>
  <c r="W37" i="6"/>
  <c r="W32" i="6" s="1"/>
  <c r="V37" i="6"/>
  <c r="U37" i="6"/>
  <c r="U32" i="6" s="1"/>
  <c r="U71" i="6" s="1"/>
  <c r="T37" i="6"/>
  <c r="T32" i="6" s="1"/>
  <c r="T71" i="6" s="1"/>
  <c r="S37" i="6"/>
  <c r="S73" i="6" s="1"/>
  <c r="R37" i="6"/>
  <c r="R73" i="6" s="1"/>
  <c r="Q37" i="6"/>
  <c r="Q73" i="6" s="1"/>
  <c r="S72" i="6"/>
  <c r="X28" i="6"/>
  <c r="X70" i="6" s="1"/>
  <c r="W28" i="6"/>
  <c r="W70" i="6" s="1"/>
  <c r="V28" i="6"/>
  <c r="V70" i="6" s="1"/>
  <c r="U28" i="6"/>
  <c r="U70" i="6" s="1"/>
  <c r="S28" i="6"/>
  <c r="S70" i="6"/>
  <c r="R28" i="6"/>
  <c r="R70" i="6" s="1"/>
  <c r="Q28" i="6"/>
  <c r="Q70" i="6" s="1"/>
  <c r="X21" i="6"/>
  <c r="X69" i="6" s="1"/>
  <c r="W21" i="6"/>
  <c r="W69" i="6" s="1"/>
  <c r="V21" i="6"/>
  <c r="V69" i="6" s="1"/>
  <c r="U21" i="6"/>
  <c r="U69" i="6" s="1"/>
  <c r="T21" i="6"/>
  <c r="T69" i="6" s="1"/>
  <c r="S21" i="6"/>
  <c r="S69" i="6" s="1"/>
  <c r="R21" i="6"/>
  <c r="R69" i="6" s="1"/>
  <c r="Q21" i="6"/>
  <c r="Q69" i="6" s="1"/>
  <c r="X14" i="6"/>
  <c r="X68" i="6" s="1"/>
  <c r="W14" i="6"/>
  <c r="W68" i="6" s="1"/>
  <c r="V14" i="6"/>
  <c r="U14" i="6"/>
  <c r="U68" i="6" s="1"/>
  <c r="T14" i="6"/>
  <c r="T68" i="6" s="1"/>
  <c r="S14" i="6"/>
  <c r="S68" i="6" s="1"/>
  <c r="R14" i="6"/>
  <c r="R68" i="6" s="1"/>
  <c r="Q14" i="6"/>
  <c r="Q68" i="6" s="1"/>
  <c r="X9" i="6"/>
  <c r="W9" i="6"/>
  <c r="W67" i="6" s="1"/>
  <c r="V9" i="6"/>
  <c r="V67" i="6" s="1"/>
  <c r="U9" i="6"/>
  <c r="U67" i="6" s="1"/>
  <c r="T9" i="6"/>
  <c r="T67" i="6" s="1"/>
  <c r="S9" i="6"/>
  <c r="S67" i="6"/>
  <c r="R9" i="6"/>
  <c r="R67" i="6" s="1"/>
  <c r="Q9" i="6"/>
  <c r="Q67" i="6" s="1"/>
  <c r="O48" i="6"/>
  <c r="O74" i="6" s="1"/>
  <c r="N48" i="6"/>
  <c r="N74" i="6" s="1"/>
  <c r="M48" i="6"/>
  <c r="M47" i="6" s="1"/>
  <c r="L48" i="6"/>
  <c r="L74" i="6" s="1"/>
  <c r="K48" i="6"/>
  <c r="K74" i="6" s="1"/>
  <c r="K47" i="6"/>
  <c r="J48" i="6"/>
  <c r="J74" i="6"/>
  <c r="I48" i="6"/>
  <c r="I74" i="6" s="1"/>
  <c r="I47" i="6"/>
  <c r="H48" i="6"/>
  <c r="H74" i="6"/>
  <c r="O37" i="6"/>
  <c r="O32" i="6" s="1"/>
  <c r="O71" i="6" s="1"/>
  <c r="N37" i="6"/>
  <c r="N32" i="6" s="1"/>
  <c r="N71" i="6" s="1"/>
  <c r="M37" i="6"/>
  <c r="L37" i="6"/>
  <c r="L32" i="6" s="1"/>
  <c r="L71" i="6" s="1"/>
  <c r="K37" i="6"/>
  <c r="K73" i="6" s="1"/>
  <c r="K32" i="6"/>
  <c r="J37" i="6"/>
  <c r="J32" i="6" s="1"/>
  <c r="J71" i="6" s="1"/>
  <c r="J73" i="6"/>
  <c r="I37" i="6"/>
  <c r="I32" i="6" s="1"/>
  <c r="H37" i="6"/>
  <c r="H32" i="6" s="1"/>
  <c r="H71" i="6" s="1"/>
  <c r="O28" i="6"/>
  <c r="O70" i="6" s="1"/>
  <c r="N28" i="6"/>
  <c r="N70" i="6" s="1"/>
  <c r="M28" i="6"/>
  <c r="L28" i="6"/>
  <c r="L70" i="6" s="1"/>
  <c r="K28" i="6"/>
  <c r="K70" i="6" s="1"/>
  <c r="J28" i="6"/>
  <c r="J70" i="6" s="1"/>
  <c r="I28" i="6"/>
  <c r="I70" i="6"/>
  <c r="O21" i="6"/>
  <c r="O69" i="6" s="1"/>
  <c r="N21" i="6"/>
  <c r="N69" i="6" s="1"/>
  <c r="M21" i="6"/>
  <c r="M69" i="6" s="1"/>
  <c r="L21" i="6"/>
  <c r="L69" i="6" s="1"/>
  <c r="K21" i="6"/>
  <c r="K69" i="6"/>
  <c r="J21" i="6"/>
  <c r="J69" i="6" s="1"/>
  <c r="I21" i="6"/>
  <c r="I69" i="6" s="1"/>
  <c r="H21" i="6"/>
  <c r="H69" i="6" s="1"/>
  <c r="O14" i="6"/>
  <c r="O68" i="6" s="1"/>
  <c r="N14" i="6"/>
  <c r="N68" i="6" s="1"/>
  <c r="M14" i="6"/>
  <c r="M68" i="6" s="1"/>
  <c r="L14" i="6"/>
  <c r="L68" i="6" s="1"/>
  <c r="K14" i="6"/>
  <c r="K68" i="6" s="1"/>
  <c r="J14" i="6"/>
  <c r="J68" i="6" s="1"/>
  <c r="I14" i="6"/>
  <c r="I68" i="6" s="1"/>
  <c r="H14" i="6"/>
  <c r="H68" i="6" s="1"/>
  <c r="O9" i="6"/>
  <c r="N9" i="6"/>
  <c r="N67" i="6" s="1"/>
  <c r="M9" i="6"/>
  <c r="M67" i="6" s="1"/>
  <c r="L9" i="6"/>
  <c r="K9" i="6"/>
  <c r="K67" i="6" s="1"/>
  <c r="J9" i="6"/>
  <c r="J67" i="6" s="1"/>
  <c r="I9" i="6"/>
  <c r="I67" i="6" s="1"/>
  <c r="H9" i="6"/>
  <c r="H8" i="6" s="1"/>
  <c r="Y48" i="2"/>
  <c r="Y47" i="2" s="1"/>
  <c r="X48" i="2"/>
  <c r="X74" i="2" s="1"/>
  <c r="W48" i="2"/>
  <c r="W74" i="2" s="1"/>
  <c r="V48" i="2"/>
  <c r="V47" i="2" s="1"/>
  <c r="V74" i="2"/>
  <c r="U48" i="2"/>
  <c r="U47" i="2" s="1"/>
  <c r="T48" i="2"/>
  <c r="T74" i="2" s="1"/>
  <c r="S48" i="2"/>
  <c r="S74" i="2" s="1"/>
  <c r="R48" i="2"/>
  <c r="R74" i="2" s="1"/>
  <c r="Y37" i="2"/>
  <c r="Y32" i="2"/>
  <c r="Y71" i="2" s="1"/>
  <c r="X37" i="2"/>
  <c r="X73" i="2" s="1"/>
  <c r="X32" i="2"/>
  <c r="W37" i="2"/>
  <c r="W73" i="2" s="1"/>
  <c r="V37" i="2"/>
  <c r="V32" i="2"/>
  <c r="V71" i="2" s="1"/>
  <c r="U37" i="2"/>
  <c r="U32" i="2" s="1"/>
  <c r="U71" i="2" s="1"/>
  <c r="T37" i="2"/>
  <c r="T73" i="2" s="1"/>
  <c r="S37" i="2"/>
  <c r="S73" i="2" s="1"/>
  <c r="R37" i="2"/>
  <c r="R73" i="2" s="1"/>
  <c r="Y28" i="2"/>
  <c r="Y70" i="2" s="1"/>
  <c r="X28" i="2"/>
  <c r="X70" i="2"/>
  <c r="W28" i="2"/>
  <c r="W70" i="2" s="1"/>
  <c r="V28" i="2"/>
  <c r="V70" i="2" s="1"/>
  <c r="U28" i="2"/>
  <c r="U70" i="2" s="1"/>
  <c r="T28" i="2"/>
  <c r="T70" i="2"/>
  <c r="S28" i="2"/>
  <c r="S70" i="2" s="1"/>
  <c r="R28" i="2"/>
  <c r="R70" i="2" s="1"/>
  <c r="Y21" i="2"/>
  <c r="Y69" i="2" s="1"/>
  <c r="X21" i="2"/>
  <c r="X69" i="2" s="1"/>
  <c r="W21" i="2"/>
  <c r="W69" i="2" s="1"/>
  <c r="V21" i="2"/>
  <c r="V69" i="2" s="1"/>
  <c r="U21" i="2"/>
  <c r="U69" i="2" s="1"/>
  <c r="T21" i="2"/>
  <c r="T69" i="2" s="1"/>
  <c r="S21" i="2"/>
  <c r="S69" i="2" s="1"/>
  <c r="R21" i="2"/>
  <c r="R69" i="2" s="1"/>
  <c r="Y14" i="2"/>
  <c r="Y68" i="2" s="1"/>
  <c r="X14" i="2"/>
  <c r="X68" i="2" s="1"/>
  <c r="W14" i="2"/>
  <c r="W68" i="2" s="1"/>
  <c r="V14" i="2"/>
  <c r="V68" i="2" s="1"/>
  <c r="U14" i="2"/>
  <c r="U68" i="2" s="1"/>
  <c r="T14" i="2"/>
  <c r="T68" i="2" s="1"/>
  <c r="S14" i="2"/>
  <c r="S68" i="2" s="1"/>
  <c r="R14" i="2"/>
  <c r="R68" i="2" s="1"/>
  <c r="Y9" i="2"/>
  <c r="Y8" i="2" s="1"/>
  <c r="X9" i="2"/>
  <c r="X67" i="2" s="1"/>
  <c r="W9" i="2"/>
  <c r="W67" i="2" s="1"/>
  <c r="V9" i="2"/>
  <c r="V67" i="2" s="1"/>
  <c r="U9" i="2"/>
  <c r="U67" i="2" s="1"/>
  <c r="T9" i="2"/>
  <c r="T8" i="2" s="1"/>
  <c r="S9" i="2"/>
  <c r="S67" i="2" s="1"/>
  <c r="R9" i="2"/>
  <c r="R67" i="2" s="1"/>
  <c r="P48" i="2"/>
  <c r="P74" i="2" s="1"/>
  <c r="O48" i="2"/>
  <c r="O47" i="2" s="1"/>
  <c r="N48" i="2"/>
  <c r="N74" i="2" s="1"/>
  <c r="M48" i="2"/>
  <c r="M74" i="2" s="1"/>
  <c r="L48" i="2"/>
  <c r="L74" i="2" s="1"/>
  <c r="K48" i="2"/>
  <c r="K74" i="2" s="1"/>
  <c r="K47" i="2"/>
  <c r="J48" i="2"/>
  <c r="J47" i="2" s="1"/>
  <c r="I48" i="2"/>
  <c r="I47" i="2" s="1"/>
  <c r="H48" i="2"/>
  <c r="H74" i="2" s="1"/>
  <c r="P37" i="2"/>
  <c r="P32" i="2" s="1"/>
  <c r="P71" i="2" s="1"/>
  <c r="O37" i="2"/>
  <c r="O32" i="2" s="1"/>
  <c r="O71" i="2" s="1"/>
  <c r="N37" i="2"/>
  <c r="N73" i="2" s="1"/>
  <c r="M37" i="2"/>
  <c r="M73" i="2" s="1"/>
  <c r="L37" i="2"/>
  <c r="L32" i="2"/>
  <c r="L71" i="2" s="1"/>
  <c r="K37" i="2"/>
  <c r="K32" i="2" s="1"/>
  <c r="K71" i="2" s="1"/>
  <c r="K73" i="2"/>
  <c r="J37" i="2"/>
  <c r="J32" i="2" s="1"/>
  <c r="J71" i="2" s="1"/>
  <c r="I37" i="2"/>
  <c r="I73" i="2" s="1"/>
  <c r="H37" i="2"/>
  <c r="H32" i="2" s="1"/>
  <c r="H71" i="2" s="1"/>
  <c r="P28" i="2"/>
  <c r="P70" i="2" s="1"/>
  <c r="O28" i="2"/>
  <c r="O70" i="2"/>
  <c r="N28" i="2"/>
  <c r="N70" i="2" s="1"/>
  <c r="M28" i="2"/>
  <c r="M70" i="2" s="1"/>
  <c r="L28" i="2"/>
  <c r="L70" i="2" s="1"/>
  <c r="K28" i="2"/>
  <c r="K70" i="2" s="1"/>
  <c r="J28" i="2"/>
  <c r="J70" i="2" s="1"/>
  <c r="I28" i="2"/>
  <c r="I70" i="2" s="1"/>
  <c r="H28" i="2"/>
  <c r="H70" i="2"/>
  <c r="P21" i="2"/>
  <c r="P69" i="2" s="1"/>
  <c r="O21" i="2"/>
  <c r="O69" i="2" s="1"/>
  <c r="N21" i="2"/>
  <c r="N69" i="2" s="1"/>
  <c r="M21" i="2"/>
  <c r="M69" i="2" s="1"/>
  <c r="L21" i="2"/>
  <c r="L69" i="2" s="1"/>
  <c r="K21" i="2"/>
  <c r="K69" i="2" s="1"/>
  <c r="J21" i="2"/>
  <c r="J69" i="2" s="1"/>
  <c r="I21" i="2"/>
  <c r="I69" i="2" s="1"/>
  <c r="H21" i="2"/>
  <c r="H69" i="2" s="1"/>
  <c r="O14" i="2"/>
  <c r="O68" i="2" s="1"/>
  <c r="N14" i="2"/>
  <c r="M14" i="2"/>
  <c r="M68" i="2" s="1"/>
  <c r="L14" i="2"/>
  <c r="L68" i="2" s="1"/>
  <c r="K14" i="2"/>
  <c r="K68" i="2"/>
  <c r="J14" i="2"/>
  <c r="I14" i="2"/>
  <c r="I68" i="2" s="1"/>
  <c r="H14" i="2"/>
  <c r="H68" i="2" s="1"/>
  <c r="P9" i="2"/>
  <c r="P67" i="2" s="1"/>
  <c r="O9" i="2"/>
  <c r="O67" i="2" s="1"/>
  <c r="N9" i="2"/>
  <c r="N67" i="2" s="1"/>
  <c r="M9" i="2"/>
  <c r="M67" i="2" s="1"/>
  <c r="L9" i="2"/>
  <c r="L67" i="2" s="1"/>
  <c r="K9" i="2"/>
  <c r="K67" i="2" s="1"/>
  <c r="J9" i="2"/>
  <c r="I9" i="2"/>
  <c r="I67" i="2" s="1"/>
  <c r="H9" i="2"/>
  <c r="Y37" i="1"/>
  <c r="Y73" i="1" s="1"/>
  <c r="X37" i="1"/>
  <c r="X73" i="1" s="1"/>
  <c r="W37" i="1"/>
  <c r="W73" i="1" s="1"/>
  <c r="V37" i="1"/>
  <c r="V32" i="1" s="1"/>
  <c r="V71" i="1" s="1"/>
  <c r="U37" i="1"/>
  <c r="U32" i="1" s="1"/>
  <c r="U71" i="1" s="1"/>
  <c r="T37" i="1"/>
  <c r="T73" i="1" s="1"/>
  <c r="S37" i="1"/>
  <c r="S73" i="1" s="1"/>
  <c r="R37" i="1"/>
  <c r="R73" i="1" s="1"/>
  <c r="R32" i="1"/>
  <c r="R71" i="1" s="1"/>
  <c r="Q37" i="1"/>
  <c r="Q32" i="1" s="1"/>
  <c r="Q71" i="1" s="1"/>
  <c r="Y28" i="1"/>
  <c r="Y70" i="1" s="1"/>
  <c r="X28" i="1"/>
  <c r="X70" i="1"/>
  <c r="W28" i="1"/>
  <c r="W70" i="1" s="1"/>
  <c r="V28" i="1"/>
  <c r="V70" i="1" s="1"/>
  <c r="U28" i="1"/>
  <c r="U70" i="1" s="1"/>
  <c r="T28" i="1"/>
  <c r="T70" i="1" s="1"/>
  <c r="S28" i="1"/>
  <c r="S70" i="1" s="1"/>
  <c r="R28" i="1"/>
  <c r="R70" i="1" s="1"/>
  <c r="Q28" i="1"/>
  <c r="Y21" i="1"/>
  <c r="Y69" i="1"/>
  <c r="X21" i="1"/>
  <c r="X69" i="1" s="1"/>
  <c r="W21" i="1"/>
  <c r="W69" i="1" s="1"/>
  <c r="V21" i="1"/>
  <c r="V69" i="1" s="1"/>
  <c r="U21" i="1"/>
  <c r="U69" i="1" s="1"/>
  <c r="T21" i="1"/>
  <c r="T69" i="1"/>
  <c r="S21" i="1"/>
  <c r="S69" i="1" s="1"/>
  <c r="R21" i="1"/>
  <c r="R69" i="1" s="1"/>
  <c r="Q21" i="1"/>
  <c r="Q69" i="1" s="1"/>
  <c r="Y14" i="1"/>
  <c r="Y68" i="1" s="1"/>
  <c r="X14" i="1"/>
  <c r="X68" i="1" s="1"/>
  <c r="W14" i="1"/>
  <c r="W68" i="1" s="1"/>
  <c r="V14" i="1"/>
  <c r="V68" i="1" s="1"/>
  <c r="U14" i="1"/>
  <c r="U68" i="1" s="1"/>
  <c r="T14" i="1"/>
  <c r="T68" i="1" s="1"/>
  <c r="S14" i="1"/>
  <c r="S68" i="1" s="1"/>
  <c r="R14" i="1"/>
  <c r="R68" i="1" s="1"/>
  <c r="Q14" i="1"/>
  <c r="Q68" i="1" s="1"/>
  <c r="Y9" i="1"/>
  <c r="X9" i="1"/>
  <c r="X8" i="1" s="1"/>
  <c r="X66" i="1" s="1"/>
  <c r="W9" i="1"/>
  <c r="W67" i="1" s="1"/>
  <c r="V9" i="1"/>
  <c r="V67" i="1" s="1"/>
  <c r="U9" i="1"/>
  <c r="U67" i="1" s="1"/>
  <c r="T9" i="1"/>
  <c r="S9" i="1"/>
  <c r="S8" i="1" s="1"/>
  <c r="R9" i="1"/>
  <c r="R67" i="1" s="1"/>
  <c r="Q9" i="1"/>
  <c r="Q67" i="1" s="1"/>
  <c r="O48" i="1"/>
  <c r="O74" i="1" s="1"/>
  <c r="N48" i="1"/>
  <c r="N74" i="1" s="1"/>
  <c r="N47" i="1"/>
  <c r="M48" i="1"/>
  <c r="M74" i="1" s="1"/>
  <c r="L48" i="1"/>
  <c r="L47" i="1" s="1"/>
  <c r="K48" i="1"/>
  <c r="K74" i="1" s="1"/>
  <c r="J48" i="1"/>
  <c r="J47" i="1" s="1"/>
  <c r="O37" i="1"/>
  <c r="O32" i="1" s="1"/>
  <c r="O71" i="1" s="1"/>
  <c r="N37" i="1"/>
  <c r="N32" i="1" s="1"/>
  <c r="N71" i="1" s="1"/>
  <c r="M37" i="1"/>
  <c r="M73" i="1" s="1"/>
  <c r="L37" i="1"/>
  <c r="K37" i="1"/>
  <c r="K73" i="1" s="1"/>
  <c r="J37" i="1"/>
  <c r="O28" i="1"/>
  <c r="O70" i="1" s="1"/>
  <c r="N28" i="1"/>
  <c r="N70" i="1" s="1"/>
  <c r="M28" i="1"/>
  <c r="M70" i="1" s="1"/>
  <c r="L28" i="1"/>
  <c r="L70" i="1" s="1"/>
  <c r="K28" i="1"/>
  <c r="K70" i="1" s="1"/>
  <c r="J28" i="1"/>
  <c r="J70" i="1" s="1"/>
  <c r="O21" i="1"/>
  <c r="O69" i="1" s="1"/>
  <c r="N21" i="1"/>
  <c r="N69" i="1" s="1"/>
  <c r="M21" i="1"/>
  <c r="M69" i="1" s="1"/>
  <c r="L21" i="1"/>
  <c r="L69" i="1" s="1"/>
  <c r="K21" i="1"/>
  <c r="K69" i="1" s="1"/>
  <c r="J21" i="1"/>
  <c r="J69" i="1" s="1"/>
  <c r="O14" i="1"/>
  <c r="O68" i="1" s="1"/>
  <c r="N14" i="1"/>
  <c r="M14" i="1"/>
  <c r="M68" i="1" s="1"/>
  <c r="L14" i="1"/>
  <c r="L68" i="1" s="1"/>
  <c r="K14" i="1"/>
  <c r="K68" i="1" s="1"/>
  <c r="J14" i="1"/>
  <c r="J68" i="1" s="1"/>
  <c r="O9" i="1"/>
  <c r="O67" i="1" s="1"/>
  <c r="N9" i="1"/>
  <c r="M9" i="1"/>
  <c r="L9" i="1"/>
  <c r="L67" i="1" s="1"/>
  <c r="K9" i="1"/>
  <c r="K67" i="1" s="1"/>
  <c r="J9" i="1"/>
  <c r="I48" i="1"/>
  <c r="I47" i="1" s="1"/>
  <c r="I37" i="1"/>
  <c r="I32" i="1" s="1"/>
  <c r="I71" i="1" s="1"/>
  <c r="I28" i="1"/>
  <c r="I70" i="1"/>
  <c r="I21" i="1"/>
  <c r="I69" i="1" s="1"/>
  <c r="I14" i="1"/>
  <c r="I9" i="1"/>
  <c r="I67" i="1" s="1"/>
  <c r="H52" i="1"/>
  <c r="AF52" i="1" s="1"/>
  <c r="H62" i="1"/>
  <c r="AF62" i="1" s="1"/>
  <c r="H61" i="1"/>
  <c r="AF61" i="1" s="1"/>
  <c r="H60" i="1"/>
  <c r="AF60" i="1" s="1"/>
  <c r="H59" i="1"/>
  <c r="AF59" i="1" s="1"/>
  <c r="H58" i="1"/>
  <c r="AF58" i="1" s="1"/>
  <c r="H57" i="1"/>
  <c r="AF57" i="1" s="1"/>
  <c r="H56" i="1"/>
  <c r="AF56" i="1" s="1"/>
  <c r="H55" i="1"/>
  <c r="AF55" i="1" s="1"/>
  <c r="H54" i="1"/>
  <c r="AF54" i="1" s="1"/>
  <c r="H53" i="1"/>
  <c r="AF53" i="1" s="1"/>
  <c r="H51" i="1"/>
  <c r="AF51" i="1" s="1"/>
  <c r="H50" i="1"/>
  <c r="AF50" i="1" s="1"/>
  <c r="H49" i="1"/>
  <c r="AF49" i="1" s="1"/>
  <c r="H46" i="1"/>
  <c r="AF46" i="1" s="1"/>
  <c r="H45" i="1"/>
  <c r="AF45" i="1" s="1"/>
  <c r="H44" i="1"/>
  <c r="AF44" i="1" s="1"/>
  <c r="H43" i="1"/>
  <c r="AF43" i="1" s="1"/>
  <c r="H42" i="1"/>
  <c r="AF42" i="1" s="1"/>
  <c r="H41" i="1"/>
  <c r="AF41" i="1" s="1"/>
  <c r="H40" i="1"/>
  <c r="AF40" i="1" s="1"/>
  <c r="H39" i="1"/>
  <c r="AF39" i="1" s="1"/>
  <c r="H38" i="1"/>
  <c r="AF38" i="1" s="1"/>
  <c r="H36" i="1"/>
  <c r="AF36" i="1" s="1"/>
  <c r="H35" i="1"/>
  <c r="AF35" i="1" s="1"/>
  <c r="H33" i="1"/>
  <c r="AF33" i="1" s="1"/>
  <c r="H31" i="1"/>
  <c r="AF31" i="1" s="1"/>
  <c r="H30" i="1"/>
  <c r="AF30" i="1" s="1"/>
  <c r="H29" i="1"/>
  <c r="AF29" i="1" s="1"/>
  <c r="H27" i="1"/>
  <c r="AF27" i="1" s="1"/>
  <c r="H26" i="1"/>
  <c r="AF26" i="1" s="1"/>
  <c r="H25" i="1"/>
  <c r="AF25" i="1" s="1"/>
  <c r="H24" i="1"/>
  <c r="AF24" i="1" s="1"/>
  <c r="H23" i="1"/>
  <c r="AF23" i="1" s="1"/>
  <c r="H22" i="1"/>
  <c r="AF22" i="1" s="1"/>
  <c r="H20" i="1"/>
  <c r="AF20" i="1" s="1"/>
  <c r="H19" i="1"/>
  <c r="AF19" i="1" s="1"/>
  <c r="H18" i="1"/>
  <c r="AF18" i="1" s="1"/>
  <c r="H17" i="1"/>
  <c r="AF17" i="1" s="1"/>
  <c r="H16" i="1"/>
  <c r="AF16" i="1" s="1"/>
  <c r="H15" i="1"/>
  <c r="AF15" i="1" s="1"/>
  <c r="H13" i="1"/>
  <c r="AF13" i="1" s="1"/>
  <c r="H12" i="1"/>
  <c r="AF12" i="1" s="1"/>
  <c r="H11" i="1"/>
  <c r="AF11" i="1" s="1"/>
  <c r="H10" i="1"/>
  <c r="AF10" i="1" s="1"/>
  <c r="Q72" i="6"/>
  <c r="U74" i="6"/>
  <c r="S74" i="6"/>
  <c r="X72" i="6"/>
  <c r="W72" i="6"/>
  <c r="V72" i="6"/>
  <c r="U72" i="6"/>
  <c r="T72" i="6"/>
  <c r="R72" i="6"/>
  <c r="O72" i="6"/>
  <c r="N72" i="6"/>
  <c r="M72" i="6"/>
  <c r="L72" i="6"/>
  <c r="K72" i="6"/>
  <c r="J72" i="6"/>
  <c r="I72" i="6"/>
  <c r="H72" i="6"/>
  <c r="V68" i="6"/>
  <c r="S72" i="1"/>
  <c r="T72" i="1"/>
  <c r="U72" i="1"/>
  <c r="V72" i="1"/>
  <c r="W72" i="1"/>
  <c r="X72" i="1"/>
  <c r="Y72" i="1"/>
  <c r="Q72" i="1"/>
  <c r="I72" i="1"/>
  <c r="J72" i="1"/>
  <c r="K72" i="1"/>
  <c r="L72" i="1"/>
  <c r="M72" i="1"/>
  <c r="N72" i="1"/>
  <c r="O72" i="1"/>
  <c r="S72" i="2"/>
  <c r="T72" i="2"/>
  <c r="U72" i="2"/>
  <c r="V72" i="2"/>
  <c r="W72" i="2"/>
  <c r="X72" i="2"/>
  <c r="Y72" i="2"/>
  <c r="R72" i="2"/>
  <c r="I72" i="2"/>
  <c r="J72" i="2"/>
  <c r="K72" i="2"/>
  <c r="L72" i="2"/>
  <c r="M72" i="2"/>
  <c r="N72" i="2"/>
  <c r="O72" i="2"/>
  <c r="H72" i="2"/>
  <c r="P72" i="2"/>
  <c r="R72" i="1"/>
  <c r="H34" i="1"/>
  <c r="U74" i="2"/>
  <c r="Y32" i="1"/>
  <c r="Y71" i="1" s="1"/>
  <c r="L73" i="6"/>
  <c r="Y74" i="2"/>
  <c r="V73" i="2"/>
  <c r="L73" i="2"/>
  <c r="Q32" i="6"/>
  <c r="Q71" i="6" s="1"/>
  <c r="H47" i="6"/>
  <c r="J67" i="2"/>
  <c r="M47" i="1"/>
  <c r="X47" i="2"/>
  <c r="H47" i="2"/>
  <c r="M47" i="2"/>
  <c r="R74" i="1"/>
  <c r="T67" i="1"/>
  <c r="J67" i="1"/>
  <c r="Y74" i="1"/>
  <c r="V73" i="1"/>
  <c r="S8" i="6"/>
  <c r="S66" i="6" s="1"/>
  <c r="U8" i="6"/>
  <c r="U66" i="6" s="1"/>
  <c r="X67" i="6"/>
  <c r="L47" i="6"/>
  <c r="J47" i="6"/>
  <c r="I8" i="6"/>
  <c r="I66" i="6" s="1"/>
  <c r="T47" i="2"/>
  <c r="V8" i="2"/>
  <c r="V66" i="2" s="1"/>
  <c r="T67" i="2"/>
  <c r="P47" i="2"/>
  <c r="X74" i="1"/>
  <c r="Q47" i="1"/>
  <c r="S74" i="1"/>
  <c r="K47" i="1"/>
  <c r="L74" i="1"/>
  <c r="J8" i="1"/>
  <c r="N67" i="1"/>
  <c r="S32" i="1"/>
  <c r="S71" i="1" s="1"/>
  <c r="M32" i="1"/>
  <c r="M71" i="1" s="1"/>
  <c r="J73" i="1"/>
  <c r="Q74" i="6"/>
  <c r="N47" i="6"/>
  <c r="U73" i="6"/>
  <c r="W8" i="6"/>
  <c r="W66" i="6" s="1"/>
  <c r="Q8" i="6"/>
  <c r="V8" i="6"/>
  <c r="V66" i="6" s="1"/>
  <c r="L67" i="6"/>
  <c r="R47" i="2"/>
  <c r="W47" i="2"/>
  <c r="O74" i="2"/>
  <c r="T32" i="2"/>
  <c r="T71" i="2" s="1"/>
  <c r="Y73" i="2"/>
  <c r="R32" i="2"/>
  <c r="R71" i="2" s="1"/>
  <c r="J73" i="2"/>
  <c r="R8" i="2"/>
  <c r="R7" i="2" s="1"/>
  <c r="V47" i="1"/>
  <c r="Q73" i="1"/>
  <c r="Y67" i="1"/>
  <c r="S32" i="6" l="1"/>
  <c r="S71" i="6" s="1"/>
  <c r="N73" i="6"/>
  <c r="U73" i="2"/>
  <c r="H8" i="2"/>
  <c r="H66" i="2" s="1"/>
  <c r="I8" i="2"/>
  <c r="I66" i="2" s="1"/>
  <c r="H67" i="2"/>
  <c r="T8" i="1"/>
  <c r="T32" i="1"/>
  <c r="T71" i="1" s="1"/>
  <c r="I8" i="1"/>
  <c r="I66" i="1" s="1"/>
  <c r="N8" i="1"/>
  <c r="N7" i="1" s="1"/>
  <c r="N65" i="1" s="1"/>
  <c r="K32" i="1"/>
  <c r="K71" i="1" s="1"/>
  <c r="R32" i="6"/>
  <c r="R71" i="6" s="1"/>
  <c r="O73" i="6"/>
  <c r="N32" i="2"/>
  <c r="N71" i="2" s="1"/>
  <c r="I32" i="2"/>
  <c r="I71" i="2" s="1"/>
  <c r="H73" i="2"/>
  <c r="M32" i="2"/>
  <c r="M71" i="2" s="1"/>
  <c r="O73" i="2"/>
  <c r="U73" i="1"/>
  <c r="X32" i="1"/>
  <c r="X71" i="1" s="1"/>
  <c r="W32" i="1"/>
  <c r="W71" i="1" s="1"/>
  <c r="I73" i="1"/>
  <c r="O73" i="1"/>
  <c r="X8" i="6"/>
  <c r="R8" i="6"/>
  <c r="U7" i="6"/>
  <c r="U65" i="6" s="1"/>
  <c r="M74" i="6"/>
  <c r="K8" i="6"/>
  <c r="K66" i="6" s="1"/>
  <c r="M8" i="6"/>
  <c r="M66" i="6" s="1"/>
  <c r="R66" i="2"/>
  <c r="S8" i="2"/>
  <c r="W8" i="2"/>
  <c r="W66" i="2" s="1"/>
  <c r="P8" i="2"/>
  <c r="P66" i="2" s="1"/>
  <c r="L8" i="2"/>
  <c r="L7" i="2" s="1"/>
  <c r="L65" i="2" s="1"/>
  <c r="M8" i="2"/>
  <c r="M66" i="2" s="1"/>
  <c r="Y8" i="1"/>
  <c r="Y7" i="1" s="1"/>
  <c r="Y65" i="1" s="1"/>
  <c r="S66" i="1"/>
  <c r="R8" i="1"/>
  <c r="R66" i="1" s="1"/>
  <c r="V8" i="1"/>
  <c r="V66" i="1" s="1"/>
  <c r="X67" i="1"/>
  <c r="J74" i="1"/>
  <c r="N68" i="1"/>
  <c r="I68" i="1"/>
  <c r="L8" i="1"/>
  <c r="L66" i="1" s="1"/>
  <c r="X47" i="6"/>
  <c r="T47" i="6"/>
  <c r="O47" i="6"/>
  <c r="W71" i="6"/>
  <c r="X32" i="6"/>
  <c r="X71" i="6" s="1"/>
  <c r="W73" i="6"/>
  <c r="K71" i="6"/>
  <c r="I73" i="6"/>
  <c r="I71" i="6"/>
  <c r="H73" i="6"/>
  <c r="W7" i="6"/>
  <c r="W65" i="6" s="1"/>
  <c r="N8" i="6"/>
  <c r="N66" i="6" s="1"/>
  <c r="J8" i="6"/>
  <c r="J7" i="6" s="1"/>
  <c r="J65" i="6" s="1"/>
  <c r="X66" i="6"/>
  <c r="S7" i="6"/>
  <c r="S65" i="6" s="1"/>
  <c r="T8" i="6"/>
  <c r="T66" i="6" s="1"/>
  <c r="O8" i="6"/>
  <c r="O67" i="6"/>
  <c r="I7" i="6"/>
  <c r="I65" i="6" s="1"/>
  <c r="S47" i="2"/>
  <c r="I74" i="2"/>
  <c r="L47" i="2"/>
  <c r="J74" i="2"/>
  <c r="S32" i="2"/>
  <c r="S71" i="2" s="1"/>
  <c r="X71" i="2"/>
  <c r="Y7" i="2"/>
  <c r="Y65" i="2" s="1"/>
  <c r="R65" i="2"/>
  <c r="U8" i="2"/>
  <c r="U66" i="2" s="1"/>
  <c r="X8" i="2"/>
  <c r="Y66" i="2"/>
  <c r="Y67" i="2"/>
  <c r="V7" i="2"/>
  <c r="V65" i="2" s="1"/>
  <c r="I7" i="2"/>
  <c r="I65" i="2" s="1"/>
  <c r="U74" i="1"/>
  <c r="O47" i="1"/>
  <c r="I74" i="1"/>
  <c r="R7" i="1"/>
  <c r="R65" i="1" s="1"/>
  <c r="J32" i="1"/>
  <c r="J71" i="1" s="1"/>
  <c r="H37" i="1"/>
  <c r="H73" i="1" s="1"/>
  <c r="H72" i="1"/>
  <c r="AF34" i="1"/>
  <c r="S7" i="1"/>
  <c r="S65" i="1" s="1"/>
  <c r="W8" i="1"/>
  <c r="W66" i="1" s="1"/>
  <c r="T66" i="1"/>
  <c r="N66" i="1"/>
  <c r="Y66" i="1"/>
  <c r="Q8" i="1"/>
  <c r="Q66" i="1" s="1"/>
  <c r="U8" i="1"/>
  <c r="U66" i="1" s="1"/>
  <c r="X7" i="1"/>
  <c r="X65" i="1" s="1"/>
  <c r="H66" i="6"/>
  <c r="H7" i="6"/>
  <c r="H65" i="6" s="1"/>
  <c r="J8" i="2"/>
  <c r="J68" i="2"/>
  <c r="N47" i="2"/>
  <c r="H67" i="6"/>
  <c r="S66" i="2"/>
  <c r="Q70" i="1"/>
  <c r="O8" i="2"/>
  <c r="M8" i="1"/>
  <c r="M67" i="1"/>
  <c r="V73" i="6"/>
  <c r="V32" i="6"/>
  <c r="W47" i="1"/>
  <c r="W74" i="1"/>
  <c r="H28" i="1"/>
  <c r="H9" i="1"/>
  <c r="K8" i="1"/>
  <c r="H14" i="1"/>
  <c r="P73" i="2"/>
  <c r="H48" i="1"/>
  <c r="O8" i="1"/>
  <c r="K8" i="2"/>
  <c r="L8" i="6"/>
  <c r="H21" i="1"/>
  <c r="J66" i="1"/>
  <c r="S67" i="1"/>
  <c r="T7" i="2"/>
  <c r="T65" i="2" s="1"/>
  <c r="T66" i="2"/>
  <c r="Q7" i="6"/>
  <c r="Q65" i="6" s="1"/>
  <c r="Q66" i="6"/>
  <c r="L32" i="1"/>
  <c r="L73" i="1"/>
  <c r="H7" i="2"/>
  <c r="H65" i="2" s="1"/>
  <c r="N68" i="2"/>
  <c r="N8" i="2"/>
  <c r="W32" i="2"/>
  <c r="W71" i="2" s="1"/>
  <c r="M70" i="6"/>
  <c r="M73" i="6"/>
  <c r="M32" i="6"/>
  <c r="M71" i="6" s="1"/>
  <c r="T73" i="6"/>
  <c r="N73" i="1"/>
  <c r="W74" i="6"/>
  <c r="N7" i="6" l="1"/>
  <c r="N65" i="6" s="1"/>
  <c r="T7" i="1"/>
  <c r="T65" i="1" s="1"/>
  <c r="I7" i="1"/>
  <c r="R7" i="6"/>
  <c r="R65" i="6" s="1"/>
  <c r="R66" i="6"/>
  <c r="K7" i="6"/>
  <c r="K65" i="6" s="1"/>
  <c r="S7" i="2"/>
  <c r="S65" i="2" s="1"/>
  <c r="L66" i="2"/>
  <c r="P7" i="2"/>
  <c r="P65" i="2" s="1"/>
  <c r="M7" i="2"/>
  <c r="M65" i="2" s="1"/>
  <c r="V7" i="1"/>
  <c r="V65" i="1" s="1"/>
  <c r="L7" i="1"/>
  <c r="L65" i="1" s="1"/>
  <c r="T7" i="6"/>
  <c r="T65" i="6" s="1"/>
  <c r="O7" i="6"/>
  <c r="O65" i="6" s="1"/>
  <c r="X7" i="6"/>
  <c r="X65" i="6" s="1"/>
  <c r="M7" i="6"/>
  <c r="M65" i="6" s="1"/>
  <c r="J66" i="6"/>
  <c r="O66" i="6"/>
  <c r="X66" i="2"/>
  <c r="X7" i="2"/>
  <c r="X65" i="2" s="1"/>
  <c r="U7" i="2"/>
  <c r="U65" i="2" s="1"/>
  <c r="J7" i="1"/>
  <c r="J65" i="1" s="1"/>
  <c r="AF37" i="1"/>
  <c r="W7" i="1"/>
  <c r="W65" i="1" s="1"/>
  <c r="Q7" i="1"/>
  <c r="Q65" i="1" s="1"/>
  <c r="U7" i="1"/>
  <c r="U65" i="1" s="1"/>
  <c r="N7" i="2"/>
  <c r="N65" i="2" s="1"/>
  <c r="N66" i="2"/>
  <c r="AF28" i="1"/>
  <c r="H70" i="1"/>
  <c r="AF14" i="1"/>
  <c r="H68" i="1"/>
  <c r="O66" i="2"/>
  <c r="O7" i="2"/>
  <c r="O65" i="2" s="1"/>
  <c r="K66" i="1"/>
  <c r="H8" i="1"/>
  <c r="K7" i="1"/>
  <c r="K65" i="1" s="1"/>
  <c r="H47" i="1"/>
  <c r="AF47" i="1" s="1"/>
  <c r="J66" i="2"/>
  <c r="J7" i="2"/>
  <c r="J65" i="2" s="1"/>
  <c r="M66" i="1"/>
  <c r="M7" i="1"/>
  <c r="M65" i="1" s="1"/>
  <c r="AF21" i="1"/>
  <c r="H69" i="1"/>
  <c r="L66" i="6"/>
  <c r="L7" i="6"/>
  <c r="L65" i="6" s="1"/>
  <c r="V71" i="6"/>
  <c r="V7" i="6"/>
  <c r="V65" i="6" s="1"/>
  <c r="W7" i="2"/>
  <c r="W65" i="2" s="1"/>
  <c r="H74" i="1"/>
  <c r="AF48" i="1"/>
  <c r="H67" i="1"/>
  <c r="AF9" i="1"/>
  <c r="I65" i="1"/>
  <c r="K7" i="2"/>
  <c r="K65" i="2" s="1"/>
  <c r="K66" i="2"/>
  <c r="L71" i="1"/>
  <c r="H32" i="1"/>
  <c r="O66" i="1"/>
  <c r="O7" i="1"/>
  <c r="O65" i="1" s="1"/>
  <c r="H7" i="1" l="1"/>
  <c r="H66" i="1"/>
  <c r="AF8" i="1"/>
  <c r="AF32" i="1"/>
  <c r="H71" i="1"/>
  <c r="H65" i="1" l="1"/>
  <c r="AF7" i="1"/>
</calcChain>
</file>

<file path=xl/sharedStrings.xml><?xml version="1.0" encoding="utf-8"?>
<sst xmlns="http://schemas.openxmlformats.org/spreadsheetml/2006/main" count="525" uniqueCount="186">
  <si>
    <t>　 　自　　営　　業　　・　　家　　族　　従　　業　　者</t>
  </si>
  <si>
    <t xml:space="preserve"> 保 安 従 事 者</t>
  </si>
  <si>
    <t>職業別　検挙人員　</t>
    <phoneticPr fontId="1"/>
  </si>
  <si>
    <t>職業別　検挙人員（つづき）　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</si>
  <si>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</si>
  <si>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</si>
  <si>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</si>
  <si>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</si>
  <si>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</si>
  <si>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</si>
  <si>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</si>
  <si>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</si>
  <si>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</si>
  <si>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</si>
  <si>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</si>
  <si>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</si>
  <si>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</si>
  <si>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</si>
  <si>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</si>
  <si>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</si>
  <si>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</si>
  <si>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</si>
  <si>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</si>
  <si>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　　　　　　職 業
 罪 種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</si>
  <si>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</si>
  <si>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</si>
  <si>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</si>
  <si>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</si>
  <si>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</si>
  <si>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</si>
  <si>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</si>
  <si>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</si>
  <si>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</si>
  <si>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</si>
  <si>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</si>
  <si>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</si>
  <si>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</si>
  <si>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</si>
  <si>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</si>
  <si>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</si>
  <si>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</si>
  <si>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</si>
  <si>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</si>
  <si>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</si>
  <si>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</si>
  <si>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</si>
  <si>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</si>
  <si>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</si>
  <si>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</si>
  <si>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</si>
  <si>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</si>
  <si>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</si>
  <si>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</si>
  <si>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</si>
  <si>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</si>
  <si>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</si>
  <si>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</si>
  <si>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</si>
  <si>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</si>
  <si>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</si>
  <si>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</si>
  <si>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</si>
  <si>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　職 業
     　　　　　　罪 種</t>
    <phoneticPr fontId="1"/>
  </si>
  <si>
    <t>総数</t>
    <phoneticPr fontId="1"/>
  </si>
  <si>
    <t>飲食店主</t>
    <rPh sb="0" eb="2">
      <t>インショク</t>
    </rPh>
    <rPh sb="2" eb="4">
      <t>テンシュ</t>
    </rPh>
    <phoneticPr fontId="1"/>
  </si>
  <si>
    <t>農・林・
漁業</t>
    <rPh sb="0" eb="1">
      <t>ノウ</t>
    </rPh>
    <rPh sb="2" eb="3">
      <t>リン</t>
    </rPh>
    <rPh sb="5" eb="7">
      <t>ギョギョウ</t>
    </rPh>
    <phoneticPr fontId="1"/>
  </si>
  <si>
    <t>販売店主</t>
    <rPh sb="2" eb="4">
      <t>テンシュ</t>
    </rPh>
    <phoneticPr fontId="1"/>
  </si>
  <si>
    <t>その他の
自営業主</t>
    <rPh sb="5" eb="8">
      <t>ジエイギョウ</t>
    </rPh>
    <rPh sb="8" eb="9">
      <t>シュ</t>
    </rPh>
    <phoneticPr fontId="1"/>
  </si>
  <si>
    <t>教員</t>
    <rPh sb="0" eb="2">
      <t>キョウイン</t>
    </rPh>
    <phoneticPr fontId="1"/>
  </si>
  <si>
    <t>その他の
専門・
技術職</t>
    <rPh sb="5" eb="7">
      <t>センモン</t>
    </rPh>
    <rPh sb="9" eb="12">
      <t>ギジュツショク</t>
    </rPh>
    <phoneticPr fontId="1"/>
  </si>
  <si>
    <t>事務員</t>
    <rPh sb="0" eb="3">
      <t>ジムイン</t>
    </rPh>
    <phoneticPr fontId="1"/>
  </si>
  <si>
    <t>製造業
自営</t>
    <rPh sb="4" eb="6">
      <t>ジエイ</t>
    </rPh>
    <phoneticPr fontId="1"/>
  </si>
  <si>
    <t>被雇用者・勤め人</t>
    <rPh sb="0" eb="1">
      <t>ヒ</t>
    </rPh>
    <phoneticPr fontId="1"/>
  </si>
  <si>
    <t>専門・技術職</t>
    <rPh sb="0" eb="2">
      <t>センモン</t>
    </rPh>
    <phoneticPr fontId="1"/>
  </si>
  <si>
    <t>管理的職業</t>
    <phoneticPr fontId="1"/>
  </si>
  <si>
    <t>事務職</t>
    <phoneticPr fontId="1"/>
  </si>
  <si>
    <t>会社・
公団等
の役員</t>
    <rPh sb="4" eb="6">
      <t>コウダン</t>
    </rPh>
    <rPh sb="6" eb="7">
      <t>トウ</t>
    </rPh>
    <rPh sb="9" eb="11">
      <t>ヤクイン</t>
    </rPh>
    <phoneticPr fontId="1"/>
  </si>
  <si>
    <t>販売従事者</t>
    <phoneticPr fontId="1"/>
  </si>
  <si>
    <t>サービス業従事者</t>
    <phoneticPr fontId="1"/>
  </si>
  <si>
    <t>露天・
行商・
廃品回収</t>
    <rPh sb="4" eb="6">
      <t>ギョウショウ</t>
    </rPh>
    <rPh sb="8" eb="10">
      <t>ハイヒン</t>
    </rPh>
    <rPh sb="10" eb="12">
      <t>カイシュウ</t>
    </rPh>
    <phoneticPr fontId="1"/>
  </si>
  <si>
    <t>飲食店
店員</t>
    <rPh sb="4" eb="6">
      <t>テンイン</t>
    </rPh>
    <phoneticPr fontId="1"/>
  </si>
  <si>
    <t>金属
加工工</t>
    <rPh sb="3" eb="5">
      <t>カコウ</t>
    </rPh>
    <rPh sb="5" eb="6">
      <t>コウ</t>
    </rPh>
    <phoneticPr fontId="1"/>
  </si>
  <si>
    <t>食品・
衣料品
製造工</t>
    <rPh sb="4" eb="7">
      <t>イリョウヒン</t>
    </rPh>
    <rPh sb="8" eb="10">
      <t>セイゾウ</t>
    </rPh>
    <rPh sb="10" eb="11">
      <t>コウ</t>
    </rPh>
    <phoneticPr fontId="1"/>
  </si>
  <si>
    <t>技能工</t>
    <rPh sb="0" eb="3">
      <t>ギノウコウ</t>
    </rPh>
    <phoneticPr fontId="1"/>
  </si>
  <si>
    <t>会社・
公団等
の部課長</t>
    <rPh sb="4" eb="6">
      <t>コウダン</t>
    </rPh>
    <rPh sb="6" eb="7">
      <t>トウ</t>
    </rPh>
    <rPh sb="9" eb="10">
      <t>ブ</t>
    </rPh>
    <rPh sb="10" eb="12">
      <t>カチョウ</t>
    </rPh>
    <phoneticPr fontId="1"/>
  </si>
  <si>
    <t>輸送・
精密
機械工</t>
    <rPh sb="4" eb="6">
      <t>セイミツ</t>
    </rPh>
    <rPh sb="7" eb="10">
      <t>キカイコウ</t>
    </rPh>
    <phoneticPr fontId="1"/>
  </si>
  <si>
    <t>弁護士</t>
    <rPh sb="0" eb="3">
      <t>ベンゴシ</t>
    </rPh>
    <phoneticPr fontId="1"/>
  </si>
  <si>
    <t>41　罪種別　犯行時の</t>
    <phoneticPr fontId="1"/>
  </si>
  <si>
    <t>41　罪種別　犯行時の</t>
    <phoneticPr fontId="1"/>
  </si>
  <si>
    <t>土木・
建築業
自営</t>
    <rPh sb="0" eb="2">
      <t>ドボク</t>
    </rPh>
    <rPh sb="4" eb="7">
      <t>ケンチクギョウ</t>
    </rPh>
    <rPh sb="8" eb="9">
      <t>ジ</t>
    </rPh>
    <rPh sb="9" eb="10">
      <t>エイ</t>
    </rPh>
    <phoneticPr fontId="1"/>
  </si>
  <si>
    <t>医療・
保健
従事者</t>
    <rPh sb="4" eb="6">
      <t>ホケン</t>
    </rPh>
    <rPh sb="7" eb="10">
      <t>ジュウジシャ</t>
    </rPh>
    <phoneticPr fontId="1"/>
  </si>
  <si>
    <t>不動産業自営</t>
    <rPh sb="4" eb="6">
      <t>ジエイ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</si>
  <si>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</si>
  <si>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</si>
  <si>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</si>
  <si>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</si>
  <si>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</si>
  <si>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</si>
  <si>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</si>
  <si>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</si>
  <si>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</si>
  <si>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</si>
  <si>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</si>
  <si>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</si>
  <si>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</si>
  <si>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41　罪種別　犯行時の</t>
    <phoneticPr fontId="1"/>
  </si>
  <si>
    <t>職業別　検挙人員（つづき）</t>
  </si>
  <si>
    <t xml:space="preserve">       　　　　　　職 業
 罪 種</t>
    <phoneticPr fontId="1"/>
  </si>
  <si>
    <t>被雇用者・勤め人</t>
  </si>
  <si>
    <t>無職</t>
    <rPh sb="0" eb="2">
      <t>ムショク</t>
    </rPh>
    <phoneticPr fontId="1"/>
  </si>
  <si>
    <t>　職 業
     　　　　　　罪 種</t>
    <phoneticPr fontId="1"/>
  </si>
  <si>
    <t>通信運輸従事者</t>
    <phoneticPr fontId="1"/>
  </si>
  <si>
    <t>労務作業者</t>
    <phoneticPr fontId="1"/>
  </si>
  <si>
    <t>その他</t>
    <phoneticPr fontId="1"/>
  </si>
  <si>
    <t>学生・生徒等</t>
    <rPh sb="3" eb="5">
      <t>セイト</t>
    </rPh>
    <rPh sb="5" eb="6">
      <t>トウ</t>
    </rPh>
    <phoneticPr fontId="1"/>
  </si>
  <si>
    <t>学生生徒等</t>
    <rPh sb="0" eb="2">
      <t>ガクセイ</t>
    </rPh>
    <rPh sb="2" eb="4">
      <t>セイト</t>
    </rPh>
    <rPh sb="4" eb="5">
      <t>トウ</t>
    </rPh>
    <phoneticPr fontId="1"/>
  </si>
  <si>
    <t>無職者</t>
    <phoneticPr fontId="1"/>
  </si>
  <si>
    <t>運輸
従事者</t>
    <rPh sb="3" eb="6">
      <t>ジュウジシャ</t>
    </rPh>
    <phoneticPr fontId="1"/>
  </si>
  <si>
    <t>通信
従事者</t>
    <rPh sb="3" eb="6">
      <t>ジュウジシャ</t>
    </rPh>
    <phoneticPr fontId="1"/>
  </si>
  <si>
    <t>土木建設
労務
作業者</t>
    <rPh sb="5" eb="7">
      <t>ロウム</t>
    </rPh>
    <rPh sb="8" eb="11">
      <t>サギョウシャ</t>
    </rPh>
    <phoneticPr fontId="1"/>
  </si>
  <si>
    <t>その他の
労務
作業者</t>
    <rPh sb="5" eb="7">
      <t>ロウム</t>
    </rPh>
    <rPh sb="8" eb="11">
      <t>サギョウシャ</t>
    </rPh>
    <phoneticPr fontId="1"/>
  </si>
  <si>
    <t>利子・
配当・
家賃等
生活者</t>
    <rPh sb="4" eb="6">
      <t>ハイトウ</t>
    </rPh>
    <rPh sb="8" eb="10">
      <t>ヤチン</t>
    </rPh>
    <rPh sb="10" eb="11">
      <t>トウ</t>
    </rPh>
    <rPh sb="12" eb="15">
      <t>セイカツシャ</t>
    </rPh>
    <phoneticPr fontId="1"/>
  </si>
  <si>
    <t>年金・
雇用保険
等生活者</t>
    <rPh sb="4" eb="6">
      <t>コヨウ</t>
    </rPh>
    <rPh sb="6" eb="8">
      <t>ホケン</t>
    </rPh>
    <rPh sb="9" eb="10">
      <t>トウ</t>
    </rPh>
    <rPh sb="10" eb="13">
      <t>セイカツシャ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</si>
  <si>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</si>
  <si>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</si>
  <si>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</si>
  <si>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</si>
  <si>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</si>
  <si>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</si>
  <si>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</si>
  <si>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</si>
  <si>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</si>
  <si>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</si>
  <si>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</si>
  <si>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</si>
  <si>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</si>
  <si>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</si>
  <si>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</si>
  <si>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</si>
  <si>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</si>
  <si>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</si>
  <si>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印章偽造</t>
    <phoneticPr fontId="1"/>
  </si>
  <si>
    <t>汚職</t>
    <phoneticPr fontId="1"/>
  </si>
  <si>
    <t>背任</t>
    <phoneticPr fontId="1"/>
  </si>
  <si>
    <t>風俗犯</t>
    <phoneticPr fontId="1"/>
  </si>
  <si>
    <t>偽造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</si>
  <si>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</si>
  <si>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</si>
  <si>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</si>
  <si>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</si>
  <si>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</si>
  <si>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</si>
  <si>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</si>
  <si>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逮捕監禁</t>
    <phoneticPr fontId="1"/>
  </si>
  <si>
    <t>議員・知事・課長以上の公務員</t>
    <rPh sb="6" eb="8">
      <t>カチョウ</t>
    </rPh>
    <rPh sb="8" eb="10">
      <t>イジョウ</t>
    </rPh>
    <rPh sb="11" eb="14">
      <t>コウムイン</t>
    </rPh>
    <phoneticPr fontId="1"/>
  </si>
  <si>
    <t>芸能人・
プロスポーツ
選手</t>
    <rPh sb="12" eb="14">
      <t>センシュ</t>
    </rPh>
    <phoneticPr fontId="1"/>
  </si>
  <si>
    <t>その他の
ｻｰﾋﾞｽ職</t>
    <rPh sb="10" eb="11">
      <t>ショク</t>
    </rPh>
    <phoneticPr fontId="1"/>
  </si>
  <si>
    <t>建設
職人・
配管工</t>
    <rPh sb="7" eb="10">
      <t>ハイカンコウ</t>
    </rPh>
    <phoneticPr fontId="1"/>
  </si>
  <si>
    <t>その他の
技能工</t>
    <rPh sb="5" eb="8">
      <t>ギノウコウ</t>
    </rPh>
    <phoneticPr fontId="1"/>
  </si>
  <si>
    <t>運搬労務
作業者</t>
    <rPh sb="5" eb="8">
      <t>サギョウシャ</t>
    </rPh>
    <phoneticPr fontId="1"/>
  </si>
  <si>
    <t>販売
店員</t>
  </si>
  <si>
    <t>外交員・
セールス
マン</t>
  </si>
  <si>
    <t>美容師・
理容師</t>
    <rPh sb="5" eb="8">
      <t>リヨウシ</t>
    </rPh>
    <phoneticPr fontId="1"/>
  </si>
  <si>
    <t>調理人・
バーテンダー</t>
  </si>
  <si>
    <t>ホステス・ホスト</t>
  </si>
  <si>
    <t>遊技場
等店員</t>
    <rPh sb="4" eb="5">
      <t>トウ</t>
    </rPh>
    <rPh sb="5" eb="7">
      <t>テンイン</t>
    </rPh>
    <phoneticPr fontId="1"/>
  </si>
  <si>
    <t>機械工(輸送・精密を除く)</t>
    <rPh sb="4" eb="6">
      <t>ユソウ</t>
    </rPh>
    <rPh sb="7" eb="9">
      <t>セイミツ</t>
    </rPh>
    <rPh sb="10" eb="11">
      <t>ノゾ</t>
    </rPh>
    <phoneticPr fontId="1"/>
  </si>
  <si>
    <t>警察官・
自衛官・
消防士等</t>
    <rPh sb="5" eb="8">
      <t>ジエイカン</t>
    </rPh>
    <rPh sb="10" eb="13">
      <t>ショウボウシ</t>
    </rPh>
    <rPh sb="13" eb="14">
      <t>トウ</t>
    </rPh>
    <phoneticPr fontId="1"/>
  </si>
  <si>
    <t>その他
の保安
従事者</t>
    <rPh sb="5" eb="7">
      <t>ホアン</t>
    </rPh>
    <rPh sb="8" eb="11">
      <t>ジュウジシャ</t>
    </rPh>
    <phoneticPr fontId="1"/>
  </si>
  <si>
    <t>その他の被雇用者・勤め人</t>
    <rPh sb="4" eb="8">
      <t>ヒコヨウシャ</t>
    </rPh>
    <rPh sb="9" eb="10">
      <t>ツト</t>
    </rPh>
    <rPh sb="11" eb="12">
      <t>ニン</t>
    </rPh>
    <phoneticPr fontId="1"/>
  </si>
  <si>
    <t>中学生</t>
  </si>
  <si>
    <t>高校生</t>
  </si>
  <si>
    <t>大学生</t>
  </si>
  <si>
    <t>専修学
校生等</t>
  </si>
  <si>
    <t>主婦</t>
  </si>
  <si>
    <t>失業者</t>
  </si>
  <si>
    <t>浮浪者</t>
  </si>
  <si>
    <t>その他の
無職者</t>
  </si>
  <si>
    <t>検挙286</t>
    <rPh sb="0" eb="2">
      <t>ケンキョ</t>
    </rPh>
    <phoneticPr fontId="1"/>
  </si>
  <si>
    <t>検挙287</t>
    <rPh sb="0" eb="2">
      <t>ケンキョ</t>
    </rPh>
    <phoneticPr fontId="1"/>
  </si>
  <si>
    <t>検挙288</t>
    <rPh sb="0" eb="2">
      <t>ケンキョ</t>
    </rPh>
    <phoneticPr fontId="1"/>
  </si>
  <si>
    <t>検挙289</t>
    <rPh sb="0" eb="2">
      <t>ケンキョ</t>
    </rPh>
    <phoneticPr fontId="1"/>
  </si>
  <si>
    <t>検挙290</t>
    <rPh sb="0" eb="2">
      <t>ケンキョ</t>
    </rPh>
    <phoneticPr fontId="1"/>
  </si>
  <si>
    <t>検挙291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</si>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</sst>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1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thin">
        <color rgb="FF000000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rgb="FF000000"/>
      </right>
      <top/>
      <bottom/>
      <diagonal style="thin">
        <color indexed="64"/>
      </diagonal>
    </border>
    <border diagonalDown="1">
      <left/>
      <right/>
      <top/>
      <bottom style="thin">
        <color rgb="FF000000"/>
      </bottom>
      <diagonal style="thin">
        <color indexed="64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 diagonalUp="1">
      <left/>
      <right/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271">
    <xf numFmtId="0" fontId="0" fillId="0" borderId="0" xfId="0"/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0" fontId="0" fillId="0" borderId="2" xfId="0" applyFill="1" applyBorder="1" applyAlignment="1" applyProtection="1">
      <alignment horizontal="distributed" vertical="center" wrapText="1" justifyLastLine="1"/>
    </xf>
    <xf numFmtId="0" fontId="0" fillId="0" borderId="3" xfId="0" applyFill="1" applyBorder="1" applyAlignment="1" applyProtection="1">
      <alignment horizontal="distributed" vertical="center" wrapText="1" justifyLastLine="1"/>
    </xf>
    <xf numFmtId="0" fontId="0" fillId="0" borderId="4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distributed" vertical="center" wrapText="1" justifyLastLine="1"/>
    </xf>
    <xf numFmtId="0" fontId="0" fillId="0" borderId="3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/>
    <xf numFmtId="176" fontId="5" fillId="0" borderId="6" xfId="0" applyNumberFormat="1" applyFont="1" applyFill="1" applyBorder="1" applyAlignment="1" applyProtection="1"/>
    <xf numFmtId="176" fontId="5" fillId="0" borderId="7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176" fontId="5" fillId="0" borderId="8" xfId="0" applyNumberFormat="1" applyFont="1" applyFill="1" applyBorder="1" applyAlignment="1" applyProtection="1"/>
    <xf numFmtId="0" fontId="5" fillId="0" borderId="9" xfId="0" applyFont="1" applyFill="1" applyBorder="1" applyAlignment="1">
      <alignment horizontal="distributed"/>
    </xf>
    <xf numFmtId="176" fontId="5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distributed"/>
    </xf>
    <xf numFmtId="176" fontId="5" fillId="0" borderId="9" xfId="0" applyNumberFormat="1" applyFont="1" applyFill="1" applyBorder="1" applyAlignment="1" applyProtection="1"/>
    <xf numFmtId="176" fontId="5" fillId="0" borderId="0" xfId="0" applyNumberFormat="1" applyFont="1" applyFill="1" applyAlignment="1" applyProtection="1"/>
    <xf numFmtId="176" fontId="5" fillId="0" borderId="10" xfId="0" applyNumberFormat="1" applyFont="1" applyFill="1" applyBorder="1" applyAlignment="1" applyProtection="1"/>
    <xf numFmtId="0" fontId="7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distributed"/>
    </xf>
    <xf numFmtId="176" fontId="4" fillId="0" borderId="6" xfId="0" applyNumberFormat="1" applyFont="1" applyFill="1" applyBorder="1" applyAlignment="1" applyProtection="1"/>
    <xf numFmtId="176" fontId="4" fillId="0" borderId="9" xfId="0" applyNumberFormat="1" applyFont="1" applyFill="1" applyBorder="1" applyAlignment="1" applyProtection="1"/>
    <xf numFmtId="176" fontId="7" fillId="0" borderId="0" xfId="0" applyNumberFormat="1" applyFont="1" applyFill="1" applyAlignment="1" applyProtection="1"/>
    <xf numFmtId="176" fontId="4" fillId="0" borderId="10" xfId="0" applyNumberFormat="1" applyFont="1" applyFill="1" applyBorder="1" applyAlignment="1" applyProtection="1"/>
    <xf numFmtId="0" fontId="7" fillId="0" borderId="9" xfId="0" applyFont="1" applyFill="1" applyBorder="1" applyAlignment="1">
      <alignment horizontal="distributed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center"/>
    </xf>
    <xf numFmtId="176" fontId="4" fillId="0" borderId="6" xfId="0" applyNumberFormat="1" applyFont="1" applyFill="1" applyBorder="1" applyAlignment="1" applyProtection="1">
      <protection locked="0"/>
    </xf>
    <xf numFmtId="176" fontId="4" fillId="0" borderId="9" xfId="0" applyNumberFormat="1" applyFont="1" applyFill="1" applyBorder="1" applyAlignment="1" applyProtection="1">
      <protection locked="0"/>
    </xf>
    <xf numFmtId="176" fontId="7" fillId="0" borderId="0" xfId="0" applyNumberFormat="1" applyFont="1" applyFill="1" applyAlignment="1" applyProtection="1">
      <protection locked="0"/>
    </xf>
    <xf numFmtId="176" fontId="4" fillId="0" borderId="10" xfId="0" applyNumberFormat="1" applyFont="1" applyFill="1" applyBorder="1" applyAlignment="1" applyProtection="1">
      <protection locked="0"/>
    </xf>
    <xf numFmtId="176" fontId="0" fillId="0" borderId="9" xfId="0" applyNumberFormat="1" applyFill="1" applyBorder="1" applyAlignment="1" applyProtection="1">
      <protection locked="0"/>
    </xf>
    <xf numFmtId="176" fontId="0" fillId="0" borderId="10" xfId="0" applyNumberFormat="1" applyFill="1" applyBorder="1" applyAlignment="1" applyProtection="1">
      <protection locked="0"/>
    </xf>
    <xf numFmtId="0" fontId="7" fillId="0" borderId="9" xfId="0" applyFont="1" applyFill="1" applyBorder="1" applyAlignment="1"/>
    <xf numFmtId="0" fontId="7" fillId="0" borderId="0" xfId="0" applyFont="1" applyFill="1" applyBorder="1" applyAlignment="1"/>
    <xf numFmtId="176" fontId="5" fillId="0" borderId="9" xfId="0" applyNumberFormat="1" applyFont="1" applyFill="1" applyBorder="1" applyAlignment="1" applyProtection="1">
      <protection locked="0"/>
    </xf>
    <xf numFmtId="176" fontId="5" fillId="0" borderId="0" xfId="0" applyNumberFormat="1" applyFont="1" applyFill="1" applyBorder="1" applyAlignment="1" applyProtection="1">
      <protection locked="0"/>
    </xf>
    <xf numFmtId="176" fontId="5" fillId="0" borderId="10" xfId="0" applyNumberFormat="1" applyFont="1" applyFill="1" applyBorder="1" applyAlignment="1" applyProtection="1">
      <protection locked="0"/>
    </xf>
    <xf numFmtId="0" fontId="5" fillId="0" borderId="9" xfId="0" applyFont="1" applyFill="1" applyBorder="1" applyAlignment="1"/>
    <xf numFmtId="0" fontId="7" fillId="0" borderId="11" xfId="0" applyFont="1" applyFill="1" applyBorder="1" applyAlignment="1"/>
    <xf numFmtId="176" fontId="5" fillId="0" borderId="12" xfId="0" applyNumberFormat="1" applyFont="1" applyFill="1" applyBorder="1" applyAlignment="1" applyProtection="1"/>
    <xf numFmtId="176" fontId="0" fillId="0" borderId="13" xfId="0" applyNumberFormat="1" applyFill="1" applyBorder="1" applyAlignment="1" applyProtection="1">
      <protection locked="0"/>
    </xf>
    <xf numFmtId="176" fontId="0" fillId="0" borderId="14" xfId="0" applyNumberFormat="1" applyFill="1" applyBorder="1" applyAlignment="1" applyProtection="1">
      <protection locked="0"/>
    </xf>
    <xf numFmtId="0" fontId="7" fillId="0" borderId="13" xfId="0" applyFont="1" applyFill="1" applyBorder="1" applyAlignment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38" fontId="7" fillId="0" borderId="0" xfId="0" applyNumberFormat="1" applyFont="1" applyFill="1" applyBorder="1" applyProtection="1"/>
    <xf numFmtId="0" fontId="7" fillId="0" borderId="0" xfId="0" applyFont="1" applyFill="1" applyProtection="1"/>
    <xf numFmtId="176" fontId="4" fillId="0" borderId="0" xfId="0" applyNumberFormat="1" applyFont="1" applyFill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Protection="1">
      <protection locked="0"/>
    </xf>
    <xf numFmtId="0" fontId="4" fillId="0" borderId="0" xfId="0" applyFont="1" applyFill="1" applyBorder="1" applyProtection="1"/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 justifyLastLine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0" fillId="0" borderId="15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wrapText="1" justifyLastLine="1"/>
    </xf>
    <xf numFmtId="176" fontId="5" fillId="0" borderId="17" xfId="0" applyNumberFormat="1" applyFont="1" applyFill="1" applyBorder="1" applyAlignment="1" applyProtection="1"/>
    <xf numFmtId="0" fontId="6" fillId="0" borderId="0" xfId="0" applyFont="1" applyFill="1" applyAlignment="1" applyProtection="1"/>
    <xf numFmtId="176" fontId="6" fillId="0" borderId="0" xfId="0" applyNumberFormat="1" applyFont="1" applyFill="1" applyAlignment="1"/>
    <xf numFmtId="0" fontId="6" fillId="0" borderId="0" xfId="0" applyFont="1" applyFill="1" applyAlignment="1"/>
    <xf numFmtId="176" fontId="6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/>
    <xf numFmtId="0" fontId="4" fillId="0" borderId="9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3" fillId="0" borderId="0" xfId="0" applyFont="1" applyFill="1" applyAlignment="1" applyProtection="1"/>
    <xf numFmtId="176" fontId="3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Alignment="1" applyProtection="1"/>
    <xf numFmtId="176" fontId="0" fillId="0" borderId="6" xfId="0" applyNumberFormat="1" applyFill="1" applyBorder="1" applyAlignment="1" applyProtection="1">
      <protection locked="0"/>
    </xf>
    <xf numFmtId="0" fontId="4" fillId="0" borderId="9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 applyProtection="1"/>
    <xf numFmtId="0" fontId="4" fillId="0" borderId="11" xfId="0" applyFont="1" applyFill="1" applyBorder="1" applyAlignment="1"/>
    <xf numFmtId="176" fontId="0" fillId="0" borderId="12" xfId="0" applyNumberFormat="1" applyFill="1" applyBorder="1" applyAlignment="1" applyProtection="1">
      <protection locked="0"/>
    </xf>
    <xf numFmtId="0" fontId="4" fillId="0" borderId="13" xfId="0" applyFont="1" applyFill="1" applyBorder="1" applyAlignment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Border="1"/>
    <xf numFmtId="0" fontId="4" fillId="0" borderId="0" xfId="1" applyFont="1" applyFill="1" applyAlignment="1"/>
    <xf numFmtId="0" fontId="4" fillId="0" borderId="0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distributed"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Alignment="1"/>
    <xf numFmtId="0" fontId="4" fillId="0" borderId="0" xfId="1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76" fontId="5" fillId="0" borderId="10" xfId="1" applyNumberFormat="1" applyFont="1" applyFill="1" applyBorder="1" applyAlignment="1">
      <alignment horizontal="right"/>
    </xf>
    <xf numFmtId="176" fontId="5" fillId="0" borderId="7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8" xfId="1" applyNumberFormat="1" applyFont="1" applyFill="1" applyBorder="1" applyAlignment="1">
      <alignment horizontal="right"/>
    </xf>
    <xf numFmtId="0" fontId="5" fillId="0" borderId="0" xfId="1" applyFont="1" applyFill="1" applyBorder="1" applyAlignment="1"/>
    <xf numFmtId="176" fontId="5" fillId="0" borderId="0" xfId="1" applyNumberFormat="1" applyFont="1" applyFill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distributed"/>
    </xf>
    <xf numFmtId="176" fontId="5" fillId="0" borderId="9" xfId="1" applyNumberFormat="1" applyFont="1" applyFill="1" applyBorder="1" applyAlignment="1">
      <alignment horizontal="right"/>
    </xf>
    <xf numFmtId="176" fontId="5" fillId="0" borderId="0" xfId="1" applyNumberFormat="1" applyFont="1" applyFill="1" applyAlignment="1">
      <alignment horizontal="right"/>
    </xf>
    <xf numFmtId="0" fontId="4" fillId="0" borderId="0" xfId="1" applyFont="1" applyFill="1" applyBorder="1" applyAlignment="1">
      <alignment horizontal="distributed"/>
    </xf>
    <xf numFmtId="176" fontId="4" fillId="0" borderId="10" xfId="1" applyNumberFormat="1" applyFont="1" applyFill="1" applyBorder="1" applyAlignment="1">
      <alignment horizontal="right"/>
    </xf>
    <xf numFmtId="176" fontId="4" fillId="0" borderId="9" xfId="1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horizontal="distributed"/>
    </xf>
    <xf numFmtId="176" fontId="4" fillId="0" borderId="0" xfId="1" applyNumberFormat="1" applyFont="1" applyFill="1" applyAlignment="1"/>
    <xf numFmtId="176" fontId="4" fillId="0" borderId="10" xfId="1" applyNumberFormat="1" applyFont="1" applyFill="1" applyBorder="1" applyAlignment="1" applyProtection="1">
      <alignment horizontal="right"/>
      <protection locked="0"/>
    </xf>
    <xf numFmtId="176" fontId="4" fillId="0" borderId="9" xfId="1" applyNumberFormat="1" applyFont="1" applyFill="1" applyBorder="1" applyAlignment="1" applyProtection="1">
      <alignment horizontal="right"/>
      <protection locked="0"/>
    </xf>
    <xf numFmtId="176" fontId="4" fillId="0" borderId="0" xfId="1" applyNumberFormat="1" applyFont="1" applyFill="1" applyAlignment="1" applyProtection="1">
      <alignment horizontal="right"/>
      <protection locked="0"/>
    </xf>
    <xf numFmtId="0" fontId="4" fillId="0" borderId="10" xfId="1" applyFont="1" applyFill="1" applyBorder="1" applyAlignment="1">
      <alignment horizontal="distributed"/>
    </xf>
    <xf numFmtId="176" fontId="4" fillId="0" borderId="0" xfId="1" applyNumberFormat="1" applyFont="1" applyFill="1" applyBorder="1" applyAlignment="1">
      <alignment horizontal="right"/>
    </xf>
    <xf numFmtId="176" fontId="5" fillId="0" borderId="6" xfId="1" applyNumberFormat="1" applyFont="1" applyFill="1" applyBorder="1" applyAlignment="1" applyProtection="1">
      <alignment horizontal="right"/>
      <protection locked="0"/>
    </xf>
    <xf numFmtId="176" fontId="5" fillId="0" borderId="9" xfId="1" applyNumberFormat="1" applyFont="1" applyFill="1" applyBorder="1" applyAlignment="1" applyProtection="1">
      <alignment horizontal="right"/>
      <protection locked="0"/>
    </xf>
    <xf numFmtId="176" fontId="5" fillId="0" borderId="0" xfId="1" applyNumberFormat="1" applyFont="1" applyFill="1" applyAlignment="1" applyProtection="1">
      <alignment horizontal="right"/>
      <protection locked="0"/>
    </xf>
    <xf numFmtId="176" fontId="5" fillId="0" borderId="10" xfId="1" applyNumberFormat="1" applyFont="1" applyFill="1" applyBorder="1" applyAlignment="1" applyProtection="1">
      <alignment horizontal="right"/>
      <protection locked="0"/>
    </xf>
    <xf numFmtId="0" fontId="4" fillId="0" borderId="11" xfId="1" applyFont="1" applyFill="1" applyBorder="1" applyAlignment="1"/>
    <xf numFmtId="176" fontId="4" fillId="0" borderId="11" xfId="1" applyNumberFormat="1" applyFont="1" applyFill="1" applyBorder="1" applyAlignment="1" applyProtection="1">
      <alignment horizontal="right"/>
      <protection locked="0"/>
    </xf>
    <xf numFmtId="176" fontId="4" fillId="0" borderId="13" xfId="1" applyNumberFormat="1" applyFont="1" applyFill="1" applyBorder="1" applyAlignment="1" applyProtection="1">
      <alignment horizontal="right"/>
      <protection locked="0"/>
    </xf>
    <xf numFmtId="176" fontId="4" fillId="0" borderId="14" xfId="1" applyNumberFormat="1" applyFont="1" applyFill="1" applyBorder="1" applyAlignment="1" applyProtection="1">
      <alignment horizontal="right"/>
      <protection locked="0"/>
    </xf>
    <xf numFmtId="0" fontId="4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Protection="1"/>
    <xf numFmtId="0" fontId="0" fillId="0" borderId="0" xfId="1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0" fillId="0" borderId="32" xfId="0" applyFont="1" applyFill="1" applyBorder="1" applyAlignment="1" applyProtection="1">
      <alignment horizontal="distributed" vertical="center" justifyLastLine="1"/>
    </xf>
    <xf numFmtId="0" fontId="0" fillId="0" borderId="33" xfId="0" applyFont="1" applyFill="1" applyBorder="1" applyAlignment="1" applyProtection="1">
      <alignment horizontal="distributed" vertical="center" justifyLastLine="1"/>
    </xf>
    <xf numFmtId="0" fontId="0" fillId="0" borderId="16" xfId="0" applyFont="1" applyFill="1" applyBorder="1" applyAlignment="1" applyProtection="1">
      <alignment horizontal="distributed" vertical="center" justifyLastLine="1"/>
    </xf>
    <xf numFmtId="0" fontId="0" fillId="0" borderId="16" xfId="0" quotePrefix="1" applyFont="1" applyFill="1" applyBorder="1" applyAlignment="1" applyProtection="1">
      <alignment horizontal="distributed" vertical="center" justifyLastLine="1"/>
    </xf>
    <xf numFmtId="0" fontId="0" fillId="0" borderId="15" xfId="0" quotePrefix="1" applyFont="1" applyFill="1" applyBorder="1" applyAlignment="1" applyProtection="1">
      <alignment horizontal="distributed" vertical="center" justifyLastLine="1"/>
    </xf>
    <xf numFmtId="0" fontId="0" fillId="0" borderId="4" xfId="0" applyFont="1" applyFill="1" applyBorder="1" applyAlignment="1" applyProtection="1">
      <alignment horizontal="distributed" vertical="center" justifyLastLine="1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4" fillId="0" borderId="34" xfId="0" quotePrefix="1" applyFont="1" applyFill="1" applyBorder="1" applyAlignment="1" applyProtection="1">
      <alignment horizontal="center" vertical="center"/>
    </xf>
    <xf numFmtId="0" fontId="4" fillId="0" borderId="35" xfId="0" quotePrefix="1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/>
    </xf>
    <xf numFmtId="0" fontId="4" fillId="0" borderId="5" xfId="0" quotePrefix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 applyProtection="1">
      <alignment horizontal="distributed"/>
    </xf>
    <xf numFmtId="0" fontId="7" fillId="0" borderId="10" xfId="0" applyFont="1" applyFill="1" applyBorder="1" applyAlignment="1" applyProtection="1">
      <alignment horizontal="distributed"/>
    </xf>
    <xf numFmtId="0" fontId="7" fillId="0" borderId="0" xfId="0" quotePrefix="1" applyFont="1" applyFill="1" applyBorder="1" applyAlignment="1">
      <alignment horizontal="distributed"/>
    </xf>
    <xf numFmtId="0" fontId="7" fillId="0" borderId="10" xfId="0" quotePrefix="1" applyFont="1" applyFill="1" applyBorder="1" applyAlignment="1">
      <alignment horizontal="distributed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distributed"/>
    </xf>
    <xf numFmtId="0" fontId="7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distributed"/>
    </xf>
    <xf numFmtId="0" fontId="7" fillId="0" borderId="14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0" fillId="0" borderId="32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>
      <alignment horizontal="distributed" vertical="center" justifyLastLine="1"/>
    </xf>
    <xf numFmtId="0" fontId="0" fillId="0" borderId="33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36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/>
    </xf>
    <xf numFmtId="0" fontId="4" fillId="0" borderId="0" xfId="0" applyFont="1" applyFill="1" applyBorder="1" applyAlignment="1"/>
    <xf numFmtId="0" fontId="4" fillId="0" borderId="0" xfId="0" applyFont="1" applyFill="1" applyAlignment="1" applyProtection="1">
      <alignment horizontal="distributed"/>
    </xf>
    <xf numFmtId="0" fontId="4" fillId="0" borderId="10" xfId="0" applyFont="1" applyFill="1" applyBorder="1" applyAlignment="1" applyProtection="1">
      <alignment horizontal="distributed"/>
    </xf>
    <xf numFmtId="0" fontId="4" fillId="0" borderId="0" xfId="0" quotePrefix="1" applyFont="1" applyFill="1" applyBorder="1" applyAlignment="1">
      <alignment horizontal="distributed"/>
    </xf>
    <xf numFmtId="0" fontId="4" fillId="0" borderId="10" xfId="0" quotePrefix="1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11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distributed"/>
    </xf>
    <xf numFmtId="0" fontId="4" fillId="0" borderId="47" xfId="1" applyFont="1" applyFill="1" applyBorder="1" applyAlignment="1">
      <alignment horizontal="distributed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4" fillId="0" borderId="41" xfId="1" applyFont="1" applyFill="1" applyBorder="1" applyAlignment="1">
      <alignment horizontal="distributed" vertical="center" justifyLastLine="1"/>
    </xf>
    <xf numFmtId="0" fontId="4" fillId="0" borderId="32" xfId="1" applyFont="1" applyFill="1" applyBorder="1" applyAlignment="1">
      <alignment horizontal="distributed" vertical="center" justifyLastLine="1"/>
    </xf>
    <xf numFmtId="0" fontId="4" fillId="0" borderId="33" xfId="1" applyFont="1" applyFill="1" applyBorder="1" applyAlignment="1">
      <alignment horizontal="distributed" vertical="center" justifyLastLine="1"/>
    </xf>
    <xf numFmtId="0" fontId="4" fillId="0" borderId="20" xfId="1" applyFont="1" applyFill="1" applyBorder="1" applyAlignment="1">
      <alignment vertical="center" wrapText="1"/>
    </xf>
    <xf numFmtId="0" fontId="4" fillId="0" borderId="22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vertical="center" wrapText="1"/>
    </xf>
    <xf numFmtId="0" fontId="3" fillId="0" borderId="49" xfId="1" applyFont="1" applyFill="1" applyBorder="1" applyAlignment="1">
      <alignment horizontal="distributed" vertical="center" justifyLastLine="1"/>
    </xf>
    <xf numFmtId="0" fontId="3" fillId="0" borderId="50" xfId="1" applyFont="1" applyFill="1" applyBorder="1" applyAlignment="1">
      <alignment horizontal="distributed" vertical="center" justifyLastLine="1"/>
    </xf>
    <xf numFmtId="0" fontId="4" fillId="0" borderId="49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distributed" vertical="center" justifyLastLine="1"/>
    </xf>
    <xf numFmtId="0" fontId="4" fillId="0" borderId="50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distributed"/>
    </xf>
    <xf numFmtId="0" fontId="4" fillId="0" borderId="45" xfId="1" applyFont="1" applyFill="1" applyBorder="1" applyAlignment="1">
      <alignment horizontal="distributed"/>
    </xf>
    <xf numFmtId="0" fontId="8" fillId="0" borderId="45" xfId="1" applyFont="1" applyFill="1" applyBorder="1" applyAlignment="1">
      <alignment horizontal="distributed"/>
    </xf>
    <xf numFmtId="0" fontId="4" fillId="0" borderId="0" xfId="1" applyFont="1" applyFill="1" applyBorder="1" applyAlignment="1"/>
    <xf numFmtId="0" fontId="5" fillId="0" borderId="0" xfId="1" applyFont="1" applyFill="1" applyBorder="1" applyAlignment="1">
      <alignment horizontal="distributed"/>
    </xf>
    <xf numFmtId="0" fontId="5" fillId="0" borderId="45" xfId="1" applyFont="1" applyFill="1" applyBorder="1" applyAlignment="1">
      <alignment horizontal="distributed"/>
    </xf>
    <xf numFmtId="0" fontId="4" fillId="0" borderId="26" xfId="1" applyFont="1" applyFill="1" applyBorder="1" applyAlignment="1">
      <alignment vertical="center" wrapText="1"/>
    </xf>
    <xf numFmtId="0" fontId="4" fillId="0" borderId="37" xfId="1" applyFont="1" applyFill="1" applyBorder="1" applyAlignment="1">
      <alignment vertical="center" wrapText="1"/>
    </xf>
    <xf numFmtId="0" fontId="4" fillId="0" borderId="28" xfId="1" applyFont="1" applyFill="1" applyBorder="1" applyAlignment="1">
      <alignment vertical="center" wrapText="1"/>
    </xf>
    <xf numFmtId="0" fontId="4" fillId="0" borderId="38" xfId="1" applyFont="1" applyFill="1" applyBorder="1" applyAlignment="1">
      <alignment vertical="center" wrapText="1"/>
    </xf>
    <xf numFmtId="0" fontId="4" fillId="0" borderId="39" xfId="1" applyFont="1" applyFill="1" applyBorder="1" applyAlignment="1">
      <alignment vertical="center" wrapText="1"/>
    </xf>
    <xf numFmtId="0" fontId="4" fillId="0" borderId="40" xfId="1" applyFont="1" applyFill="1" applyBorder="1" applyAlignment="1">
      <alignment vertical="center" wrapText="1"/>
    </xf>
    <xf numFmtId="0" fontId="4" fillId="0" borderId="42" xfId="1" applyFont="1" applyFill="1" applyBorder="1" applyAlignment="1">
      <alignment horizontal="distributed" vertical="center" justifyLastLine="1"/>
    </xf>
    <xf numFmtId="0" fontId="5" fillId="0" borderId="43" xfId="1" applyFont="1" applyFill="1" applyBorder="1" applyAlignment="1">
      <alignment horizontal="distributed"/>
    </xf>
    <xf numFmtId="0" fontId="5" fillId="0" borderId="44" xfId="1" applyFont="1" applyFill="1" applyBorder="1" applyAlignment="1">
      <alignment horizontal="distributed"/>
    </xf>
    <xf numFmtId="0" fontId="5" fillId="0" borderId="46" xfId="1" applyFont="1" applyFill="1" applyBorder="1" applyAlignment="1">
      <alignment horizont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B227"/>
  <sheetViews>
    <sheetView tabSelected="1" view="pageBreakPreview" zoomScaleNormal="100" workbookViewId="0">
      <selection activeCell="P11" sqref="P11"/>
    </sheetView>
  </sheetViews>
  <sheetFormatPr defaultColWidth="9.109375" defaultRowHeight="12" x14ac:dyDescent="0.15"/>
  <cols>
    <col min="1" max="6" width="2.6640625" style="69" customWidth="1"/>
    <col min="7" max="7" width="14.109375" style="69" bestFit="1" customWidth="1"/>
    <col min="8" max="8" width="9.6640625" style="69" customWidth="1"/>
    <col min="9" max="15" width="9.109375" style="69" customWidth="1"/>
    <col min="16" max="16" width="8.88671875" style="75" customWidth="1"/>
    <col min="17" max="17" width="7.88671875" style="69" customWidth="1"/>
    <col min="18" max="18" width="7.6640625" style="69" customWidth="1"/>
    <col min="19" max="19" width="8.88671875" style="69" customWidth="1"/>
    <col min="20" max="20" width="7.5546875" style="69" customWidth="1"/>
    <col min="21" max="21" width="9.44140625" style="69" customWidth="1"/>
    <col min="22" max="22" width="11.88671875" style="69" bestFit="1" customWidth="1"/>
    <col min="23" max="23" width="9" style="69" customWidth="1"/>
    <col min="24" max="24" width="8.6640625" style="69" customWidth="1"/>
    <col min="25" max="25" width="7.5546875" style="69" customWidth="1"/>
    <col min="26" max="30" width="2.6640625" style="69" customWidth="1"/>
    <col min="31" max="31" width="14.109375" style="69" bestFit="1" customWidth="1"/>
    <col min="32" max="33" width="9.109375" style="69"/>
    <col min="34" max="37" width="9.109375" style="49"/>
    <col min="38" max="16384" width="9.109375" style="69"/>
  </cols>
  <sheetData>
    <row r="1" spans="1:37" s="1" customFormat="1" x14ac:dyDescent="0.15">
      <c r="B1" s="163" t="s">
        <v>178</v>
      </c>
      <c r="H1" s="2"/>
      <c r="I1" s="2"/>
      <c r="J1" s="2"/>
      <c r="K1" s="2"/>
      <c r="L1" s="2"/>
      <c r="M1" s="2"/>
      <c r="N1" s="2"/>
      <c r="O1" s="2"/>
      <c r="P1" s="2"/>
      <c r="Q1" s="164" t="s">
        <v>179</v>
      </c>
      <c r="R1" s="2"/>
      <c r="S1" s="2"/>
      <c r="T1" s="2"/>
      <c r="U1" s="2"/>
      <c r="V1" s="2"/>
      <c r="W1" s="2"/>
      <c r="X1" s="2"/>
      <c r="Y1" s="2"/>
      <c r="AF1" s="2"/>
      <c r="AH1" s="3"/>
      <c r="AI1" s="3"/>
      <c r="AJ1" s="3"/>
      <c r="AK1" s="3"/>
    </row>
    <row r="2" spans="1:37" s="4" customFormat="1" ht="14.4" x14ac:dyDescent="0.15">
      <c r="H2" s="186" t="s">
        <v>87</v>
      </c>
      <c r="I2" s="186"/>
      <c r="J2" s="186"/>
      <c r="K2" s="186"/>
      <c r="L2" s="186"/>
      <c r="M2" s="186"/>
      <c r="N2" s="186"/>
      <c r="P2" s="5"/>
      <c r="Q2" s="6"/>
      <c r="R2" s="184" t="s">
        <v>2</v>
      </c>
      <c r="S2" s="185"/>
      <c r="T2" s="185"/>
      <c r="U2" s="185"/>
      <c r="V2" s="185"/>
      <c r="W2" s="185"/>
      <c r="X2" s="185"/>
      <c r="Y2" s="185"/>
      <c r="Z2" s="7"/>
      <c r="AA2" s="7"/>
      <c r="AB2" s="7"/>
      <c r="AC2" s="7"/>
      <c r="AD2" s="7"/>
      <c r="AE2" s="7"/>
      <c r="AF2" s="8"/>
      <c r="AH2" s="9"/>
      <c r="AI2" s="9"/>
      <c r="AJ2" s="9"/>
      <c r="AK2" s="9"/>
    </row>
    <row r="3" spans="1:37" s="13" customFormat="1" ht="12.6" thickBot="1" x14ac:dyDescent="0.2">
      <c r="A3" s="1"/>
      <c r="B3" s="1"/>
      <c r="C3" s="1"/>
      <c r="D3" s="1"/>
      <c r="E3" s="1"/>
      <c r="F3" s="1"/>
      <c r="G3" s="1"/>
      <c r="H3" s="10"/>
      <c r="I3" s="11"/>
      <c r="J3" s="11"/>
      <c r="K3" s="11"/>
      <c r="L3" s="11"/>
      <c r="M3" s="11"/>
      <c r="N3" s="11"/>
      <c r="O3" s="11"/>
      <c r="P3" s="12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1"/>
      <c r="AE3" s="1"/>
      <c r="AF3" s="12"/>
      <c r="AH3" s="14"/>
      <c r="AI3" s="14"/>
      <c r="AJ3" s="14"/>
      <c r="AK3" s="14"/>
    </row>
    <row r="4" spans="1:37" s="13" customFormat="1" ht="14.1" customHeight="1" x14ac:dyDescent="0.15">
      <c r="A4" s="1"/>
      <c r="B4" s="171" t="s">
        <v>23</v>
      </c>
      <c r="C4" s="171"/>
      <c r="D4" s="171"/>
      <c r="E4" s="171"/>
      <c r="F4" s="171"/>
      <c r="G4" s="172"/>
      <c r="H4" s="168" t="s">
        <v>63</v>
      </c>
      <c r="I4" s="187" t="s">
        <v>0</v>
      </c>
      <c r="J4" s="188"/>
      <c r="K4" s="188"/>
      <c r="L4" s="188"/>
      <c r="M4" s="188"/>
      <c r="N4" s="188"/>
      <c r="O4" s="188"/>
      <c r="P4" s="12"/>
      <c r="Q4" s="177" t="s">
        <v>72</v>
      </c>
      <c r="R4" s="177"/>
      <c r="S4" s="177"/>
      <c r="T4" s="177"/>
      <c r="U4" s="177"/>
      <c r="V4" s="177"/>
      <c r="W4" s="177"/>
      <c r="X4" s="177"/>
      <c r="Y4" s="178"/>
      <c r="Z4" s="207" t="s">
        <v>62</v>
      </c>
      <c r="AA4" s="208"/>
      <c r="AB4" s="208"/>
      <c r="AC4" s="208"/>
      <c r="AD4" s="208"/>
      <c r="AE4" s="208"/>
      <c r="AF4" s="12"/>
      <c r="AH4" s="14"/>
      <c r="AI4" s="14"/>
      <c r="AJ4" s="14"/>
      <c r="AK4" s="14"/>
    </row>
    <row r="5" spans="1:37" s="13" customFormat="1" ht="14.1" customHeight="1" x14ac:dyDescent="0.15">
      <c r="A5" s="1"/>
      <c r="B5" s="173"/>
      <c r="C5" s="173"/>
      <c r="D5" s="173"/>
      <c r="E5" s="173"/>
      <c r="F5" s="173"/>
      <c r="G5" s="174"/>
      <c r="H5" s="169"/>
      <c r="I5" s="189"/>
      <c r="J5" s="190"/>
      <c r="K5" s="190"/>
      <c r="L5" s="190"/>
      <c r="M5" s="190"/>
      <c r="N5" s="190"/>
      <c r="O5" s="190"/>
      <c r="P5" s="12"/>
      <c r="Q5" s="179" t="s">
        <v>73</v>
      </c>
      <c r="R5" s="180"/>
      <c r="S5" s="180"/>
      <c r="T5" s="180"/>
      <c r="U5" s="181"/>
      <c r="V5" s="182" t="s">
        <v>74</v>
      </c>
      <c r="W5" s="179"/>
      <c r="X5" s="183"/>
      <c r="Y5" s="15" t="s">
        <v>75</v>
      </c>
      <c r="Z5" s="209"/>
      <c r="AA5" s="210"/>
      <c r="AB5" s="210"/>
      <c r="AC5" s="210"/>
      <c r="AD5" s="210"/>
      <c r="AE5" s="210"/>
      <c r="AF5" s="16" t="s">
        <v>92</v>
      </c>
      <c r="AG5" s="17"/>
      <c r="AH5" s="14"/>
      <c r="AI5" s="14"/>
      <c r="AJ5" s="14"/>
      <c r="AK5" s="14"/>
    </row>
    <row r="6" spans="1:37" s="13" customFormat="1" ht="48" customHeight="1" x14ac:dyDescent="0.15">
      <c r="A6" s="1"/>
      <c r="B6" s="175"/>
      <c r="C6" s="175"/>
      <c r="D6" s="175"/>
      <c r="E6" s="175"/>
      <c r="F6" s="175"/>
      <c r="G6" s="176"/>
      <c r="H6" s="170"/>
      <c r="I6" s="18" t="s">
        <v>65</v>
      </c>
      <c r="J6" s="18" t="s">
        <v>66</v>
      </c>
      <c r="K6" s="18" t="s">
        <v>64</v>
      </c>
      <c r="L6" s="19" t="s">
        <v>89</v>
      </c>
      <c r="M6" s="19" t="s">
        <v>91</v>
      </c>
      <c r="N6" s="20" t="s">
        <v>71</v>
      </c>
      <c r="O6" s="21" t="s">
        <v>67</v>
      </c>
      <c r="P6" s="22"/>
      <c r="Q6" s="23" t="s">
        <v>68</v>
      </c>
      <c r="R6" s="20" t="s">
        <v>90</v>
      </c>
      <c r="S6" s="20" t="s">
        <v>155</v>
      </c>
      <c r="T6" s="20" t="s">
        <v>86</v>
      </c>
      <c r="U6" s="24" t="s">
        <v>69</v>
      </c>
      <c r="V6" s="20" t="s">
        <v>154</v>
      </c>
      <c r="W6" s="20" t="s">
        <v>76</v>
      </c>
      <c r="X6" s="20" t="s">
        <v>84</v>
      </c>
      <c r="Y6" s="24" t="s">
        <v>70</v>
      </c>
      <c r="Z6" s="211"/>
      <c r="AA6" s="212"/>
      <c r="AB6" s="212"/>
      <c r="AC6" s="212"/>
      <c r="AD6" s="212"/>
      <c r="AE6" s="212"/>
      <c r="AF6" s="16" t="s">
        <v>102</v>
      </c>
      <c r="AG6" s="17"/>
      <c r="AH6" s="14"/>
      <c r="AI6" s="14"/>
      <c r="AJ6" s="14"/>
      <c r="AK6" s="14"/>
    </row>
    <row r="7" spans="1:37" s="35" customFormat="1" ht="15" customHeight="1" x14ac:dyDescent="0.15">
      <c r="A7" s="25"/>
      <c r="B7" s="166" t="s">
        <v>59</v>
      </c>
      <c r="C7" s="166"/>
      <c r="D7" s="166"/>
      <c r="E7" s="166"/>
      <c r="F7" s="166"/>
      <c r="G7" s="167"/>
      <c r="H7" s="26">
        <f>SUM(I7:O7,Q7:Y7,'02'!H7:P7,'02'!R7:Y7,'03'!H7:O7,'03'!Q7:X7)</f>
        <v>192607</v>
      </c>
      <c r="I7" s="26">
        <f>SUM(I8,I21,I28,I32,I47,I55)</f>
        <v>1260</v>
      </c>
      <c r="J7" s="26">
        <f t="shared" ref="J7:O7" si="0">SUM(J8,J21,J28,J32,J47,J55)</f>
        <v>742</v>
      </c>
      <c r="K7" s="26">
        <f t="shared" si="0"/>
        <v>1776</v>
      </c>
      <c r="L7" s="26">
        <f t="shared" si="0"/>
        <v>3289</v>
      </c>
      <c r="M7" s="26">
        <f t="shared" si="0"/>
        <v>576</v>
      </c>
      <c r="N7" s="26">
        <f t="shared" si="0"/>
        <v>331</v>
      </c>
      <c r="O7" s="27">
        <f t="shared" si="0"/>
        <v>5422</v>
      </c>
      <c r="P7" s="28"/>
      <c r="Q7" s="29">
        <f t="shared" ref="Q7:Y7" si="1">SUM(Q8,Q21,Q28,Q32,Q47,Q55)</f>
        <v>586</v>
      </c>
      <c r="R7" s="26">
        <f t="shared" si="1"/>
        <v>1950</v>
      </c>
      <c r="S7" s="26">
        <f t="shared" si="1"/>
        <v>69</v>
      </c>
      <c r="T7" s="26">
        <f t="shared" si="1"/>
        <v>31</v>
      </c>
      <c r="U7" s="26">
        <f t="shared" si="1"/>
        <v>2142</v>
      </c>
      <c r="V7" s="26">
        <f t="shared" si="1"/>
        <v>131</v>
      </c>
      <c r="W7" s="26">
        <f t="shared" si="1"/>
        <v>1578</v>
      </c>
      <c r="X7" s="26">
        <f t="shared" si="1"/>
        <v>300</v>
      </c>
      <c r="Y7" s="26">
        <f t="shared" si="1"/>
        <v>4317</v>
      </c>
      <c r="Z7" s="213" t="s">
        <v>59</v>
      </c>
      <c r="AA7" s="166"/>
      <c r="AB7" s="166"/>
      <c r="AC7" s="166"/>
      <c r="AD7" s="166"/>
      <c r="AE7" s="166"/>
      <c r="AF7" s="31">
        <f>SUM(I7:O7,Q7:Y7,'02'!H7:P7,'02'!R7:Y7,'03'!H7:O7,'03'!Q7:X7)-H7</f>
        <v>0</v>
      </c>
      <c r="AG7" s="32"/>
      <c r="AH7" s="33"/>
      <c r="AI7" s="33"/>
      <c r="AJ7" s="34"/>
      <c r="AK7" s="33"/>
    </row>
    <row r="8" spans="1:37" s="35" customFormat="1" ht="15" customHeight="1" x14ac:dyDescent="0.15">
      <c r="B8" s="36"/>
      <c r="C8" s="166" t="s">
        <v>60</v>
      </c>
      <c r="D8" s="166"/>
      <c r="E8" s="166"/>
      <c r="F8" s="166"/>
      <c r="G8" s="167"/>
      <c r="H8" s="26">
        <f>SUM(I8:O8,Q8:Y8,'02'!H8:P8,'02'!R8:Y8,'03'!H8:O8,'03'!Q8:X8)</f>
        <v>4225</v>
      </c>
      <c r="I8" s="26">
        <f>SUM(I9,I14,I19:I20)</f>
        <v>19</v>
      </c>
      <c r="J8" s="26">
        <f t="shared" ref="J8:O8" si="2">SUM(J9,J14,J19:J20)</f>
        <v>10</v>
      </c>
      <c r="K8" s="26">
        <f t="shared" si="2"/>
        <v>53</v>
      </c>
      <c r="L8" s="26">
        <f t="shared" si="2"/>
        <v>74</v>
      </c>
      <c r="M8" s="26">
        <f t="shared" si="2"/>
        <v>9</v>
      </c>
      <c r="N8" s="26">
        <f t="shared" si="2"/>
        <v>9</v>
      </c>
      <c r="O8" s="37">
        <f t="shared" si="2"/>
        <v>123</v>
      </c>
      <c r="P8" s="38"/>
      <c r="Q8" s="39">
        <f t="shared" ref="Q8:Y8" si="3">SUM(Q9,Q14,Q19:Q20)</f>
        <v>25</v>
      </c>
      <c r="R8" s="39">
        <f t="shared" si="3"/>
        <v>46</v>
      </c>
      <c r="S8" s="39">
        <f t="shared" si="3"/>
        <v>2</v>
      </c>
      <c r="T8" s="39">
        <f t="shared" si="3"/>
        <v>0</v>
      </c>
      <c r="U8" s="39">
        <f t="shared" si="3"/>
        <v>51</v>
      </c>
      <c r="V8" s="39">
        <f t="shared" si="3"/>
        <v>3</v>
      </c>
      <c r="W8" s="39">
        <f t="shared" si="3"/>
        <v>45</v>
      </c>
      <c r="X8" s="39">
        <f t="shared" si="3"/>
        <v>9</v>
      </c>
      <c r="Y8" s="39">
        <f t="shared" si="3"/>
        <v>77</v>
      </c>
      <c r="Z8" s="30"/>
      <c r="AA8" s="166" t="s">
        <v>60</v>
      </c>
      <c r="AB8" s="166"/>
      <c r="AC8" s="166"/>
      <c r="AD8" s="166"/>
      <c r="AE8" s="166"/>
      <c r="AF8" s="31">
        <f>SUM(I8:O8,Q8:Y8,'02'!H8:P8,'02'!R8:Y8,'03'!H8:O8,'03'!Q8:X8)-H8</f>
        <v>0</v>
      </c>
      <c r="AH8" s="33"/>
      <c r="AI8" s="33"/>
      <c r="AJ8" s="34"/>
      <c r="AK8" s="33"/>
    </row>
    <row r="9" spans="1:37" s="48" customFormat="1" ht="12" customHeight="1" x14ac:dyDescent="0.15">
      <c r="A9" s="35"/>
      <c r="B9" s="40"/>
      <c r="C9" s="40"/>
      <c r="D9" s="191" t="s">
        <v>61</v>
      </c>
      <c r="E9" s="191"/>
      <c r="F9" s="191"/>
      <c r="G9" s="192"/>
      <c r="H9" s="26">
        <f>SUM(I9:O9,Q9:Y9,'02'!H9:P9,'02'!R9:Y9,'03'!H9:O9,'03'!Q9:X9)</f>
        <v>924</v>
      </c>
      <c r="I9" s="43">
        <f>SUM(I10:I13)</f>
        <v>6</v>
      </c>
      <c r="J9" s="43">
        <f t="shared" ref="J9:O9" si="4">SUM(J10:J13)</f>
        <v>3</v>
      </c>
      <c r="K9" s="43">
        <f t="shared" si="4"/>
        <v>10</v>
      </c>
      <c r="L9" s="43">
        <f t="shared" si="4"/>
        <v>18</v>
      </c>
      <c r="M9" s="43">
        <f t="shared" si="4"/>
        <v>5</v>
      </c>
      <c r="N9" s="43">
        <f t="shared" si="4"/>
        <v>4</v>
      </c>
      <c r="O9" s="44">
        <f t="shared" si="4"/>
        <v>18</v>
      </c>
      <c r="P9" s="45"/>
      <c r="Q9" s="46">
        <f t="shared" ref="Q9:Y9" si="5">SUM(Q10:Q13)</f>
        <v>2</v>
      </c>
      <c r="R9" s="46">
        <f t="shared" si="5"/>
        <v>10</v>
      </c>
      <c r="S9" s="46">
        <f t="shared" si="5"/>
        <v>0</v>
      </c>
      <c r="T9" s="46">
        <f t="shared" si="5"/>
        <v>0</v>
      </c>
      <c r="U9" s="46">
        <f t="shared" si="5"/>
        <v>15</v>
      </c>
      <c r="V9" s="46">
        <f t="shared" si="5"/>
        <v>0</v>
      </c>
      <c r="W9" s="46">
        <f t="shared" si="5"/>
        <v>5</v>
      </c>
      <c r="X9" s="46">
        <f t="shared" si="5"/>
        <v>1</v>
      </c>
      <c r="Y9" s="46">
        <f t="shared" si="5"/>
        <v>13</v>
      </c>
      <c r="Z9" s="47"/>
      <c r="AA9" s="41"/>
      <c r="AB9" s="191" t="s">
        <v>61</v>
      </c>
      <c r="AC9" s="191"/>
      <c r="AD9" s="191"/>
      <c r="AE9" s="191"/>
      <c r="AF9" s="31">
        <f>SUM(I9:O9,Q9:Y9,'02'!H9:P9,'02'!R9:Y9,'03'!H9:O9,'03'!Q9:X9)-H9</f>
        <v>0</v>
      </c>
      <c r="AH9" s="49"/>
      <c r="AI9" s="49"/>
      <c r="AJ9" s="50"/>
      <c r="AK9" s="49"/>
    </row>
    <row r="10" spans="1:37" s="48" customFormat="1" ht="12" customHeight="1" x14ac:dyDescent="0.15">
      <c r="B10" s="40"/>
      <c r="C10" s="40"/>
      <c r="D10" s="40"/>
      <c r="E10" s="191" t="s">
        <v>4</v>
      </c>
      <c r="F10" s="191"/>
      <c r="G10" s="192"/>
      <c r="H10" s="26">
        <f>SUM(I10:O10,Q10:Y10,'02'!H10:P10,'02'!R10:Y10,'03'!H10:O10,'03'!Q10:X10)</f>
        <v>871</v>
      </c>
      <c r="I10" s="51">
        <v>5</v>
      </c>
      <c r="J10" s="51">
        <v>3</v>
      </c>
      <c r="K10" s="51">
        <v>10</v>
      </c>
      <c r="L10" s="51">
        <v>17</v>
      </c>
      <c r="M10" s="51">
        <v>5</v>
      </c>
      <c r="N10" s="51">
        <v>4</v>
      </c>
      <c r="O10" s="52">
        <v>18</v>
      </c>
      <c r="P10" s="53"/>
      <c r="Q10" s="54">
        <v>2</v>
      </c>
      <c r="R10" s="54">
        <v>10</v>
      </c>
      <c r="S10" s="54">
        <v>0</v>
      </c>
      <c r="T10" s="54">
        <v>0</v>
      </c>
      <c r="U10" s="54">
        <v>13</v>
      </c>
      <c r="V10" s="54">
        <v>0</v>
      </c>
      <c r="W10" s="54">
        <v>5</v>
      </c>
      <c r="X10" s="54">
        <v>1</v>
      </c>
      <c r="Y10" s="54">
        <v>13</v>
      </c>
      <c r="Z10" s="47"/>
      <c r="AA10" s="41"/>
      <c r="AB10" s="41"/>
      <c r="AC10" s="191" t="s">
        <v>4</v>
      </c>
      <c r="AD10" s="191"/>
      <c r="AE10" s="191"/>
      <c r="AF10" s="31">
        <f>SUM(I10:O10,Q10:Y10,'02'!H10:P10,'02'!R10:Y10,'03'!H10:O10,'03'!Q10:X10)-H10</f>
        <v>0</v>
      </c>
      <c r="AH10" s="49"/>
      <c r="AI10" s="49"/>
      <c r="AJ10" s="50"/>
      <c r="AK10" s="49"/>
    </row>
    <row r="11" spans="1:37" s="48" customFormat="1" ht="12" customHeight="1" x14ac:dyDescent="0.15">
      <c r="B11" s="40"/>
      <c r="C11" s="40"/>
      <c r="D11" s="40"/>
      <c r="E11" s="191" t="s">
        <v>24</v>
      </c>
      <c r="F11" s="191"/>
      <c r="G11" s="192"/>
      <c r="H11" s="26">
        <f>SUM(I11:O11,Q11:Y11,'02'!H11:P11,'02'!R11:Y11,'03'!H11:O11,'03'!Q11:X11)</f>
        <v>10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2">
        <v>0</v>
      </c>
      <c r="P11" s="53"/>
      <c r="Q11" s="54">
        <v>0</v>
      </c>
      <c r="R11" s="54">
        <v>0</v>
      </c>
      <c r="S11" s="54">
        <v>0</v>
      </c>
      <c r="T11" s="54">
        <v>0</v>
      </c>
      <c r="U11" s="54">
        <v>1</v>
      </c>
      <c r="V11" s="54">
        <v>0</v>
      </c>
      <c r="W11" s="54">
        <v>0</v>
      </c>
      <c r="X11" s="54">
        <v>0</v>
      </c>
      <c r="Y11" s="54">
        <v>0</v>
      </c>
      <c r="Z11" s="47"/>
      <c r="AA11" s="41"/>
      <c r="AB11" s="41"/>
      <c r="AC11" s="191" t="s">
        <v>24</v>
      </c>
      <c r="AD11" s="191"/>
      <c r="AE11" s="191"/>
      <c r="AF11" s="31">
        <f>SUM(I11:O11,Q11:Y11,'02'!H11:P11,'02'!R11:Y11,'03'!H11:O11,'03'!Q11:X11)-H11</f>
        <v>0</v>
      </c>
      <c r="AH11" s="49"/>
      <c r="AI11" s="49"/>
      <c r="AJ11" s="50"/>
      <c r="AK11" s="49"/>
    </row>
    <row r="12" spans="1:37" s="48" customFormat="1" ht="12" customHeight="1" x14ac:dyDescent="0.15">
      <c r="B12" s="40"/>
      <c r="C12" s="40"/>
      <c r="D12" s="40"/>
      <c r="E12" s="191" t="s">
        <v>5</v>
      </c>
      <c r="F12" s="191"/>
      <c r="G12" s="192"/>
      <c r="H12" s="26">
        <f>SUM(I12:O12,Q12:Y12,'02'!H12:P12,'02'!R12:Y12,'03'!H12:O12,'03'!Q12:X12)</f>
        <v>23</v>
      </c>
      <c r="I12" s="51">
        <v>0</v>
      </c>
      <c r="J12" s="51">
        <v>0</v>
      </c>
      <c r="K12" s="51">
        <v>0</v>
      </c>
      <c r="L12" s="51">
        <v>1</v>
      </c>
      <c r="M12" s="51">
        <v>0</v>
      </c>
      <c r="N12" s="51">
        <v>0</v>
      </c>
      <c r="O12" s="52">
        <v>0</v>
      </c>
      <c r="P12" s="53"/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47"/>
      <c r="AA12" s="41"/>
      <c r="AB12" s="41"/>
      <c r="AC12" s="191" t="s">
        <v>5</v>
      </c>
      <c r="AD12" s="191"/>
      <c r="AE12" s="191"/>
      <c r="AF12" s="31">
        <f>SUM(I12:O12,Q12:Y12,'02'!H12:P12,'02'!R12:Y12,'03'!H12:O12,'03'!Q12:X12)-H12</f>
        <v>0</v>
      </c>
      <c r="AH12" s="49"/>
      <c r="AI12" s="49"/>
      <c r="AJ12" s="50"/>
      <c r="AK12" s="49"/>
    </row>
    <row r="13" spans="1:37" s="48" customFormat="1" ht="12" customHeight="1" x14ac:dyDescent="0.15">
      <c r="B13" s="40"/>
      <c r="C13" s="40"/>
      <c r="D13" s="40"/>
      <c r="E13" s="191" t="s">
        <v>6</v>
      </c>
      <c r="F13" s="191"/>
      <c r="G13" s="192"/>
      <c r="H13" s="26">
        <f>SUM(I13:O13,Q13:Y13,'02'!H13:P13,'02'!R13:Y13,'03'!H13:O13,'03'!Q13:X13)</f>
        <v>20</v>
      </c>
      <c r="I13" s="51">
        <v>1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2">
        <v>0</v>
      </c>
      <c r="P13" s="53"/>
      <c r="Q13" s="54">
        <v>0</v>
      </c>
      <c r="R13" s="54">
        <v>0</v>
      </c>
      <c r="S13" s="54">
        <v>0</v>
      </c>
      <c r="T13" s="54">
        <v>0</v>
      </c>
      <c r="U13" s="54">
        <v>1</v>
      </c>
      <c r="V13" s="54">
        <v>0</v>
      </c>
      <c r="W13" s="54">
        <v>0</v>
      </c>
      <c r="X13" s="54">
        <v>0</v>
      </c>
      <c r="Y13" s="54">
        <v>0</v>
      </c>
      <c r="Z13" s="47"/>
      <c r="AA13" s="41"/>
      <c r="AB13" s="41"/>
      <c r="AC13" s="191" t="s">
        <v>6</v>
      </c>
      <c r="AD13" s="191"/>
      <c r="AE13" s="191"/>
      <c r="AF13" s="31">
        <f>SUM(I13:O13,Q13:Y13,'02'!H13:P13,'02'!R13:Y13,'03'!H13:O13,'03'!Q13:X13)-H13</f>
        <v>0</v>
      </c>
      <c r="AH13" s="49"/>
      <c r="AI13" s="49"/>
      <c r="AJ13" s="50"/>
      <c r="AK13" s="49"/>
    </row>
    <row r="14" spans="1:37" s="48" customFormat="1" ht="12" customHeight="1" x14ac:dyDescent="0.15">
      <c r="B14" s="40"/>
      <c r="C14" s="40"/>
      <c r="D14" s="191" t="s">
        <v>25</v>
      </c>
      <c r="E14" s="191"/>
      <c r="F14" s="191"/>
      <c r="G14" s="192"/>
      <c r="H14" s="26">
        <f>SUM(I14:O14,Q14:Y14,'02'!H14:P14,'02'!R14:Y14,'03'!H14:O14,'03'!Q14:X14)</f>
        <v>1604</v>
      </c>
      <c r="I14" s="43">
        <f>SUM(I15:I18)</f>
        <v>6</v>
      </c>
      <c r="J14" s="43">
        <f t="shared" ref="J14:O14" si="6">SUM(J15:J18)</f>
        <v>2</v>
      </c>
      <c r="K14" s="43">
        <f t="shared" si="6"/>
        <v>16</v>
      </c>
      <c r="L14" s="43">
        <f t="shared" si="6"/>
        <v>29</v>
      </c>
      <c r="M14" s="43">
        <f t="shared" si="6"/>
        <v>1</v>
      </c>
      <c r="N14" s="43">
        <f t="shared" si="6"/>
        <v>2</v>
      </c>
      <c r="O14" s="44">
        <f t="shared" si="6"/>
        <v>41</v>
      </c>
      <c r="P14" s="45"/>
      <c r="Q14" s="46">
        <f t="shared" ref="Q14:Y14" si="7">SUM(Q15:Q18)</f>
        <v>4</v>
      </c>
      <c r="R14" s="46">
        <f t="shared" si="7"/>
        <v>3</v>
      </c>
      <c r="S14" s="46">
        <f t="shared" si="7"/>
        <v>1</v>
      </c>
      <c r="T14" s="46">
        <f t="shared" si="7"/>
        <v>0</v>
      </c>
      <c r="U14" s="46">
        <f t="shared" si="7"/>
        <v>7</v>
      </c>
      <c r="V14" s="46">
        <f t="shared" si="7"/>
        <v>0</v>
      </c>
      <c r="W14" s="46">
        <f t="shared" si="7"/>
        <v>11</v>
      </c>
      <c r="X14" s="46">
        <f t="shared" si="7"/>
        <v>1</v>
      </c>
      <c r="Y14" s="46">
        <f t="shared" si="7"/>
        <v>28</v>
      </c>
      <c r="Z14" s="47"/>
      <c r="AA14" s="41"/>
      <c r="AB14" s="191" t="s">
        <v>25</v>
      </c>
      <c r="AC14" s="191"/>
      <c r="AD14" s="191"/>
      <c r="AE14" s="191"/>
      <c r="AF14" s="31">
        <f>SUM(I14:O14,Q14:Y14,'02'!H14:P14,'02'!R14:Y14,'03'!H14:O14,'03'!Q14:X14)-H14</f>
        <v>0</v>
      </c>
      <c r="AH14" s="49"/>
      <c r="AI14" s="49"/>
      <c r="AJ14" s="50"/>
      <c r="AK14" s="49"/>
    </row>
    <row r="15" spans="1:37" s="48" customFormat="1" ht="12" customHeight="1" x14ac:dyDescent="0.15">
      <c r="B15" s="40"/>
      <c r="C15" s="40"/>
      <c r="D15" s="40"/>
      <c r="E15" s="191" t="s">
        <v>7</v>
      </c>
      <c r="F15" s="191"/>
      <c r="G15" s="192"/>
      <c r="H15" s="26">
        <f>SUM(I15:O15,Q15:Y15,'02'!H15:P15,'02'!R15:Y15,'03'!H15:O15,'03'!Q15:X15)</f>
        <v>25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2">
        <v>0</v>
      </c>
      <c r="P15" s="53"/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47"/>
      <c r="AA15" s="41"/>
      <c r="AB15" s="41"/>
      <c r="AC15" s="191" t="s">
        <v>7</v>
      </c>
      <c r="AD15" s="191"/>
      <c r="AE15" s="191"/>
      <c r="AF15" s="31">
        <f>SUM(I15:O15,Q15:Y15,'02'!H15:P15,'02'!R15:Y15,'03'!H15:O15,'03'!Q15:X15)-H15</f>
        <v>0</v>
      </c>
      <c r="AH15" s="49"/>
      <c r="AI15" s="49"/>
      <c r="AJ15" s="50"/>
      <c r="AK15" s="49"/>
    </row>
    <row r="16" spans="1:37" s="48" customFormat="1" ht="12" customHeight="1" x14ac:dyDescent="0.15">
      <c r="B16" s="40"/>
      <c r="C16" s="40"/>
      <c r="D16" s="40"/>
      <c r="E16" s="191" t="s">
        <v>8</v>
      </c>
      <c r="F16" s="191"/>
      <c r="G16" s="192"/>
      <c r="H16" s="26">
        <f>SUM(I16:O16,Q16:Y16,'02'!H16:P16,'02'!R16:Y16,'03'!H16:O16,'03'!Q16:X16)</f>
        <v>789</v>
      </c>
      <c r="I16" s="51">
        <v>2</v>
      </c>
      <c r="J16" s="51">
        <v>2</v>
      </c>
      <c r="K16" s="51">
        <v>10</v>
      </c>
      <c r="L16" s="51">
        <v>18</v>
      </c>
      <c r="M16" s="51">
        <v>0</v>
      </c>
      <c r="N16" s="51">
        <v>1</v>
      </c>
      <c r="O16" s="52">
        <v>20</v>
      </c>
      <c r="P16" s="53"/>
      <c r="Q16" s="54">
        <v>2</v>
      </c>
      <c r="R16" s="54">
        <v>1</v>
      </c>
      <c r="S16" s="54">
        <v>1</v>
      </c>
      <c r="T16" s="54">
        <v>0</v>
      </c>
      <c r="U16" s="54">
        <v>4</v>
      </c>
      <c r="V16" s="54">
        <v>0</v>
      </c>
      <c r="W16" s="54">
        <v>3</v>
      </c>
      <c r="X16" s="54">
        <v>0</v>
      </c>
      <c r="Y16" s="54">
        <v>12</v>
      </c>
      <c r="Z16" s="47"/>
      <c r="AA16" s="41"/>
      <c r="AB16" s="41"/>
      <c r="AC16" s="191" t="s">
        <v>8</v>
      </c>
      <c r="AD16" s="191"/>
      <c r="AE16" s="191"/>
      <c r="AF16" s="31">
        <f>SUM(I16:O16,Q16:Y16,'02'!H16:P16,'02'!R16:Y16,'03'!H16:O16,'03'!Q16:X16)-H16</f>
        <v>0</v>
      </c>
      <c r="AH16" s="49"/>
      <c r="AI16" s="49"/>
      <c r="AJ16" s="50"/>
      <c r="AK16" s="49"/>
    </row>
    <row r="17" spans="1:37" s="48" customFormat="1" ht="12" customHeight="1" x14ac:dyDescent="0.15">
      <c r="B17" s="40"/>
      <c r="C17" s="40"/>
      <c r="D17" s="40"/>
      <c r="E17" s="193" t="s">
        <v>184</v>
      </c>
      <c r="F17" s="191"/>
      <c r="G17" s="192"/>
      <c r="H17" s="26">
        <f>SUM(I17:O17,Q17:Y17,'02'!H17:P17,'02'!R17:Y17,'03'!H17:O17,'03'!Q17:X17)</f>
        <v>30</v>
      </c>
      <c r="I17" s="51">
        <v>0</v>
      </c>
      <c r="J17" s="51">
        <v>0</v>
      </c>
      <c r="K17" s="51">
        <v>1</v>
      </c>
      <c r="L17" s="51">
        <v>2</v>
      </c>
      <c r="M17" s="51">
        <v>0</v>
      </c>
      <c r="N17" s="51">
        <v>0</v>
      </c>
      <c r="O17" s="52">
        <v>0</v>
      </c>
      <c r="P17" s="53"/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1</v>
      </c>
      <c r="Z17" s="47"/>
      <c r="AA17" s="41"/>
      <c r="AB17" s="41"/>
      <c r="AC17" s="193" t="s">
        <v>184</v>
      </c>
      <c r="AD17" s="191"/>
      <c r="AE17" s="191"/>
      <c r="AF17" s="31">
        <f>SUM(I17:O17,Q17:Y17,'02'!H17:P17,'02'!R17:Y17,'03'!H17:O17,'03'!Q17:X17)-H17</f>
        <v>0</v>
      </c>
      <c r="AH17" s="49"/>
      <c r="AI17" s="49"/>
      <c r="AJ17" s="50"/>
      <c r="AK17" s="49"/>
    </row>
    <row r="18" spans="1:37" s="48" customFormat="1" ht="12" customHeight="1" x14ac:dyDescent="0.15">
      <c r="B18" s="40"/>
      <c r="C18" s="40"/>
      <c r="D18" s="40"/>
      <c r="E18" s="191" t="s">
        <v>9</v>
      </c>
      <c r="F18" s="191"/>
      <c r="G18" s="192"/>
      <c r="H18" s="26">
        <f>SUM(I18:O18,Q18:Y18,'02'!H18:P18,'02'!R18:Y18,'03'!H18:O18,'03'!Q18:X18)</f>
        <v>760</v>
      </c>
      <c r="I18" s="51">
        <v>4</v>
      </c>
      <c r="J18" s="51">
        <v>0</v>
      </c>
      <c r="K18" s="51">
        <v>5</v>
      </c>
      <c r="L18" s="51">
        <v>9</v>
      </c>
      <c r="M18" s="51">
        <v>1</v>
      </c>
      <c r="N18" s="51">
        <v>1</v>
      </c>
      <c r="O18" s="52">
        <v>21</v>
      </c>
      <c r="P18" s="53"/>
      <c r="Q18" s="54">
        <v>2</v>
      </c>
      <c r="R18" s="54">
        <v>2</v>
      </c>
      <c r="S18" s="54">
        <v>0</v>
      </c>
      <c r="T18" s="54">
        <v>0</v>
      </c>
      <c r="U18" s="54">
        <v>3</v>
      </c>
      <c r="V18" s="54">
        <v>0</v>
      </c>
      <c r="W18" s="54">
        <v>8</v>
      </c>
      <c r="X18" s="54">
        <v>1</v>
      </c>
      <c r="Y18" s="54">
        <v>15</v>
      </c>
      <c r="Z18" s="47"/>
      <c r="AA18" s="41"/>
      <c r="AB18" s="41"/>
      <c r="AC18" s="191" t="s">
        <v>9</v>
      </c>
      <c r="AD18" s="191"/>
      <c r="AE18" s="191"/>
      <c r="AF18" s="31">
        <f>SUM(I18:O18,Q18:Y18,'02'!H18:P18,'02'!R18:Y18,'03'!H18:O18,'03'!Q18:X18)-H18</f>
        <v>0</v>
      </c>
      <c r="AH18" s="49"/>
      <c r="AI18" s="49"/>
      <c r="AJ18" s="50"/>
      <c r="AK18" s="49"/>
    </row>
    <row r="19" spans="1:37" s="48" customFormat="1" ht="12" customHeight="1" x14ac:dyDescent="0.15">
      <c r="B19" s="40"/>
      <c r="C19" s="40"/>
      <c r="D19" s="191" t="s">
        <v>26</v>
      </c>
      <c r="E19" s="191"/>
      <c r="F19" s="191"/>
      <c r="G19" s="192"/>
      <c r="H19" s="26">
        <f>SUM(I19:O19,Q19:Y19,'02'!H19:P19,'02'!R19:Y19,'03'!H19:O19,'03'!Q19:X19)</f>
        <v>519</v>
      </c>
      <c r="I19" s="51">
        <v>3</v>
      </c>
      <c r="J19" s="51">
        <v>0</v>
      </c>
      <c r="K19" s="51">
        <v>6</v>
      </c>
      <c r="L19" s="51">
        <v>3</v>
      </c>
      <c r="M19" s="51">
        <v>1</v>
      </c>
      <c r="N19" s="51">
        <v>1</v>
      </c>
      <c r="O19" s="52">
        <v>8</v>
      </c>
      <c r="P19" s="53"/>
      <c r="Q19" s="54">
        <v>1</v>
      </c>
      <c r="R19" s="54">
        <v>2</v>
      </c>
      <c r="S19" s="54">
        <v>0</v>
      </c>
      <c r="T19" s="54">
        <v>0</v>
      </c>
      <c r="U19" s="54">
        <v>6</v>
      </c>
      <c r="V19" s="54">
        <v>0</v>
      </c>
      <c r="W19" s="54">
        <v>1</v>
      </c>
      <c r="X19" s="54">
        <v>1</v>
      </c>
      <c r="Y19" s="54">
        <v>6</v>
      </c>
      <c r="Z19" s="47"/>
      <c r="AA19" s="41"/>
      <c r="AB19" s="191" t="s">
        <v>26</v>
      </c>
      <c r="AC19" s="191"/>
      <c r="AD19" s="191"/>
      <c r="AE19" s="191"/>
      <c r="AF19" s="31">
        <f>SUM(I19:O19,Q19:Y19,'02'!H19:P19,'02'!R19:Y19,'03'!H19:O19,'03'!Q19:X19)-H19</f>
        <v>0</v>
      </c>
      <c r="AH19" s="49"/>
      <c r="AI19" s="49"/>
      <c r="AJ19" s="50"/>
      <c r="AK19" s="49"/>
    </row>
    <row r="20" spans="1:37" s="48" customFormat="1" ht="12" customHeight="1" x14ac:dyDescent="0.15">
      <c r="B20" s="40"/>
      <c r="C20" s="40"/>
      <c r="D20" s="193" t="s">
        <v>185</v>
      </c>
      <c r="E20" s="191"/>
      <c r="F20" s="191"/>
      <c r="G20" s="192"/>
      <c r="H20" s="26">
        <f>SUM(I20:O20,Q20:Y20,'02'!H20:P20,'02'!R20:Y20,'03'!H20:O20,'03'!Q20:X20)</f>
        <v>1178</v>
      </c>
      <c r="I20" s="51">
        <v>4</v>
      </c>
      <c r="J20" s="51">
        <v>5</v>
      </c>
      <c r="K20" s="51">
        <v>21</v>
      </c>
      <c r="L20" s="51">
        <v>24</v>
      </c>
      <c r="M20" s="51">
        <v>2</v>
      </c>
      <c r="N20" s="51">
        <v>2</v>
      </c>
      <c r="O20" s="52">
        <v>56</v>
      </c>
      <c r="P20" s="53"/>
      <c r="Q20" s="54">
        <v>18</v>
      </c>
      <c r="R20" s="54">
        <v>31</v>
      </c>
      <c r="S20" s="54">
        <v>1</v>
      </c>
      <c r="T20" s="54">
        <v>0</v>
      </c>
      <c r="U20" s="54">
        <v>23</v>
      </c>
      <c r="V20" s="54">
        <v>3</v>
      </c>
      <c r="W20" s="54">
        <v>28</v>
      </c>
      <c r="X20" s="54">
        <v>6</v>
      </c>
      <c r="Y20" s="54">
        <v>30</v>
      </c>
      <c r="Z20" s="47"/>
      <c r="AA20" s="41"/>
      <c r="AB20" s="193" t="s">
        <v>185</v>
      </c>
      <c r="AC20" s="191"/>
      <c r="AD20" s="191"/>
      <c r="AE20" s="191"/>
      <c r="AF20" s="31">
        <f>SUM(I20:O20,Q20:Y20,'02'!H20:P20,'02'!R20:Y20,'03'!H20:O20,'03'!Q20:X20)-H20</f>
        <v>0</v>
      </c>
      <c r="AH20" s="49"/>
      <c r="AI20" s="49"/>
      <c r="AJ20" s="50"/>
      <c r="AK20" s="49"/>
    </row>
    <row r="21" spans="1:37" s="35" customFormat="1" ht="15" customHeight="1" x14ac:dyDescent="0.15">
      <c r="A21" s="48"/>
      <c r="B21" s="36"/>
      <c r="C21" s="166" t="s">
        <v>27</v>
      </c>
      <c r="D21" s="166"/>
      <c r="E21" s="166"/>
      <c r="F21" s="166"/>
      <c r="G21" s="167"/>
      <c r="H21" s="26">
        <f>SUM(I21:O21,Q21:Y21,'02'!H21:P21,'02'!R21:Y21,'03'!H21:O21,'03'!Q21:X21)</f>
        <v>50789</v>
      </c>
      <c r="I21" s="26">
        <f>SUM(I22:I24,I26:I27)</f>
        <v>475</v>
      </c>
      <c r="J21" s="26">
        <f t="shared" ref="J21:O21" si="8">SUM(J22:J24,J26:J27)</f>
        <v>302</v>
      </c>
      <c r="K21" s="26">
        <f t="shared" si="8"/>
        <v>942</v>
      </c>
      <c r="L21" s="26">
        <f t="shared" si="8"/>
        <v>1737</v>
      </c>
      <c r="M21" s="26">
        <f t="shared" si="8"/>
        <v>256</v>
      </c>
      <c r="N21" s="26">
        <f t="shared" si="8"/>
        <v>161</v>
      </c>
      <c r="O21" s="37">
        <f t="shared" si="8"/>
        <v>2347</v>
      </c>
      <c r="P21" s="38"/>
      <c r="Q21" s="39">
        <f t="shared" ref="Q21:Y21" si="9">SUM(Q22:Q24,Q26:Q27)</f>
        <v>220</v>
      </c>
      <c r="R21" s="39">
        <f t="shared" si="9"/>
        <v>575</v>
      </c>
      <c r="S21" s="39">
        <f t="shared" si="9"/>
        <v>35</v>
      </c>
      <c r="T21" s="39">
        <f t="shared" si="9"/>
        <v>13</v>
      </c>
      <c r="U21" s="39">
        <f t="shared" si="9"/>
        <v>753</v>
      </c>
      <c r="V21" s="39">
        <f t="shared" si="9"/>
        <v>33</v>
      </c>
      <c r="W21" s="39">
        <f t="shared" si="9"/>
        <v>727</v>
      </c>
      <c r="X21" s="39">
        <f t="shared" si="9"/>
        <v>100</v>
      </c>
      <c r="Y21" s="39">
        <f t="shared" si="9"/>
        <v>1408</v>
      </c>
      <c r="Z21" s="30"/>
      <c r="AA21" s="166" t="s">
        <v>27</v>
      </c>
      <c r="AB21" s="166"/>
      <c r="AC21" s="166"/>
      <c r="AD21" s="166"/>
      <c r="AE21" s="166"/>
      <c r="AF21" s="31">
        <f>SUM(I21:O21,Q21:Y21,'02'!H21:P21,'02'!R21:Y21,'03'!H21:O21,'03'!Q21:X21)-H21</f>
        <v>0</v>
      </c>
      <c r="AH21" s="33"/>
      <c r="AI21" s="33"/>
      <c r="AJ21" s="34"/>
      <c r="AK21" s="33"/>
    </row>
    <row r="22" spans="1:37" s="48" customFormat="1" ht="12" customHeight="1" x14ac:dyDescent="0.15">
      <c r="A22" s="35"/>
      <c r="B22" s="40"/>
      <c r="C22" s="40"/>
      <c r="D22" s="191" t="s">
        <v>10</v>
      </c>
      <c r="E22" s="191"/>
      <c r="F22" s="191"/>
      <c r="G22" s="192"/>
      <c r="H22" s="26">
        <f>SUM(I22:O22,Q22:Y22,'02'!H22:P22,'02'!R22:Y22,'03'!H22:O22,'03'!Q22:X22)</f>
        <v>5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2">
        <v>0</v>
      </c>
      <c r="P22" s="53"/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47"/>
      <c r="AA22" s="41"/>
      <c r="AB22" s="191" t="s">
        <v>10</v>
      </c>
      <c r="AC22" s="191"/>
      <c r="AD22" s="191"/>
      <c r="AE22" s="191"/>
      <c r="AF22" s="31">
        <f>SUM(I22:O22,Q22:Y22,'02'!H22:P22,'02'!R22:Y22,'03'!H22:O22,'03'!Q22:X22)-H22</f>
        <v>0</v>
      </c>
      <c r="AH22" s="49"/>
      <c r="AI22" s="49"/>
      <c r="AJ22" s="50"/>
      <c r="AK22" s="49"/>
    </row>
    <row r="23" spans="1:37" s="48" customFormat="1" ht="12" customHeight="1" x14ac:dyDescent="0.15">
      <c r="B23" s="40"/>
      <c r="C23" s="40"/>
      <c r="D23" s="191" t="s">
        <v>28</v>
      </c>
      <c r="E23" s="191"/>
      <c r="F23" s="191"/>
      <c r="G23" s="192"/>
      <c r="H23" s="26">
        <f>SUM(I23:O23,Q23:Y23,'02'!H23:P23,'02'!R23:Y23,'03'!H23:O23,'03'!Q23:X23)</f>
        <v>26377</v>
      </c>
      <c r="I23" s="51">
        <v>279</v>
      </c>
      <c r="J23" s="51">
        <v>162</v>
      </c>
      <c r="K23" s="51">
        <v>454</v>
      </c>
      <c r="L23" s="51">
        <v>737</v>
      </c>
      <c r="M23" s="51">
        <v>128</v>
      </c>
      <c r="N23" s="51">
        <v>100</v>
      </c>
      <c r="O23" s="52">
        <v>1148</v>
      </c>
      <c r="P23" s="53"/>
      <c r="Q23" s="54">
        <v>113</v>
      </c>
      <c r="R23" s="54">
        <v>327</v>
      </c>
      <c r="S23" s="54">
        <v>19</v>
      </c>
      <c r="T23" s="54">
        <v>6</v>
      </c>
      <c r="U23" s="54">
        <v>420</v>
      </c>
      <c r="V23" s="54">
        <v>15</v>
      </c>
      <c r="W23" s="54">
        <v>362</v>
      </c>
      <c r="X23" s="54">
        <v>52</v>
      </c>
      <c r="Y23" s="54">
        <v>842</v>
      </c>
      <c r="Z23" s="47"/>
      <c r="AA23" s="41"/>
      <c r="AB23" s="191" t="s">
        <v>28</v>
      </c>
      <c r="AC23" s="191"/>
      <c r="AD23" s="191"/>
      <c r="AE23" s="191"/>
      <c r="AF23" s="31">
        <f>SUM(I23:O23,Q23:Y23,'02'!H23:P23,'02'!R23:Y23,'03'!H23:O23,'03'!Q23:X23)-H23</f>
        <v>0</v>
      </c>
      <c r="AH23" s="49"/>
      <c r="AI23" s="49"/>
      <c r="AJ23" s="50"/>
      <c r="AK23" s="49"/>
    </row>
    <row r="24" spans="1:37" s="48" customFormat="1" ht="12" customHeight="1" x14ac:dyDescent="0.15">
      <c r="B24" s="40"/>
      <c r="C24" s="40"/>
      <c r="D24" s="191" t="s">
        <v>29</v>
      </c>
      <c r="E24" s="191"/>
      <c r="F24" s="191"/>
      <c r="G24" s="192"/>
      <c r="H24" s="26">
        <f>SUM(I24:O24,Q24:Y24,'02'!H24:P24,'02'!R24:Y24,'03'!H24:O24,'03'!Q24:X24)</f>
        <v>20105</v>
      </c>
      <c r="I24" s="51">
        <v>161</v>
      </c>
      <c r="J24" s="51">
        <v>121</v>
      </c>
      <c r="K24" s="51">
        <v>447</v>
      </c>
      <c r="L24" s="51">
        <v>889</v>
      </c>
      <c r="M24" s="51">
        <v>110</v>
      </c>
      <c r="N24" s="51">
        <v>53</v>
      </c>
      <c r="O24" s="52">
        <v>1016</v>
      </c>
      <c r="P24" s="53"/>
      <c r="Q24" s="54">
        <v>96</v>
      </c>
      <c r="R24" s="54">
        <v>216</v>
      </c>
      <c r="S24" s="54">
        <v>11</v>
      </c>
      <c r="T24" s="54">
        <v>5</v>
      </c>
      <c r="U24" s="54">
        <v>289</v>
      </c>
      <c r="V24" s="54">
        <v>14</v>
      </c>
      <c r="W24" s="54">
        <v>298</v>
      </c>
      <c r="X24" s="54">
        <v>42</v>
      </c>
      <c r="Y24" s="54">
        <v>508</v>
      </c>
      <c r="Z24" s="47"/>
      <c r="AA24" s="41"/>
      <c r="AB24" s="191" t="s">
        <v>29</v>
      </c>
      <c r="AC24" s="191"/>
      <c r="AD24" s="191"/>
      <c r="AE24" s="191"/>
      <c r="AF24" s="31">
        <f>SUM(I24:O24,Q24:Y24,'02'!H24:P24,'02'!R24:Y24,'03'!H24:O24,'03'!Q24:X24)-H24</f>
        <v>0</v>
      </c>
      <c r="AH24" s="49"/>
      <c r="AI24" s="49"/>
      <c r="AJ24" s="50"/>
      <c r="AK24" s="49"/>
    </row>
    <row r="25" spans="1:37" s="48" customFormat="1" ht="12" customHeight="1" x14ac:dyDescent="0.15">
      <c r="B25" s="40"/>
      <c r="C25" s="40"/>
      <c r="D25" s="40"/>
      <c r="E25" s="194" t="s">
        <v>30</v>
      </c>
      <c r="F25" s="194"/>
      <c r="G25" s="41" t="s">
        <v>11</v>
      </c>
      <c r="H25" s="26">
        <f>SUM(I25:O25,Q25:Y25,'02'!H25:P25,'02'!R25:Y25,'03'!H25:O25,'03'!Q25:X25)</f>
        <v>79</v>
      </c>
      <c r="I25" s="51">
        <v>2</v>
      </c>
      <c r="J25" s="51">
        <v>0</v>
      </c>
      <c r="K25" s="51">
        <v>1</v>
      </c>
      <c r="L25" s="51">
        <v>2</v>
      </c>
      <c r="M25" s="51">
        <v>0</v>
      </c>
      <c r="N25" s="51">
        <v>0</v>
      </c>
      <c r="O25" s="52">
        <v>3</v>
      </c>
      <c r="P25" s="53"/>
      <c r="Q25" s="54">
        <v>0</v>
      </c>
      <c r="R25" s="54">
        <v>1</v>
      </c>
      <c r="S25" s="54">
        <v>0</v>
      </c>
      <c r="T25" s="54">
        <v>0</v>
      </c>
      <c r="U25" s="54">
        <v>3</v>
      </c>
      <c r="V25" s="54">
        <v>0</v>
      </c>
      <c r="W25" s="54">
        <v>0</v>
      </c>
      <c r="X25" s="54">
        <v>0</v>
      </c>
      <c r="Y25" s="54">
        <v>0</v>
      </c>
      <c r="Z25" s="47"/>
      <c r="AA25" s="41"/>
      <c r="AB25" s="41"/>
      <c r="AC25" s="194" t="s">
        <v>30</v>
      </c>
      <c r="AD25" s="194"/>
      <c r="AE25" s="41" t="s">
        <v>11</v>
      </c>
      <c r="AF25" s="31">
        <f>SUM(I25:O25,Q25:Y25,'02'!H25:P25,'02'!R25:Y25,'03'!H25:O25,'03'!Q25:X25)-H25</f>
        <v>0</v>
      </c>
      <c r="AH25" s="49"/>
      <c r="AI25" s="49"/>
      <c r="AJ25" s="50"/>
      <c r="AK25" s="49"/>
    </row>
    <row r="26" spans="1:37" s="48" customFormat="1" ht="12" customHeight="1" x14ac:dyDescent="0.15">
      <c r="B26" s="40"/>
      <c r="C26" s="40"/>
      <c r="D26" s="191" t="s">
        <v>31</v>
      </c>
      <c r="E26" s="191"/>
      <c r="F26" s="191"/>
      <c r="G26" s="192"/>
      <c r="H26" s="26">
        <f>SUM(I26:O26,Q26:Y26,'02'!H26:P26,'02'!R26:Y26,'03'!H26:O26,'03'!Q26:X26)</f>
        <v>2764</v>
      </c>
      <c r="I26" s="51">
        <v>24</v>
      </c>
      <c r="J26" s="51">
        <v>15</v>
      </c>
      <c r="K26" s="51">
        <v>25</v>
      </c>
      <c r="L26" s="51">
        <v>65</v>
      </c>
      <c r="M26" s="51">
        <v>13</v>
      </c>
      <c r="N26" s="51">
        <v>5</v>
      </c>
      <c r="O26" s="52">
        <v>125</v>
      </c>
      <c r="P26" s="53"/>
      <c r="Q26" s="54">
        <v>10</v>
      </c>
      <c r="R26" s="54">
        <v>29</v>
      </c>
      <c r="S26" s="54">
        <v>3</v>
      </c>
      <c r="T26" s="54">
        <v>2</v>
      </c>
      <c r="U26" s="54">
        <v>34</v>
      </c>
      <c r="V26" s="54">
        <v>3</v>
      </c>
      <c r="W26" s="54">
        <v>44</v>
      </c>
      <c r="X26" s="54">
        <v>5</v>
      </c>
      <c r="Y26" s="54">
        <v>48</v>
      </c>
      <c r="Z26" s="47"/>
      <c r="AA26" s="41"/>
      <c r="AB26" s="191" t="s">
        <v>31</v>
      </c>
      <c r="AC26" s="191"/>
      <c r="AD26" s="191"/>
      <c r="AE26" s="191"/>
      <c r="AF26" s="31">
        <f>SUM(I26:O26,Q26:Y26,'02'!H26:P26,'02'!R26:Y26,'03'!H26:O26,'03'!Q26:X26)-H26</f>
        <v>0</v>
      </c>
      <c r="AH26" s="49"/>
      <c r="AI26" s="49"/>
      <c r="AJ26" s="50"/>
      <c r="AK26" s="49"/>
    </row>
    <row r="27" spans="1:37" s="48" customFormat="1" ht="12" customHeight="1" x14ac:dyDescent="0.15">
      <c r="B27" s="40"/>
      <c r="C27" s="40"/>
      <c r="D27" s="191" t="s">
        <v>32</v>
      </c>
      <c r="E27" s="191"/>
      <c r="F27" s="191"/>
      <c r="G27" s="192"/>
      <c r="H27" s="26">
        <f>SUM(I27:O27,Q27:Y27,'02'!H27:P27,'02'!R27:Y27,'03'!H27:O27,'03'!Q27:X27)</f>
        <v>1538</v>
      </c>
      <c r="I27" s="51">
        <v>11</v>
      </c>
      <c r="J27" s="51">
        <v>4</v>
      </c>
      <c r="K27" s="51">
        <v>16</v>
      </c>
      <c r="L27" s="51">
        <v>46</v>
      </c>
      <c r="M27" s="51">
        <v>5</v>
      </c>
      <c r="N27" s="51">
        <v>3</v>
      </c>
      <c r="O27" s="52">
        <v>58</v>
      </c>
      <c r="P27" s="53"/>
      <c r="Q27" s="54">
        <v>1</v>
      </c>
      <c r="R27" s="54">
        <v>3</v>
      </c>
      <c r="S27" s="54">
        <v>2</v>
      </c>
      <c r="T27" s="54">
        <v>0</v>
      </c>
      <c r="U27" s="54">
        <v>10</v>
      </c>
      <c r="V27" s="54">
        <v>1</v>
      </c>
      <c r="W27" s="54">
        <v>23</v>
      </c>
      <c r="X27" s="54">
        <v>1</v>
      </c>
      <c r="Y27" s="54">
        <v>10</v>
      </c>
      <c r="Z27" s="47"/>
      <c r="AA27" s="41"/>
      <c r="AB27" s="191" t="s">
        <v>32</v>
      </c>
      <c r="AC27" s="191"/>
      <c r="AD27" s="191"/>
      <c r="AE27" s="191"/>
      <c r="AF27" s="31">
        <f>SUM(I27:O27,Q27:Y27,'02'!H27:P27,'02'!R27:Y27,'03'!H27:O27,'03'!Q27:X27)-H27</f>
        <v>0</v>
      </c>
      <c r="AH27" s="49"/>
      <c r="AI27" s="49"/>
      <c r="AJ27" s="50"/>
      <c r="AK27" s="49"/>
    </row>
    <row r="28" spans="1:37" s="35" customFormat="1" ht="15" customHeight="1" x14ac:dyDescent="0.15">
      <c r="A28" s="48"/>
      <c r="B28" s="36"/>
      <c r="C28" s="166" t="s">
        <v>33</v>
      </c>
      <c r="D28" s="166"/>
      <c r="E28" s="166"/>
      <c r="F28" s="166"/>
      <c r="G28" s="167"/>
      <c r="H28" s="26">
        <f>SUM(I28:O28,Q28:Y28,'02'!H28:P28,'02'!R28:Y28,'03'!H28:O28,'03'!Q28:X28)</f>
        <v>94144</v>
      </c>
      <c r="I28" s="26">
        <f>SUM(I29:I31)</f>
        <v>542</v>
      </c>
      <c r="J28" s="26">
        <f t="shared" ref="J28:O28" si="10">SUM(J29:J31)</f>
        <v>223</v>
      </c>
      <c r="K28" s="26">
        <f t="shared" si="10"/>
        <v>409</v>
      </c>
      <c r="L28" s="26">
        <f t="shared" si="10"/>
        <v>703</v>
      </c>
      <c r="M28" s="26">
        <f t="shared" si="10"/>
        <v>125</v>
      </c>
      <c r="N28" s="26">
        <f t="shared" si="10"/>
        <v>89</v>
      </c>
      <c r="O28" s="37">
        <f t="shared" si="10"/>
        <v>1399</v>
      </c>
      <c r="P28" s="38"/>
      <c r="Q28" s="39">
        <f t="shared" ref="Q28:Y28" si="11">SUM(Q29:Q31)</f>
        <v>151</v>
      </c>
      <c r="R28" s="39">
        <f t="shared" si="11"/>
        <v>884</v>
      </c>
      <c r="S28" s="39">
        <f t="shared" si="11"/>
        <v>17</v>
      </c>
      <c r="T28" s="39">
        <f t="shared" si="11"/>
        <v>7</v>
      </c>
      <c r="U28" s="39">
        <f t="shared" si="11"/>
        <v>724</v>
      </c>
      <c r="V28" s="39">
        <f t="shared" si="11"/>
        <v>9</v>
      </c>
      <c r="W28" s="39">
        <f t="shared" si="11"/>
        <v>216</v>
      </c>
      <c r="X28" s="39">
        <f t="shared" si="11"/>
        <v>62</v>
      </c>
      <c r="Y28" s="39">
        <f t="shared" si="11"/>
        <v>1632</v>
      </c>
      <c r="Z28" s="30"/>
      <c r="AA28" s="166" t="s">
        <v>33</v>
      </c>
      <c r="AB28" s="166"/>
      <c r="AC28" s="166"/>
      <c r="AD28" s="166"/>
      <c r="AE28" s="166"/>
      <c r="AF28" s="31">
        <f>SUM(I28:O28,Q28:Y28,'02'!H28:P28,'02'!R28:Y28,'03'!H28:O28,'03'!Q28:X28)-H28</f>
        <v>0</v>
      </c>
      <c r="AH28" s="33"/>
      <c r="AI28" s="33"/>
      <c r="AJ28" s="34"/>
      <c r="AK28" s="33"/>
    </row>
    <row r="29" spans="1:37" s="48" customFormat="1" ht="12" customHeight="1" x14ac:dyDescent="0.15">
      <c r="A29" s="35"/>
      <c r="B29" s="40"/>
      <c r="C29" s="40"/>
      <c r="D29" s="191" t="s">
        <v>34</v>
      </c>
      <c r="E29" s="191"/>
      <c r="F29" s="191"/>
      <c r="G29" s="192"/>
      <c r="H29" s="26">
        <f>SUM(I29:O29,Q29:Y29,'02'!H29:P29,'02'!R29:Y29,'03'!H29:O29,'03'!Q29:X29)</f>
        <v>6106</v>
      </c>
      <c r="I29" s="51">
        <v>25</v>
      </c>
      <c r="J29" s="51">
        <v>11</v>
      </c>
      <c r="K29" s="51">
        <v>26</v>
      </c>
      <c r="L29" s="51">
        <v>69</v>
      </c>
      <c r="M29" s="51">
        <v>14</v>
      </c>
      <c r="N29" s="51">
        <v>4</v>
      </c>
      <c r="O29" s="52">
        <v>133</v>
      </c>
      <c r="P29" s="53"/>
      <c r="Q29" s="54">
        <v>6</v>
      </c>
      <c r="R29" s="54">
        <v>50</v>
      </c>
      <c r="S29" s="54">
        <v>4</v>
      </c>
      <c r="T29" s="54">
        <v>1</v>
      </c>
      <c r="U29" s="54">
        <v>48</v>
      </c>
      <c r="V29" s="54">
        <v>0</v>
      </c>
      <c r="W29" s="54">
        <v>15</v>
      </c>
      <c r="X29" s="54">
        <v>4</v>
      </c>
      <c r="Y29" s="54">
        <v>79</v>
      </c>
      <c r="Z29" s="47"/>
      <c r="AA29" s="41"/>
      <c r="AB29" s="191" t="s">
        <v>34</v>
      </c>
      <c r="AC29" s="191"/>
      <c r="AD29" s="191"/>
      <c r="AE29" s="191"/>
      <c r="AF29" s="31">
        <f>SUM(I29:O29,Q29:Y29,'02'!H29:P29,'02'!R29:Y29,'03'!H29:O29,'03'!Q29:X29)-H29</f>
        <v>0</v>
      </c>
      <c r="AH29" s="49"/>
      <c r="AI29" s="49"/>
      <c r="AJ29" s="50"/>
      <c r="AK29" s="49"/>
    </row>
    <row r="30" spans="1:37" s="48" customFormat="1" ht="12" customHeight="1" x14ac:dyDescent="0.15">
      <c r="B30" s="40"/>
      <c r="C30" s="40"/>
      <c r="D30" s="191" t="s">
        <v>35</v>
      </c>
      <c r="E30" s="191"/>
      <c r="F30" s="191"/>
      <c r="G30" s="192"/>
      <c r="H30" s="26">
        <f>SUM(I30:O30,Q30:Y30,'02'!H30:P30,'02'!R30:Y30,'03'!H30:O30,'03'!Q30:X30)</f>
        <v>8026</v>
      </c>
      <c r="I30" s="51">
        <v>15</v>
      </c>
      <c r="J30" s="51">
        <v>14</v>
      </c>
      <c r="K30" s="51">
        <v>11</v>
      </c>
      <c r="L30" s="51">
        <v>34</v>
      </c>
      <c r="M30" s="51">
        <v>11</v>
      </c>
      <c r="N30" s="51">
        <v>3</v>
      </c>
      <c r="O30" s="52">
        <v>88</v>
      </c>
      <c r="P30" s="53"/>
      <c r="Q30" s="54">
        <v>12</v>
      </c>
      <c r="R30" s="54">
        <v>38</v>
      </c>
      <c r="S30" s="54">
        <v>1</v>
      </c>
      <c r="T30" s="54">
        <v>0</v>
      </c>
      <c r="U30" s="54">
        <v>80</v>
      </c>
      <c r="V30" s="54">
        <v>1</v>
      </c>
      <c r="W30" s="54">
        <v>23</v>
      </c>
      <c r="X30" s="54">
        <v>4</v>
      </c>
      <c r="Y30" s="54">
        <v>168</v>
      </c>
      <c r="Z30" s="47"/>
      <c r="AA30" s="41"/>
      <c r="AB30" s="191" t="s">
        <v>35</v>
      </c>
      <c r="AC30" s="191"/>
      <c r="AD30" s="191"/>
      <c r="AE30" s="191"/>
      <c r="AF30" s="31">
        <f>SUM(I30:O30,Q30:Y30,'02'!H30:P30,'02'!R30:Y30,'03'!H30:O30,'03'!Q30:X30)-H30</f>
        <v>0</v>
      </c>
      <c r="AH30" s="49"/>
      <c r="AI30" s="49"/>
      <c r="AJ30" s="50"/>
      <c r="AK30" s="49"/>
    </row>
    <row r="31" spans="1:37" s="48" customFormat="1" ht="12" customHeight="1" x14ac:dyDescent="0.15">
      <c r="B31" s="40"/>
      <c r="C31" s="40"/>
      <c r="D31" s="191" t="s">
        <v>36</v>
      </c>
      <c r="E31" s="191"/>
      <c r="F31" s="191"/>
      <c r="G31" s="192"/>
      <c r="H31" s="26">
        <f>SUM(I31:O31,Q31:Y31,'02'!H31:P31,'02'!R31:Y31,'03'!H31:O31,'03'!Q31:X31)</f>
        <v>80012</v>
      </c>
      <c r="I31" s="51">
        <v>502</v>
      </c>
      <c r="J31" s="51">
        <v>198</v>
      </c>
      <c r="K31" s="51">
        <v>372</v>
      </c>
      <c r="L31" s="51">
        <v>600</v>
      </c>
      <c r="M31" s="51">
        <v>100</v>
      </c>
      <c r="N31" s="51">
        <v>82</v>
      </c>
      <c r="O31" s="52">
        <v>1178</v>
      </c>
      <c r="P31" s="53"/>
      <c r="Q31" s="54">
        <v>133</v>
      </c>
      <c r="R31" s="54">
        <v>796</v>
      </c>
      <c r="S31" s="54">
        <v>12</v>
      </c>
      <c r="T31" s="54">
        <v>6</v>
      </c>
      <c r="U31" s="54">
        <v>596</v>
      </c>
      <c r="V31" s="54">
        <v>8</v>
      </c>
      <c r="W31" s="54">
        <v>178</v>
      </c>
      <c r="X31" s="54">
        <v>54</v>
      </c>
      <c r="Y31" s="54">
        <v>1385</v>
      </c>
      <c r="Z31" s="47"/>
      <c r="AA31" s="41"/>
      <c r="AB31" s="191" t="s">
        <v>36</v>
      </c>
      <c r="AC31" s="191"/>
      <c r="AD31" s="191"/>
      <c r="AE31" s="191"/>
      <c r="AF31" s="31">
        <f>SUM(I31:O31,Q31:Y31,'02'!H31:P31,'02'!R31:Y31,'03'!H31:O31,'03'!Q31:X31)-H31</f>
        <v>0</v>
      </c>
      <c r="AH31" s="49"/>
      <c r="AI31" s="49"/>
      <c r="AJ31" s="50"/>
      <c r="AK31" s="49"/>
    </row>
    <row r="32" spans="1:37" s="35" customFormat="1" ht="15" customHeight="1" x14ac:dyDescent="0.15">
      <c r="A32" s="48"/>
      <c r="B32" s="36"/>
      <c r="C32" s="166" t="s">
        <v>37</v>
      </c>
      <c r="D32" s="166"/>
      <c r="E32" s="166"/>
      <c r="F32" s="166"/>
      <c r="G32" s="167"/>
      <c r="H32" s="26">
        <f>SUM(I32:O32,Q32:Y32,'02'!H32:P32,'02'!R32:Y32,'03'!H32:O32,'03'!Q32:X32)</f>
        <v>10965</v>
      </c>
      <c r="I32" s="26">
        <f t="shared" ref="I32:O32" si="12">SUM(I33:I34,I37,I43,I45:I46)</f>
        <v>41</v>
      </c>
      <c r="J32" s="26">
        <f t="shared" si="12"/>
        <v>74</v>
      </c>
      <c r="K32" s="26">
        <f t="shared" si="12"/>
        <v>108</v>
      </c>
      <c r="L32" s="26">
        <f t="shared" si="12"/>
        <v>216</v>
      </c>
      <c r="M32" s="26">
        <f t="shared" si="12"/>
        <v>78</v>
      </c>
      <c r="N32" s="26">
        <f t="shared" si="12"/>
        <v>13</v>
      </c>
      <c r="O32" s="37">
        <f t="shared" si="12"/>
        <v>539</v>
      </c>
      <c r="P32" s="38"/>
      <c r="Q32" s="39">
        <f t="shared" ref="Q32:Y32" si="13">SUM(Q33:Q34,Q37,Q43,Q45:Q46)</f>
        <v>31</v>
      </c>
      <c r="R32" s="39">
        <f t="shared" si="13"/>
        <v>91</v>
      </c>
      <c r="S32" s="39">
        <f t="shared" si="13"/>
        <v>2</v>
      </c>
      <c r="T32" s="39">
        <f t="shared" si="13"/>
        <v>4</v>
      </c>
      <c r="U32" s="39">
        <f t="shared" si="13"/>
        <v>110</v>
      </c>
      <c r="V32" s="39">
        <f t="shared" si="13"/>
        <v>44</v>
      </c>
      <c r="W32" s="39">
        <f t="shared" si="13"/>
        <v>258</v>
      </c>
      <c r="X32" s="39">
        <f t="shared" si="13"/>
        <v>40</v>
      </c>
      <c r="Y32" s="39">
        <f t="shared" si="13"/>
        <v>262</v>
      </c>
      <c r="Z32" s="30"/>
      <c r="AA32" s="166" t="s">
        <v>37</v>
      </c>
      <c r="AB32" s="166"/>
      <c r="AC32" s="166"/>
      <c r="AD32" s="166"/>
      <c r="AE32" s="166"/>
      <c r="AF32" s="31">
        <f>SUM(I32:O32,Q32:Y32,'02'!H32:P32,'02'!R32:Y32,'03'!H32:O32,'03'!Q32:X32)-H32</f>
        <v>0</v>
      </c>
      <c r="AH32" s="33"/>
      <c r="AI32" s="33"/>
      <c r="AJ32" s="34"/>
      <c r="AK32" s="33"/>
    </row>
    <row r="33" spans="1:74" s="48" customFormat="1" ht="12" customHeight="1" x14ac:dyDescent="0.15">
      <c r="A33" s="35"/>
      <c r="B33" s="40"/>
      <c r="C33" s="40"/>
      <c r="D33" s="191" t="s">
        <v>38</v>
      </c>
      <c r="E33" s="191"/>
      <c r="F33" s="191"/>
      <c r="G33" s="192"/>
      <c r="H33" s="26">
        <f>SUM(I33:O33,Q33:Y33,'02'!H33:P33,'02'!R33:Y33,'03'!H33:O33,'03'!Q33:X33)</f>
        <v>8843</v>
      </c>
      <c r="I33" s="51">
        <v>28</v>
      </c>
      <c r="J33" s="51">
        <v>44</v>
      </c>
      <c r="K33" s="51">
        <v>84</v>
      </c>
      <c r="L33" s="51">
        <v>164</v>
      </c>
      <c r="M33" s="51">
        <v>59</v>
      </c>
      <c r="N33" s="51">
        <v>7</v>
      </c>
      <c r="O33" s="52">
        <v>396</v>
      </c>
      <c r="P33" s="53"/>
      <c r="Q33" s="54">
        <v>23</v>
      </c>
      <c r="R33" s="54">
        <v>77</v>
      </c>
      <c r="S33" s="54">
        <v>2</v>
      </c>
      <c r="T33" s="54">
        <v>1</v>
      </c>
      <c r="U33" s="54">
        <v>59</v>
      </c>
      <c r="V33" s="54">
        <v>13</v>
      </c>
      <c r="W33" s="54">
        <v>150</v>
      </c>
      <c r="X33" s="54">
        <v>19</v>
      </c>
      <c r="Y33" s="54">
        <v>150</v>
      </c>
      <c r="Z33" s="47"/>
      <c r="AA33" s="41"/>
      <c r="AB33" s="191" t="s">
        <v>38</v>
      </c>
      <c r="AC33" s="191"/>
      <c r="AD33" s="191"/>
      <c r="AE33" s="191"/>
      <c r="AF33" s="31">
        <f>SUM(I33:O33,Q33:Y33,'02'!H33:P33,'02'!R33:Y33,'03'!H33:O33,'03'!Q33:X33)-H33</f>
        <v>0</v>
      </c>
      <c r="AH33" s="49"/>
      <c r="AI33" s="49"/>
      <c r="AJ33" s="50"/>
      <c r="AK33" s="49"/>
    </row>
    <row r="34" spans="1:74" s="48" customFormat="1" ht="12" customHeight="1" x14ac:dyDescent="0.15">
      <c r="B34" s="40"/>
      <c r="C34" s="40"/>
      <c r="D34" s="191" t="s">
        <v>39</v>
      </c>
      <c r="E34" s="191"/>
      <c r="F34" s="191"/>
      <c r="G34" s="192"/>
      <c r="H34" s="26">
        <f>SUM(I34:O34,Q34:Y34,'02'!H34:P34,'02'!R34:Y34,'03'!H34:O34,'03'!Q34:X34)</f>
        <v>917</v>
      </c>
      <c r="I34" s="43">
        <v>4</v>
      </c>
      <c r="J34" s="43">
        <v>10</v>
      </c>
      <c r="K34" s="43">
        <v>7</v>
      </c>
      <c r="L34" s="43">
        <v>13</v>
      </c>
      <c r="M34" s="43">
        <v>7</v>
      </c>
      <c r="N34" s="43">
        <v>0</v>
      </c>
      <c r="O34" s="44">
        <v>52</v>
      </c>
      <c r="P34" s="53"/>
      <c r="Q34" s="46">
        <v>4</v>
      </c>
      <c r="R34" s="46">
        <v>7</v>
      </c>
      <c r="S34" s="46">
        <v>0</v>
      </c>
      <c r="T34" s="46">
        <v>1</v>
      </c>
      <c r="U34" s="46">
        <v>24</v>
      </c>
      <c r="V34" s="46">
        <v>4</v>
      </c>
      <c r="W34" s="46">
        <v>48</v>
      </c>
      <c r="X34" s="46">
        <v>12</v>
      </c>
      <c r="Y34" s="46">
        <v>72</v>
      </c>
      <c r="Z34" s="47"/>
      <c r="AA34" s="41"/>
      <c r="AB34" s="191" t="s">
        <v>39</v>
      </c>
      <c r="AC34" s="191"/>
      <c r="AD34" s="191"/>
      <c r="AE34" s="191"/>
      <c r="AF34" s="31">
        <f>SUM(I34:O34,Q34:Y34,'02'!H34:P34,'02'!R34:Y34,'03'!H34:O34,'03'!Q34:X34)-H34</f>
        <v>0</v>
      </c>
      <c r="AH34" s="49"/>
      <c r="AI34" s="49"/>
      <c r="AJ34" s="50"/>
      <c r="AK34" s="49"/>
    </row>
    <row r="35" spans="1:74" s="48" customFormat="1" ht="12" customHeight="1" x14ac:dyDescent="0.15">
      <c r="B35" s="40"/>
      <c r="C35" s="40"/>
      <c r="D35" s="40"/>
      <c r="E35" s="191" t="s">
        <v>39</v>
      </c>
      <c r="F35" s="191"/>
      <c r="G35" s="192"/>
      <c r="H35" s="26">
        <f>SUM(I35:O35,Q35:Y35,'02'!H35:P35,'02'!R35:Y35,'03'!H35:O35,'03'!Q35:X35)</f>
        <v>346</v>
      </c>
      <c r="I35" s="51">
        <v>1</v>
      </c>
      <c r="J35" s="51">
        <v>0</v>
      </c>
      <c r="K35" s="51">
        <v>3</v>
      </c>
      <c r="L35" s="51">
        <v>7</v>
      </c>
      <c r="M35" s="51">
        <v>2</v>
      </c>
      <c r="N35" s="51">
        <v>0</v>
      </c>
      <c r="O35" s="52">
        <v>19</v>
      </c>
      <c r="P35" s="53"/>
      <c r="Q35" s="54">
        <v>1</v>
      </c>
      <c r="R35" s="54">
        <v>2</v>
      </c>
      <c r="S35" s="54">
        <v>0</v>
      </c>
      <c r="T35" s="54">
        <v>0</v>
      </c>
      <c r="U35" s="54">
        <v>8</v>
      </c>
      <c r="V35" s="54">
        <v>0</v>
      </c>
      <c r="W35" s="54">
        <v>5</v>
      </c>
      <c r="X35" s="54">
        <v>0</v>
      </c>
      <c r="Y35" s="54">
        <v>2</v>
      </c>
      <c r="Z35" s="47"/>
      <c r="AA35" s="41"/>
      <c r="AB35" s="41"/>
      <c r="AC35" s="191" t="s">
        <v>39</v>
      </c>
      <c r="AD35" s="191"/>
      <c r="AE35" s="191"/>
      <c r="AF35" s="31">
        <f>SUM(I35:O35,Q35:Y35,'02'!H35:P35,'02'!R35:Y35,'03'!H35:O35,'03'!Q35:X35)-H35</f>
        <v>0</v>
      </c>
      <c r="AH35" s="49"/>
      <c r="AI35" s="49"/>
      <c r="AJ35" s="50"/>
      <c r="AK35" s="49"/>
    </row>
    <row r="36" spans="1:74" s="48" customFormat="1" ht="12" customHeight="1" x14ac:dyDescent="0.15">
      <c r="B36" s="40"/>
      <c r="C36" s="40"/>
      <c r="D36" s="40"/>
      <c r="E36" s="191" t="s">
        <v>40</v>
      </c>
      <c r="F36" s="191"/>
      <c r="G36" s="192"/>
      <c r="H36" s="26">
        <f>SUM(I36:O36,Q36:Y36,'02'!H36:P36,'02'!R36:Y36,'03'!H36:O36,'03'!Q36:X36)</f>
        <v>571</v>
      </c>
      <c r="I36" s="51">
        <v>3</v>
      </c>
      <c r="J36" s="51">
        <v>10</v>
      </c>
      <c r="K36" s="51">
        <v>4</v>
      </c>
      <c r="L36" s="51">
        <v>6</v>
      </c>
      <c r="M36" s="51">
        <v>5</v>
      </c>
      <c r="N36" s="51">
        <v>0</v>
      </c>
      <c r="O36" s="52">
        <v>33</v>
      </c>
      <c r="P36" s="53"/>
      <c r="Q36" s="54">
        <v>3</v>
      </c>
      <c r="R36" s="54">
        <v>5</v>
      </c>
      <c r="S36" s="54">
        <v>0</v>
      </c>
      <c r="T36" s="54">
        <v>1</v>
      </c>
      <c r="U36" s="54">
        <v>16</v>
      </c>
      <c r="V36" s="54">
        <v>4</v>
      </c>
      <c r="W36" s="54">
        <v>43</v>
      </c>
      <c r="X36" s="54">
        <v>12</v>
      </c>
      <c r="Y36" s="54">
        <v>70</v>
      </c>
      <c r="Z36" s="47"/>
      <c r="AA36" s="41"/>
      <c r="AB36" s="41"/>
      <c r="AC36" s="191" t="s">
        <v>40</v>
      </c>
      <c r="AD36" s="191"/>
      <c r="AE36" s="191"/>
      <c r="AF36" s="31">
        <f>SUM(I36:O36,Q36:Y36,'02'!H36:P36,'02'!R36:Y36,'03'!H36:O36,'03'!Q36:X36)-H36</f>
        <v>0</v>
      </c>
      <c r="AH36" s="49"/>
      <c r="AI36" s="49"/>
      <c r="AJ36" s="50"/>
      <c r="AK36" s="49"/>
    </row>
    <row r="37" spans="1:74" s="48" customFormat="1" ht="12" customHeight="1" x14ac:dyDescent="0.15">
      <c r="B37" s="40"/>
      <c r="C37" s="40"/>
      <c r="D37" s="191" t="s">
        <v>41</v>
      </c>
      <c r="E37" s="191"/>
      <c r="F37" s="191"/>
      <c r="G37" s="192"/>
      <c r="H37" s="26">
        <f>SUM(I37:O37,Q37:Y37,'02'!H37:P37,'02'!R37:Y37,'03'!H37:O37,'03'!Q37:X37)</f>
        <v>1088</v>
      </c>
      <c r="I37" s="43">
        <f>SUM(I38:I42)</f>
        <v>9</v>
      </c>
      <c r="J37" s="43">
        <f t="shared" ref="J37:O37" si="14">SUM(J38:J42)</f>
        <v>16</v>
      </c>
      <c r="K37" s="43">
        <f t="shared" si="14"/>
        <v>16</v>
      </c>
      <c r="L37" s="43">
        <f t="shared" si="14"/>
        <v>31</v>
      </c>
      <c r="M37" s="43">
        <f t="shared" si="14"/>
        <v>12</v>
      </c>
      <c r="N37" s="43">
        <f t="shared" si="14"/>
        <v>5</v>
      </c>
      <c r="O37" s="44">
        <f t="shared" si="14"/>
        <v>82</v>
      </c>
      <c r="P37" s="53"/>
      <c r="Q37" s="46">
        <f t="shared" ref="Q37:Y37" si="15">SUM(Q38:Q42)</f>
        <v>2</v>
      </c>
      <c r="R37" s="46">
        <f t="shared" si="15"/>
        <v>5</v>
      </c>
      <c r="S37" s="46">
        <f t="shared" si="15"/>
        <v>0</v>
      </c>
      <c r="T37" s="46">
        <f t="shared" si="15"/>
        <v>2</v>
      </c>
      <c r="U37" s="46">
        <f t="shared" si="15"/>
        <v>26</v>
      </c>
      <c r="V37" s="46">
        <f t="shared" si="15"/>
        <v>17</v>
      </c>
      <c r="W37" s="46">
        <f t="shared" si="15"/>
        <v>39</v>
      </c>
      <c r="X37" s="46">
        <f t="shared" si="15"/>
        <v>7</v>
      </c>
      <c r="Y37" s="46">
        <f t="shared" si="15"/>
        <v>30</v>
      </c>
      <c r="Z37" s="47"/>
      <c r="AA37" s="41"/>
      <c r="AB37" s="191" t="s">
        <v>41</v>
      </c>
      <c r="AC37" s="191"/>
      <c r="AD37" s="191"/>
      <c r="AE37" s="191"/>
      <c r="AF37" s="31">
        <f>SUM(I37:O37,Q37:Y37,'02'!H37:P37,'02'!R37:Y37,'03'!H37:O37,'03'!Q37:X37)-H37</f>
        <v>0</v>
      </c>
      <c r="AH37" s="49"/>
      <c r="AI37" s="49"/>
      <c r="AJ37" s="50"/>
      <c r="AK37" s="49"/>
    </row>
    <row r="38" spans="1:74" s="48" customFormat="1" ht="12" customHeight="1" x14ac:dyDescent="0.15">
      <c r="B38" s="40"/>
      <c r="C38" s="40"/>
      <c r="D38" s="40"/>
      <c r="E38" s="197" t="s">
        <v>12</v>
      </c>
      <c r="F38" s="197"/>
      <c r="G38" s="198"/>
      <c r="H38" s="26">
        <f>SUM(I38:O38,Q38:Y38,'02'!H38:P38,'02'!R38:Y38,'03'!H38:O38,'03'!Q38:X38)</f>
        <v>49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2">
        <v>1</v>
      </c>
      <c r="P38" s="53"/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1</v>
      </c>
      <c r="Z38" s="47"/>
      <c r="AA38" s="41"/>
      <c r="AB38" s="41"/>
      <c r="AC38" s="197" t="s">
        <v>12</v>
      </c>
      <c r="AD38" s="197"/>
      <c r="AE38" s="197"/>
      <c r="AF38" s="31">
        <f>SUM(I38:O38,Q38:Y38,'02'!H38:P38,'02'!R38:Y38,'03'!H38:O38,'03'!Q38:X38)-H38</f>
        <v>0</v>
      </c>
      <c r="AH38" s="49"/>
      <c r="AI38" s="49"/>
      <c r="AJ38" s="50"/>
      <c r="AK38" s="49"/>
    </row>
    <row r="39" spans="1:74" s="48" customFormat="1" ht="12" customHeight="1" x14ac:dyDescent="0.15">
      <c r="B39" s="40"/>
      <c r="C39" s="40"/>
      <c r="D39" s="40"/>
      <c r="E39" s="191" t="s">
        <v>13</v>
      </c>
      <c r="F39" s="191"/>
      <c r="G39" s="192"/>
      <c r="H39" s="26">
        <f>SUM(I39:O39,Q39:Y39,'02'!H39:P39,'02'!R39:Y39,'03'!H39:O39,'03'!Q39:X39)</f>
        <v>955</v>
      </c>
      <c r="I39" s="51">
        <v>7</v>
      </c>
      <c r="J39" s="51">
        <v>15</v>
      </c>
      <c r="K39" s="51">
        <v>15</v>
      </c>
      <c r="L39" s="51">
        <v>29</v>
      </c>
      <c r="M39" s="51">
        <v>10</v>
      </c>
      <c r="N39" s="51">
        <v>5</v>
      </c>
      <c r="O39" s="52">
        <v>79</v>
      </c>
      <c r="P39" s="53"/>
      <c r="Q39" s="54">
        <v>2</v>
      </c>
      <c r="R39" s="54">
        <v>5</v>
      </c>
      <c r="S39" s="54">
        <v>0</v>
      </c>
      <c r="T39" s="54">
        <v>2</v>
      </c>
      <c r="U39" s="54">
        <v>23</v>
      </c>
      <c r="V39" s="54">
        <v>17</v>
      </c>
      <c r="W39" s="54">
        <v>39</v>
      </c>
      <c r="X39" s="54">
        <v>7</v>
      </c>
      <c r="Y39" s="54">
        <v>27</v>
      </c>
      <c r="Z39" s="47"/>
      <c r="AA39" s="41"/>
      <c r="AB39" s="41"/>
      <c r="AC39" s="191" t="s">
        <v>13</v>
      </c>
      <c r="AD39" s="191"/>
      <c r="AE39" s="191"/>
      <c r="AF39" s="31">
        <f>SUM(I39:O39,Q39:Y39,'02'!H39:P39,'02'!R39:Y39,'03'!H39:O39,'03'!Q39:X39)-H39</f>
        <v>0</v>
      </c>
      <c r="AH39" s="49"/>
      <c r="AI39" s="49"/>
      <c r="AJ39" s="50"/>
      <c r="AK39" s="49"/>
    </row>
    <row r="40" spans="1:74" s="48" customFormat="1" ht="12" customHeight="1" x14ac:dyDescent="0.15">
      <c r="B40" s="40"/>
      <c r="C40" s="40"/>
      <c r="D40" s="40"/>
      <c r="E40" s="191" t="s">
        <v>104</v>
      </c>
      <c r="F40" s="191"/>
      <c r="G40" s="192"/>
      <c r="H40" s="26">
        <f>SUM(I40:O40,Q40:Y40,'02'!H40:P40,'02'!R40:Y40,'03'!H40:O40,'03'!Q40:X40)</f>
        <v>26</v>
      </c>
      <c r="I40" s="51">
        <v>0</v>
      </c>
      <c r="J40" s="51">
        <v>0</v>
      </c>
      <c r="K40" s="51">
        <v>0</v>
      </c>
      <c r="L40" s="51">
        <v>0</v>
      </c>
      <c r="M40" s="51">
        <v>1</v>
      </c>
      <c r="N40" s="51">
        <v>0</v>
      </c>
      <c r="O40" s="52">
        <v>0</v>
      </c>
      <c r="P40" s="53"/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47"/>
      <c r="AA40" s="41"/>
      <c r="AB40" s="41"/>
      <c r="AC40" s="191" t="s">
        <v>104</v>
      </c>
      <c r="AD40" s="191"/>
      <c r="AE40" s="191"/>
      <c r="AF40" s="31">
        <f>SUM(I40:O40,Q40:Y40,'02'!H40:P40,'02'!R40:Y40,'03'!H40:O40,'03'!Q40:X40)-H40</f>
        <v>0</v>
      </c>
      <c r="AH40" s="49"/>
      <c r="AI40" s="49"/>
      <c r="AJ40" s="50"/>
      <c r="AK40" s="49"/>
    </row>
    <row r="41" spans="1:74" s="48" customFormat="1" ht="12" customHeight="1" x14ac:dyDescent="0.15">
      <c r="B41" s="40"/>
      <c r="C41" s="40"/>
      <c r="D41" s="40"/>
      <c r="E41" s="191" t="s">
        <v>14</v>
      </c>
      <c r="F41" s="191"/>
      <c r="G41" s="192"/>
      <c r="H41" s="26">
        <f>SUM(I41:O41,Q41:Y41,'02'!H41:P41,'02'!R41:Y41,'03'!H41:O41,'03'!Q41:X41)</f>
        <v>42</v>
      </c>
      <c r="I41" s="51">
        <v>0</v>
      </c>
      <c r="J41" s="51">
        <v>1</v>
      </c>
      <c r="K41" s="51">
        <v>1</v>
      </c>
      <c r="L41" s="51">
        <v>2</v>
      </c>
      <c r="M41" s="51">
        <v>1</v>
      </c>
      <c r="N41" s="51">
        <v>0</v>
      </c>
      <c r="O41" s="52">
        <v>1</v>
      </c>
      <c r="P41" s="53"/>
      <c r="Q41" s="54">
        <v>0</v>
      </c>
      <c r="R41" s="54">
        <v>0</v>
      </c>
      <c r="S41" s="54">
        <v>0</v>
      </c>
      <c r="T41" s="54">
        <v>0</v>
      </c>
      <c r="U41" s="54">
        <v>1</v>
      </c>
      <c r="V41" s="54">
        <v>0</v>
      </c>
      <c r="W41" s="54">
        <v>0</v>
      </c>
      <c r="X41" s="54">
        <v>0</v>
      </c>
      <c r="Y41" s="54">
        <v>2</v>
      </c>
      <c r="Z41" s="47"/>
      <c r="AA41" s="41"/>
      <c r="AB41" s="41"/>
      <c r="AC41" s="191" t="s">
        <v>14</v>
      </c>
      <c r="AD41" s="191"/>
      <c r="AE41" s="191"/>
      <c r="AF41" s="31">
        <f>SUM(I41:O41,Q41:Y41,'02'!H41:P41,'02'!R41:Y41,'03'!H41:O41,'03'!Q41:X41)-H41</f>
        <v>0</v>
      </c>
      <c r="AH41" s="49"/>
      <c r="AI41" s="49"/>
      <c r="AJ41" s="50"/>
      <c r="AK41" s="49"/>
    </row>
    <row r="42" spans="1:74" s="48" customFormat="1" ht="12" customHeight="1" x14ac:dyDescent="0.15">
      <c r="B42" s="40"/>
      <c r="C42" s="40"/>
      <c r="D42" s="40"/>
      <c r="E42" s="195" t="s">
        <v>42</v>
      </c>
      <c r="F42" s="195"/>
      <c r="G42" s="196"/>
      <c r="H42" s="26">
        <f>SUM(I42:O42,Q42:Y42,'02'!H42:P42,'02'!R42:Y42,'03'!H42:O42,'03'!Q42:X42)</f>
        <v>16</v>
      </c>
      <c r="I42" s="51">
        <v>2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2">
        <v>1</v>
      </c>
      <c r="P42" s="53"/>
      <c r="Q42" s="54">
        <v>0</v>
      </c>
      <c r="R42" s="54">
        <v>0</v>
      </c>
      <c r="S42" s="54">
        <v>0</v>
      </c>
      <c r="T42" s="54">
        <v>0</v>
      </c>
      <c r="U42" s="54">
        <v>2</v>
      </c>
      <c r="V42" s="54">
        <v>0</v>
      </c>
      <c r="W42" s="54">
        <v>0</v>
      </c>
      <c r="X42" s="54">
        <v>0</v>
      </c>
      <c r="Y42" s="54">
        <v>0</v>
      </c>
      <c r="Z42" s="47"/>
      <c r="AA42" s="41"/>
      <c r="AB42" s="41"/>
      <c r="AC42" s="206" t="s">
        <v>42</v>
      </c>
      <c r="AD42" s="206"/>
      <c r="AE42" s="206"/>
      <c r="AF42" s="31">
        <f>SUM(I42:O42,Q42:Y42,'02'!H42:P42,'02'!R42:Y42,'03'!H42:O42,'03'!Q42:X42)-H42</f>
        <v>0</v>
      </c>
      <c r="AH42" s="49"/>
      <c r="AI42" s="49"/>
      <c r="AJ42" s="50"/>
      <c r="AK42" s="49"/>
    </row>
    <row r="43" spans="1:74" s="48" customFormat="1" ht="12" customHeight="1" x14ac:dyDescent="0.15">
      <c r="B43" s="40"/>
      <c r="C43" s="40"/>
      <c r="D43" s="191" t="s">
        <v>43</v>
      </c>
      <c r="E43" s="191"/>
      <c r="F43" s="191"/>
      <c r="G43" s="192"/>
      <c r="H43" s="26">
        <f>SUM(I43:O43,Q43:Y43,'02'!H43:P43,'02'!R43:Y43,'03'!H43:O43,'03'!Q43:X43)</f>
        <v>66</v>
      </c>
      <c r="I43" s="51">
        <v>0</v>
      </c>
      <c r="J43" s="51">
        <v>3</v>
      </c>
      <c r="K43" s="51">
        <v>1</v>
      </c>
      <c r="L43" s="51">
        <v>8</v>
      </c>
      <c r="M43" s="51">
        <v>0</v>
      </c>
      <c r="N43" s="51">
        <v>0</v>
      </c>
      <c r="O43" s="52">
        <v>3</v>
      </c>
      <c r="P43" s="53"/>
      <c r="Q43" s="54">
        <v>2</v>
      </c>
      <c r="R43" s="54">
        <v>2</v>
      </c>
      <c r="S43" s="54">
        <v>0</v>
      </c>
      <c r="T43" s="54">
        <v>0</v>
      </c>
      <c r="U43" s="54">
        <v>0</v>
      </c>
      <c r="V43" s="54">
        <v>6</v>
      </c>
      <c r="W43" s="54">
        <v>11</v>
      </c>
      <c r="X43" s="54">
        <v>1</v>
      </c>
      <c r="Y43" s="54">
        <v>4</v>
      </c>
      <c r="Z43" s="47"/>
      <c r="AA43" s="41"/>
      <c r="AB43" s="191" t="s">
        <v>43</v>
      </c>
      <c r="AC43" s="191"/>
      <c r="AD43" s="191"/>
      <c r="AE43" s="191"/>
      <c r="AF43" s="31">
        <f>SUM(I43:O43,Q43:Y43,'02'!H43:P43,'02'!R43:Y43,'03'!H43:O43,'03'!Q43:X43)-H43</f>
        <v>0</v>
      </c>
      <c r="AH43" s="49"/>
      <c r="AI43" s="49"/>
      <c r="AJ43" s="50"/>
      <c r="AK43" s="49"/>
    </row>
    <row r="44" spans="1:74" s="35" customFormat="1" ht="12" customHeight="1" x14ac:dyDescent="0.15">
      <c r="A44" s="48"/>
      <c r="B44" s="40"/>
      <c r="C44" s="40"/>
      <c r="D44" s="40"/>
      <c r="E44" s="194" t="s">
        <v>30</v>
      </c>
      <c r="F44" s="194"/>
      <c r="G44" s="42" t="s">
        <v>15</v>
      </c>
      <c r="H44" s="26">
        <f>SUM(I44:O44,Q44:Y44,'02'!H44:P44,'02'!R44:Y44,'03'!H44:O44,'03'!Q44:X44)</f>
        <v>52</v>
      </c>
      <c r="I44" s="51">
        <v>0</v>
      </c>
      <c r="J44" s="51">
        <v>3</v>
      </c>
      <c r="K44" s="51">
        <v>1</v>
      </c>
      <c r="L44" s="51">
        <v>8</v>
      </c>
      <c r="M44" s="51">
        <v>0</v>
      </c>
      <c r="N44" s="51">
        <v>0</v>
      </c>
      <c r="O44" s="52">
        <v>3</v>
      </c>
      <c r="P44" s="53"/>
      <c r="Q44" s="54">
        <v>1</v>
      </c>
      <c r="R44" s="54">
        <v>2</v>
      </c>
      <c r="S44" s="54">
        <v>0</v>
      </c>
      <c r="T44" s="54">
        <v>0</v>
      </c>
      <c r="U44" s="54">
        <v>0</v>
      </c>
      <c r="V44" s="54">
        <v>6</v>
      </c>
      <c r="W44" s="54">
        <v>8</v>
      </c>
      <c r="X44" s="54">
        <v>1</v>
      </c>
      <c r="Y44" s="54">
        <v>4</v>
      </c>
      <c r="Z44" s="47"/>
      <c r="AA44" s="41"/>
      <c r="AB44" s="41"/>
      <c r="AC44" s="194" t="s">
        <v>44</v>
      </c>
      <c r="AD44" s="194"/>
      <c r="AE44" s="41" t="s">
        <v>15</v>
      </c>
      <c r="AF44" s="31">
        <f>SUM(I44:O44,Q44:Y44,'02'!H44:P44,'02'!R44:Y44,'03'!H44:O44,'03'!Q44:X44)-H44</f>
        <v>0</v>
      </c>
      <c r="AG44" s="48"/>
      <c r="AH44" s="49"/>
      <c r="AI44" s="49"/>
      <c r="AJ44" s="50"/>
      <c r="AK44" s="49"/>
    </row>
    <row r="45" spans="1:74" s="48" customFormat="1" ht="12" customHeight="1" x14ac:dyDescent="0.15">
      <c r="B45" s="40"/>
      <c r="C45" s="40"/>
      <c r="D45" s="200" t="s">
        <v>16</v>
      </c>
      <c r="E45" s="200"/>
      <c r="F45" s="200"/>
      <c r="G45" s="192"/>
      <c r="H45" s="26">
        <f>SUM(I45:O45,Q45:Y45,'02'!H45:P45,'02'!R45:Y45,'03'!H45:O45,'03'!Q45:X45)</f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2">
        <v>0</v>
      </c>
      <c r="P45" s="53"/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47"/>
      <c r="AA45" s="41"/>
      <c r="AB45" s="191" t="s">
        <v>16</v>
      </c>
      <c r="AC45" s="191"/>
      <c r="AD45" s="191"/>
      <c r="AE45" s="191"/>
      <c r="AF45" s="31">
        <f>SUM(I45:O45,Q45:Y45,'02'!H45:P45,'02'!R45:Y45,'03'!H45:O45,'03'!Q45:X45)-H45</f>
        <v>0</v>
      </c>
      <c r="AH45" s="49"/>
      <c r="AI45" s="49"/>
      <c r="AJ45" s="50"/>
      <c r="AK45" s="49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</row>
    <row r="46" spans="1:74" s="48" customFormat="1" ht="12" customHeight="1" x14ac:dyDescent="0.15">
      <c r="B46" s="40"/>
      <c r="C46" s="40"/>
      <c r="D46" s="191" t="s">
        <v>45</v>
      </c>
      <c r="E46" s="191"/>
      <c r="F46" s="191"/>
      <c r="G46" s="192"/>
      <c r="H46" s="26">
        <f>SUM(I46:O46,Q46:Y46,'02'!H46:P46,'02'!R46:Y46,'03'!H46:O46,'03'!Q46:X46)</f>
        <v>51</v>
      </c>
      <c r="I46" s="51">
        <v>0</v>
      </c>
      <c r="J46" s="51">
        <v>1</v>
      </c>
      <c r="K46" s="51">
        <v>0</v>
      </c>
      <c r="L46" s="51">
        <v>0</v>
      </c>
      <c r="M46" s="51">
        <v>0</v>
      </c>
      <c r="N46" s="51">
        <v>1</v>
      </c>
      <c r="O46" s="52">
        <v>6</v>
      </c>
      <c r="P46" s="53"/>
      <c r="Q46" s="54">
        <v>0</v>
      </c>
      <c r="R46" s="54">
        <v>0</v>
      </c>
      <c r="S46" s="54">
        <v>0</v>
      </c>
      <c r="T46" s="54">
        <v>0</v>
      </c>
      <c r="U46" s="54">
        <v>1</v>
      </c>
      <c r="V46" s="54">
        <v>4</v>
      </c>
      <c r="W46" s="54">
        <v>10</v>
      </c>
      <c r="X46" s="54">
        <v>1</v>
      </c>
      <c r="Y46" s="54">
        <v>6</v>
      </c>
      <c r="Z46" s="47"/>
      <c r="AA46" s="41"/>
      <c r="AB46" s="191" t="s">
        <v>45</v>
      </c>
      <c r="AC46" s="191"/>
      <c r="AD46" s="191"/>
      <c r="AE46" s="191"/>
      <c r="AF46" s="31">
        <f>SUM(I46:O46,Q46:Y46,'02'!H46:P46,'02'!R46:Y46,'03'!H46:O46,'03'!Q46:X46)-H46</f>
        <v>0</v>
      </c>
      <c r="AH46" s="49"/>
      <c r="AI46" s="49"/>
      <c r="AJ46" s="50"/>
      <c r="AK46" s="49"/>
    </row>
    <row r="47" spans="1:74" s="48" customFormat="1" ht="15" customHeight="1" x14ac:dyDescent="0.15">
      <c r="B47" s="36"/>
      <c r="C47" s="166" t="s">
        <v>46</v>
      </c>
      <c r="D47" s="166"/>
      <c r="E47" s="166"/>
      <c r="F47" s="166"/>
      <c r="G47" s="167"/>
      <c r="H47" s="26">
        <f>SUM(I47:O47,Q47:Y47,'02'!H47:P47,'02'!R47:Y47,'03'!H47:O47,'03'!Q47:X47)</f>
        <v>5406</v>
      </c>
      <c r="I47" s="26">
        <f>SUM(I48,I52)</f>
        <v>27</v>
      </c>
      <c r="J47" s="26">
        <f t="shared" ref="J47:O47" si="16">SUM(J48,J52)</f>
        <v>28</v>
      </c>
      <c r="K47" s="26">
        <f t="shared" si="16"/>
        <v>60</v>
      </c>
      <c r="L47" s="26">
        <f t="shared" si="16"/>
        <v>86</v>
      </c>
      <c r="M47" s="26">
        <f t="shared" si="16"/>
        <v>15</v>
      </c>
      <c r="N47" s="26">
        <f t="shared" si="16"/>
        <v>11</v>
      </c>
      <c r="O47" s="37">
        <f t="shared" si="16"/>
        <v>266</v>
      </c>
      <c r="P47" s="38"/>
      <c r="Q47" s="39">
        <f t="shared" ref="Q47:Y47" si="17">SUM(Q48,Q52)</f>
        <v>58</v>
      </c>
      <c r="R47" s="39">
        <f t="shared" si="17"/>
        <v>93</v>
      </c>
      <c r="S47" s="39">
        <f t="shared" si="17"/>
        <v>3</v>
      </c>
      <c r="T47" s="39">
        <f t="shared" si="17"/>
        <v>1</v>
      </c>
      <c r="U47" s="39">
        <f t="shared" si="17"/>
        <v>156</v>
      </c>
      <c r="V47" s="39">
        <f t="shared" si="17"/>
        <v>6</v>
      </c>
      <c r="W47" s="39">
        <f t="shared" si="17"/>
        <v>88</v>
      </c>
      <c r="X47" s="39">
        <f t="shared" si="17"/>
        <v>30</v>
      </c>
      <c r="Y47" s="39">
        <f t="shared" si="17"/>
        <v>199</v>
      </c>
      <c r="Z47" s="30"/>
      <c r="AA47" s="166" t="s">
        <v>46</v>
      </c>
      <c r="AB47" s="166"/>
      <c r="AC47" s="166"/>
      <c r="AD47" s="166"/>
      <c r="AE47" s="166"/>
      <c r="AF47" s="31">
        <f>SUM(I47:O47,Q47:Y47,'02'!H47:P47,'02'!R47:Y47,'03'!H47:O47,'03'!Q47:X47)-H47</f>
        <v>0</v>
      </c>
      <c r="AG47" s="35"/>
      <c r="AH47" s="33"/>
      <c r="AI47" s="33"/>
      <c r="AJ47" s="34"/>
      <c r="AK47" s="33"/>
    </row>
    <row r="48" spans="1:74" s="48" customFormat="1" ht="12" customHeight="1" x14ac:dyDescent="0.15">
      <c r="A48" s="35"/>
      <c r="B48" s="40"/>
      <c r="C48" s="40"/>
      <c r="D48" s="191" t="s">
        <v>47</v>
      </c>
      <c r="E48" s="191"/>
      <c r="F48" s="191"/>
      <c r="G48" s="192"/>
      <c r="H48" s="26">
        <f>SUM(I48:O48,Q48:Y48,'02'!H48:P48,'02'!R48:Y48,'03'!H48:O48,'03'!Q48:X48)</f>
        <v>452</v>
      </c>
      <c r="I48" s="43">
        <f>SUM(I49:I51)</f>
        <v>6</v>
      </c>
      <c r="J48" s="43">
        <f t="shared" ref="J48:Y48" si="18">SUM(J49:J51)</f>
        <v>2</v>
      </c>
      <c r="K48" s="43">
        <f t="shared" si="18"/>
        <v>19</v>
      </c>
      <c r="L48" s="43">
        <f t="shared" si="18"/>
        <v>13</v>
      </c>
      <c r="M48" s="43">
        <f t="shared" si="18"/>
        <v>1</v>
      </c>
      <c r="N48" s="43">
        <f t="shared" si="18"/>
        <v>2</v>
      </c>
      <c r="O48" s="44">
        <f t="shared" si="18"/>
        <v>41</v>
      </c>
      <c r="P48" s="53"/>
      <c r="Q48" s="46">
        <f t="shared" si="18"/>
        <v>0</v>
      </c>
      <c r="R48" s="46">
        <f t="shared" si="18"/>
        <v>2</v>
      </c>
      <c r="S48" s="46">
        <f t="shared" si="18"/>
        <v>0</v>
      </c>
      <c r="T48" s="46">
        <f t="shared" si="18"/>
        <v>0</v>
      </c>
      <c r="U48" s="46">
        <f t="shared" si="18"/>
        <v>3</v>
      </c>
      <c r="V48" s="46">
        <f t="shared" si="18"/>
        <v>0</v>
      </c>
      <c r="W48" s="46">
        <f t="shared" si="18"/>
        <v>18</v>
      </c>
      <c r="X48" s="46">
        <f t="shared" si="18"/>
        <v>1</v>
      </c>
      <c r="Y48" s="46">
        <f t="shared" si="18"/>
        <v>8</v>
      </c>
      <c r="Z48" s="47"/>
      <c r="AA48" s="41"/>
      <c r="AB48" s="191" t="s">
        <v>47</v>
      </c>
      <c r="AC48" s="191"/>
      <c r="AD48" s="191"/>
      <c r="AE48" s="191"/>
      <c r="AF48" s="31">
        <f>SUM(I48:O48,Q48:Y48,'02'!H48:P48,'02'!R48:Y48,'03'!H48:O48,'03'!Q48:X48)-H48</f>
        <v>0</v>
      </c>
      <c r="AH48" s="49"/>
      <c r="AI48" s="49"/>
      <c r="AJ48" s="50"/>
      <c r="AK48" s="49"/>
    </row>
    <row r="49" spans="1:80" s="35" customFormat="1" ht="12" customHeight="1" x14ac:dyDescent="0.15">
      <c r="B49" s="40"/>
      <c r="C49" s="40"/>
      <c r="D49" s="41"/>
      <c r="E49" s="195" t="s">
        <v>48</v>
      </c>
      <c r="F49" s="200"/>
      <c r="G49" s="192"/>
      <c r="H49" s="26">
        <f>SUM(I49:O49,Q49:Y49,'02'!H49:P49,'02'!R49:Y49,'03'!H49:O49,'03'!Q49:X49)</f>
        <v>220</v>
      </c>
      <c r="I49" s="55">
        <v>5</v>
      </c>
      <c r="J49" s="55">
        <v>2</v>
      </c>
      <c r="K49" s="55">
        <v>12</v>
      </c>
      <c r="L49" s="55">
        <v>9</v>
      </c>
      <c r="M49" s="55">
        <v>1</v>
      </c>
      <c r="N49" s="55">
        <v>2</v>
      </c>
      <c r="O49" s="55">
        <v>16</v>
      </c>
      <c r="P49" s="53"/>
      <c r="Q49" s="56">
        <v>0</v>
      </c>
      <c r="R49" s="56">
        <v>2</v>
      </c>
      <c r="S49" s="56">
        <v>0</v>
      </c>
      <c r="T49" s="56">
        <v>0</v>
      </c>
      <c r="U49" s="56">
        <v>2</v>
      </c>
      <c r="V49" s="56">
        <v>0</v>
      </c>
      <c r="W49" s="56">
        <v>13</v>
      </c>
      <c r="X49" s="56">
        <v>1</v>
      </c>
      <c r="Y49" s="56">
        <v>7</v>
      </c>
      <c r="Z49" s="47"/>
      <c r="AA49" s="41"/>
      <c r="AB49" s="41"/>
      <c r="AC49" s="206" t="s">
        <v>48</v>
      </c>
      <c r="AD49" s="191"/>
      <c r="AE49" s="191"/>
      <c r="AF49" s="31">
        <f>SUM(I49:O49,Q49:Y49,'02'!H49:P49,'02'!R49:Y49,'03'!H49:O49,'03'!Q49:X49)-H49</f>
        <v>0</v>
      </c>
      <c r="AG49" s="48"/>
      <c r="AH49" s="49"/>
      <c r="AI49" s="49"/>
      <c r="AJ49" s="50"/>
      <c r="AK49" s="49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</row>
    <row r="50" spans="1:80" s="48" customFormat="1" ht="12" customHeight="1" x14ac:dyDescent="0.15">
      <c r="A50" s="35"/>
      <c r="B50" s="40"/>
      <c r="C50" s="40"/>
      <c r="D50" s="41"/>
      <c r="E50" s="195" t="s">
        <v>49</v>
      </c>
      <c r="F50" s="200"/>
      <c r="G50" s="192"/>
      <c r="H50" s="26">
        <f>SUM(I50:O50,Q50:Y50,'02'!H50:P50,'02'!R50:Y50,'03'!H50:O50,'03'!Q50:X50)</f>
        <v>181</v>
      </c>
      <c r="I50" s="55">
        <v>0</v>
      </c>
      <c r="J50" s="55">
        <v>0</v>
      </c>
      <c r="K50" s="55">
        <v>7</v>
      </c>
      <c r="L50" s="55">
        <v>1</v>
      </c>
      <c r="M50" s="55">
        <v>0</v>
      </c>
      <c r="N50" s="55">
        <v>0</v>
      </c>
      <c r="O50" s="55">
        <v>24</v>
      </c>
      <c r="P50" s="53"/>
      <c r="Q50" s="56">
        <v>0</v>
      </c>
      <c r="R50" s="56">
        <v>0</v>
      </c>
      <c r="S50" s="56">
        <v>0</v>
      </c>
      <c r="T50" s="56">
        <v>0</v>
      </c>
      <c r="U50" s="56">
        <v>1</v>
      </c>
      <c r="V50" s="56">
        <v>0</v>
      </c>
      <c r="W50" s="56">
        <v>1</v>
      </c>
      <c r="X50" s="56">
        <v>0</v>
      </c>
      <c r="Y50" s="56">
        <v>1</v>
      </c>
      <c r="Z50" s="47"/>
      <c r="AA50" s="41"/>
      <c r="AB50" s="41"/>
      <c r="AC50" s="206" t="s">
        <v>49</v>
      </c>
      <c r="AD50" s="191"/>
      <c r="AE50" s="191"/>
      <c r="AF50" s="31">
        <f>SUM(I50:O50,Q50:Y50,'02'!H50:P50,'02'!R50:Y50,'03'!H50:O50,'03'!Q50:X50)-H50</f>
        <v>0</v>
      </c>
      <c r="AH50" s="49"/>
      <c r="AI50" s="49"/>
      <c r="AJ50" s="50"/>
      <c r="AK50" s="49"/>
    </row>
    <row r="51" spans="1:80" s="48" customFormat="1" ht="12" customHeight="1" x14ac:dyDescent="0.15">
      <c r="A51" s="35"/>
      <c r="B51" s="40"/>
      <c r="C51" s="40"/>
      <c r="D51" s="41"/>
      <c r="E51" s="195" t="s">
        <v>17</v>
      </c>
      <c r="F51" s="200"/>
      <c r="G51" s="192"/>
      <c r="H51" s="26">
        <f>SUM(I51:O51,Q51:Y51,'02'!H51:P51,'02'!R51:Y51,'03'!H51:O51,'03'!Q51:X51)</f>
        <v>51</v>
      </c>
      <c r="I51" s="55">
        <v>1</v>
      </c>
      <c r="J51" s="55">
        <v>0</v>
      </c>
      <c r="K51" s="55">
        <v>0</v>
      </c>
      <c r="L51" s="55">
        <v>3</v>
      </c>
      <c r="M51" s="55">
        <v>0</v>
      </c>
      <c r="N51" s="55">
        <v>0</v>
      </c>
      <c r="O51" s="55">
        <v>1</v>
      </c>
      <c r="P51" s="53"/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4</v>
      </c>
      <c r="X51" s="56">
        <v>0</v>
      </c>
      <c r="Y51" s="56">
        <v>0</v>
      </c>
      <c r="Z51" s="47"/>
      <c r="AA51" s="41"/>
      <c r="AB51" s="41"/>
      <c r="AC51" s="206" t="s">
        <v>17</v>
      </c>
      <c r="AD51" s="191"/>
      <c r="AE51" s="191"/>
      <c r="AF51" s="31">
        <f>SUM(I51:O51,Q51:Y51,'02'!H51:P51,'02'!R51:Y51,'03'!H51:O51,'03'!Q51:X51)-H51</f>
        <v>0</v>
      </c>
      <c r="AH51" s="49"/>
      <c r="AI51" s="49"/>
      <c r="AJ51" s="50"/>
      <c r="AK51" s="49"/>
    </row>
    <row r="52" spans="1:80" s="48" customFormat="1" ht="12" customHeight="1" x14ac:dyDescent="0.15">
      <c r="B52" s="40"/>
      <c r="C52" s="40"/>
      <c r="D52" s="191" t="s">
        <v>50</v>
      </c>
      <c r="E52" s="191"/>
      <c r="F52" s="191"/>
      <c r="G52" s="192"/>
      <c r="H52" s="26">
        <f>SUM(I52:O52,Q52:Y52,'02'!H52:P52,'02'!R52:Y52,'03'!H52:O52,'03'!Q52:X52)</f>
        <v>4954</v>
      </c>
      <c r="I52" s="55">
        <v>21</v>
      </c>
      <c r="J52" s="55">
        <v>26</v>
      </c>
      <c r="K52" s="55">
        <v>41</v>
      </c>
      <c r="L52" s="55">
        <v>73</v>
      </c>
      <c r="M52" s="55">
        <v>14</v>
      </c>
      <c r="N52" s="55">
        <v>9</v>
      </c>
      <c r="O52" s="55">
        <v>225</v>
      </c>
      <c r="P52" s="53"/>
      <c r="Q52" s="56">
        <v>58</v>
      </c>
      <c r="R52" s="56">
        <v>91</v>
      </c>
      <c r="S52" s="56">
        <v>3</v>
      </c>
      <c r="T52" s="56">
        <v>1</v>
      </c>
      <c r="U52" s="56">
        <v>153</v>
      </c>
      <c r="V52" s="56">
        <v>6</v>
      </c>
      <c r="W52" s="56">
        <v>70</v>
      </c>
      <c r="X52" s="56">
        <v>29</v>
      </c>
      <c r="Y52" s="56">
        <v>191</v>
      </c>
      <c r="Z52" s="47"/>
      <c r="AA52" s="41"/>
      <c r="AB52" s="191" t="s">
        <v>50</v>
      </c>
      <c r="AC52" s="191"/>
      <c r="AD52" s="191"/>
      <c r="AE52" s="191"/>
      <c r="AF52" s="31">
        <f>SUM(I52:O52,Q52:Y52,'02'!H52:P52,'02'!R52:Y52,'03'!H52:O52,'03'!Q52:X52)-H52</f>
        <v>0</v>
      </c>
      <c r="AH52" s="49"/>
      <c r="AI52" s="49"/>
      <c r="AJ52" s="50"/>
      <c r="AK52" s="49"/>
      <c r="BW52" s="35"/>
      <c r="BX52" s="35"/>
      <c r="BY52" s="35"/>
      <c r="BZ52" s="35"/>
      <c r="CA52" s="35"/>
      <c r="CB52" s="35"/>
    </row>
    <row r="53" spans="1:80" s="48" customFormat="1" ht="12" customHeight="1" x14ac:dyDescent="0.15">
      <c r="E53" s="194" t="s">
        <v>51</v>
      </c>
      <c r="F53" s="194"/>
      <c r="G53" s="42" t="s">
        <v>18</v>
      </c>
      <c r="H53" s="26">
        <f>SUM(I53:O53,Q53:Y53,'02'!H53:P53,'02'!R53:Y53,'03'!H53:O53,'03'!Q53:X53)</f>
        <v>2926</v>
      </c>
      <c r="I53" s="55">
        <v>11</v>
      </c>
      <c r="J53" s="55">
        <v>12</v>
      </c>
      <c r="K53" s="55">
        <v>28</v>
      </c>
      <c r="L53" s="55">
        <v>37</v>
      </c>
      <c r="M53" s="55">
        <v>12</v>
      </c>
      <c r="N53" s="55">
        <v>3</v>
      </c>
      <c r="O53" s="55">
        <v>150</v>
      </c>
      <c r="P53" s="53"/>
      <c r="Q53" s="56">
        <v>48</v>
      </c>
      <c r="R53" s="56">
        <v>62</v>
      </c>
      <c r="S53" s="56">
        <v>1</v>
      </c>
      <c r="T53" s="56">
        <v>1</v>
      </c>
      <c r="U53" s="56">
        <v>102</v>
      </c>
      <c r="V53" s="56">
        <v>4</v>
      </c>
      <c r="W53" s="56">
        <v>42</v>
      </c>
      <c r="X53" s="56">
        <v>15</v>
      </c>
      <c r="Y53" s="56">
        <v>127</v>
      </c>
      <c r="Z53" s="57"/>
      <c r="AA53" s="58"/>
      <c r="AB53" s="58"/>
      <c r="AC53" s="194" t="s">
        <v>52</v>
      </c>
      <c r="AD53" s="194"/>
      <c r="AE53" s="41" t="s">
        <v>18</v>
      </c>
      <c r="AF53" s="31">
        <f>SUM(I53:O53,Q53:Y53,'02'!H53:P53,'02'!R53:Y53,'03'!H53:O53,'03'!Q53:X53)-H53</f>
        <v>0</v>
      </c>
      <c r="AH53" s="49"/>
      <c r="AI53" s="49"/>
      <c r="AJ53" s="50"/>
      <c r="AK53" s="49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</row>
    <row r="54" spans="1:80" s="48" customFormat="1" ht="12" customHeight="1" x14ac:dyDescent="0.15">
      <c r="E54" s="199" t="s">
        <v>52</v>
      </c>
      <c r="F54" s="199"/>
      <c r="G54" s="42" t="s">
        <v>19</v>
      </c>
      <c r="H54" s="26">
        <f>SUM(I54:O54,Q54:Y54,'02'!H54:P54,'02'!R54:Y54,'03'!H54:O54,'03'!Q54:X54)</f>
        <v>1464</v>
      </c>
      <c r="I54" s="55">
        <v>5</v>
      </c>
      <c r="J54" s="55">
        <v>4</v>
      </c>
      <c r="K54" s="55">
        <v>8</v>
      </c>
      <c r="L54" s="55">
        <v>28</v>
      </c>
      <c r="M54" s="55">
        <v>1</v>
      </c>
      <c r="N54" s="55">
        <v>6</v>
      </c>
      <c r="O54" s="55">
        <v>37</v>
      </c>
      <c r="P54" s="53"/>
      <c r="Q54" s="56">
        <v>6</v>
      </c>
      <c r="R54" s="56">
        <v>14</v>
      </c>
      <c r="S54" s="56">
        <v>1</v>
      </c>
      <c r="T54" s="56">
        <v>0</v>
      </c>
      <c r="U54" s="56">
        <v>36</v>
      </c>
      <c r="V54" s="56">
        <v>2</v>
      </c>
      <c r="W54" s="56">
        <v>17</v>
      </c>
      <c r="X54" s="56">
        <v>11</v>
      </c>
      <c r="Y54" s="56">
        <v>39</v>
      </c>
      <c r="Z54" s="57"/>
      <c r="AA54" s="58"/>
      <c r="AB54" s="58"/>
      <c r="AC54" s="199" t="s">
        <v>53</v>
      </c>
      <c r="AD54" s="199"/>
      <c r="AE54" s="41" t="s">
        <v>19</v>
      </c>
      <c r="AF54" s="31">
        <f>SUM(I54:O54,Q54:Y54,'02'!H54:P54,'02'!R54:Y54,'03'!H54:O54,'03'!Q54:X54)-H54</f>
        <v>0</v>
      </c>
      <c r="AH54" s="49"/>
      <c r="AI54" s="49"/>
      <c r="AJ54" s="50"/>
      <c r="AK54" s="49"/>
    </row>
    <row r="55" spans="1:80" s="48" customFormat="1" ht="15" customHeight="1" x14ac:dyDescent="0.15">
      <c r="B55" s="35"/>
      <c r="C55" s="166" t="s">
        <v>54</v>
      </c>
      <c r="D55" s="166"/>
      <c r="E55" s="166"/>
      <c r="F55" s="166"/>
      <c r="G55" s="167"/>
      <c r="H55" s="26">
        <f>SUM(I55:O55,Q55:Y55,'02'!H55:P55,'02'!R55:Y55,'03'!H55:O55,'03'!Q55:X55)</f>
        <v>27078</v>
      </c>
      <c r="I55" s="59">
        <v>156</v>
      </c>
      <c r="J55" s="59">
        <v>105</v>
      </c>
      <c r="K55" s="59">
        <v>204</v>
      </c>
      <c r="L55" s="59">
        <v>473</v>
      </c>
      <c r="M55" s="59">
        <v>93</v>
      </c>
      <c r="N55" s="59">
        <v>48</v>
      </c>
      <c r="O55" s="59">
        <v>748</v>
      </c>
      <c r="P55" s="60"/>
      <c r="Q55" s="61">
        <v>101</v>
      </c>
      <c r="R55" s="59">
        <v>261</v>
      </c>
      <c r="S55" s="59">
        <v>10</v>
      </c>
      <c r="T55" s="59">
        <v>6</v>
      </c>
      <c r="U55" s="59">
        <v>348</v>
      </c>
      <c r="V55" s="59">
        <v>36</v>
      </c>
      <c r="W55" s="59">
        <v>244</v>
      </c>
      <c r="X55" s="59">
        <v>59</v>
      </c>
      <c r="Y55" s="59">
        <v>739</v>
      </c>
      <c r="Z55" s="62"/>
      <c r="AA55" s="166" t="s">
        <v>54</v>
      </c>
      <c r="AB55" s="166"/>
      <c r="AC55" s="166"/>
      <c r="AD55" s="166"/>
      <c r="AE55" s="166"/>
      <c r="AF55" s="31">
        <f>SUM(I55:O55,Q55:Y55,'02'!H55:P55,'02'!R55:Y55,'03'!H55:O55,'03'!Q55:X55)-H55</f>
        <v>0</v>
      </c>
      <c r="AG55" s="35"/>
      <c r="AH55" s="33"/>
      <c r="AI55" s="33"/>
      <c r="AJ55" s="34"/>
      <c r="AK55" s="33"/>
    </row>
    <row r="56" spans="1:80" s="48" customFormat="1" ht="12" customHeight="1" x14ac:dyDescent="0.15">
      <c r="A56" s="35"/>
      <c r="D56" s="194" t="s">
        <v>53</v>
      </c>
      <c r="E56" s="194"/>
      <c r="F56" s="191" t="s">
        <v>55</v>
      </c>
      <c r="G56" s="192"/>
      <c r="H56" s="26">
        <f>SUM(I56:O56,Q56:Y56,'02'!H56:P56,'02'!R56:Y56,'03'!H56:O56,'03'!Q56:X56)</f>
        <v>12359</v>
      </c>
      <c r="I56" s="55">
        <v>37</v>
      </c>
      <c r="J56" s="55">
        <v>40</v>
      </c>
      <c r="K56" s="55">
        <v>70</v>
      </c>
      <c r="L56" s="55">
        <v>98</v>
      </c>
      <c r="M56" s="55">
        <v>20</v>
      </c>
      <c r="N56" s="55">
        <v>9</v>
      </c>
      <c r="O56" s="55">
        <v>202</v>
      </c>
      <c r="P56" s="53"/>
      <c r="Q56" s="56">
        <v>18</v>
      </c>
      <c r="R56" s="56">
        <v>74</v>
      </c>
      <c r="S56" s="56">
        <v>5</v>
      </c>
      <c r="T56" s="56">
        <v>1</v>
      </c>
      <c r="U56" s="56">
        <v>139</v>
      </c>
      <c r="V56" s="56">
        <v>1</v>
      </c>
      <c r="W56" s="56">
        <v>41</v>
      </c>
      <c r="X56" s="56">
        <v>11</v>
      </c>
      <c r="Y56" s="56">
        <v>413</v>
      </c>
      <c r="Z56" s="57"/>
      <c r="AA56" s="58"/>
      <c r="AB56" s="194" t="s">
        <v>53</v>
      </c>
      <c r="AC56" s="194"/>
      <c r="AD56" s="191" t="s">
        <v>55</v>
      </c>
      <c r="AE56" s="191"/>
      <c r="AF56" s="31">
        <f>SUM(I56:O56,Q56:Y56,'02'!H56:P56,'02'!R56:Y56,'03'!H56:O56,'03'!Q56:X56)-H56</f>
        <v>0</v>
      </c>
      <c r="AH56" s="49"/>
      <c r="AI56" s="49"/>
      <c r="AJ56" s="50"/>
      <c r="AK56" s="49"/>
    </row>
    <row r="57" spans="1:80" s="48" customFormat="1" ht="12" customHeight="1" x14ac:dyDescent="0.15">
      <c r="D57" s="194" t="s">
        <v>53</v>
      </c>
      <c r="E57" s="194"/>
      <c r="F57" s="191" t="s">
        <v>56</v>
      </c>
      <c r="G57" s="192"/>
      <c r="H57" s="26">
        <f>SUM(I57:O57,Q57:Y57,'02'!H57:P57,'02'!R57:Y57,'03'!H57:O57,'03'!Q57:X57)</f>
        <v>1866</v>
      </c>
      <c r="I57" s="55">
        <v>17</v>
      </c>
      <c r="J57" s="55">
        <v>4</v>
      </c>
      <c r="K57" s="55">
        <v>19</v>
      </c>
      <c r="L57" s="55">
        <v>82</v>
      </c>
      <c r="M57" s="55">
        <v>11</v>
      </c>
      <c r="N57" s="55">
        <v>9</v>
      </c>
      <c r="O57" s="55">
        <v>85</v>
      </c>
      <c r="P57" s="53"/>
      <c r="Q57" s="56">
        <v>6</v>
      </c>
      <c r="R57" s="56">
        <v>12</v>
      </c>
      <c r="S57" s="56">
        <v>1</v>
      </c>
      <c r="T57" s="56">
        <v>0</v>
      </c>
      <c r="U57" s="56">
        <v>12</v>
      </c>
      <c r="V57" s="56">
        <v>3</v>
      </c>
      <c r="W57" s="56">
        <v>28</v>
      </c>
      <c r="X57" s="56">
        <v>9</v>
      </c>
      <c r="Y57" s="56">
        <v>41</v>
      </c>
      <c r="Z57" s="57"/>
      <c r="AA57" s="58"/>
      <c r="AB57" s="194" t="s">
        <v>53</v>
      </c>
      <c r="AC57" s="194"/>
      <c r="AD57" s="191" t="s">
        <v>56</v>
      </c>
      <c r="AE57" s="191"/>
      <c r="AF57" s="31">
        <f>SUM(I57:O57,Q57:Y57,'02'!H57:P57,'02'!R57:Y57,'03'!H57:O57,'03'!Q57:X57)-H57</f>
        <v>0</v>
      </c>
      <c r="AH57" s="49"/>
      <c r="AI57" s="49"/>
      <c r="AJ57" s="50"/>
      <c r="AK57" s="49"/>
    </row>
    <row r="58" spans="1:80" s="48" customFormat="1" ht="12" customHeight="1" x14ac:dyDescent="0.15">
      <c r="D58" s="194" t="s">
        <v>53</v>
      </c>
      <c r="E58" s="194"/>
      <c r="F58" s="191" t="s">
        <v>20</v>
      </c>
      <c r="G58" s="192"/>
      <c r="H58" s="26">
        <f>SUM(I58:O58,Q58:Y58,'02'!H58:P58,'02'!R58:Y58,'03'!H58:O58,'03'!Q58:X58)</f>
        <v>3456</v>
      </c>
      <c r="I58" s="55">
        <v>17</v>
      </c>
      <c r="J58" s="55">
        <v>9</v>
      </c>
      <c r="K58" s="55">
        <v>16</v>
      </c>
      <c r="L58" s="55">
        <v>55</v>
      </c>
      <c r="M58" s="55">
        <v>8</v>
      </c>
      <c r="N58" s="55">
        <v>8</v>
      </c>
      <c r="O58" s="55">
        <v>71</v>
      </c>
      <c r="P58" s="53"/>
      <c r="Q58" s="56">
        <v>26</v>
      </c>
      <c r="R58" s="56">
        <v>30</v>
      </c>
      <c r="S58" s="56">
        <v>1</v>
      </c>
      <c r="T58" s="56">
        <v>2</v>
      </c>
      <c r="U58" s="56">
        <v>55</v>
      </c>
      <c r="V58" s="56">
        <v>6</v>
      </c>
      <c r="W58" s="56">
        <v>25</v>
      </c>
      <c r="X58" s="56">
        <v>10</v>
      </c>
      <c r="Y58" s="56">
        <v>90</v>
      </c>
      <c r="Z58" s="57"/>
      <c r="AA58" s="58"/>
      <c r="AB58" s="194" t="s">
        <v>57</v>
      </c>
      <c r="AC58" s="194"/>
      <c r="AD58" s="191" t="s">
        <v>20</v>
      </c>
      <c r="AE58" s="191"/>
      <c r="AF58" s="31">
        <f>SUM(I58:O58,Q58:Y58,'02'!H58:P58,'02'!R58:Y58,'03'!H58:O58,'03'!Q58:X58)-H58</f>
        <v>0</v>
      </c>
      <c r="AH58" s="49"/>
      <c r="AI58" s="49"/>
      <c r="AJ58" s="50"/>
      <c r="AK58" s="49"/>
    </row>
    <row r="59" spans="1:80" s="48" customFormat="1" ht="12" customHeight="1" x14ac:dyDescent="0.15">
      <c r="D59" s="194" t="s">
        <v>57</v>
      </c>
      <c r="E59" s="194"/>
      <c r="F59" s="191" t="s">
        <v>58</v>
      </c>
      <c r="G59" s="192"/>
      <c r="H59" s="26">
        <f>SUM(I59:O59,Q59:Y59,'02'!H59:P59,'02'!R59:Y59,'03'!H59:O59,'03'!Q59:X59)</f>
        <v>398</v>
      </c>
      <c r="I59" s="55">
        <v>1</v>
      </c>
      <c r="J59" s="55">
        <v>3</v>
      </c>
      <c r="K59" s="55">
        <v>6</v>
      </c>
      <c r="L59" s="55">
        <v>26</v>
      </c>
      <c r="M59" s="55">
        <v>1</v>
      </c>
      <c r="N59" s="55">
        <v>0</v>
      </c>
      <c r="O59" s="55">
        <v>21</v>
      </c>
      <c r="P59" s="53"/>
      <c r="Q59" s="56">
        <v>2</v>
      </c>
      <c r="R59" s="56">
        <v>0</v>
      </c>
      <c r="S59" s="56">
        <v>0</v>
      </c>
      <c r="T59" s="56">
        <v>0</v>
      </c>
      <c r="U59" s="56">
        <v>5</v>
      </c>
      <c r="V59" s="56">
        <v>0</v>
      </c>
      <c r="W59" s="56">
        <v>4</v>
      </c>
      <c r="X59" s="56">
        <v>0</v>
      </c>
      <c r="Y59" s="56">
        <v>3</v>
      </c>
      <c r="Z59" s="57"/>
      <c r="AA59" s="58"/>
      <c r="AB59" s="194" t="s">
        <v>57</v>
      </c>
      <c r="AC59" s="194"/>
      <c r="AD59" s="191" t="s">
        <v>58</v>
      </c>
      <c r="AE59" s="191"/>
      <c r="AF59" s="31">
        <f>SUM(I59:O59,Q59:Y59,'02'!H59:P59,'02'!R59:Y59,'03'!H59:O59,'03'!Q59:X59)-H59</f>
        <v>0</v>
      </c>
      <c r="AH59" s="49"/>
      <c r="AI59" s="49"/>
      <c r="AJ59" s="50"/>
      <c r="AK59" s="49"/>
    </row>
    <row r="60" spans="1:80" s="48" customFormat="1" ht="12" customHeight="1" x14ac:dyDescent="0.15">
      <c r="D60" s="194" t="s">
        <v>57</v>
      </c>
      <c r="E60" s="194"/>
      <c r="F60" s="204" t="s">
        <v>103</v>
      </c>
      <c r="G60" s="205"/>
      <c r="H60" s="26">
        <f>SUM(I60:O60,Q60:Y60,'02'!H60:P60,'02'!R60:Y60,'03'!H60:O60,'03'!Q60:X60)</f>
        <v>235</v>
      </c>
      <c r="I60" s="55">
        <v>2</v>
      </c>
      <c r="J60" s="55">
        <v>1</v>
      </c>
      <c r="K60" s="55">
        <v>1</v>
      </c>
      <c r="L60" s="55">
        <v>3</v>
      </c>
      <c r="M60" s="55">
        <v>1</v>
      </c>
      <c r="N60" s="55">
        <v>1</v>
      </c>
      <c r="O60" s="55">
        <v>9</v>
      </c>
      <c r="P60" s="53"/>
      <c r="Q60" s="56">
        <v>1</v>
      </c>
      <c r="R60" s="56">
        <v>5</v>
      </c>
      <c r="S60" s="56">
        <v>0</v>
      </c>
      <c r="T60" s="56">
        <v>1</v>
      </c>
      <c r="U60" s="56">
        <v>8</v>
      </c>
      <c r="V60" s="56">
        <v>1</v>
      </c>
      <c r="W60" s="56">
        <v>2</v>
      </c>
      <c r="X60" s="56">
        <v>0</v>
      </c>
      <c r="Y60" s="56">
        <v>0</v>
      </c>
      <c r="Z60" s="57"/>
      <c r="AA60" s="58"/>
      <c r="AB60" s="194" t="s">
        <v>57</v>
      </c>
      <c r="AC60" s="194"/>
      <c r="AD60" s="204" t="s">
        <v>103</v>
      </c>
      <c r="AE60" s="204"/>
      <c r="AF60" s="31">
        <f>SUM(I60:O60,Q60:Y60,'02'!H60:P60,'02'!R60:Y60,'03'!H60:O60,'03'!Q60:X60)-H60</f>
        <v>0</v>
      </c>
      <c r="AH60" s="49"/>
      <c r="AI60" s="49"/>
      <c r="AJ60" s="50"/>
      <c r="AK60" s="49"/>
    </row>
    <row r="61" spans="1:80" s="48" customFormat="1" ht="12" customHeight="1" x14ac:dyDescent="0.15">
      <c r="D61" s="194" t="s">
        <v>57</v>
      </c>
      <c r="E61" s="194"/>
      <c r="F61" s="191" t="s">
        <v>21</v>
      </c>
      <c r="G61" s="192"/>
      <c r="H61" s="26">
        <f>SUM(I61:O61,Q61:Y61,'02'!H61:P61,'02'!R61:Y61,'03'!H61:O61,'03'!Q61:X61)</f>
        <v>745</v>
      </c>
      <c r="I61" s="55">
        <v>2</v>
      </c>
      <c r="J61" s="55">
        <v>5</v>
      </c>
      <c r="K61" s="55">
        <v>4</v>
      </c>
      <c r="L61" s="55">
        <v>7</v>
      </c>
      <c r="M61" s="55">
        <v>3</v>
      </c>
      <c r="N61" s="55">
        <v>1</v>
      </c>
      <c r="O61" s="55">
        <v>26</v>
      </c>
      <c r="P61" s="53"/>
      <c r="Q61" s="56">
        <v>1</v>
      </c>
      <c r="R61" s="56">
        <v>2</v>
      </c>
      <c r="S61" s="56">
        <v>0</v>
      </c>
      <c r="T61" s="56">
        <v>0</v>
      </c>
      <c r="U61" s="56">
        <v>1</v>
      </c>
      <c r="V61" s="56">
        <v>0</v>
      </c>
      <c r="W61" s="56">
        <v>6</v>
      </c>
      <c r="X61" s="56">
        <v>0</v>
      </c>
      <c r="Y61" s="56">
        <v>3</v>
      </c>
      <c r="Z61" s="57"/>
      <c r="AA61" s="58"/>
      <c r="AB61" s="194" t="s">
        <v>51</v>
      </c>
      <c r="AC61" s="194"/>
      <c r="AD61" s="191" t="s">
        <v>21</v>
      </c>
      <c r="AE61" s="191"/>
      <c r="AF61" s="31">
        <f>SUM(I61:O61,Q61:Y61,'02'!H61:P61,'02'!R61:Y61,'03'!H61:O61,'03'!Q61:X61)-H61</f>
        <v>0</v>
      </c>
      <c r="AH61" s="49"/>
      <c r="AI61" s="49"/>
      <c r="AJ61" s="50"/>
      <c r="AK61" s="49"/>
    </row>
    <row r="62" spans="1:80" s="48" customFormat="1" ht="12" customHeight="1" thickBot="1" x14ac:dyDescent="0.2">
      <c r="B62" s="63"/>
      <c r="C62" s="63"/>
      <c r="D62" s="201" t="s">
        <v>51</v>
      </c>
      <c r="E62" s="201"/>
      <c r="F62" s="202" t="s">
        <v>22</v>
      </c>
      <c r="G62" s="203"/>
      <c r="H62" s="64">
        <f>SUM(I62:O62,Q62:Y62,'02'!H62:P62,'02'!R62:Y62,'03'!H62:O62,'03'!Q62:X62)</f>
        <v>4790</v>
      </c>
      <c r="I62" s="65">
        <v>36</v>
      </c>
      <c r="J62" s="65">
        <v>24</v>
      </c>
      <c r="K62" s="65">
        <v>46</v>
      </c>
      <c r="L62" s="65">
        <v>109</v>
      </c>
      <c r="M62" s="65">
        <v>33</v>
      </c>
      <c r="N62" s="65">
        <v>12</v>
      </c>
      <c r="O62" s="65">
        <v>171</v>
      </c>
      <c r="P62" s="53"/>
      <c r="Q62" s="66">
        <v>15</v>
      </c>
      <c r="R62" s="66">
        <v>52</v>
      </c>
      <c r="S62" s="66">
        <v>1</v>
      </c>
      <c r="T62" s="66">
        <v>0</v>
      </c>
      <c r="U62" s="66">
        <v>44</v>
      </c>
      <c r="V62" s="66">
        <v>8</v>
      </c>
      <c r="W62" s="66">
        <v>38</v>
      </c>
      <c r="X62" s="66">
        <v>13</v>
      </c>
      <c r="Y62" s="66">
        <v>117</v>
      </c>
      <c r="Z62" s="67"/>
      <c r="AA62" s="63"/>
      <c r="AB62" s="201" t="s">
        <v>52</v>
      </c>
      <c r="AC62" s="201"/>
      <c r="AD62" s="202" t="s">
        <v>22</v>
      </c>
      <c r="AE62" s="202"/>
      <c r="AF62" s="31">
        <f>SUM(I62:O62,Q62:Y62,'02'!H62:P62,'02'!R62:Y62,'03'!H62:O62,'03'!Q62:X62)-H62</f>
        <v>0</v>
      </c>
      <c r="AH62" s="49"/>
      <c r="AI62" s="49"/>
      <c r="AJ62" s="50"/>
      <c r="AK62" s="49"/>
    </row>
    <row r="63" spans="1:80" x14ac:dyDescent="0.15">
      <c r="A63" s="68"/>
      <c r="H63" s="70"/>
      <c r="I63" s="70"/>
      <c r="J63" s="70"/>
      <c r="K63" s="70"/>
      <c r="L63" s="70"/>
      <c r="M63" s="70"/>
      <c r="N63" s="70"/>
      <c r="O63" s="70"/>
      <c r="P63" s="71"/>
      <c r="Q63" s="70"/>
      <c r="R63" s="70"/>
      <c r="S63" s="70"/>
      <c r="T63" s="70"/>
      <c r="U63" s="70"/>
      <c r="V63" s="70"/>
      <c r="W63" s="70"/>
      <c r="X63" s="70"/>
      <c r="Y63" s="70"/>
      <c r="AF63" s="71"/>
    </row>
    <row r="64" spans="1:80" x14ac:dyDescent="0.15">
      <c r="G64" s="1" t="s">
        <v>92</v>
      </c>
      <c r="H64" s="1"/>
      <c r="I64" s="70"/>
      <c r="J64" s="70"/>
      <c r="K64" s="70"/>
      <c r="L64" s="70"/>
      <c r="M64" s="70"/>
      <c r="N64" s="70"/>
      <c r="O64" s="70"/>
      <c r="P64" s="71"/>
      <c r="Q64" s="70"/>
      <c r="R64" s="70"/>
      <c r="S64" s="70"/>
      <c r="T64" s="70"/>
      <c r="U64" s="70"/>
      <c r="V64" s="70"/>
      <c r="W64" s="70"/>
      <c r="X64" s="70"/>
      <c r="Y64" s="70"/>
      <c r="AF64" s="71"/>
    </row>
    <row r="65" spans="7:32" x14ac:dyDescent="0.15">
      <c r="G65" s="1" t="s">
        <v>93</v>
      </c>
      <c r="H65" s="72">
        <f>SUM(H8,H21,H28,H32,H47,H55)-H7</f>
        <v>0</v>
      </c>
      <c r="I65" s="72">
        <f t="shared" ref="I65:O65" si="19">SUM(I8,I21,I28,I32,I47,I55)-I7</f>
        <v>0</v>
      </c>
      <c r="J65" s="72">
        <f t="shared" si="19"/>
        <v>0</v>
      </c>
      <c r="K65" s="72">
        <f t="shared" si="19"/>
        <v>0</v>
      </c>
      <c r="L65" s="72">
        <f t="shared" si="19"/>
        <v>0</v>
      </c>
      <c r="M65" s="72">
        <f t="shared" si="19"/>
        <v>0</v>
      </c>
      <c r="N65" s="72">
        <f t="shared" si="19"/>
        <v>0</v>
      </c>
      <c r="O65" s="72">
        <f t="shared" si="19"/>
        <v>0</v>
      </c>
      <c r="P65" s="71"/>
      <c r="Q65" s="72">
        <f t="shared" ref="Q65:Y65" si="20">SUM(Q8,Q21,Q28,Q32,Q47,Q55)-Q7</f>
        <v>0</v>
      </c>
      <c r="R65" s="72">
        <f t="shared" si="20"/>
        <v>0</v>
      </c>
      <c r="S65" s="72">
        <f t="shared" si="20"/>
        <v>0</v>
      </c>
      <c r="T65" s="72">
        <f t="shared" si="20"/>
        <v>0</v>
      </c>
      <c r="U65" s="72">
        <f t="shared" si="20"/>
        <v>0</v>
      </c>
      <c r="V65" s="72">
        <f t="shared" si="20"/>
        <v>0</v>
      </c>
      <c r="W65" s="72">
        <f t="shared" si="20"/>
        <v>0</v>
      </c>
      <c r="X65" s="72">
        <f t="shared" si="20"/>
        <v>0</v>
      </c>
      <c r="Y65" s="72">
        <f t="shared" si="20"/>
        <v>0</v>
      </c>
      <c r="AF65" s="71"/>
    </row>
    <row r="66" spans="7:32" x14ac:dyDescent="0.15">
      <c r="G66" s="1" t="s">
        <v>94</v>
      </c>
      <c r="H66" s="72">
        <f>SUM(H9,H14,H19,H20)-H8</f>
        <v>0</v>
      </c>
      <c r="I66" s="72">
        <f t="shared" ref="I66:O66" si="21">SUM(I9,I14,I19,I20)-I8</f>
        <v>0</v>
      </c>
      <c r="J66" s="72">
        <f t="shared" si="21"/>
        <v>0</v>
      </c>
      <c r="K66" s="72">
        <f t="shared" si="21"/>
        <v>0</v>
      </c>
      <c r="L66" s="72">
        <f t="shared" si="21"/>
        <v>0</v>
      </c>
      <c r="M66" s="72">
        <f t="shared" si="21"/>
        <v>0</v>
      </c>
      <c r="N66" s="72">
        <f t="shared" si="21"/>
        <v>0</v>
      </c>
      <c r="O66" s="72">
        <f t="shared" si="21"/>
        <v>0</v>
      </c>
      <c r="P66" s="71"/>
      <c r="Q66" s="72">
        <f t="shared" ref="Q66:Y66" si="22">SUM(Q9,Q14,Q19,Q20)-Q8</f>
        <v>0</v>
      </c>
      <c r="R66" s="72">
        <f t="shared" si="22"/>
        <v>0</v>
      </c>
      <c r="S66" s="72">
        <f t="shared" si="22"/>
        <v>0</v>
      </c>
      <c r="T66" s="72">
        <f t="shared" si="22"/>
        <v>0</v>
      </c>
      <c r="U66" s="72">
        <f t="shared" si="22"/>
        <v>0</v>
      </c>
      <c r="V66" s="72">
        <f t="shared" si="22"/>
        <v>0</v>
      </c>
      <c r="W66" s="72">
        <f t="shared" si="22"/>
        <v>0</v>
      </c>
      <c r="X66" s="72">
        <f t="shared" si="22"/>
        <v>0</v>
      </c>
      <c r="Y66" s="72">
        <f t="shared" si="22"/>
        <v>0</v>
      </c>
      <c r="AF66" s="71"/>
    </row>
    <row r="67" spans="7:32" x14ac:dyDescent="0.15">
      <c r="G67" s="1" t="s">
        <v>4</v>
      </c>
      <c r="H67" s="72">
        <f>SUM(H10:H13)-H9</f>
        <v>0</v>
      </c>
      <c r="I67" s="72">
        <f t="shared" ref="I67:O67" si="23">SUM(I10:I13)-I9</f>
        <v>0</v>
      </c>
      <c r="J67" s="72">
        <f t="shared" si="23"/>
        <v>0</v>
      </c>
      <c r="K67" s="72">
        <f t="shared" si="23"/>
        <v>0</v>
      </c>
      <c r="L67" s="72">
        <f t="shared" si="23"/>
        <v>0</v>
      </c>
      <c r="M67" s="72">
        <f t="shared" si="23"/>
        <v>0</v>
      </c>
      <c r="N67" s="72">
        <f t="shared" si="23"/>
        <v>0</v>
      </c>
      <c r="O67" s="72">
        <f t="shared" si="23"/>
        <v>0</v>
      </c>
      <c r="P67" s="71"/>
      <c r="Q67" s="72">
        <f t="shared" ref="Q67:Y67" si="24">SUM(Q10:Q13)-Q9</f>
        <v>0</v>
      </c>
      <c r="R67" s="72">
        <f t="shared" si="24"/>
        <v>0</v>
      </c>
      <c r="S67" s="72">
        <f t="shared" si="24"/>
        <v>0</v>
      </c>
      <c r="T67" s="72">
        <f t="shared" si="24"/>
        <v>0</v>
      </c>
      <c r="U67" s="72">
        <f t="shared" si="24"/>
        <v>0</v>
      </c>
      <c r="V67" s="72">
        <f t="shared" si="24"/>
        <v>0</v>
      </c>
      <c r="W67" s="72">
        <f t="shared" si="24"/>
        <v>0</v>
      </c>
      <c r="X67" s="72">
        <f t="shared" si="24"/>
        <v>0</v>
      </c>
      <c r="Y67" s="72">
        <f t="shared" si="24"/>
        <v>0</v>
      </c>
      <c r="AF67" s="71"/>
    </row>
    <row r="68" spans="7:32" x14ac:dyDescent="0.15">
      <c r="G68" s="1" t="s">
        <v>95</v>
      </c>
      <c r="H68" s="72">
        <f>SUM(H15:H18)-H14</f>
        <v>0</v>
      </c>
      <c r="I68" s="72">
        <f t="shared" ref="I68:O68" si="25">SUM(I15:I18)-I14</f>
        <v>0</v>
      </c>
      <c r="J68" s="72">
        <f t="shared" si="25"/>
        <v>0</v>
      </c>
      <c r="K68" s="72">
        <f t="shared" si="25"/>
        <v>0</v>
      </c>
      <c r="L68" s="72">
        <f t="shared" si="25"/>
        <v>0</v>
      </c>
      <c r="M68" s="72">
        <f t="shared" si="25"/>
        <v>0</v>
      </c>
      <c r="N68" s="72">
        <f t="shared" si="25"/>
        <v>0</v>
      </c>
      <c r="O68" s="72">
        <f t="shared" si="25"/>
        <v>0</v>
      </c>
      <c r="P68" s="71"/>
      <c r="Q68" s="72">
        <f t="shared" ref="Q68:Y68" si="26">SUM(Q15:Q18)-Q14</f>
        <v>0</v>
      </c>
      <c r="R68" s="72">
        <f t="shared" si="26"/>
        <v>0</v>
      </c>
      <c r="S68" s="72">
        <f t="shared" si="26"/>
        <v>0</v>
      </c>
      <c r="T68" s="72">
        <f t="shared" si="26"/>
        <v>0</v>
      </c>
      <c r="U68" s="72">
        <f t="shared" si="26"/>
        <v>0</v>
      </c>
      <c r="V68" s="72">
        <f t="shared" si="26"/>
        <v>0</v>
      </c>
      <c r="W68" s="72">
        <f t="shared" si="26"/>
        <v>0</v>
      </c>
      <c r="X68" s="72">
        <f t="shared" si="26"/>
        <v>0</v>
      </c>
      <c r="Y68" s="72">
        <f t="shared" si="26"/>
        <v>0</v>
      </c>
      <c r="AF68" s="71"/>
    </row>
    <row r="69" spans="7:32" x14ac:dyDescent="0.15">
      <c r="G69" s="1" t="s">
        <v>96</v>
      </c>
      <c r="H69" s="72">
        <f>SUM(H22:H24,H26:H27)-H21</f>
        <v>0</v>
      </c>
      <c r="I69" s="72">
        <f t="shared" ref="I69:O69" si="27">SUM(I22:I24,I26:I27)-I21</f>
        <v>0</v>
      </c>
      <c r="J69" s="72">
        <f t="shared" si="27"/>
        <v>0</v>
      </c>
      <c r="K69" s="72">
        <f t="shared" si="27"/>
        <v>0</v>
      </c>
      <c r="L69" s="72">
        <f t="shared" si="27"/>
        <v>0</v>
      </c>
      <c r="M69" s="72">
        <f t="shared" si="27"/>
        <v>0</v>
      </c>
      <c r="N69" s="72">
        <f t="shared" si="27"/>
        <v>0</v>
      </c>
      <c r="O69" s="72">
        <f t="shared" si="27"/>
        <v>0</v>
      </c>
      <c r="P69" s="71"/>
      <c r="Q69" s="72">
        <f t="shared" ref="Q69:Y69" si="28">SUM(Q22:Q24,Q26:Q27)-Q21</f>
        <v>0</v>
      </c>
      <c r="R69" s="72">
        <f t="shared" si="28"/>
        <v>0</v>
      </c>
      <c r="S69" s="72">
        <f t="shared" si="28"/>
        <v>0</v>
      </c>
      <c r="T69" s="72">
        <f t="shared" si="28"/>
        <v>0</v>
      </c>
      <c r="U69" s="72">
        <f t="shared" si="28"/>
        <v>0</v>
      </c>
      <c r="V69" s="72">
        <f t="shared" si="28"/>
        <v>0</v>
      </c>
      <c r="W69" s="72">
        <f t="shared" si="28"/>
        <v>0</v>
      </c>
      <c r="X69" s="72">
        <f t="shared" si="28"/>
        <v>0</v>
      </c>
      <c r="Y69" s="72">
        <f t="shared" si="28"/>
        <v>0</v>
      </c>
      <c r="AF69" s="71"/>
    </row>
    <row r="70" spans="7:32" x14ac:dyDescent="0.15">
      <c r="G70" s="1" t="s">
        <v>97</v>
      </c>
      <c r="H70" s="72">
        <f>SUM(H29:H31)-H28</f>
        <v>0</v>
      </c>
      <c r="I70" s="72">
        <f t="shared" ref="I70:O70" si="29">SUM(I29:I31)-I28</f>
        <v>0</v>
      </c>
      <c r="J70" s="72">
        <f t="shared" si="29"/>
        <v>0</v>
      </c>
      <c r="K70" s="72">
        <f t="shared" si="29"/>
        <v>0</v>
      </c>
      <c r="L70" s="72">
        <f t="shared" si="29"/>
        <v>0</v>
      </c>
      <c r="M70" s="72">
        <f t="shared" si="29"/>
        <v>0</v>
      </c>
      <c r="N70" s="72">
        <f t="shared" si="29"/>
        <v>0</v>
      </c>
      <c r="O70" s="72">
        <f t="shared" si="29"/>
        <v>0</v>
      </c>
      <c r="P70" s="71"/>
      <c r="Q70" s="72">
        <f t="shared" ref="Q70:Y70" si="30">SUM(Q29:Q31)-Q28</f>
        <v>0</v>
      </c>
      <c r="R70" s="72">
        <f t="shared" si="30"/>
        <v>0</v>
      </c>
      <c r="S70" s="72">
        <f t="shared" si="30"/>
        <v>0</v>
      </c>
      <c r="T70" s="72">
        <f t="shared" si="30"/>
        <v>0</v>
      </c>
      <c r="U70" s="72">
        <f t="shared" si="30"/>
        <v>0</v>
      </c>
      <c r="V70" s="72">
        <f t="shared" si="30"/>
        <v>0</v>
      </c>
      <c r="W70" s="72">
        <f t="shared" si="30"/>
        <v>0</v>
      </c>
      <c r="X70" s="72">
        <f t="shared" si="30"/>
        <v>0</v>
      </c>
      <c r="Y70" s="72">
        <f t="shared" si="30"/>
        <v>0</v>
      </c>
      <c r="AF70" s="71"/>
    </row>
    <row r="71" spans="7:32" x14ac:dyDescent="0.15">
      <c r="G71" s="1" t="s">
        <v>98</v>
      </c>
      <c r="H71" s="72">
        <f>SUM(H33:H34,H37,H43,H45:H46)-H32</f>
        <v>0</v>
      </c>
      <c r="I71" s="72">
        <f t="shared" ref="I71:O71" si="31">SUM(I33:I34,I37,I43,I45:I46)-I32</f>
        <v>0</v>
      </c>
      <c r="J71" s="72">
        <f t="shared" si="31"/>
        <v>0</v>
      </c>
      <c r="K71" s="72">
        <f t="shared" si="31"/>
        <v>0</v>
      </c>
      <c r="L71" s="72">
        <f t="shared" si="31"/>
        <v>0</v>
      </c>
      <c r="M71" s="72">
        <f t="shared" si="31"/>
        <v>0</v>
      </c>
      <c r="N71" s="72">
        <f t="shared" si="31"/>
        <v>0</v>
      </c>
      <c r="O71" s="72">
        <f t="shared" si="31"/>
        <v>0</v>
      </c>
      <c r="P71" s="71"/>
      <c r="Q71" s="72">
        <f t="shared" ref="Q71:Y71" si="32">SUM(Q33:Q34,Q37,Q43,Q45:Q46)-Q32</f>
        <v>0</v>
      </c>
      <c r="R71" s="72">
        <f t="shared" si="32"/>
        <v>0</v>
      </c>
      <c r="S71" s="72">
        <f t="shared" si="32"/>
        <v>0</v>
      </c>
      <c r="T71" s="72">
        <f t="shared" si="32"/>
        <v>0</v>
      </c>
      <c r="U71" s="72">
        <f t="shared" si="32"/>
        <v>0</v>
      </c>
      <c r="V71" s="72">
        <f t="shared" si="32"/>
        <v>0</v>
      </c>
      <c r="W71" s="72">
        <f t="shared" si="32"/>
        <v>0</v>
      </c>
      <c r="X71" s="72">
        <f t="shared" si="32"/>
        <v>0</v>
      </c>
      <c r="Y71" s="72">
        <f t="shared" si="32"/>
        <v>0</v>
      </c>
      <c r="AF71" s="71"/>
    </row>
    <row r="72" spans="7:32" x14ac:dyDescent="0.15">
      <c r="G72" s="1" t="s">
        <v>99</v>
      </c>
      <c r="H72" s="72">
        <f>SUM(H35:H36)-H34</f>
        <v>0</v>
      </c>
      <c r="I72" s="72">
        <f t="shared" ref="I72:O72" si="33">SUM(I35:I36)-I34</f>
        <v>0</v>
      </c>
      <c r="J72" s="72">
        <f t="shared" si="33"/>
        <v>0</v>
      </c>
      <c r="K72" s="72">
        <f t="shared" si="33"/>
        <v>0</v>
      </c>
      <c r="L72" s="72">
        <f t="shared" si="33"/>
        <v>0</v>
      </c>
      <c r="M72" s="72">
        <f t="shared" si="33"/>
        <v>0</v>
      </c>
      <c r="N72" s="72">
        <f t="shared" si="33"/>
        <v>0</v>
      </c>
      <c r="O72" s="72">
        <f t="shared" si="33"/>
        <v>0</v>
      </c>
      <c r="P72" s="71"/>
      <c r="Q72" s="72">
        <f t="shared" ref="Q72:Y72" si="34">SUM(Q35:Q36)-Q34</f>
        <v>0</v>
      </c>
      <c r="R72" s="72">
        <f t="shared" si="34"/>
        <v>0</v>
      </c>
      <c r="S72" s="72">
        <f t="shared" si="34"/>
        <v>0</v>
      </c>
      <c r="T72" s="72">
        <f t="shared" si="34"/>
        <v>0</v>
      </c>
      <c r="U72" s="72">
        <f t="shared" si="34"/>
        <v>0</v>
      </c>
      <c r="V72" s="72">
        <f t="shared" si="34"/>
        <v>0</v>
      </c>
      <c r="W72" s="72">
        <f t="shared" si="34"/>
        <v>0</v>
      </c>
      <c r="X72" s="72">
        <f t="shared" si="34"/>
        <v>0</v>
      </c>
      <c r="Y72" s="72">
        <f t="shared" si="34"/>
        <v>0</v>
      </c>
      <c r="AF72" s="71"/>
    </row>
    <row r="73" spans="7:32" x14ac:dyDescent="0.15">
      <c r="G73" s="1" t="s">
        <v>100</v>
      </c>
      <c r="H73" s="72">
        <f>SUM(H38:H42)-H37</f>
        <v>0</v>
      </c>
      <c r="I73" s="72">
        <f t="shared" ref="I73:O73" si="35">SUM(I38:I42)-I37</f>
        <v>0</v>
      </c>
      <c r="J73" s="72">
        <f t="shared" si="35"/>
        <v>0</v>
      </c>
      <c r="K73" s="72">
        <f t="shared" si="35"/>
        <v>0</v>
      </c>
      <c r="L73" s="72">
        <f t="shared" si="35"/>
        <v>0</v>
      </c>
      <c r="M73" s="72">
        <f t="shared" si="35"/>
        <v>0</v>
      </c>
      <c r="N73" s="72">
        <f t="shared" si="35"/>
        <v>0</v>
      </c>
      <c r="O73" s="72">
        <f t="shared" si="35"/>
        <v>0</v>
      </c>
      <c r="P73" s="71"/>
      <c r="Q73" s="72">
        <f t="shared" ref="Q73:Y73" si="36">SUM(Q38:Q42)-Q37</f>
        <v>0</v>
      </c>
      <c r="R73" s="72">
        <f t="shared" si="36"/>
        <v>0</v>
      </c>
      <c r="S73" s="72">
        <f t="shared" si="36"/>
        <v>0</v>
      </c>
      <c r="T73" s="72">
        <f t="shared" si="36"/>
        <v>0</v>
      </c>
      <c r="U73" s="72">
        <f t="shared" si="36"/>
        <v>0</v>
      </c>
      <c r="V73" s="72">
        <f t="shared" si="36"/>
        <v>0</v>
      </c>
      <c r="W73" s="72">
        <f t="shared" si="36"/>
        <v>0</v>
      </c>
      <c r="X73" s="72">
        <f t="shared" si="36"/>
        <v>0</v>
      </c>
      <c r="Y73" s="72">
        <f t="shared" si="36"/>
        <v>0</v>
      </c>
      <c r="AF73" s="71"/>
    </row>
    <row r="74" spans="7:32" x14ac:dyDescent="0.15">
      <c r="G74" s="1" t="s">
        <v>101</v>
      </c>
      <c r="H74" s="72">
        <f>SUM(H49:H51)-H48</f>
        <v>0</v>
      </c>
      <c r="I74" s="72">
        <f t="shared" ref="I74:O74" si="37">SUM(I49:I51)-I48</f>
        <v>0</v>
      </c>
      <c r="J74" s="72">
        <f t="shared" si="37"/>
        <v>0</v>
      </c>
      <c r="K74" s="72">
        <f t="shared" si="37"/>
        <v>0</v>
      </c>
      <c r="L74" s="72">
        <f t="shared" si="37"/>
        <v>0</v>
      </c>
      <c r="M74" s="72">
        <f t="shared" si="37"/>
        <v>0</v>
      </c>
      <c r="N74" s="72">
        <f t="shared" si="37"/>
        <v>0</v>
      </c>
      <c r="O74" s="72">
        <f t="shared" si="37"/>
        <v>0</v>
      </c>
      <c r="P74" s="71"/>
      <c r="Q74" s="72">
        <f t="shared" ref="Q74:Y74" si="38">SUM(Q49:Q51)-Q48</f>
        <v>0</v>
      </c>
      <c r="R74" s="72">
        <f t="shared" si="38"/>
        <v>0</v>
      </c>
      <c r="S74" s="72">
        <f t="shared" si="38"/>
        <v>0</v>
      </c>
      <c r="T74" s="72">
        <f t="shared" si="38"/>
        <v>0</v>
      </c>
      <c r="U74" s="72">
        <f t="shared" si="38"/>
        <v>0</v>
      </c>
      <c r="V74" s="72">
        <f t="shared" si="38"/>
        <v>0</v>
      </c>
      <c r="W74" s="72">
        <f t="shared" si="38"/>
        <v>0</v>
      </c>
      <c r="X74" s="72">
        <f t="shared" si="38"/>
        <v>0</v>
      </c>
      <c r="Y74" s="72">
        <f t="shared" si="38"/>
        <v>0</v>
      </c>
      <c r="AF74" s="71"/>
    </row>
    <row r="75" spans="7:32" x14ac:dyDescent="0.15"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AF75" s="71"/>
    </row>
    <row r="76" spans="7:32" x14ac:dyDescent="0.15"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AF76" s="71"/>
    </row>
    <row r="77" spans="7:32" x14ac:dyDescent="0.15"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AF77" s="71"/>
    </row>
    <row r="78" spans="7:32" x14ac:dyDescent="0.15"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</row>
    <row r="79" spans="7:32" x14ac:dyDescent="0.15"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</row>
    <row r="80" spans="7:32" x14ac:dyDescent="0.15"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</row>
    <row r="81" spans="8:25" x14ac:dyDescent="0.15"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 spans="8:25" x14ac:dyDescent="0.15"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</row>
    <row r="83" spans="8:25" x14ac:dyDescent="0.15"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</row>
    <row r="213" spans="8:32" x14ac:dyDescent="0.15">
      <c r="H213" s="74"/>
      <c r="I213" s="74"/>
      <c r="J213" s="74"/>
      <c r="K213" s="71"/>
      <c r="L213" s="74"/>
      <c r="M213" s="71"/>
      <c r="N213" s="71"/>
      <c r="O213" s="71"/>
      <c r="P213" s="71"/>
      <c r="Q213" s="71"/>
      <c r="R213" s="71"/>
      <c r="S213" s="74"/>
      <c r="T213" s="74"/>
      <c r="U213" s="71"/>
      <c r="V213" s="71"/>
      <c r="W213" s="71"/>
      <c r="X213" s="71"/>
      <c r="Y213" s="71"/>
      <c r="AF213" s="71"/>
    </row>
    <row r="214" spans="8:32" x14ac:dyDescent="0.15"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AF214" s="71"/>
    </row>
    <row r="215" spans="8:32" x14ac:dyDescent="0.15"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AF215" s="71"/>
    </row>
    <row r="216" spans="8:32" x14ac:dyDescent="0.15"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AF216" s="71"/>
    </row>
    <row r="217" spans="8:32" x14ac:dyDescent="0.15"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AF217" s="71"/>
    </row>
    <row r="218" spans="8:32" x14ac:dyDescent="0.15"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AF218" s="71"/>
    </row>
    <row r="219" spans="8:32" x14ac:dyDescent="0.15"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AF219" s="71"/>
    </row>
    <row r="220" spans="8:32" x14ac:dyDescent="0.15"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AF220" s="71"/>
    </row>
    <row r="221" spans="8:32" x14ac:dyDescent="0.15"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AF221" s="71"/>
    </row>
    <row r="222" spans="8:32" x14ac:dyDescent="0.15"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AF222" s="71"/>
    </row>
    <row r="223" spans="8:32" x14ac:dyDescent="0.15"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AF223" s="71"/>
    </row>
    <row r="224" spans="8:32" x14ac:dyDescent="0.15"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AF224" s="71"/>
    </row>
    <row r="225" spans="8:32" x14ac:dyDescent="0.15"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AF225" s="71"/>
    </row>
    <row r="226" spans="8:32" x14ac:dyDescent="0.15"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AF226" s="71"/>
    </row>
    <row r="227" spans="8:32" x14ac:dyDescent="0.15"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AF227" s="71"/>
    </row>
  </sheetData>
  <mergeCells count="135">
    <mergeCell ref="AB60:AC60"/>
    <mergeCell ref="AB61:AC61"/>
    <mergeCell ref="AB62:AC62"/>
    <mergeCell ref="Z4:AE6"/>
    <mergeCell ref="AC40:AE40"/>
    <mergeCell ref="AB45:AE45"/>
    <mergeCell ref="AB56:AC56"/>
    <mergeCell ref="AB57:AC57"/>
    <mergeCell ref="AB58:AC58"/>
    <mergeCell ref="AB59:AC59"/>
    <mergeCell ref="AD62:AE62"/>
    <mergeCell ref="Z7:AE7"/>
    <mergeCell ref="AA8:AE8"/>
    <mergeCell ref="AB9:AE9"/>
    <mergeCell ref="AC10:AE10"/>
    <mergeCell ref="AC11:AE11"/>
    <mergeCell ref="AC12:AE12"/>
    <mergeCell ref="AC13:AE13"/>
    <mergeCell ref="AD60:AE60"/>
    <mergeCell ref="AD61:AE61"/>
    <mergeCell ref="AD58:AE58"/>
    <mergeCell ref="AD59:AE59"/>
    <mergeCell ref="AD56:AE56"/>
    <mergeCell ref="AD57:AE57"/>
    <mergeCell ref="AB52:AE52"/>
    <mergeCell ref="AC53:AD53"/>
    <mergeCell ref="AC54:AD54"/>
    <mergeCell ref="AA55:AE55"/>
    <mergeCell ref="AB48:AE48"/>
    <mergeCell ref="AC49:AE49"/>
    <mergeCell ref="AC50:AE50"/>
    <mergeCell ref="AC51:AE51"/>
    <mergeCell ref="AB43:AE43"/>
    <mergeCell ref="AC44:AD44"/>
    <mergeCell ref="AB46:AE46"/>
    <mergeCell ref="AA47:AE47"/>
    <mergeCell ref="AC38:AE38"/>
    <mergeCell ref="AC39:AE39"/>
    <mergeCell ref="AC41:AE41"/>
    <mergeCell ref="AC42:AE42"/>
    <mergeCell ref="AB34:AE34"/>
    <mergeCell ref="AC35:AE35"/>
    <mergeCell ref="AC36:AE36"/>
    <mergeCell ref="AB37:AE37"/>
    <mergeCell ref="AB30:AE30"/>
    <mergeCell ref="AB31:AE31"/>
    <mergeCell ref="AB24:AE24"/>
    <mergeCell ref="AC25:AD25"/>
    <mergeCell ref="AA32:AE32"/>
    <mergeCell ref="AB33:AE33"/>
    <mergeCell ref="AB26:AE26"/>
    <mergeCell ref="AB27:AE27"/>
    <mergeCell ref="AA28:AE28"/>
    <mergeCell ref="AB29:AE29"/>
    <mergeCell ref="D62:E62"/>
    <mergeCell ref="F62:G62"/>
    <mergeCell ref="F59:G59"/>
    <mergeCell ref="D57:E57"/>
    <mergeCell ref="F57:G57"/>
    <mergeCell ref="D52:G52"/>
    <mergeCell ref="D56:E56"/>
    <mergeCell ref="F56:G56"/>
    <mergeCell ref="D60:E60"/>
    <mergeCell ref="F60:G60"/>
    <mergeCell ref="D61:E61"/>
    <mergeCell ref="F61:G61"/>
    <mergeCell ref="D58:E58"/>
    <mergeCell ref="F58:G58"/>
    <mergeCell ref="D59:E59"/>
    <mergeCell ref="E53:F53"/>
    <mergeCell ref="AB14:AE14"/>
    <mergeCell ref="AC15:AE15"/>
    <mergeCell ref="AC16:AE16"/>
    <mergeCell ref="AC17:AE17"/>
    <mergeCell ref="AB22:AE22"/>
    <mergeCell ref="AB23:AE23"/>
    <mergeCell ref="AC18:AE18"/>
    <mergeCell ref="AB19:AE19"/>
    <mergeCell ref="AB20:AE20"/>
    <mergeCell ref="AA21:AE21"/>
    <mergeCell ref="E54:F54"/>
    <mergeCell ref="C55:G55"/>
    <mergeCell ref="D48:G48"/>
    <mergeCell ref="E49:G49"/>
    <mergeCell ref="E50:G50"/>
    <mergeCell ref="E51:G51"/>
    <mergeCell ref="E44:F44"/>
    <mergeCell ref="D45:G45"/>
    <mergeCell ref="D46:G46"/>
    <mergeCell ref="C47:G47"/>
    <mergeCell ref="E40:G40"/>
    <mergeCell ref="E41:G41"/>
    <mergeCell ref="E42:G42"/>
    <mergeCell ref="D43:G43"/>
    <mergeCell ref="E36:G36"/>
    <mergeCell ref="D37:G37"/>
    <mergeCell ref="E38:G38"/>
    <mergeCell ref="E39:G39"/>
    <mergeCell ref="C32:G32"/>
    <mergeCell ref="D33:G33"/>
    <mergeCell ref="D34:G34"/>
    <mergeCell ref="E35:G35"/>
    <mergeCell ref="C28:G28"/>
    <mergeCell ref="D29:G29"/>
    <mergeCell ref="D30:G30"/>
    <mergeCell ref="D31:G31"/>
    <mergeCell ref="D24:G24"/>
    <mergeCell ref="E25:F25"/>
    <mergeCell ref="D26:G26"/>
    <mergeCell ref="D27:G27"/>
    <mergeCell ref="D20:G20"/>
    <mergeCell ref="C21:G21"/>
    <mergeCell ref="D22:G22"/>
    <mergeCell ref="D23:G23"/>
    <mergeCell ref="E16:G16"/>
    <mergeCell ref="E17:G17"/>
    <mergeCell ref="E18:G18"/>
    <mergeCell ref="D19:G19"/>
    <mergeCell ref="E12:G12"/>
    <mergeCell ref="E13:G13"/>
    <mergeCell ref="D14:G14"/>
    <mergeCell ref="E15:G15"/>
    <mergeCell ref="C8:G8"/>
    <mergeCell ref="D9:G9"/>
    <mergeCell ref="E10:G10"/>
    <mergeCell ref="E11:G11"/>
    <mergeCell ref="B7:G7"/>
    <mergeCell ref="H4:H6"/>
    <mergeCell ref="B4:G6"/>
    <mergeCell ref="Q4:Y4"/>
    <mergeCell ref="Q5:U5"/>
    <mergeCell ref="V5:X5"/>
    <mergeCell ref="R2:Y2"/>
    <mergeCell ref="H2:N2"/>
    <mergeCell ref="I4:O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2"/>
  <sheetViews>
    <sheetView view="pageBreakPreview" zoomScaleNormal="100" workbookViewId="0">
      <selection activeCell="Q15" sqref="Q15"/>
    </sheetView>
  </sheetViews>
  <sheetFormatPr defaultColWidth="9.109375" defaultRowHeight="12" x14ac:dyDescent="0.15"/>
  <cols>
    <col min="1" max="6" width="2.6640625" style="1" customWidth="1"/>
    <col min="7" max="7" width="14.109375" style="1" bestFit="1" customWidth="1"/>
    <col min="8" max="8" width="6.6640625" style="1" customWidth="1"/>
    <col min="9" max="9" width="9.33203125" style="1" customWidth="1"/>
    <col min="10" max="10" width="9.6640625" style="1" bestFit="1" customWidth="1"/>
    <col min="11" max="11" width="7.6640625" style="1" bestFit="1" customWidth="1"/>
    <col min="12" max="12" width="9.44140625" style="1" customWidth="1"/>
    <col min="13" max="13" width="7.6640625" style="1" bestFit="1" customWidth="1"/>
    <col min="14" max="14" width="9.6640625" style="1" bestFit="1" customWidth="1"/>
    <col min="15" max="15" width="7.6640625" style="1" customWidth="1"/>
    <col min="16" max="16" width="9.6640625" style="1" bestFit="1" customWidth="1"/>
    <col min="17" max="17" width="7.6640625" style="112" customWidth="1"/>
    <col min="18" max="18" width="7.6640625" style="1" bestFit="1" customWidth="1"/>
    <col min="19" max="19" width="8.5546875" style="1" customWidth="1"/>
    <col min="20" max="20" width="10.6640625" style="1" bestFit="1" customWidth="1"/>
    <col min="21" max="22" width="8.5546875" style="1" customWidth="1"/>
    <col min="23" max="23" width="9.6640625" style="1" bestFit="1" customWidth="1"/>
    <col min="24" max="24" width="10" style="1" customWidth="1"/>
    <col min="25" max="25" width="9.6640625" style="1" bestFit="1" customWidth="1"/>
    <col min="26" max="30" width="2.6640625" style="1" customWidth="1"/>
    <col min="31" max="31" width="14.109375" style="1" bestFit="1" customWidth="1"/>
    <col min="32" max="16384" width="9.109375" style="1"/>
  </cols>
  <sheetData>
    <row r="1" spans="1:33" x14ac:dyDescent="0.15">
      <c r="B1" s="163" t="s">
        <v>180</v>
      </c>
      <c r="H1" s="2"/>
      <c r="I1" s="2"/>
      <c r="J1" s="2"/>
      <c r="K1" s="2"/>
      <c r="L1" s="2"/>
      <c r="M1" s="2"/>
      <c r="N1" s="2"/>
      <c r="O1" s="2"/>
      <c r="P1" s="2"/>
      <c r="Q1" s="76"/>
      <c r="R1" s="164" t="s">
        <v>181</v>
      </c>
      <c r="S1" s="2"/>
      <c r="T1" s="2"/>
      <c r="U1" s="2"/>
      <c r="V1" s="2"/>
      <c r="W1" s="2"/>
      <c r="X1" s="2"/>
      <c r="Y1" s="2"/>
      <c r="AF1" s="2"/>
    </row>
    <row r="2" spans="1:33" s="4" customFormat="1" ht="14.4" x14ac:dyDescent="0.15">
      <c r="H2" s="186" t="s">
        <v>88</v>
      </c>
      <c r="I2" s="186"/>
      <c r="J2" s="186"/>
      <c r="K2" s="186"/>
      <c r="L2" s="186"/>
      <c r="M2" s="186"/>
      <c r="N2" s="186"/>
      <c r="O2" s="186"/>
      <c r="Q2" s="77"/>
      <c r="S2" s="214" t="s">
        <v>3</v>
      </c>
      <c r="T2" s="215"/>
      <c r="U2" s="215"/>
      <c r="V2" s="215"/>
      <c r="W2" s="215"/>
      <c r="X2" s="215"/>
      <c r="Y2" s="215"/>
      <c r="Z2" s="78"/>
      <c r="AA2" s="78"/>
      <c r="AB2" s="78"/>
      <c r="AC2" s="78"/>
      <c r="AD2" s="78"/>
      <c r="AE2" s="78"/>
      <c r="AF2" s="8"/>
    </row>
    <row r="3" spans="1:33" s="13" customFormat="1" ht="12.6" thickBot="1" x14ac:dyDescent="0.2">
      <c r="A3" s="1"/>
      <c r="B3" s="1"/>
      <c r="C3" s="1"/>
      <c r="D3" s="1"/>
      <c r="E3" s="1"/>
      <c r="F3" s="1"/>
      <c r="G3" s="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1"/>
      <c r="AE3" s="1"/>
      <c r="AF3" s="12"/>
    </row>
    <row r="4" spans="1:33" s="81" customFormat="1" ht="14.1" customHeight="1" x14ac:dyDescent="0.15">
      <c r="A4" s="1"/>
      <c r="B4" s="171" t="s">
        <v>23</v>
      </c>
      <c r="C4" s="171"/>
      <c r="D4" s="171"/>
      <c r="E4" s="171"/>
      <c r="F4" s="171"/>
      <c r="G4" s="172"/>
      <c r="H4" s="224" t="s">
        <v>72</v>
      </c>
      <c r="I4" s="221"/>
      <c r="J4" s="221"/>
      <c r="K4" s="221"/>
      <c r="L4" s="221"/>
      <c r="M4" s="221"/>
      <c r="N4" s="221"/>
      <c r="O4" s="221"/>
      <c r="P4" s="221"/>
      <c r="Q4" s="79"/>
      <c r="R4" s="220" t="s">
        <v>72</v>
      </c>
      <c r="S4" s="221"/>
      <c r="T4" s="221"/>
      <c r="U4" s="221"/>
      <c r="V4" s="221"/>
      <c r="W4" s="221"/>
      <c r="X4" s="221"/>
      <c r="Y4" s="222"/>
      <c r="Z4" s="207" t="s">
        <v>62</v>
      </c>
      <c r="AA4" s="208"/>
      <c r="AB4" s="208"/>
      <c r="AC4" s="208"/>
      <c r="AD4" s="208"/>
      <c r="AE4" s="208"/>
      <c r="AF4" s="80"/>
    </row>
    <row r="5" spans="1:33" s="81" customFormat="1" ht="14.1" customHeight="1" x14ac:dyDescent="0.15">
      <c r="A5" s="1"/>
      <c r="B5" s="173"/>
      <c r="C5" s="173"/>
      <c r="D5" s="173"/>
      <c r="E5" s="173"/>
      <c r="F5" s="173"/>
      <c r="G5" s="174"/>
      <c r="H5" s="182" t="s">
        <v>77</v>
      </c>
      <c r="I5" s="179"/>
      <c r="J5" s="183"/>
      <c r="K5" s="182" t="s">
        <v>78</v>
      </c>
      <c r="L5" s="223"/>
      <c r="M5" s="223"/>
      <c r="N5" s="223"/>
      <c r="O5" s="223"/>
      <c r="P5" s="223"/>
      <c r="Q5" s="82"/>
      <c r="R5" s="225" t="s">
        <v>83</v>
      </c>
      <c r="S5" s="223"/>
      <c r="T5" s="223"/>
      <c r="U5" s="223"/>
      <c r="V5" s="223"/>
      <c r="W5" s="226"/>
      <c r="X5" s="216" t="s">
        <v>1</v>
      </c>
      <c r="Y5" s="217"/>
      <c r="Z5" s="209"/>
      <c r="AA5" s="210"/>
      <c r="AB5" s="210"/>
      <c r="AC5" s="210"/>
      <c r="AD5" s="210"/>
      <c r="AE5" s="210"/>
      <c r="AF5" s="80"/>
    </row>
    <row r="6" spans="1:33" s="81" customFormat="1" ht="36" x14ac:dyDescent="0.15">
      <c r="A6" s="1"/>
      <c r="B6" s="175"/>
      <c r="C6" s="175"/>
      <c r="D6" s="175"/>
      <c r="E6" s="175"/>
      <c r="F6" s="175"/>
      <c r="G6" s="176"/>
      <c r="H6" s="19" t="s">
        <v>160</v>
      </c>
      <c r="I6" s="20" t="s">
        <v>161</v>
      </c>
      <c r="J6" s="20" t="s">
        <v>79</v>
      </c>
      <c r="K6" s="20" t="s">
        <v>162</v>
      </c>
      <c r="L6" s="20" t="s">
        <v>163</v>
      </c>
      <c r="M6" s="20" t="s">
        <v>80</v>
      </c>
      <c r="N6" s="20" t="s">
        <v>164</v>
      </c>
      <c r="O6" s="20" t="s">
        <v>165</v>
      </c>
      <c r="P6" s="20" t="s">
        <v>156</v>
      </c>
      <c r="Q6" s="83"/>
      <c r="R6" s="84" t="s">
        <v>157</v>
      </c>
      <c r="S6" s="84" t="s">
        <v>85</v>
      </c>
      <c r="T6" s="85" t="s">
        <v>166</v>
      </c>
      <c r="U6" s="19" t="s">
        <v>81</v>
      </c>
      <c r="V6" s="86" t="s">
        <v>82</v>
      </c>
      <c r="W6" s="87" t="s">
        <v>158</v>
      </c>
      <c r="X6" s="87" t="s">
        <v>167</v>
      </c>
      <c r="Y6" s="19" t="s">
        <v>168</v>
      </c>
      <c r="Z6" s="211"/>
      <c r="AA6" s="212"/>
      <c r="AB6" s="212"/>
      <c r="AC6" s="212"/>
      <c r="AD6" s="212"/>
      <c r="AE6" s="212"/>
      <c r="AF6" s="80"/>
    </row>
    <row r="7" spans="1:33" s="91" customFormat="1" ht="15" customHeight="1" x14ac:dyDescent="0.15">
      <c r="A7" s="25"/>
      <c r="B7" s="166" t="s">
        <v>59</v>
      </c>
      <c r="C7" s="166"/>
      <c r="D7" s="166"/>
      <c r="E7" s="166"/>
      <c r="F7" s="166"/>
      <c r="G7" s="167"/>
      <c r="H7" s="88">
        <f t="shared" ref="H7:P7" si="0">SUM(H8,H21,H28,H32,H47,H55)</f>
        <v>3307</v>
      </c>
      <c r="I7" s="88">
        <f t="shared" si="0"/>
        <v>1423</v>
      </c>
      <c r="J7" s="88">
        <f t="shared" si="0"/>
        <v>112</v>
      </c>
      <c r="K7" s="88">
        <f t="shared" si="0"/>
        <v>532</v>
      </c>
      <c r="L7" s="88">
        <f t="shared" si="0"/>
        <v>822</v>
      </c>
      <c r="M7" s="88">
        <f t="shared" si="0"/>
        <v>3808</v>
      </c>
      <c r="N7" s="88">
        <f t="shared" si="0"/>
        <v>718</v>
      </c>
      <c r="O7" s="88">
        <f t="shared" si="0"/>
        <v>433</v>
      </c>
      <c r="P7" s="27">
        <f t="shared" si="0"/>
        <v>4640</v>
      </c>
      <c r="Q7" s="28"/>
      <c r="R7" s="29">
        <f>SUM(R8,R21,R28,R32,R47,R55)</f>
        <v>2757</v>
      </c>
      <c r="S7" s="88">
        <f t="shared" ref="S7:Y7" si="1">SUM(S8,S21,S28,S32,S47,S55)</f>
        <v>419</v>
      </c>
      <c r="T7" s="88">
        <f t="shared" si="1"/>
        <v>850</v>
      </c>
      <c r="U7" s="88">
        <f t="shared" si="1"/>
        <v>816</v>
      </c>
      <c r="V7" s="88">
        <f t="shared" si="1"/>
        <v>602</v>
      </c>
      <c r="W7" s="88">
        <f t="shared" si="1"/>
        <v>2597</v>
      </c>
      <c r="X7" s="88">
        <f t="shared" si="1"/>
        <v>528</v>
      </c>
      <c r="Y7" s="88">
        <f t="shared" si="1"/>
        <v>795</v>
      </c>
      <c r="Z7" s="213" t="s">
        <v>59</v>
      </c>
      <c r="AA7" s="166"/>
      <c r="AB7" s="166"/>
      <c r="AC7" s="166"/>
      <c r="AD7" s="166"/>
      <c r="AE7" s="166"/>
      <c r="AF7" s="89"/>
      <c r="AG7" s="90"/>
    </row>
    <row r="8" spans="1:33" s="91" customFormat="1" ht="15" customHeight="1" x14ac:dyDescent="0.15">
      <c r="A8" s="35"/>
      <c r="B8" s="36"/>
      <c r="C8" s="166" t="s">
        <v>60</v>
      </c>
      <c r="D8" s="166"/>
      <c r="E8" s="166"/>
      <c r="F8" s="166"/>
      <c r="G8" s="167"/>
      <c r="H8" s="26">
        <f t="shared" ref="H8:P8" si="2">SUM(H9,H14,H19:H20)</f>
        <v>43</v>
      </c>
      <c r="I8" s="26">
        <f t="shared" si="2"/>
        <v>42</v>
      </c>
      <c r="J8" s="26">
        <f t="shared" si="2"/>
        <v>0</v>
      </c>
      <c r="K8" s="26">
        <f t="shared" si="2"/>
        <v>6</v>
      </c>
      <c r="L8" s="26">
        <f t="shared" si="2"/>
        <v>15</v>
      </c>
      <c r="M8" s="26">
        <f t="shared" si="2"/>
        <v>81</v>
      </c>
      <c r="N8" s="26">
        <f t="shared" si="2"/>
        <v>31</v>
      </c>
      <c r="O8" s="26">
        <f t="shared" si="2"/>
        <v>7</v>
      </c>
      <c r="P8" s="37">
        <f t="shared" si="2"/>
        <v>84</v>
      </c>
      <c r="Q8" s="92"/>
      <c r="R8" s="39">
        <f t="shared" ref="R8:Y8" si="3">SUM(R9,R14,R19:R20)</f>
        <v>70</v>
      </c>
      <c r="S8" s="26">
        <f t="shared" si="3"/>
        <v>7</v>
      </c>
      <c r="T8" s="26">
        <f t="shared" si="3"/>
        <v>19</v>
      </c>
      <c r="U8" s="26">
        <f t="shared" si="3"/>
        <v>21</v>
      </c>
      <c r="V8" s="26">
        <f t="shared" si="3"/>
        <v>3</v>
      </c>
      <c r="W8" s="26">
        <f t="shared" si="3"/>
        <v>76</v>
      </c>
      <c r="X8" s="26">
        <f t="shared" si="3"/>
        <v>23</v>
      </c>
      <c r="Y8" s="26">
        <f t="shared" si="3"/>
        <v>21</v>
      </c>
      <c r="Z8" s="30"/>
      <c r="AA8" s="166" t="s">
        <v>60</v>
      </c>
      <c r="AB8" s="166"/>
      <c r="AC8" s="166"/>
      <c r="AD8" s="166"/>
      <c r="AE8" s="166"/>
      <c r="AF8" s="89"/>
      <c r="AG8" s="90"/>
    </row>
    <row r="9" spans="1:33" s="98" customFormat="1" ht="12" customHeight="1" x14ac:dyDescent="0.15">
      <c r="A9" s="35"/>
      <c r="B9" s="40"/>
      <c r="C9" s="40"/>
      <c r="D9" s="191" t="s">
        <v>61</v>
      </c>
      <c r="E9" s="191"/>
      <c r="F9" s="191"/>
      <c r="G9" s="192"/>
      <c r="H9" s="43">
        <f t="shared" ref="H9:P9" si="4">SUM(H10:H13)</f>
        <v>7</v>
      </c>
      <c r="I9" s="43">
        <f t="shared" si="4"/>
        <v>1</v>
      </c>
      <c r="J9" s="43">
        <f t="shared" si="4"/>
        <v>0</v>
      </c>
      <c r="K9" s="43">
        <f t="shared" si="4"/>
        <v>1</v>
      </c>
      <c r="L9" s="43">
        <f t="shared" si="4"/>
        <v>3</v>
      </c>
      <c r="M9" s="43">
        <f t="shared" si="4"/>
        <v>14</v>
      </c>
      <c r="N9" s="43">
        <f t="shared" si="4"/>
        <v>4</v>
      </c>
      <c r="O9" s="43">
        <f t="shared" si="4"/>
        <v>1</v>
      </c>
      <c r="P9" s="44">
        <f t="shared" si="4"/>
        <v>22</v>
      </c>
      <c r="Q9" s="93"/>
      <c r="R9" s="46">
        <f t="shared" ref="R9:Y9" si="5">SUM(R10:R13)</f>
        <v>13</v>
      </c>
      <c r="S9" s="43">
        <f t="shared" si="5"/>
        <v>0</v>
      </c>
      <c r="T9" s="43">
        <f t="shared" si="5"/>
        <v>3</v>
      </c>
      <c r="U9" s="43">
        <f t="shared" si="5"/>
        <v>7</v>
      </c>
      <c r="V9" s="43">
        <f t="shared" si="5"/>
        <v>2</v>
      </c>
      <c r="W9" s="43">
        <f t="shared" si="5"/>
        <v>14</v>
      </c>
      <c r="X9" s="43">
        <f t="shared" si="5"/>
        <v>3</v>
      </c>
      <c r="Y9" s="43">
        <f t="shared" si="5"/>
        <v>8</v>
      </c>
      <c r="Z9" s="94"/>
      <c r="AA9" s="95"/>
      <c r="AB9" s="218" t="s">
        <v>61</v>
      </c>
      <c r="AC9" s="218"/>
      <c r="AD9" s="218"/>
      <c r="AE9" s="218"/>
      <c r="AF9" s="96"/>
      <c r="AG9" s="97"/>
    </row>
    <row r="10" spans="1:33" s="98" customFormat="1" ht="12" customHeight="1" x14ac:dyDescent="0.15">
      <c r="A10" s="25"/>
      <c r="B10" s="99"/>
      <c r="C10" s="99"/>
      <c r="D10" s="99"/>
      <c r="E10" s="218" t="s">
        <v>4</v>
      </c>
      <c r="F10" s="218"/>
      <c r="G10" s="219"/>
      <c r="H10" s="51">
        <v>6</v>
      </c>
      <c r="I10" s="51">
        <v>1</v>
      </c>
      <c r="J10" s="51">
        <v>0</v>
      </c>
      <c r="K10" s="51">
        <v>1</v>
      </c>
      <c r="L10" s="51">
        <v>3</v>
      </c>
      <c r="M10" s="51">
        <v>14</v>
      </c>
      <c r="N10" s="51">
        <v>3</v>
      </c>
      <c r="O10" s="51">
        <v>1</v>
      </c>
      <c r="P10" s="52">
        <v>21</v>
      </c>
      <c r="Q10" s="101"/>
      <c r="R10" s="54">
        <v>13</v>
      </c>
      <c r="S10" s="51">
        <v>0</v>
      </c>
      <c r="T10" s="51">
        <v>3</v>
      </c>
      <c r="U10" s="51">
        <v>7</v>
      </c>
      <c r="V10" s="51">
        <v>2</v>
      </c>
      <c r="W10" s="51">
        <v>12</v>
      </c>
      <c r="X10" s="51">
        <v>3</v>
      </c>
      <c r="Y10" s="51">
        <v>8</v>
      </c>
      <c r="Z10" s="94"/>
      <c r="AA10" s="95"/>
      <c r="AB10" s="95"/>
      <c r="AC10" s="218" t="s">
        <v>4</v>
      </c>
      <c r="AD10" s="218"/>
      <c r="AE10" s="218"/>
      <c r="AF10" s="96"/>
      <c r="AG10" s="97"/>
    </row>
    <row r="11" spans="1:33" s="98" customFormat="1" ht="12" customHeight="1" x14ac:dyDescent="0.15">
      <c r="A11" s="25"/>
      <c r="B11" s="99"/>
      <c r="C11" s="99"/>
      <c r="D11" s="99"/>
      <c r="E11" s="218" t="s">
        <v>24</v>
      </c>
      <c r="F11" s="218"/>
      <c r="G11" s="219"/>
      <c r="H11" s="51">
        <v>1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2">
        <v>1</v>
      </c>
      <c r="Q11" s="101"/>
      <c r="R11" s="54">
        <v>0</v>
      </c>
      <c r="S11" s="51">
        <v>0</v>
      </c>
      <c r="T11" s="51">
        <v>0</v>
      </c>
      <c r="U11" s="51">
        <v>0</v>
      </c>
      <c r="V11" s="51">
        <v>0</v>
      </c>
      <c r="W11" s="51">
        <v>2</v>
      </c>
      <c r="X11" s="51">
        <v>0</v>
      </c>
      <c r="Y11" s="51">
        <v>0</v>
      </c>
      <c r="Z11" s="94"/>
      <c r="AA11" s="95"/>
      <c r="AB11" s="95"/>
      <c r="AC11" s="218" t="s">
        <v>24</v>
      </c>
      <c r="AD11" s="218"/>
      <c r="AE11" s="218"/>
      <c r="AF11" s="96"/>
      <c r="AG11" s="97"/>
    </row>
    <row r="12" spans="1:33" s="98" customFormat="1" ht="12" customHeight="1" x14ac:dyDescent="0.15">
      <c r="A12" s="25"/>
      <c r="B12" s="99"/>
      <c r="C12" s="99"/>
      <c r="D12" s="99"/>
      <c r="E12" s="218" t="s">
        <v>5</v>
      </c>
      <c r="F12" s="218"/>
      <c r="G12" s="219"/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1</v>
      </c>
      <c r="O12" s="51">
        <v>0</v>
      </c>
      <c r="P12" s="52">
        <v>0</v>
      </c>
      <c r="Q12" s="101"/>
      <c r="R12" s="54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94"/>
      <c r="AA12" s="95"/>
      <c r="AB12" s="95"/>
      <c r="AC12" s="218" t="s">
        <v>5</v>
      </c>
      <c r="AD12" s="218"/>
      <c r="AE12" s="218"/>
      <c r="AF12" s="96"/>
      <c r="AG12" s="97"/>
    </row>
    <row r="13" spans="1:33" s="98" customFormat="1" ht="12" customHeight="1" x14ac:dyDescent="0.15">
      <c r="A13" s="25"/>
      <c r="B13" s="99"/>
      <c r="C13" s="99"/>
      <c r="D13" s="99"/>
      <c r="E13" s="218" t="s">
        <v>6</v>
      </c>
      <c r="F13" s="218"/>
      <c r="G13" s="219"/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2">
        <v>0</v>
      </c>
      <c r="Q13" s="101"/>
      <c r="R13" s="54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94"/>
      <c r="AA13" s="95"/>
      <c r="AB13" s="95"/>
      <c r="AC13" s="218" t="s">
        <v>6</v>
      </c>
      <c r="AD13" s="218"/>
      <c r="AE13" s="218"/>
      <c r="AF13" s="96"/>
      <c r="AG13" s="97"/>
    </row>
    <row r="14" spans="1:33" s="98" customFormat="1" ht="12" customHeight="1" x14ac:dyDescent="0.15">
      <c r="A14" s="25"/>
      <c r="B14" s="99"/>
      <c r="C14" s="99"/>
      <c r="D14" s="218" t="s">
        <v>25</v>
      </c>
      <c r="E14" s="218"/>
      <c r="F14" s="218"/>
      <c r="G14" s="219"/>
      <c r="H14" s="43">
        <f t="shared" ref="H14:O14" si="6">SUM(H15:H18)</f>
        <v>15</v>
      </c>
      <c r="I14" s="43">
        <f t="shared" si="6"/>
        <v>12</v>
      </c>
      <c r="J14" s="43">
        <f t="shared" si="6"/>
        <v>0</v>
      </c>
      <c r="K14" s="43">
        <f t="shared" si="6"/>
        <v>0</v>
      </c>
      <c r="L14" s="43">
        <f t="shared" si="6"/>
        <v>3</v>
      </c>
      <c r="M14" s="43">
        <f t="shared" si="6"/>
        <v>26</v>
      </c>
      <c r="N14" s="43">
        <f t="shared" si="6"/>
        <v>15</v>
      </c>
      <c r="O14" s="43">
        <f t="shared" si="6"/>
        <v>3</v>
      </c>
      <c r="P14" s="44">
        <f>SUM(P15:P18)</f>
        <v>25</v>
      </c>
      <c r="Q14" s="93"/>
      <c r="R14" s="46">
        <f t="shared" ref="R14:Y14" si="7">SUM(R15:R18)</f>
        <v>33</v>
      </c>
      <c r="S14" s="43">
        <f t="shared" si="7"/>
        <v>2</v>
      </c>
      <c r="T14" s="43">
        <f t="shared" si="7"/>
        <v>3</v>
      </c>
      <c r="U14" s="43">
        <f t="shared" si="7"/>
        <v>3</v>
      </c>
      <c r="V14" s="43">
        <f t="shared" si="7"/>
        <v>1</v>
      </c>
      <c r="W14" s="43">
        <f t="shared" si="7"/>
        <v>30</v>
      </c>
      <c r="X14" s="43">
        <f t="shared" si="7"/>
        <v>5</v>
      </c>
      <c r="Y14" s="43">
        <f t="shared" si="7"/>
        <v>6</v>
      </c>
      <c r="Z14" s="94"/>
      <c r="AA14" s="95"/>
      <c r="AB14" s="218" t="s">
        <v>25</v>
      </c>
      <c r="AC14" s="218"/>
      <c r="AD14" s="218"/>
      <c r="AE14" s="218"/>
      <c r="AF14" s="96"/>
      <c r="AG14" s="97"/>
    </row>
    <row r="15" spans="1:33" s="98" customFormat="1" ht="12" customHeight="1" x14ac:dyDescent="0.15">
      <c r="A15" s="25"/>
      <c r="B15" s="99"/>
      <c r="C15" s="99"/>
      <c r="D15" s="99"/>
      <c r="E15" s="218" t="s">
        <v>7</v>
      </c>
      <c r="F15" s="218"/>
      <c r="G15" s="219"/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1</v>
      </c>
      <c r="N15" s="51">
        <v>0</v>
      </c>
      <c r="O15" s="51">
        <v>1</v>
      </c>
      <c r="P15" s="52">
        <v>0</v>
      </c>
      <c r="Q15" s="101"/>
      <c r="R15" s="54">
        <v>0</v>
      </c>
      <c r="S15" s="51">
        <v>0</v>
      </c>
      <c r="T15" s="51">
        <v>1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94"/>
      <c r="AA15" s="95"/>
      <c r="AB15" s="95"/>
      <c r="AC15" s="218" t="s">
        <v>7</v>
      </c>
      <c r="AD15" s="218"/>
      <c r="AE15" s="218"/>
      <c r="AF15" s="96"/>
      <c r="AG15" s="97"/>
    </row>
    <row r="16" spans="1:33" s="98" customFormat="1" ht="12" customHeight="1" x14ac:dyDescent="0.15">
      <c r="A16" s="25"/>
      <c r="B16" s="99"/>
      <c r="C16" s="99"/>
      <c r="D16" s="99"/>
      <c r="E16" s="218" t="s">
        <v>8</v>
      </c>
      <c r="F16" s="218"/>
      <c r="G16" s="219"/>
      <c r="H16" s="51">
        <v>8</v>
      </c>
      <c r="I16" s="51">
        <v>6</v>
      </c>
      <c r="J16" s="51">
        <v>0</v>
      </c>
      <c r="K16" s="51">
        <v>0</v>
      </c>
      <c r="L16" s="51">
        <v>1</v>
      </c>
      <c r="M16" s="51">
        <v>15</v>
      </c>
      <c r="N16" s="51">
        <v>8</v>
      </c>
      <c r="O16" s="51">
        <v>1</v>
      </c>
      <c r="P16" s="52">
        <v>12</v>
      </c>
      <c r="Q16" s="101"/>
      <c r="R16" s="54">
        <v>26</v>
      </c>
      <c r="S16" s="51">
        <v>1</v>
      </c>
      <c r="T16" s="51">
        <v>1</v>
      </c>
      <c r="U16" s="51">
        <v>1</v>
      </c>
      <c r="V16" s="51">
        <v>1</v>
      </c>
      <c r="W16" s="51">
        <v>13</v>
      </c>
      <c r="X16" s="51">
        <v>3</v>
      </c>
      <c r="Y16" s="51">
        <v>5</v>
      </c>
      <c r="Z16" s="94"/>
      <c r="AA16" s="95"/>
      <c r="AB16" s="95"/>
      <c r="AC16" s="218" t="s">
        <v>8</v>
      </c>
      <c r="AD16" s="218"/>
      <c r="AE16" s="218"/>
      <c r="AF16" s="96"/>
      <c r="AG16" s="97"/>
    </row>
    <row r="17" spans="1:33" s="98" customFormat="1" ht="12" customHeight="1" x14ac:dyDescent="0.15">
      <c r="A17" s="25"/>
      <c r="B17" s="99"/>
      <c r="C17" s="99"/>
      <c r="D17" s="99"/>
      <c r="E17" s="193" t="s">
        <v>184</v>
      </c>
      <c r="F17" s="191"/>
      <c r="G17" s="192"/>
      <c r="H17" s="51">
        <v>1</v>
      </c>
      <c r="I17" s="51">
        <v>0</v>
      </c>
      <c r="J17" s="51">
        <v>0</v>
      </c>
      <c r="K17" s="51">
        <v>0</v>
      </c>
      <c r="L17" s="51">
        <v>0</v>
      </c>
      <c r="M17" s="51">
        <v>1</v>
      </c>
      <c r="N17" s="51">
        <v>0</v>
      </c>
      <c r="O17" s="51">
        <v>0</v>
      </c>
      <c r="P17" s="52">
        <v>0</v>
      </c>
      <c r="Q17" s="101"/>
      <c r="R17" s="54">
        <v>0</v>
      </c>
      <c r="S17" s="51">
        <v>0</v>
      </c>
      <c r="T17" s="51">
        <v>0</v>
      </c>
      <c r="U17" s="51">
        <v>0</v>
      </c>
      <c r="V17" s="51">
        <v>0</v>
      </c>
      <c r="W17" s="51">
        <v>1</v>
      </c>
      <c r="X17" s="51">
        <v>0</v>
      </c>
      <c r="Y17" s="51">
        <v>0</v>
      </c>
      <c r="Z17" s="94"/>
      <c r="AA17" s="95"/>
      <c r="AB17" s="95"/>
      <c r="AC17" s="193" t="s">
        <v>184</v>
      </c>
      <c r="AD17" s="191"/>
      <c r="AE17" s="191"/>
      <c r="AF17" s="96"/>
      <c r="AG17" s="97"/>
    </row>
    <row r="18" spans="1:33" s="98" customFormat="1" ht="12" customHeight="1" x14ac:dyDescent="0.15">
      <c r="A18" s="25"/>
      <c r="B18" s="99"/>
      <c r="C18" s="99"/>
      <c r="D18" s="99"/>
      <c r="E18" s="218" t="s">
        <v>9</v>
      </c>
      <c r="F18" s="218"/>
      <c r="G18" s="219"/>
      <c r="H18" s="51">
        <v>6</v>
      </c>
      <c r="I18" s="51">
        <v>6</v>
      </c>
      <c r="J18" s="51">
        <v>0</v>
      </c>
      <c r="K18" s="51">
        <v>0</v>
      </c>
      <c r="L18" s="51">
        <v>2</v>
      </c>
      <c r="M18" s="51">
        <v>9</v>
      </c>
      <c r="N18" s="51">
        <v>7</v>
      </c>
      <c r="O18" s="51">
        <v>1</v>
      </c>
      <c r="P18" s="52">
        <v>13</v>
      </c>
      <c r="Q18" s="101"/>
      <c r="R18" s="54">
        <v>7</v>
      </c>
      <c r="S18" s="51">
        <v>1</v>
      </c>
      <c r="T18" s="51">
        <v>1</v>
      </c>
      <c r="U18" s="51">
        <v>2</v>
      </c>
      <c r="V18" s="51">
        <v>0</v>
      </c>
      <c r="W18" s="51">
        <v>16</v>
      </c>
      <c r="X18" s="51">
        <v>2</v>
      </c>
      <c r="Y18" s="51">
        <v>1</v>
      </c>
      <c r="Z18" s="94"/>
      <c r="AA18" s="95"/>
      <c r="AB18" s="95"/>
      <c r="AC18" s="218" t="s">
        <v>9</v>
      </c>
      <c r="AD18" s="218"/>
      <c r="AE18" s="218"/>
      <c r="AF18" s="96"/>
      <c r="AG18" s="97"/>
    </row>
    <row r="19" spans="1:33" s="98" customFormat="1" ht="12" customHeight="1" x14ac:dyDescent="0.15">
      <c r="A19" s="25"/>
      <c r="B19" s="99"/>
      <c r="C19" s="99"/>
      <c r="D19" s="218" t="s">
        <v>26</v>
      </c>
      <c r="E19" s="218"/>
      <c r="F19" s="218"/>
      <c r="G19" s="219"/>
      <c r="H19" s="51">
        <v>4</v>
      </c>
      <c r="I19" s="51">
        <v>1</v>
      </c>
      <c r="J19" s="51">
        <v>0</v>
      </c>
      <c r="K19" s="51">
        <v>0</v>
      </c>
      <c r="L19" s="51">
        <v>1</v>
      </c>
      <c r="M19" s="51">
        <v>5</v>
      </c>
      <c r="N19" s="51">
        <v>1</v>
      </c>
      <c r="O19" s="51">
        <v>1</v>
      </c>
      <c r="P19" s="52">
        <v>7</v>
      </c>
      <c r="Q19" s="101"/>
      <c r="R19" s="54">
        <v>2</v>
      </c>
      <c r="S19" s="51">
        <v>1</v>
      </c>
      <c r="T19" s="51">
        <v>2</v>
      </c>
      <c r="U19" s="51">
        <v>1</v>
      </c>
      <c r="V19" s="51">
        <v>0</v>
      </c>
      <c r="W19" s="51">
        <v>5</v>
      </c>
      <c r="X19" s="51">
        <v>4</v>
      </c>
      <c r="Y19" s="51">
        <v>3</v>
      </c>
      <c r="Z19" s="94"/>
      <c r="AA19" s="95"/>
      <c r="AB19" s="218" t="s">
        <v>26</v>
      </c>
      <c r="AC19" s="218"/>
      <c r="AD19" s="218"/>
      <c r="AE19" s="218"/>
      <c r="AF19" s="96"/>
      <c r="AG19" s="97"/>
    </row>
    <row r="20" spans="1:33" s="98" customFormat="1" ht="12" customHeight="1" x14ac:dyDescent="0.15">
      <c r="A20" s="25"/>
      <c r="B20" s="99"/>
      <c r="C20" s="99"/>
      <c r="D20" s="193" t="s">
        <v>185</v>
      </c>
      <c r="E20" s="191"/>
      <c r="F20" s="191"/>
      <c r="G20" s="192"/>
      <c r="H20" s="51">
        <v>17</v>
      </c>
      <c r="I20" s="51">
        <v>28</v>
      </c>
      <c r="J20" s="51">
        <v>0</v>
      </c>
      <c r="K20" s="51">
        <v>5</v>
      </c>
      <c r="L20" s="51">
        <v>8</v>
      </c>
      <c r="M20" s="51">
        <v>36</v>
      </c>
      <c r="N20" s="51">
        <v>11</v>
      </c>
      <c r="O20" s="51">
        <v>2</v>
      </c>
      <c r="P20" s="52">
        <v>30</v>
      </c>
      <c r="Q20" s="101"/>
      <c r="R20" s="54">
        <v>22</v>
      </c>
      <c r="S20" s="51">
        <v>4</v>
      </c>
      <c r="T20" s="51">
        <v>11</v>
      </c>
      <c r="U20" s="51">
        <v>10</v>
      </c>
      <c r="V20" s="51">
        <v>0</v>
      </c>
      <c r="W20" s="51">
        <v>27</v>
      </c>
      <c r="X20" s="51">
        <v>11</v>
      </c>
      <c r="Y20" s="51">
        <v>4</v>
      </c>
      <c r="Z20" s="94"/>
      <c r="AA20" s="95"/>
      <c r="AB20" s="193" t="s">
        <v>185</v>
      </c>
      <c r="AC20" s="191"/>
      <c r="AD20" s="191"/>
      <c r="AE20" s="191"/>
      <c r="AF20" s="96"/>
      <c r="AG20" s="97"/>
    </row>
    <row r="21" spans="1:33" s="91" customFormat="1" ht="15" customHeight="1" x14ac:dyDescent="0.15">
      <c r="A21" s="25"/>
      <c r="B21" s="36"/>
      <c r="C21" s="166" t="s">
        <v>27</v>
      </c>
      <c r="D21" s="166"/>
      <c r="E21" s="166"/>
      <c r="F21" s="166"/>
      <c r="G21" s="167"/>
      <c r="H21" s="26">
        <f t="shared" ref="H21:P21" si="8">SUM(H22:H24,H26:H27)</f>
        <v>734</v>
      </c>
      <c r="I21" s="26">
        <f t="shared" si="8"/>
        <v>467</v>
      </c>
      <c r="J21" s="26">
        <f t="shared" si="8"/>
        <v>26</v>
      </c>
      <c r="K21" s="26">
        <f t="shared" si="8"/>
        <v>122</v>
      </c>
      <c r="L21" s="26">
        <f t="shared" si="8"/>
        <v>243</v>
      </c>
      <c r="M21" s="26">
        <f t="shared" si="8"/>
        <v>1148</v>
      </c>
      <c r="N21" s="26">
        <f t="shared" si="8"/>
        <v>324</v>
      </c>
      <c r="O21" s="26">
        <f t="shared" si="8"/>
        <v>112</v>
      </c>
      <c r="P21" s="37">
        <f t="shared" si="8"/>
        <v>1504</v>
      </c>
      <c r="Q21" s="92"/>
      <c r="R21" s="39">
        <f t="shared" ref="R21:Y21" si="9">SUM(R22:R24,R26:R27)</f>
        <v>1190</v>
      </c>
      <c r="S21" s="26">
        <f t="shared" si="9"/>
        <v>185</v>
      </c>
      <c r="T21" s="26">
        <f t="shared" si="9"/>
        <v>326</v>
      </c>
      <c r="U21" s="26">
        <f t="shared" si="9"/>
        <v>313</v>
      </c>
      <c r="V21" s="26">
        <f t="shared" si="9"/>
        <v>182</v>
      </c>
      <c r="W21" s="26">
        <f t="shared" si="9"/>
        <v>1022</v>
      </c>
      <c r="X21" s="26">
        <f t="shared" si="9"/>
        <v>203</v>
      </c>
      <c r="Y21" s="26">
        <f t="shared" si="9"/>
        <v>235</v>
      </c>
      <c r="Z21" s="30"/>
      <c r="AA21" s="166" t="s">
        <v>27</v>
      </c>
      <c r="AB21" s="166"/>
      <c r="AC21" s="166"/>
      <c r="AD21" s="166"/>
      <c r="AE21" s="166"/>
      <c r="AF21" s="89"/>
      <c r="AG21" s="90"/>
    </row>
    <row r="22" spans="1:33" s="98" customFormat="1" ht="12" customHeight="1" x14ac:dyDescent="0.15">
      <c r="A22" s="35"/>
      <c r="B22" s="40"/>
      <c r="C22" s="40"/>
      <c r="D22" s="191" t="s">
        <v>10</v>
      </c>
      <c r="E22" s="191"/>
      <c r="F22" s="191"/>
      <c r="G22" s="192"/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1</v>
      </c>
      <c r="N22" s="51">
        <v>0</v>
      </c>
      <c r="O22" s="51">
        <v>0</v>
      </c>
      <c r="P22" s="52">
        <v>0</v>
      </c>
      <c r="Q22" s="101"/>
      <c r="R22" s="54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94"/>
      <c r="AA22" s="95"/>
      <c r="AB22" s="218" t="s">
        <v>10</v>
      </c>
      <c r="AC22" s="218"/>
      <c r="AD22" s="218"/>
      <c r="AE22" s="218"/>
      <c r="AF22" s="96"/>
      <c r="AG22" s="97"/>
    </row>
    <row r="23" spans="1:33" s="98" customFormat="1" ht="12" customHeight="1" x14ac:dyDescent="0.15">
      <c r="A23" s="25"/>
      <c r="B23" s="99"/>
      <c r="C23" s="99"/>
      <c r="D23" s="218" t="s">
        <v>28</v>
      </c>
      <c r="E23" s="218"/>
      <c r="F23" s="218"/>
      <c r="G23" s="219"/>
      <c r="H23" s="51">
        <v>451</v>
      </c>
      <c r="I23" s="51">
        <v>257</v>
      </c>
      <c r="J23" s="51">
        <v>9</v>
      </c>
      <c r="K23" s="51">
        <v>70</v>
      </c>
      <c r="L23" s="51">
        <v>118</v>
      </c>
      <c r="M23" s="51">
        <v>551</v>
      </c>
      <c r="N23" s="51">
        <v>152</v>
      </c>
      <c r="O23" s="51">
        <v>65</v>
      </c>
      <c r="P23" s="52">
        <v>926</v>
      </c>
      <c r="Q23" s="101"/>
      <c r="R23" s="54">
        <v>542</v>
      </c>
      <c r="S23" s="51">
        <v>102</v>
      </c>
      <c r="T23" s="51">
        <v>213</v>
      </c>
      <c r="U23" s="51">
        <v>184</v>
      </c>
      <c r="V23" s="51">
        <v>110</v>
      </c>
      <c r="W23" s="51">
        <v>556</v>
      </c>
      <c r="X23" s="51">
        <v>118</v>
      </c>
      <c r="Y23" s="51">
        <v>144</v>
      </c>
      <c r="Z23" s="94"/>
      <c r="AA23" s="95"/>
      <c r="AB23" s="218" t="s">
        <v>28</v>
      </c>
      <c r="AC23" s="218"/>
      <c r="AD23" s="218"/>
      <c r="AE23" s="218"/>
      <c r="AF23" s="96"/>
      <c r="AG23" s="97"/>
    </row>
    <row r="24" spans="1:33" s="98" customFormat="1" ht="12" customHeight="1" x14ac:dyDescent="0.15">
      <c r="A24" s="25"/>
      <c r="B24" s="99"/>
      <c r="C24" s="99"/>
      <c r="D24" s="218" t="s">
        <v>29</v>
      </c>
      <c r="E24" s="218"/>
      <c r="F24" s="218"/>
      <c r="G24" s="219"/>
      <c r="H24" s="51">
        <v>243</v>
      </c>
      <c r="I24" s="51">
        <v>182</v>
      </c>
      <c r="J24" s="51">
        <v>14</v>
      </c>
      <c r="K24" s="51">
        <v>46</v>
      </c>
      <c r="L24" s="51">
        <v>112</v>
      </c>
      <c r="M24" s="51">
        <v>522</v>
      </c>
      <c r="N24" s="51">
        <v>150</v>
      </c>
      <c r="O24" s="51">
        <v>42</v>
      </c>
      <c r="P24" s="52">
        <v>496</v>
      </c>
      <c r="Q24" s="101"/>
      <c r="R24" s="54">
        <v>567</v>
      </c>
      <c r="S24" s="51">
        <v>67</v>
      </c>
      <c r="T24" s="51">
        <v>98</v>
      </c>
      <c r="U24" s="51">
        <v>117</v>
      </c>
      <c r="V24" s="51">
        <v>65</v>
      </c>
      <c r="W24" s="51">
        <v>399</v>
      </c>
      <c r="X24" s="51">
        <v>72</v>
      </c>
      <c r="Y24" s="51">
        <v>66</v>
      </c>
      <c r="Z24" s="94"/>
      <c r="AA24" s="95"/>
      <c r="AB24" s="218" t="s">
        <v>29</v>
      </c>
      <c r="AC24" s="218"/>
      <c r="AD24" s="218"/>
      <c r="AE24" s="218"/>
      <c r="AF24" s="96"/>
      <c r="AG24" s="97"/>
    </row>
    <row r="25" spans="1:33" s="98" customFormat="1" ht="12" customHeight="1" x14ac:dyDescent="0.15">
      <c r="A25" s="25"/>
      <c r="B25" s="99"/>
      <c r="C25" s="99"/>
      <c r="D25" s="99"/>
      <c r="E25" s="227" t="s">
        <v>30</v>
      </c>
      <c r="F25" s="227"/>
      <c r="G25" s="100" t="s">
        <v>11</v>
      </c>
      <c r="H25" s="51">
        <v>0</v>
      </c>
      <c r="I25" s="51">
        <v>1</v>
      </c>
      <c r="J25" s="51">
        <v>0</v>
      </c>
      <c r="K25" s="51">
        <v>0</v>
      </c>
      <c r="L25" s="51">
        <v>1</v>
      </c>
      <c r="M25" s="51">
        <v>0</v>
      </c>
      <c r="N25" s="51">
        <v>0</v>
      </c>
      <c r="O25" s="51">
        <v>0</v>
      </c>
      <c r="P25" s="52">
        <v>1</v>
      </c>
      <c r="Q25" s="101"/>
      <c r="R25" s="54">
        <v>1</v>
      </c>
      <c r="S25" s="51">
        <v>2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94"/>
      <c r="AA25" s="95"/>
      <c r="AB25" s="95"/>
      <c r="AC25" s="227" t="s">
        <v>30</v>
      </c>
      <c r="AD25" s="227"/>
      <c r="AE25" s="95" t="s">
        <v>11</v>
      </c>
      <c r="AF25" s="96"/>
      <c r="AG25" s="97"/>
    </row>
    <row r="26" spans="1:33" s="98" customFormat="1" ht="12" customHeight="1" x14ac:dyDescent="0.15">
      <c r="A26" s="25"/>
      <c r="B26" s="99"/>
      <c r="C26" s="99"/>
      <c r="D26" s="218" t="s">
        <v>31</v>
      </c>
      <c r="E26" s="218"/>
      <c r="F26" s="218"/>
      <c r="G26" s="219"/>
      <c r="H26" s="51">
        <v>31</v>
      </c>
      <c r="I26" s="51">
        <v>18</v>
      </c>
      <c r="J26" s="51">
        <v>2</v>
      </c>
      <c r="K26" s="51">
        <v>6</v>
      </c>
      <c r="L26" s="51">
        <v>11</v>
      </c>
      <c r="M26" s="51">
        <v>48</v>
      </c>
      <c r="N26" s="51">
        <v>14</v>
      </c>
      <c r="O26" s="51">
        <v>4</v>
      </c>
      <c r="P26" s="52">
        <v>43</v>
      </c>
      <c r="Q26" s="101"/>
      <c r="R26" s="54">
        <v>51</v>
      </c>
      <c r="S26" s="51">
        <v>12</v>
      </c>
      <c r="T26" s="51">
        <v>13</v>
      </c>
      <c r="U26" s="51">
        <v>8</v>
      </c>
      <c r="V26" s="51">
        <v>6</v>
      </c>
      <c r="W26" s="51">
        <v>48</v>
      </c>
      <c r="X26" s="51">
        <v>11</v>
      </c>
      <c r="Y26" s="51">
        <v>23</v>
      </c>
      <c r="Z26" s="94"/>
      <c r="AA26" s="95"/>
      <c r="AB26" s="218" t="s">
        <v>31</v>
      </c>
      <c r="AC26" s="218"/>
      <c r="AD26" s="218"/>
      <c r="AE26" s="218"/>
      <c r="AF26" s="96"/>
      <c r="AG26" s="97"/>
    </row>
    <row r="27" spans="1:33" s="98" customFormat="1" ht="12" customHeight="1" x14ac:dyDescent="0.15">
      <c r="A27" s="25"/>
      <c r="B27" s="99"/>
      <c r="C27" s="99"/>
      <c r="D27" s="218" t="s">
        <v>32</v>
      </c>
      <c r="E27" s="218"/>
      <c r="F27" s="218"/>
      <c r="G27" s="219"/>
      <c r="H27" s="51">
        <v>9</v>
      </c>
      <c r="I27" s="51">
        <v>10</v>
      </c>
      <c r="J27" s="51">
        <v>1</v>
      </c>
      <c r="K27" s="51">
        <v>0</v>
      </c>
      <c r="L27" s="51">
        <v>2</v>
      </c>
      <c r="M27" s="51">
        <v>26</v>
      </c>
      <c r="N27" s="51">
        <v>8</v>
      </c>
      <c r="O27" s="51">
        <v>1</v>
      </c>
      <c r="P27" s="52">
        <v>39</v>
      </c>
      <c r="Q27" s="101"/>
      <c r="R27" s="54">
        <v>30</v>
      </c>
      <c r="S27" s="51">
        <v>4</v>
      </c>
      <c r="T27" s="51">
        <v>2</v>
      </c>
      <c r="U27" s="51">
        <v>4</v>
      </c>
      <c r="V27" s="51">
        <v>1</v>
      </c>
      <c r="W27" s="51">
        <v>19</v>
      </c>
      <c r="X27" s="51">
        <v>2</v>
      </c>
      <c r="Y27" s="51">
        <v>2</v>
      </c>
      <c r="Z27" s="94"/>
      <c r="AA27" s="95"/>
      <c r="AB27" s="218" t="s">
        <v>32</v>
      </c>
      <c r="AC27" s="218"/>
      <c r="AD27" s="218"/>
      <c r="AE27" s="218"/>
      <c r="AF27" s="96"/>
      <c r="AG27" s="97"/>
    </row>
    <row r="28" spans="1:33" s="91" customFormat="1" ht="15" customHeight="1" x14ac:dyDescent="0.15">
      <c r="A28" s="25"/>
      <c r="B28" s="36"/>
      <c r="C28" s="166" t="s">
        <v>33</v>
      </c>
      <c r="D28" s="166"/>
      <c r="E28" s="166"/>
      <c r="F28" s="166"/>
      <c r="G28" s="167"/>
      <c r="H28" s="26">
        <f t="shared" ref="H28:P28" si="10">SUM(H29:H31)</f>
        <v>1764</v>
      </c>
      <c r="I28" s="26">
        <f t="shared" si="10"/>
        <v>434</v>
      </c>
      <c r="J28" s="26">
        <f t="shared" si="10"/>
        <v>41</v>
      </c>
      <c r="K28" s="26">
        <f t="shared" si="10"/>
        <v>249</v>
      </c>
      <c r="L28" s="26">
        <f t="shared" si="10"/>
        <v>330</v>
      </c>
      <c r="M28" s="26">
        <f t="shared" si="10"/>
        <v>1525</v>
      </c>
      <c r="N28" s="26">
        <f t="shared" si="10"/>
        <v>205</v>
      </c>
      <c r="O28" s="26">
        <f t="shared" si="10"/>
        <v>168</v>
      </c>
      <c r="P28" s="37">
        <f t="shared" si="10"/>
        <v>1908</v>
      </c>
      <c r="Q28" s="92"/>
      <c r="R28" s="39">
        <f t="shared" ref="R28:Y28" si="11">SUM(R29:R31)</f>
        <v>849</v>
      </c>
      <c r="S28" s="26">
        <f t="shared" si="11"/>
        <v>131</v>
      </c>
      <c r="T28" s="26">
        <f t="shared" si="11"/>
        <v>292</v>
      </c>
      <c r="U28" s="26">
        <f t="shared" si="11"/>
        <v>295</v>
      </c>
      <c r="V28" s="26">
        <f t="shared" si="11"/>
        <v>299</v>
      </c>
      <c r="W28" s="26">
        <f t="shared" si="11"/>
        <v>883</v>
      </c>
      <c r="X28" s="26">
        <f t="shared" si="11"/>
        <v>118</v>
      </c>
      <c r="Y28" s="26">
        <f t="shared" si="11"/>
        <v>332</v>
      </c>
      <c r="Z28" s="30"/>
      <c r="AA28" s="166" t="s">
        <v>33</v>
      </c>
      <c r="AB28" s="166"/>
      <c r="AC28" s="166"/>
      <c r="AD28" s="166"/>
      <c r="AE28" s="166"/>
      <c r="AF28" s="89"/>
      <c r="AG28" s="90"/>
    </row>
    <row r="29" spans="1:33" s="98" customFormat="1" ht="12" customHeight="1" x14ac:dyDescent="0.15">
      <c r="A29" s="35"/>
      <c r="B29" s="40"/>
      <c r="C29" s="40"/>
      <c r="D29" s="191" t="s">
        <v>34</v>
      </c>
      <c r="E29" s="191"/>
      <c r="F29" s="191"/>
      <c r="G29" s="192"/>
      <c r="H29" s="51">
        <v>82</v>
      </c>
      <c r="I29" s="51">
        <v>36</v>
      </c>
      <c r="J29" s="51">
        <v>8</v>
      </c>
      <c r="K29" s="51">
        <v>13</v>
      </c>
      <c r="L29" s="51">
        <v>33</v>
      </c>
      <c r="M29" s="51">
        <v>164</v>
      </c>
      <c r="N29" s="51">
        <v>14</v>
      </c>
      <c r="O29" s="51">
        <v>14</v>
      </c>
      <c r="P29" s="52">
        <v>130</v>
      </c>
      <c r="Q29" s="101"/>
      <c r="R29" s="54">
        <v>140</v>
      </c>
      <c r="S29" s="51">
        <v>8</v>
      </c>
      <c r="T29" s="51">
        <v>37</v>
      </c>
      <c r="U29" s="51">
        <v>32</v>
      </c>
      <c r="V29" s="51">
        <v>11</v>
      </c>
      <c r="W29" s="51">
        <v>103</v>
      </c>
      <c r="X29" s="51">
        <v>13</v>
      </c>
      <c r="Y29" s="51">
        <v>14</v>
      </c>
      <c r="Z29" s="94"/>
      <c r="AA29" s="95"/>
      <c r="AB29" s="218" t="s">
        <v>34</v>
      </c>
      <c r="AC29" s="218"/>
      <c r="AD29" s="218"/>
      <c r="AE29" s="218"/>
      <c r="AF29" s="96"/>
      <c r="AG29" s="97"/>
    </row>
    <row r="30" spans="1:33" s="98" customFormat="1" ht="12" customHeight="1" x14ac:dyDescent="0.15">
      <c r="A30" s="25"/>
      <c r="B30" s="99"/>
      <c r="C30" s="99"/>
      <c r="D30" s="218" t="s">
        <v>35</v>
      </c>
      <c r="E30" s="218"/>
      <c r="F30" s="218"/>
      <c r="G30" s="219"/>
      <c r="H30" s="51">
        <v>111</v>
      </c>
      <c r="I30" s="51">
        <v>63</v>
      </c>
      <c r="J30" s="51">
        <v>4</v>
      </c>
      <c r="K30" s="51">
        <v>40</v>
      </c>
      <c r="L30" s="51">
        <v>31</v>
      </c>
      <c r="M30" s="51">
        <v>205</v>
      </c>
      <c r="N30" s="51">
        <v>24</v>
      </c>
      <c r="O30" s="51">
        <v>20</v>
      </c>
      <c r="P30" s="52">
        <v>131</v>
      </c>
      <c r="Q30" s="101"/>
      <c r="R30" s="54">
        <v>84</v>
      </c>
      <c r="S30" s="51">
        <v>7</v>
      </c>
      <c r="T30" s="51">
        <v>33</v>
      </c>
      <c r="U30" s="51">
        <v>26</v>
      </c>
      <c r="V30" s="51">
        <v>11</v>
      </c>
      <c r="W30" s="51">
        <v>75</v>
      </c>
      <c r="X30" s="51">
        <v>17</v>
      </c>
      <c r="Y30" s="51">
        <v>25</v>
      </c>
      <c r="Z30" s="94"/>
      <c r="AA30" s="95"/>
      <c r="AB30" s="218" t="s">
        <v>35</v>
      </c>
      <c r="AC30" s="218"/>
      <c r="AD30" s="218"/>
      <c r="AE30" s="218"/>
      <c r="AF30" s="96"/>
      <c r="AG30" s="97"/>
    </row>
    <row r="31" spans="1:33" s="98" customFormat="1" ht="12" customHeight="1" x14ac:dyDescent="0.15">
      <c r="A31" s="25"/>
      <c r="B31" s="99"/>
      <c r="C31" s="99"/>
      <c r="D31" s="218" t="s">
        <v>36</v>
      </c>
      <c r="E31" s="218"/>
      <c r="F31" s="218"/>
      <c r="G31" s="219"/>
      <c r="H31" s="51">
        <v>1571</v>
      </c>
      <c r="I31" s="51">
        <v>335</v>
      </c>
      <c r="J31" s="51">
        <v>29</v>
      </c>
      <c r="K31" s="51">
        <v>196</v>
      </c>
      <c r="L31" s="51">
        <v>266</v>
      </c>
      <c r="M31" s="51">
        <v>1156</v>
      </c>
      <c r="N31" s="51">
        <v>167</v>
      </c>
      <c r="O31" s="51">
        <v>134</v>
      </c>
      <c r="P31" s="52">
        <v>1647</v>
      </c>
      <c r="Q31" s="101"/>
      <c r="R31" s="54">
        <v>625</v>
      </c>
      <c r="S31" s="51">
        <v>116</v>
      </c>
      <c r="T31" s="51">
        <v>222</v>
      </c>
      <c r="U31" s="51">
        <v>237</v>
      </c>
      <c r="V31" s="51">
        <v>277</v>
      </c>
      <c r="W31" s="51">
        <v>705</v>
      </c>
      <c r="X31" s="51">
        <v>88</v>
      </c>
      <c r="Y31" s="51">
        <v>293</v>
      </c>
      <c r="Z31" s="94"/>
      <c r="AA31" s="95"/>
      <c r="AB31" s="218" t="s">
        <v>36</v>
      </c>
      <c r="AC31" s="218"/>
      <c r="AD31" s="218"/>
      <c r="AE31" s="218"/>
      <c r="AF31" s="96"/>
      <c r="AG31" s="97"/>
    </row>
    <row r="32" spans="1:33" s="91" customFormat="1" ht="15" customHeight="1" x14ac:dyDescent="0.15">
      <c r="A32" s="25"/>
      <c r="B32" s="36"/>
      <c r="C32" s="166" t="s">
        <v>37</v>
      </c>
      <c r="D32" s="166"/>
      <c r="E32" s="166"/>
      <c r="F32" s="166"/>
      <c r="G32" s="167"/>
      <c r="H32" s="26">
        <f t="shared" ref="H32:P32" si="12">SUM(H33:H34,H37,H43,H45:H46)</f>
        <v>184</v>
      </c>
      <c r="I32" s="26">
        <f t="shared" si="12"/>
        <v>136</v>
      </c>
      <c r="J32" s="26">
        <f t="shared" si="12"/>
        <v>23</v>
      </c>
      <c r="K32" s="26">
        <f t="shared" si="12"/>
        <v>21</v>
      </c>
      <c r="L32" s="26">
        <f t="shared" si="12"/>
        <v>41</v>
      </c>
      <c r="M32" s="26">
        <f t="shared" si="12"/>
        <v>263</v>
      </c>
      <c r="N32" s="26">
        <f t="shared" si="12"/>
        <v>71</v>
      </c>
      <c r="O32" s="26">
        <f t="shared" si="12"/>
        <v>27</v>
      </c>
      <c r="P32" s="37">
        <f t="shared" si="12"/>
        <v>321</v>
      </c>
      <c r="Q32" s="92"/>
      <c r="R32" s="39">
        <f t="shared" ref="R32:Y32" si="13">SUM(R33:R34,R37,R43,R45:R46)</f>
        <v>151</v>
      </c>
      <c r="S32" s="26">
        <f t="shared" si="13"/>
        <v>19</v>
      </c>
      <c r="T32" s="26">
        <f t="shared" si="13"/>
        <v>36</v>
      </c>
      <c r="U32" s="26">
        <f t="shared" si="13"/>
        <v>24</v>
      </c>
      <c r="V32" s="26">
        <f t="shared" si="13"/>
        <v>22</v>
      </c>
      <c r="W32" s="26">
        <f t="shared" si="13"/>
        <v>115</v>
      </c>
      <c r="X32" s="26">
        <f t="shared" si="13"/>
        <v>44</v>
      </c>
      <c r="Y32" s="26">
        <f t="shared" si="13"/>
        <v>41</v>
      </c>
      <c r="Z32" s="30"/>
      <c r="AA32" s="166" t="s">
        <v>37</v>
      </c>
      <c r="AB32" s="166"/>
      <c r="AC32" s="166"/>
      <c r="AD32" s="166"/>
      <c r="AE32" s="166"/>
      <c r="AF32" s="89"/>
      <c r="AG32" s="90"/>
    </row>
    <row r="33" spans="1:33" s="98" customFormat="1" ht="12" customHeight="1" x14ac:dyDescent="0.15">
      <c r="A33" s="35"/>
      <c r="B33" s="40"/>
      <c r="C33" s="40"/>
      <c r="D33" s="191" t="s">
        <v>38</v>
      </c>
      <c r="E33" s="191"/>
      <c r="F33" s="191"/>
      <c r="G33" s="192"/>
      <c r="H33" s="51">
        <v>120</v>
      </c>
      <c r="I33" s="51">
        <v>93</v>
      </c>
      <c r="J33" s="51">
        <v>18</v>
      </c>
      <c r="K33" s="51">
        <v>14</v>
      </c>
      <c r="L33" s="51">
        <v>32</v>
      </c>
      <c r="M33" s="51">
        <v>179</v>
      </c>
      <c r="N33" s="51">
        <v>49</v>
      </c>
      <c r="O33" s="51">
        <v>21</v>
      </c>
      <c r="P33" s="52">
        <v>237</v>
      </c>
      <c r="Q33" s="101"/>
      <c r="R33" s="54">
        <v>127</v>
      </c>
      <c r="S33" s="51">
        <v>15</v>
      </c>
      <c r="T33" s="51">
        <v>27</v>
      </c>
      <c r="U33" s="51">
        <v>17</v>
      </c>
      <c r="V33" s="51">
        <v>18</v>
      </c>
      <c r="W33" s="51">
        <v>83</v>
      </c>
      <c r="X33" s="51">
        <v>15</v>
      </c>
      <c r="Y33" s="51">
        <v>29</v>
      </c>
      <c r="Z33" s="94"/>
      <c r="AA33" s="95"/>
      <c r="AB33" s="218" t="s">
        <v>38</v>
      </c>
      <c r="AC33" s="218"/>
      <c r="AD33" s="218"/>
      <c r="AE33" s="218"/>
      <c r="AF33" s="96"/>
      <c r="AG33" s="97"/>
    </row>
    <row r="34" spans="1:33" s="98" customFormat="1" ht="12" customHeight="1" x14ac:dyDescent="0.15">
      <c r="A34" s="25"/>
      <c r="B34" s="99"/>
      <c r="C34" s="99"/>
      <c r="D34" s="218" t="s">
        <v>39</v>
      </c>
      <c r="E34" s="218"/>
      <c r="F34" s="218"/>
      <c r="G34" s="219"/>
      <c r="H34" s="43">
        <v>52</v>
      </c>
      <c r="I34" s="43">
        <v>23</v>
      </c>
      <c r="J34" s="43">
        <v>4</v>
      </c>
      <c r="K34" s="43">
        <v>5</v>
      </c>
      <c r="L34" s="43">
        <v>5</v>
      </c>
      <c r="M34" s="43">
        <v>56</v>
      </c>
      <c r="N34" s="43">
        <v>4</v>
      </c>
      <c r="O34" s="43">
        <v>6</v>
      </c>
      <c r="P34" s="44">
        <v>45</v>
      </c>
      <c r="Q34" s="101"/>
      <c r="R34" s="46">
        <v>12</v>
      </c>
      <c r="S34" s="43">
        <v>2</v>
      </c>
      <c r="T34" s="43">
        <v>3</v>
      </c>
      <c r="U34" s="43">
        <v>2</v>
      </c>
      <c r="V34" s="43">
        <v>3</v>
      </c>
      <c r="W34" s="43">
        <v>10</v>
      </c>
      <c r="X34" s="43">
        <v>4</v>
      </c>
      <c r="Y34" s="43">
        <v>5</v>
      </c>
      <c r="Z34" s="94"/>
      <c r="AA34" s="95"/>
      <c r="AB34" s="218" t="s">
        <v>39</v>
      </c>
      <c r="AC34" s="218"/>
      <c r="AD34" s="218"/>
      <c r="AE34" s="218"/>
      <c r="AF34" s="96"/>
      <c r="AG34" s="97"/>
    </row>
    <row r="35" spans="1:33" s="98" customFormat="1" ht="12" customHeight="1" x14ac:dyDescent="0.15">
      <c r="A35" s="25"/>
      <c r="B35" s="99"/>
      <c r="C35" s="99"/>
      <c r="D35" s="99"/>
      <c r="E35" s="218" t="s">
        <v>39</v>
      </c>
      <c r="F35" s="218"/>
      <c r="G35" s="219"/>
      <c r="H35" s="51">
        <v>13</v>
      </c>
      <c r="I35" s="51">
        <v>2</v>
      </c>
      <c r="J35" s="51">
        <v>1</v>
      </c>
      <c r="K35" s="51">
        <v>0</v>
      </c>
      <c r="L35" s="51">
        <v>2</v>
      </c>
      <c r="M35" s="51">
        <v>14</v>
      </c>
      <c r="N35" s="51">
        <v>3</v>
      </c>
      <c r="O35" s="51">
        <v>1</v>
      </c>
      <c r="P35" s="52">
        <v>9</v>
      </c>
      <c r="Q35" s="101"/>
      <c r="R35" s="54">
        <v>9</v>
      </c>
      <c r="S35" s="51">
        <v>1</v>
      </c>
      <c r="T35" s="51">
        <v>0</v>
      </c>
      <c r="U35" s="51">
        <v>1</v>
      </c>
      <c r="V35" s="51">
        <v>1</v>
      </c>
      <c r="W35" s="51">
        <v>6</v>
      </c>
      <c r="X35" s="51">
        <v>2</v>
      </c>
      <c r="Y35" s="51">
        <v>3</v>
      </c>
      <c r="Z35" s="94"/>
      <c r="AA35" s="95"/>
      <c r="AB35" s="95"/>
      <c r="AC35" s="218" t="s">
        <v>39</v>
      </c>
      <c r="AD35" s="218"/>
      <c r="AE35" s="218"/>
      <c r="AF35" s="96"/>
      <c r="AG35" s="97"/>
    </row>
    <row r="36" spans="1:33" s="98" customFormat="1" ht="12" customHeight="1" x14ac:dyDescent="0.15">
      <c r="A36" s="25"/>
      <c r="B36" s="99"/>
      <c r="C36" s="99"/>
      <c r="D36" s="99"/>
      <c r="E36" s="218" t="s">
        <v>40</v>
      </c>
      <c r="F36" s="218"/>
      <c r="G36" s="219"/>
      <c r="H36" s="51">
        <v>39</v>
      </c>
      <c r="I36" s="51">
        <v>21</v>
      </c>
      <c r="J36" s="51">
        <v>3</v>
      </c>
      <c r="K36" s="51">
        <v>5</v>
      </c>
      <c r="L36" s="51">
        <v>3</v>
      </c>
      <c r="M36" s="51">
        <v>42</v>
      </c>
      <c r="N36" s="51">
        <v>1</v>
      </c>
      <c r="O36" s="51">
        <v>5</v>
      </c>
      <c r="P36" s="52">
        <v>36</v>
      </c>
      <c r="Q36" s="101"/>
      <c r="R36" s="54">
        <v>3</v>
      </c>
      <c r="S36" s="51">
        <v>1</v>
      </c>
      <c r="T36" s="51">
        <v>3</v>
      </c>
      <c r="U36" s="51">
        <v>1</v>
      </c>
      <c r="V36" s="51">
        <v>2</v>
      </c>
      <c r="W36" s="51">
        <v>4</v>
      </c>
      <c r="X36" s="51">
        <v>2</v>
      </c>
      <c r="Y36" s="51">
        <v>2</v>
      </c>
      <c r="Z36" s="94"/>
      <c r="AA36" s="95"/>
      <c r="AB36" s="95"/>
      <c r="AC36" s="218" t="s">
        <v>40</v>
      </c>
      <c r="AD36" s="218"/>
      <c r="AE36" s="218"/>
      <c r="AF36" s="96"/>
      <c r="AG36" s="97"/>
    </row>
    <row r="37" spans="1:33" s="98" customFormat="1" ht="12" customHeight="1" x14ac:dyDescent="0.15">
      <c r="A37" s="25"/>
      <c r="B37" s="99"/>
      <c r="C37" s="99"/>
      <c r="D37" s="218" t="s">
        <v>41</v>
      </c>
      <c r="E37" s="218"/>
      <c r="F37" s="218"/>
      <c r="G37" s="219"/>
      <c r="H37" s="43">
        <f t="shared" ref="H37:P37" si="14">SUM(H38:H42)</f>
        <v>11</v>
      </c>
      <c r="I37" s="43">
        <f t="shared" si="14"/>
        <v>18</v>
      </c>
      <c r="J37" s="43">
        <f t="shared" si="14"/>
        <v>1</v>
      </c>
      <c r="K37" s="43">
        <f t="shared" si="14"/>
        <v>2</v>
      </c>
      <c r="L37" s="43">
        <f t="shared" si="14"/>
        <v>4</v>
      </c>
      <c r="M37" s="43">
        <f t="shared" si="14"/>
        <v>27</v>
      </c>
      <c r="N37" s="43">
        <f t="shared" si="14"/>
        <v>18</v>
      </c>
      <c r="O37" s="43">
        <f t="shared" si="14"/>
        <v>0</v>
      </c>
      <c r="P37" s="44">
        <f t="shared" si="14"/>
        <v>38</v>
      </c>
      <c r="Q37" s="102"/>
      <c r="R37" s="46">
        <f t="shared" ref="R37:Y37" si="15">SUM(R38:R42)</f>
        <v>11</v>
      </c>
      <c r="S37" s="43">
        <f t="shared" si="15"/>
        <v>2</v>
      </c>
      <c r="T37" s="43">
        <f t="shared" si="15"/>
        <v>4</v>
      </c>
      <c r="U37" s="43">
        <f t="shared" si="15"/>
        <v>5</v>
      </c>
      <c r="V37" s="43">
        <f t="shared" si="15"/>
        <v>1</v>
      </c>
      <c r="W37" s="43">
        <f t="shared" si="15"/>
        <v>21</v>
      </c>
      <c r="X37" s="43">
        <f t="shared" si="15"/>
        <v>12</v>
      </c>
      <c r="Y37" s="43">
        <f t="shared" si="15"/>
        <v>6</v>
      </c>
      <c r="Z37" s="94"/>
      <c r="AA37" s="95"/>
      <c r="AB37" s="218" t="s">
        <v>41</v>
      </c>
      <c r="AC37" s="218"/>
      <c r="AD37" s="218"/>
      <c r="AE37" s="218"/>
      <c r="AF37" s="96"/>
      <c r="AG37" s="97"/>
    </row>
    <row r="38" spans="1:33" s="98" customFormat="1" ht="12" customHeight="1" x14ac:dyDescent="0.15">
      <c r="A38" s="25"/>
      <c r="B38" s="99"/>
      <c r="C38" s="99"/>
      <c r="D38" s="99"/>
      <c r="E38" s="234" t="s">
        <v>12</v>
      </c>
      <c r="F38" s="234"/>
      <c r="G38" s="235"/>
      <c r="H38" s="51">
        <v>1</v>
      </c>
      <c r="I38" s="51">
        <v>1</v>
      </c>
      <c r="J38" s="51">
        <v>0</v>
      </c>
      <c r="K38" s="51">
        <v>1</v>
      </c>
      <c r="L38" s="51">
        <v>0</v>
      </c>
      <c r="M38" s="51">
        <v>2</v>
      </c>
      <c r="N38" s="51">
        <v>1</v>
      </c>
      <c r="O38" s="51">
        <v>0</v>
      </c>
      <c r="P38" s="52">
        <v>2</v>
      </c>
      <c r="Q38" s="101"/>
      <c r="R38" s="54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94"/>
      <c r="AA38" s="95"/>
      <c r="AB38" s="95"/>
      <c r="AC38" s="234" t="s">
        <v>12</v>
      </c>
      <c r="AD38" s="234"/>
      <c r="AE38" s="234"/>
      <c r="AF38" s="96"/>
      <c r="AG38" s="97"/>
    </row>
    <row r="39" spans="1:33" s="98" customFormat="1" ht="12" customHeight="1" x14ac:dyDescent="0.15">
      <c r="A39" s="25"/>
      <c r="B39" s="99"/>
      <c r="C39" s="99"/>
      <c r="D39" s="99"/>
      <c r="E39" s="218" t="s">
        <v>13</v>
      </c>
      <c r="F39" s="218"/>
      <c r="G39" s="219"/>
      <c r="H39" s="51">
        <v>9</v>
      </c>
      <c r="I39" s="51">
        <v>14</v>
      </c>
      <c r="J39" s="51">
        <v>1</v>
      </c>
      <c r="K39" s="51">
        <v>0</v>
      </c>
      <c r="L39" s="51">
        <v>4</v>
      </c>
      <c r="M39" s="51">
        <v>24</v>
      </c>
      <c r="N39" s="51">
        <v>15</v>
      </c>
      <c r="O39" s="51">
        <v>0</v>
      </c>
      <c r="P39" s="52">
        <v>33</v>
      </c>
      <c r="Q39" s="101"/>
      <c r="R39" s="54">
        <v>9</v>
      </c>
      <c r="S39" s="51">
        <v>2</v>
      </c>
      <c r="T39" s="51">
        <v>4</v>
      </c>
      <c r="U39" s="51">
        <v>5</v>
      </c>
      <c r="V39" s="51">
        <v>1</v>
      </c>
      <c r="W39" s="51">
        <v>19</v>
      </c>
      <c r="X39" s="51">
        <v>12</v>
      </c>
      <c r="Y39" s="51">
        <v>5</v>
      </c>
      <c r="Z39" s="94"/>
      <c r="AA39" s="95"/>
      <c r="AB39" s="95"/>
      <c r="AC39" s="218" t="s">
        <v>13</v>
      </c>
      <c r="AD39" s="218"/>
      <c r="AE39" s="218"/>
      <c r="AF39" s="96"/>
      <c r="AG39" s="97"/>
    </row>
    <row r="40" spans="1:33" s="98" customFormat="1" ht="12" customHeight="1" x14ac:dyDescent="0.15">
      <c r="A40" s="25"/>
      <c r="B40" s="99"/>
      <c r="C40" s="99"/>
      <c r="D40" s="99"/>
      <c r="E40" s="218" t="s">
        <v>104</v>
      </c>
      <c r="F40" s="218"/>
      <c r="G40" s="219"/>
      <c r="H40" s="51">
        <v>0</v>
      </c>
      <c r="I40" s="51">
        <v>2</v>
      </c>
      <c r="J40" s="51">
        <v>0</v>
      </c>
      <c r="K40" s="51">
        <v>1</v>
      </c>
      <c r="L40" s="51">
        <v>0</v>
      </c>
      <c r="M40" s="51">
        <v>0</v>
      </c>
      <c r="N40" s="51">
        <v>0</v>
      </c>
      <c r="O40" s="51">
        <v>0</v>
      </c>
      <c r="P40" s="52">
        <v>2</v>
      </c>
      <c r="Q40" s="101"/>
      <c r="R40" s="54">
        <v>0</v>
      </c>
      <c r="S40" s="51">
        <v>0</v>
      </c>
      <c r="T40" s="51">
        <v>0</v>
      </c>
      <c r="U40" s="51">
        <v>0</v>
      </c>
      <c r="V40" s="51">
        <v>0</v>
      </c>
      <c r="W40" s="51">
        <v>1</v>
      </c>
      <c r="X40" s="51">
        <v>0</v>
      </c>
      <c r="Y40" s="51">
        <v>0</v>
      </c>
      <c r="Z40" s="94"/>
      <c r="AA40" s="95"/>
      <c r="AB40" s="95"/>
      <c r="AC40" s="218" t="s">
        <v>104</v>
      </c>
      <c r="AD40" s="218"/>
      <c r="AE40" s="218"/>
      <c r="AF40" s="96"/>
      <c r="AG40" s="97"/>
    </row>
    <row r="41" spans="1:33" s="98" customFormat="1" ht="12" customHeight="1" x14ac:dyDescent="0.15">
      <c r="A41" s="25"/>
      <c r="B41" s="99"/>
      <c r="C41" s="99"/>
      <c r="D41" s="99"/>
      <c r="E41" s="218" t="s">
        <v>14</v>
      </c>
      <c r="F41" s="218"/>
      <c r="G41" s="219"/>
      <c r="H41" s="51">
        <v>1</v>
      </c>
      <c r="I41" s="51">
        <v>1</v>
      </c>
      <c r="J41" s="51">
        <v>0</v>
      </c>
      <c r="K41" s="51">
        <v>0</v>
      </c>
      <c r="L41" s="51">
        <v>0</v>
      </c>
      <c r="M41" s="51">
        <v>1</v>
      </c>
      <c r="N41" s="51">
        <v>2</v>
      </c>
      <c r="O41" s="51">
        <v>0</v>
      </c>
      <c r="P41" s="52">
        <v>1</v>
      </c>
      <c r="Q41" s="101"/>
      <c r="R41" s="54">
        <v>2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1</v>
      </c>
      <c r="Z41" s="94"/>
      <c r="AA41" s="95"/>
      <c r="AB41" s="95"/>
      <c r="AC41" s="218" t="s">
        <v>14</v>
      </c>
      <c r="AD41" s="218"/>
      <c r="AE41" s="218"/>
      <c r="AF41" s="96"/>
      <c r="AG41" s="97"/>
    </row>
    <row r="42" spans="1:33" s="98" customFormat="1" ht="12" customHeight="1" x14ac:dyDescent="0.15">
      <c r="A42" s="25"/>
      <c r="B42" s="99"/>
      <c r="C42" s="99"/>
      <c r="D42" s="99"/>
      <c r="E42" s="232" t="s">
        <v>42</v>
      </c>
      <c r="F42" s="232"/>
      <c r="G42" s="233"/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2">
        <v>0</v>
      </c>
      <c r="Q42" s="101"/>
      <c r="R42" s="54">
        <v>0</v>
      </c>
      <c r="S42" s="51">
        <v>0</v>
      </c>
      <c r="T42" s="51">
        <v>0</v>
      </c>
      <c r="U42" s="51">
        <v>0</v>
      </c>
      <c r="V42" s="51">
        <v>0</v>
      </c>
      <c r="W42" s="51">
        <v>1</v>
      </c>
      <c r="X42" s="51">
        <v>0</v>
      </c>
      <c r="Y42" s="51">
        <v>0</v>
      </c>
      <c r="Z42" s="94"/>
      <c r="AA42" s="95"/>
      <c r="AB42" s="95"/>
      <c r="AC42" s="236" t="s">
        <v>42</v>
      </c>
      <c r="AD42" s="236"/>
      <c r="AE42" s="236"/>
      <c r="AF42" s="96"/>
      <c r="AG42" s="97"/>
    </row>
    <row r="43" spans="1:33" s="98" customFormat="1" ht="12" customHeight="1" x14ac:dyDescent="0.15">
      <c r="A43" s="25"/>
      <c r="B43" s="99"/>
      <c r="C43" s="99"/>
      <c r="D43" s="218" t="s">
        <v>43</v>
      </c>
      <c r="E43" s="218"/>
      <c r="F43" s="218"/>
      <c r="G43" s="219"/>
      <c r="H43" s="51">
        <v>1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2">
        <v>0</v>
      </c>
      <c r="Q43" s="101"/>
      <c r="R43" s="54">
        <v>0</v>
      </c>
      <c r="S43" s="51">
        <v>0</v>
      </c>
      <c r="T43" s="51">
        <v>2</v>
      </c>
      <c r="U43" s="51">
        <v>0</v>
      </c>
      <c r="V43" s="51">
        <v>0</v>
      </c>
      <c r="W43" s="51">
        <v>1</v>
      </c>
      <c r="X43" s="51">
        <v>13</v>
      </c>
      <c r="Y43" s="51">
        <v>1</v>
      </c>
      <c r="Z43" s="94"/>
      <c r="AA43" s="95"/>
      <c r="AB43" s="218" t="s">
        <v>43</v>
      </c>
      <c r="AC43" s="218"/>
      <c r="AD43" s="218"/>
      <c r="AE43" s="218"/>
      <c r="AF43" s="96"/>
      <c r="AG43" s="97"/>
    </row>
    <row r="44" spans="1:33" s="91" customFormat="1" ht="12" customHeight="1" x14ac:dyDescent="0.15">
      <c r="A44" s="25"/>
      <c r="B44" s="99"/>
      <c r="C44" s="99"/>
      <c r="D44" s="99"/>
      <c r="E44" s="227" t="s">
        <v>30</v>
      </c>
      <c r="F44" s="227"/>
      <c r="G44" s="100" t="s">
        <v>15</v>
      </c>
      <c r="H44" s="51">
        <v>1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2">
        <v>0</v>
      </c>
      <c r="Q44" s="101"/>
      <c r="R44" s="54">
        <v>0</v>
      </c>
      <c r="S44" s="51">
        <v>0</v>
      </c>
      <c r="T44" s="51">
        <v>2</v>
      </c>
      <c r="U44" s="51">
        <v>0</v>
      </c>
      <c r="V44" s="51">
        <v>0</v>
      </c>
      <c r="W44" s="51">
        <v>1</v>
      </c>
      <c r="X44" s="51">
        <v>3</v>
      </c>
      <c r="Y44" s="51">
        <v>1</v>
      </c>
      <c r="Z44" s="94"/>
      <c r="AA44" s="95"/>
      <c r="AB44" s="95"/>
      <c r="AC44" s="227" t="s">
        <v>44</v>
      </c>
      <c r="AD44" s="227"/>
      <c r="AE44" s="95" t="s">
        <v>15</v>
      </c>
      <c r="AF44" s="89"/>
      <c r="AG44" s="90"/>
    </row>
    <row r="45" spans="1:33" s="98" customFormat="1" ht="12" customHeight="1" x14ac:dyDescent="0.15">
      <c r="A45" s="48"/>
      <c r="B45" s="40"/>
      <c r="C45" s="40"/>
      <c r="D45" s="200" t="s">
        <v>16</v>
      </c>
      <c r="E45" s="200"/>
      <c r="F45" s="200"/>
      <c r="G45" s="192"/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2">
        <v>0</v>
      </c>
      <c r="Q45" s="101"/>
      <c r="R45" s="54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94"/>
      <c r="AA45" s="95"/>
      <c r="AB45" s="218" t="s">
        <v>16</v>
      </c>
      <c r="AC45" s="218"/>
      <c r="AD45" s="218"/>
      <c r="AE45" s="218"/>
      <c r="AF45" s="96"/>
      <c r="AG45" s="97"/>
    </row>
    <row r="46" spans="1:33" s="98" customFormat="1" ht="12" customHeight="1" x14ac:dyDescent="0.15">
      <c r="A46" s="25"/>
      <c r="B46" s="99"/>
      <c r="C46" s="99"/>
      <c r="D46" s="218" t="s">
        <v>45</v>
      </c>
      <c r="E46" s="218"/>
      <c r="F46" s="218"/>
      <c r="G46" s="219"/>
      <c r="H46" s="51">
        <v>0</v>
      </c>
      <c r="I46" s="51">
        <v>2</v>
      </c>
      <c r="J46" s="51">
        <v>0</v>
      </c>
      <c r="K46" s="51">
        <v>0</v>
      </c>
      <c r="L46" s="51">
        <v>0</v>
      </c>
      <c r="M46" s="51">
        <v>1</v>
      </c>
      <c r="N46" s="51">
        <v>0</v>
      </c>
      <c r="O46" s="51">
        <v>0</v>
      </c>
      <c r="P46" s="52">
        <v>1</v>
      </c>
      <c r="Q46" s="101"/>
      <c r="R46" s="54">
        <v>1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94"/>
      <c r="AA46" s="95"/>
      <c r="AB46" s="218" t="s">
        <v>45</v>
      </c>
      <c r="AC46" s="218"/>
      <c r="AD46" s="218"/>
      <c r="AE46" s="218"/>
      <c r="AF46" s="96"/>
      <c r="AG46" s="97"/>
    </row>
    <row r="47" spans="1:33" s="98" customFormat="1" ht="15" customHeight="1" x14ac:dyDescent="0.15">
      <c r="A47" s="25"/>
      <c r="B47" s="36"/>
      <c r="C47" s="166" t="s">
        <v>46</v>
      </c>
      <c r="D47" s="166"/>
      <c r="E47" s="166"/>
      <c r="F47" s="166"/>
      <c r="G47" s="167"/>
      <c r="H47" s="26">
        <f t="shared" ref="H47:P47" si="16">SUM(H48,H52)</f>
        <v>125</v>
      </c>
      <c r="I47" s="26">
        <f t="shared" si="16"/>
        <v>93</v>
      </c>
      <c r="J47" s="26">
        <f t="shared" si="16"/>
        <v>4</v>
      </c>
      <c r="K47" s="26">
        <f t="shared" si="16"/>
        <v>27</v>
      </c>
      <c r="L47" s="26">
        <f t="shared" si="16"/>
        <v>28</v>
      </c>
      <c r="M47" s="26">
        <f t="shared" si="16"/>
        <v>118</v>
      </c>
      <c r="N47" s="26">
        <f t="shared" si="16"/>
        <v>4</v>
      </c>
      <c r="O47" s="26">
        <f t="shared" si="16"/>
        <v>58</v>
      </c>
      <c r="P47" s="37">
        <f t="shared" si="16"/>
        <v>215</v>
      </c>
      <c r="Q47" s="92"/>
      <c r="R47" s="39">
        <f t="shared" ref="R47:Y47" si="17">SUM(R48,R52)</f>
        <v>79</v>
      </c>
      <c r="S47" s="26">
        <f t="shared" si="17"/>
        <v>21</v>
      </c>
      <c r="T47" s="26">
        <f t="shared" si="17"/>
        <v>32</v>
      </c>
      <c r="U47" s="26">
        <f t="shared" si="17"/>
        <v>40</v>
      </c>
      <c r="V47" s="26">
        <f t="shared" si="17"/>
        <v>19</v>
      </c>
      <c r="W47" s="26">
        <f t="shared" si="17"/>
        <v>105</v>
      </c>
      <c r="X47" s="26">
        <f t="shared" si="17"/>
        <v>41</v>
      </c>
      <c r="Y47" s="26">
        <f t="shared" si="17"/>
        <v>35</v>
      </c>
      <c r="Z47" s="30"/>
      <c r="AA47" s="166" t="s">
        <v>46</v>
      </c>
      <c r="AB47" s="166"/>
      <c r="AC47" s="166"/>
      <c r="AD47" s="166"/>
      <c r="AE47" s="166"/>
      <c r="AF47" s="96"/>
      <c r="AG47" s="97"/>
    </row>
    <row r="48" spans="1:33" s="98" customFormat="1" ht="12" customHeight="1" x14ac:dyDescent="0.15">
      <c r="A48" s="35"/>
      <c r="B48" s="40"/>
      <c r="C48" s="40"/>
      <c r="D48" s="191" t="s">
        <v>47</v>
      </c>
      <c r="E48" s="191"/>
      <c r="F48" s="191"/>
      <c r="G48" s="192"/>
      <c r="H48" s="43">
        <f t="shared" ref="H48:P48" si="18">SUM(H49:H51)</f>
        <v>4</v>
      </c>
      <c r="I48" s="43">
        <f t="shared" si="18"/>
        <v>8</v>
      </c>
      <c r="J48" s="43">
        <f t="shared" si="18"/>
        <v>0</v>
      </c>
      <c r="K48" s="43">
        <f t="shared" si="18"/>
        <v>0</v>
      </c>
      <c r="L48" s="43">
        <f t="shared" si="18"/>
        <v>1</v>
      </c>
      <c r="M48" s="43">
        <f t="shared" si="18"/>
        <v>19</v>
      </c>
      <c r="N48" s="43">
        <f t="shared" si="18"/>
        <v>0</v>
      </c>
      <c r="O48" s="43">
        <f t="shared" si="18"/>
        <v>41</v>
      </c>
      <c r="P48" s="44">
        <f t="shared" si="18"/>
        <v>35</v>
      </c>
      <c r="Q48" s="101"/>
      <c r="R48" s="46">
        <f t="shared" ref="R48:Y48" si="19">SUM(R49:R51)</f>
        <v>9</v>
      </c>
      <c r="S48" s="43">
        <f t="shared" si="19"/>
        <v>0</v>
      </c>
      <c r="T48" s="43">
        <f t="shared" si="19"/>
        <v>0</v>
      </c>
      <c r="U48" s="43">
        <f t="shared" si="19"/>
        <v>0</v>
      </c>
      <c r="V48" s="43">
        <f t="shared" si="19"/>
        <v>0</v>
      </c>
      <c r="W48" s="43">
        <f t="shared" si="19"/>
        <v>2</v>
      </c>
      <c r="X48" s="43">
        <f t="shared" si="19"/>
        <v>0</v>
      </c>
      <c r="Y48" s="43">
        <f t="shared" si="19"/>
        <v>3</v>
      </c>
      <c r="Z48" s="94"/>
      <c r="AA48" s="95"/>
      <c r="AB48" s="218" t="s">
        <v>47</v>
      </c>
      <c r="AC48" s="218"/>
      <c r="AD48" s="218"/>
      <c r="AE48" s="218"/>
      <c r="AF48" s="96"/>
      <c r="AG48" s="97"/>
    </row>
    <row r="49" spans="1:33" s="91" customFormat="1" ht="12" customHeight="1" x14ac:dyDescent="0.15">
      <c r="A49" s="35"/>
      <c r="B49" s="40"/>
      <c r="C49" s="40"/>
      <c r="D49" s="41"/>
      <c r="E49" s="195" t="s">
        <v>48</v>
      </c>
      <c r="F49" s="200"/>
      <c r="G49" s="192"/>
      <c r="H49" s="55">
        <v>3</v>
      </c>
      <c r="I49" s="55">
        <v>8</v>
      </c>
      <c r="J49" s="55">
        <v>0</v>
      </c>
      <c r="K49" s="55">
        <v>0</v>
      </c>
      <c r="L49" s="55">
        <v>0</v>
      </c>
      <c r="M49" s="55">
        <v>12</v>
      </c>
      <c r="N49" s="55">
        <v>0</v>
      </c>
      <c r="O49" s="55">
        <v>3</v>
      </c>
      <c r="P49" s="55">
        <v>18</v>
      </c>
      <c r="Q49" s="101"/>
      <c r="R49" s="56">
        <v>5</v>
      </c>
      <c r="S49" s="55">
        <v>0</v>
      </c>
      <c r="T49" s="55">
        <v>0</v>
      </c>
      <c r="U49" s="55">
        <v>0</v>
      </c>
      <c r="V49" s="55">
        <v>0</v>
      </c>
      <c r="W49" s="55">
        <v>2</v>
      </c>
      <c r="X49" s="55">
        <v>0</v>
      </c>
      <c r="Y49" s="103">
        <v>2</v>
      </c>
      <c r="Z49" s="94"/>
      <c r="AA49" s="95"/>
      <c r="AB49" s="95"/>
      <c r="AC49" s="236" t="s">
        <v>48</v>
      </c>
      <c r="AD49" s="218"/>
      <c r="AE49" s="218"/>
      <c r="AF49" s="89"/>
      <c r="AG49" s="90"/>
    </row>
    <row r="50" spans="1:33" s="98" customFormat="1" ht="12" customHeight="1" x14ac:dyDescent="0.15">
      <c r="A50" s="35"/>
      <c r="B50" s="40"/>
      <c r="C50" s="40"/>
      <c r="D50" s="41"/>
      <c r="E50" s="195" t="s">
        <v>49</v>
      </c>
      <c r="F50" s="200"/>
      <c r="G50" s="192"/>
      <c r="H50" s="55">
        <v>1</v>
      </c>
      <c r="I50" s="55">
        <v>0</v>
      </c>
      <c r="J50" s="55">
        <v>0</v>
      </c>
      <c r="K50" s="55">
        <v>0</v>
      </c>
      <c r="L50" s="55">
        <v>1</v>
      </c>
      <c r="M50" s="55">
        <v>6</v>
      </c>
      <c r="N50" s="55">
        <v>0</v>
      </c>
      <c r="O50" s="55">
        <v>34</v>
      </c>
      <c r="P50" s="55">
        <v>17</v>
      </c>
      <c r="Q50" s="101"/>
      <c r="R50" s="56">
        <v>2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103">
        <v>1</v>
      </c>
      <c r="Z50" s="94"/>
      <c r="AA50" s="95"/>
      <c r="AB50" s="95"/>
      <c r="AC50" s="236" t="s">
        <v>49</v>
      </c>
      <c r="AD50" s="218"/>
      <c r="AE50" s="218"/>
      <c r="AF50" s="96"/>
      <c r="AG50" s="97"/>
    </row>
    <row r="51" spans="1:33" s="98" customFormat="1" ht="12" customHeight="1" x14ac:dyDescent="0.15">
      <c r="A51" s="35"/>
      <c r="B51" s="40"/>
      <c r="C51" s="40"/>
      <c r="D51" s="41"/>
      <c r="E51" s="195" t="s">
        <v>17</v>
      </c>
      <c r="F51" s="200"/>
      <c r="G51" s="192"/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</v>
      </c>
      <c r="N51" s="55">
        <v>0</v>
      </c>
      <c r="O51" s="55">
        <v>4</v>
      </c>
      <c r="P51" s="55">
        <v>0</v>
      </c>
      <c r="Q51" s="101"/>
      <c r="R51" s="56">
        <v>2</v>
      </c>
      <c r="S51" s="55">
        <v>0</v>
      </c>
      <c r="T51" s="55">
        <v>0</v>
      </c>
      <c r="U51" s="55">
        <v>0</v>
      </c>
      <c r="V51" s="55">
        <v>0</v>
      </c>
      <c r="W51" s="55">
        <v>0</v>
      </c>
      <c r="X51" s="55">
        <v>0</v>
      </c>
      <c r="Y51" s="103">
        <v>0</v>
      </c>
      <c r="Z51" s="94"/>
      <c r="AA51" s="95"/>
      <c r="AB51" s="95"/>
      <c r="AC51" s="236" t="s">
        <v>17</v>
      </c>
      <c r="AD51" s="218"/>
      <c r="AE51" s="218"/>
      <c r="AF51" s="96"/>
      <c r="AG51" s="97"/>
    </row>
    <row r="52" spans="1:33" s="98" customFormat="1" ht="12" customHeight="1" x14ac:dyDescent="0.15">
      <c r="A52" s="25"/>
      <c r="B52" s="99"/>
      <c r="C52" s="99"/>
      <c r="D52" s="218" t="s">
        <v>50</v>
      </c>
      <c r="E52" s="218"/>
      <c r="F52" s="218"/>
      <c r="G52" s="219"/>
      <c r="H52" s="55">
        <v>121</v>
      </c>
      <c r="I52" s="55">
        <v>85</v>
      </c>
      <c r="J52" s="55">
        <v>4</v>
      </c>
      <c r="K52" s="55">
        <v>27</v>
      </c>
      <c r="L52" s="55">
        <v>27</v>
      </c>
      <c r="M52" s="55">
        <v>99</v>
      </c>
      <c r="N52" s="55">
        <v>4</v>
      </c>
      <c r="O52" s="55">
        <v>17</v>
      </c>
      <c r="P52" s="55">
        <v>180</v>
      </c>
      <c r="Q52" s="101"/>
      <c r="R52" s="56">
        <v>70</v>
      </c>
      <c r="S52" s="55">
        <v>21</v>
      </c>
      <c r="T52" s="55">
        <v>32</v>
      </c>
      <c r="U52" s="55">
        <v>40</v>
      </c>
      <c r="V52" s="55">
        <v>19</v>
      </c>
      <c r="W52" s="55">
        <v>103</v>
      </c>
      <c r="X52" s="55">
        <v>41</v>
      </c>
      <c r="Y52" s="103">
        <v>32</v>
      </c>
      <c r="Z52" s="94"/>
      <c r="AA52" s="95"/>
      <c r="AB52" s="218" t="s">
        <v>50</v>
      </c>
      <c r="AC52" s="218"/>
      <c r="AD52" s="218"/>
      <c r="AE52" s="218"/>
      <c r="AF52" s="96"/>
      <c r="AG52" s="97"/>
    </row>
    <row r="53" spans="1:33" s="98" customFormat="1" ht="12" customHeight="1" x14ac:dyDescent="0.15">
      <c r="A53" s="25"/>
      <c r="B53" s="25"/>
      <c r="C53" s="25"/>
      <c r="D53" s="25"/>
      <c r="E53" s="227" t="s">
        <v>51</v>
      </c>
      <c r="F53" s="227"/>
      <c r="G53" s="100" t="s">
        <v>18</v>
      </c>
      <c r="H53" s="55">
        <v>65</v>
      </c>
      <c r="I53" s="55">
        <v>50</v>
      </c>
      <c r="J53" s="55">
        <v>4</v>
      </c>
      <c r="K53" s="55">
        <v>23</v>
      </c>
      <c r="L53" s="55">
        <v>18</v>
      </c>
      <c r="M53" s="55">
        <v>66</v>
      </c>
      <c r="N53" s="55">
        <v>3</v>
      </c>
      <c r="O53" s="55">
        <v>11</v>
      </c>
      <c r="P53" s="55">
        <v>112</v>
      </c>
      <c r="Q53" s="101"/>
      <c r="R53" s="56">
        <v>42</v>
      </c>
      <c r="S53" s="55">
        <v>11</v>
      </c>
      <c r="T53" s="55">
        <v>12</v>
      </c>
      <c r="U53" s="55">
        <v>22</v>
      </c>
      <c r="V53" s="55">
        <v>9</v>
      </c>
      <c r="W53" s="55">
        <v>57</v>
      </c>
      <c r="X53" s="55">
        <v>28</v>
      </c>
      <c r="Y53" s="103">
        <v>11</v>
      </c>
      <c r="Z53" s="104"/>
      <c r="AA53" s="105"/>
      <c r="AB53" s="105"/>
      <c r="AC53" s="227" t="s">
        <v>52</v>
      </c>
      <c r="AD53" s="227"/>
      <c r="AE53" s="95" t="s">
        <v>18</v>
      </c>
      <c r="AF53" s="96"/>
      <c r="AG53" s="97"/>
    </row>
    <row r="54" spans="1:33" s="98" customFormat="1" ht="12" customHeight="1" x14ac:dyDescent="0.15">
      <c r="A54" s="25"/>
      <c r="B54" s="25"/>
      <c r="C54" s="25"/>
      <c r="D54" s="25"/>
      <c r="E54" s="231" t="s">
        <v>52</v>
      </c>
      <c r="F54" s="231"/>
      <c r="G54" s="100" t="s">
        <v>19</v>
      </c>
      <c r="H54" s="55">
        <v>35</v>
      </c>
      <c r="I54" s="55">
        <v>28</v>
      </c>
      <c r="J54" s="55">
        <v>0</v>
      </c>
      <c r="K54" s="55">
        <v>3</v>
      </c>
      <c r="L54" s="55">
        <v>6</v>
      </c>
      <c r="M54" s="55">
        <v>27</v>
      </c>
      <c r="N54" s="55">
        <v>0</v>
      </c>
      <c r="O54" s="55">
        <v>5</v>
      </c>
      <c r="P54" s="55">
        <v>47</v>
      </c>
      <c r="Q54" s="101"/>
      <c r="R54" s="56">
        <v>23</v>
      </c>
      <c r="S54" s="55">
        <v>6</v>
      </c>
      <c r="T54" s="55">
        <v>19</v>
      </c>
      <c r="U54" s="55">
        <v>10</v>
      </c>
      <c r="V54" s="55">
        <v>8</v>
      </c>
      <c r="W54" s="55">
        <v>31</v>
      </c>
      <c r="X54" s="55">
        <v>12</v>
      </c>
      <c r="Y54" s="103">
        <v>16</v>
      </c>
      <c r="Z54" s="104"/>
      <c r="AA54" s="105"/>
      <c r="AB54" s="105"/>
      <c r="AC54" s="231" t="s">
        <v>53</v>
      </c>
      <c r="AD54" s="231"/>
      <c r="AE54" s="95" t="s">
        <v>19</v>
      </c>
      <c r="AF54" s="96"/>
      <c r="AG54" s="97"/>
    </row>
    <row r="55" spans="1:33" s="98" customFormat="1" ht="15" customHeight="1" x14ac:dyDescent="0.15">
      <c r="A55" s="25"/>
      <c r="B55" s="35"/>
      <c r="C55" s="166" t="s">
        <v>54</v>
      </c>
      <c r="D55" s="166"/>
      <c r="E55" s="166"/>
      <c r="F55" s="166"/>
      <c r="G55" s="167"/>
      <c r="H55" s="59">
        <v>457</v>
      </c>
      <c r="I55" s="59">
        <v>251</v>
      </c>
      <c r="J55" s="59">
        <v>18</v>
      </c>
      <c r="K55" s="59">
        <v>107</v>
      </c>
      <c r="L55" s="59">
        <v>165</v>
      </c>
      <c r="M55" s="59">
        <v>673</v>
      </c>
      <c r="N55" s="59">
        <v>83</v>
      </c>
      <c r="O55" s="59">
        <v>61</v>
      </c>
      <c r="P55" s="59">
        <v>608</v>
      </c>
      <c r="Q55" s="60"/>
      <c r="R55" s="61">
        <v>418</v>
      </c>
      <c r="S55" s="59">
        <v>56</v>
      </c>
      <c r="T55" s="59">
        <v>145</v>
      </c>
      <c r="U55" s="59">
        <v>123</v>
      </c>
      <c r="V55" s="59">
        <v>77</v>
      </c>
      <c r="W55" s="59">
        <v>396</v>
      </c>
      <c r="X55" s="59">
        <v>99</v>
      </c>
      <c r="Y55" s="59">
        <v>131</v>
      </c>
      <c r="Z55" s="62"/>
      <c r="AA55" s="166" t="s">
        <v>54</v>
      </c>
      <c r="AB55" s="166"/>
      <c r="AC55" s="166"/>
      <c r="AD55" s="166"/>
      <c r="AE55" s="166"/>
      <c r="AF55" s="96"/>
      <c r="AG55" s="97"/>
    </row>
    <row r="56" spans="1:33" s="98" customFormat="1" ht="12" customHeight="1" x14ac:dyDescent="0.15">
      <c r="A56" s="35"/>
      <c r="B56" s="48"/>
      <c r="C56" s="48"/>
      <c r="D56" s="194" t="s">
        <v>53</v>
      </c>
      <c r="E56" s="194"/>
      <c r="F56" s="191" t="s">
        <v>55</v>
      </c>
      <c r="G56" s="192"/>
      <c r="H56" s="55">
        <v>261</v>
      </c>
      <c r="I56" s="55">
        <v>121</v>
      </c>
      <c r="J56" s="55">
        <v>3</v>
      </c>
      <c r="K56" s="55">
        <v>69</v>
      </c>
      <c r="L56" s="55">
        <v>107</v>
      </c>
      <c r="M56" s="55">
        <v>408</v>
      </c>
      <c r="N56" s="55">
        <v>44</v>
      </c>
      <c r="O56" s="55">
        <v>42</v>
      </c>
      <c r="P56" s="55">
        <v>283</v>
      </c>
      <c r="Q56" s="101"/>
      <c r="R56" s="56">
        <v>139</v>
      </c>
      <c r="S56" s="55">
        <v>27</v>
      </c>
      <c r="T56" s="55">
        <v>53</v>
      </c>
      <c r="U56" s="55">
        <v>55</v>
      </c>
      <c r="V56" s="55">
        <v>31</v>
      </c>
      <c r="W56" s="55">
        <v>163</v>
      </c>
      <c r="X56" s="55">
        <v>21</v>
      </c>
      <c r="Y56" s="103">
        <v>75</v>
      </c>
      <c r="Z56" s="104"/>
      <c r="AA56" s="105"/>
      <c r="AB56" s="227" t="s">
        <v>53</v>
      </c>
      <c r="AC56" s="227"/>
      <c r="AD56" s="218" t="s">
        <v>55</v>
      </c>
      <c r="AE56" s="218"/>
      <c r="AF56" s="96"/>
      <c r="AG56" s="97"/>
    </row>
    <row r="57" spans="1:33" s="25" customFormat="1" ht="12" customHeight="1" x14ac:dyDescent="0.15">
      <c r="D57" s="227" t="s">
        <v>53</v>
      </c>
      <c r="E57" s="227"/>
      <c r="F57" s="218" t="s">
        <v>56</v>
      </c>
      <c r="G57" s="219"/>
      <c r="H57" s="55">
        <v>19</v>
      </c>
      <c r="I57" s="55">
        <v>14</v>
      </c>
      <c r="J57" s="55">
        <v>2</v>
      </c>
      <c r="K57" s="55">
        <v>1</v>
      </c>
      <c r="L57" s="55">
        <v>6</v>
      </c>
      <c r="M57" s="55">
        <v>41</v>
      </c>
      <c r="N57" s="55">
        <v>6</v>
      </c>
      <c r="O57" s="55">
        <v>2</v>
      </c>
      <c r="P57" s="55">
        <v>32</v>
      </c>
      <c r="Q57" s="101"/>
      <c r="R57" s="56">
        <v>52</v>
      </c>
      <c r="S57" s="55">
        <v>4</v>
      </c>
      <c r="T57" s="55">
        <v>13</v>
      </c>
      <c r="U57" s="55">
        <v>8</v>
      </c>
      <c r="V57" s="55">
        <v>3</v>
      </c>
      <c r="W57" s="55">
        <v>32</v>
      </c>
      <c r="X57" s="55">
        <v>3</v>
      </c>
      <c r="Y57" s="103">
        <v>4</v>
      </c>
      <c r="Z57" s="104"/>
      <c r="AA57" s="105"/>
      <c r="AB57" s="227" t="s">
        <v>53</v>
      </c>
      <c r="AC57" s="227"/>
      <c r="AD57" s="218" t="s">
        <v>56</v>
      </c>
      <c r="AE57" s="218"/>
      <c r="AF57" s="106"/>
    </row>
    <row r="58" spans="1:33" s="25" customFormat="1" ht="12" customHeight="1" x14ac:dyDescent="0.15">
      <c r="D58" s="227" t="s">
        <v>53</v>
      </c>
      <c r="E58" s="227"/>
      <c r="F58" s="218" t="s">
        <v>20</v>
      </c>
      <c r="G58" s="219"/>
      <c r="H58" s="55">
        <v>64</v>
      </c>
      <c r="I58" s="55">
        <v>42</v>
      </c>
      <c r="J58" s="55">
        <v>2</v>
      </c>
      <c r="K58" s="55">
        <v>13</v>
      </c>
      <c r="L58" s="55">
        <v>20</v>
      </c>
      <c r="M58" s="55">
        <v>60</v>
      </c>
      <c r="N58" s="55">
        <v>4</v>
      </c>
      <c r="O58" s="55">
        <v>5</v>
      </c>
      <c r="P58" s="55">
        <v>87</v>
      </c>
      <c r="Q58" s="101"/>
      <c r="R58" s="56">
        <v>44</v>
      </c>
      <c r="S58" s="55">
        <v>5</v>
      </c>
      <c r="T58" s="55">
        <v>18</v>
      </c>
      <c r="U58" s="55">
        <v>20</v>
      </c>
      <c r="V58" s="55">
        <v>13</v>
      </c>
      <c r="W58" s="55">
        <v>55</v>
      </c>
      <c r="X58" s="55">
        <v>23</v>
      </c>
      <c r="Y58" s="103">
        <v>16</v>
      </c>
      <c r="Z58" s="104"/>
      <c r="AA58" s="105"/>
      <c r="AB58" s="227" t="s">
        <v>57</v>
      </c>
      <c r="AC58" s="227"/>
      <c r="AD58" s="218" t="s">
        <v>20</v>
      </c>
      <c r="AE58" s="218"/>
      <c r="AF58" s="106"/>
    </row>
    <row r="59" spans="1:33" s="25" customFormat="1" ht="12" customHeight="1" x14ac:dyDescent="0.15">
      <c r="D59" s="227" t="s">
        <v>57</v>
      </c>
      <c r="E59" s="227"/>
      <c r="F59" s="218" t="s">
        <v>58</v>
      </c>
      <c r="G59" s="219"/>
      <c r="H59" s="55">
        <v>1</v>
      </c>
      <c r="I59" s="55">
        <v>2</v>
      </c>
      <c r="J59" s="55">
        <v>0</v>
      </c>
      <c r="K59" s="55">
        <v>0</v>
      </c>
      <c r="L59" s="55">
        <v>2</v>
      </c>
      <c r="M59" s="55">
        <v>10</v>
      </c>
      <c r="N59" s="55">
        <v>0</v>
      </c>
      <c r="O59" s="55">
        <v>0</v>
      </c>
      <c r="P59" s="55">
        <v>13</v>
      </c>
      <c r="Q59" s="101"/>
      <c r="R59" s="56">
        <v>15</v>
      </c>
      <c r="S59" s="55">
        <v>1</v>
      </c>
      <c r="T59" s="55">
        <v>1</v>
      </c>
      <c r="U59" s="55">
        <v>4</v>
      </c>
      <c r="V59" s="55">
        <v>0</v>
      </c>
      <c r="W59" s="55">
        <v>1</v>
      </c>
      <c r="X59" s="55">
        <v>4</v>
      </c>
      <c r="Y59" s="103">
        <v>0</v>
      </c>
      <c r="Z59" s="104"/>
      <c r="AA59" s="105"/>
      <c r="AB59" s="227" t="s">
        <v>57</v>
      </c>
      <c r="AC59" s="227"/>
      <c r="AD59" s="218" t="s">
        <v>58</v>
      </c>
      <c r="AE59" s="218"/>
      <c r="AF59" s="106"/>
    </row>
    <row r="60" spans="1:33" s="25" customFormat="1" ht="12" customHeight="1" x14ac:dyDescent="0.15">
      <c r="D60" s="227" t="s">
        <v>57</v>
      </c>
      <c r="E60" s="227"/>
      <c r="F60" s="204" t="s">
        <v>103</v>
      </c>
      <c r="G60" s="205"/>
      <c r="H60" s="55">
        <v>3</v>
      </c>
      <c r="I60" s="55">
        <v>0</v>
      </c>
      <c r="J60" s="55">
        <v>0</v>
      </c>
      <c r="K60" s="55">
        <v>0</v>
      </c>
      <c r="L60" s="55">
        <v>0</v>
      </c>
      <c r="M60" s="55">
        <v>6</v>
      </c>
      <c r="N60" s="55">
        <v>0</v>
      </c>
      <c r="O60" s="55">
        <v>2</v>
      </c>
      <c r="P60" s="55">
        <v>4</v>
      </c>
      <c r="Q60" s="101"/>
      <c r="R60" s="56">
        <v>7</v>
      </c>
      <c r="S60" s="55">
        <v>1</v>
      </c>
      <c r="T60" s="55">
        <v>2</v>
      </c>
      <c r="U60" s="55">
        <v>2</v>
      </c>
      <c r="V60" s="55">
        <v>0</v>
      </c>
      <c r="W60" s="55">
        <v>4</v>
      </c>
      <c r="X60" s="55">
        <v>0</v>
      </c>
      <c r="Y60" s="103">
        <v>0</v>
      </c>
      <c r="Z60" s="104"/>
      <c r="AA60" s="105"/>
      <c r="AB60" s="227" t="s">
        <v>57</v>
      </c>
      <c r="AC60" s="227"/>
      <c r="AD60" s="204" t="s">
        <v>103</v>
      </c>
      <c r="AE60" s="204"/>
      <c r="AF60" s="106"/>
    </row>
    <row r="61" spans="1:33" s="25" customFormat="1" ht="12" customHeight="1" x14ac:dyDescent="0.15">
      <c r="D61" s="227" t="s">
        <v>57</v>
      </c>
      <c r="E61" s="227"/>
      <c r="F61" s="218" t="s">
        <v>21</v>
      </c>
      <c r="G61" s="219"/>
      <c r="H61" s="55">
        <v>6</v>
      </c>
      <c r="I61" s="55">
        <v>0</v>
      </c>
      <c r="J61" s="55">
        <v>2</v>
      </c>
      <c r="K61" s="55">
        <v>2</v>
      </c>
      <c r="L61" s="55">
        <v>2</v>
      </c>
      <c r="M61" s="55">
        <v>12</v>
      </c>
      <c r="N61" s="55">
        <v>2</v>
      </c>
      <c r="O61" s="55">
        <v>1</v>
      </c>
      <c r="P61" s="55">
        <v>8</v>
      </c>
      <c r="Q61" s="101"/>
      <c r="R61" s="56">
        <v>9</v>
      </c>
      <c r="S61" s="55">
        <v>1</v>
      </c>
      <c r="T61" s="55">
        <v>5</v>
      </c>
      <c r="U61" s="55">
        <v>1</v>
      </c>
      <c r="V61" s="55">
        <v>1</v>
      </c>
      <c r="W61" s="55">
        <v>11</v>
      </c>
      <c r="X61" s="55">
        <v>0</v>
      </c>
      <c r="Y61" s="103">
        <v>2</v>
      </c>
      <c r="Z61" s="104"/>
      <c r="AA61" s="105"/>
      <c r="AB61" s="227" t="s">
        <v>51</v>
      </c>
      <c r="AC61" s="227"/>
      <c r="AD61" s="218" t="s">
        <v>21</v>
      </c>
      <c r="AE61" s="218"/>
      <c r="AF61" s="106"/>
    </row>
    <row r="62" spans="1:33" s="25" customFormat="1" ht="12" customHeight="1" thickBot="1" x14ac:dyDescent="0.2">
      <c r="B62" s="107"/>
      <c r="C62" s="107"/>
      <c r="D62" s="228" t="s">
        <v>51</v>
      </c>
      <c r="E62" s="228"/>
      <c r="F62" s="229" t="s">
        <v>22</v>
      </c>
      <c r="G62" s="230"/>
      <c r="H62" s="65">
        <v>52</v>
      </c>
      <c r="I62" s="65">
        <v>46</v>
      </c>
      <c r="J62" s="65">
        <v>2</v>
      </c>
      <c r="K62" s="65">
        <v>12</v>
      </c>
      <c r="L62" s="65">
        <v>18</v>
      </c>
      <c r="M62" s="65">
        <v>89</v>
      </c>
      <c r="N62" s="65">
        <v>16</v>
      </c>
      <c r="O62" s="65">
        <v>4</v>
      </c>
      <c r="P62" s="65">
        <v>104</v>
      </c>
      <c r="Q62" s="101"/>
      <c r="R62" s="66">
        <v>92</v>
      </c>
      <c r="S62" s="65">
        <v>8</v>
      </c>
      <c r="T62" s="65">
        <v>36</v>
      </c>
      <c r="U62" s="65">
        <v>19</v>
      </c>
      <c r="V62" s="65">
        <v>16</v>
      </c>
      <c r="W62" s="65">
        <v>76</v>
      </c>
      <c r="X62" s="65">
        <v>16</v>
      </c>
      <c r="Y62" s="108">
        <v>17</v>
      </c>
      <c r="Z62" s="109"/>
      <c r="AA62" s="107"/>
      <c r="AB62" s="228" t="s">
        <v>52</v>
      </c>
      <c r="AC62" s="228"/>
      <c r="AD62" s="229" t="s">
        <v>22</v>
      </c>
      <c r="AE62" s="229"/>
      <c r="AF62" s="106"/>
    </row>
    <row r="63" spans="1:33" x14ac:dyDescent="0.15">
      <c r="A63" s="13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2"/>
      <c r="S63" s="76"/>
      <c r="T63" s="76"/>
      <c r="U63" s="76"/>
      <c r="V63" s="76"/>
      <c r="W63" s="76"/>
      <c r="X63" s="76"/>
      <c r="Y63" s="76"/>
      <c r="AF63" s="2"/>
    </row>
    <row r="64" spans="1:33" x14ac:dyDescent="0.15">
      <c r="G64" s="1" t="s">
        <v>92</v>
      </c>
      <c r="I64" s="76"/>
      <c r="J64" s="76"/>
      <c r="K64" s="76"/>
      <c r="L64" s="76"/>
      <c r="M64" s="76"/>
      <c r="N64" s="76"/>
      <c r="O64" s="76"/>
      <c r="P64" s="76"/>
      <c r="Q64" s="76"/>
      <c r="R64" s="2"/>
      <c r="S64" s="76"/>
      <c r="T64" s="76"/>
      <c r="U64" s="76"/>
      <c r="V64" s="76"/>
      <c r="W64" s="76"/>
      <c r="X64" s="76"/>
      <c r="Y64" s="76"/>
      <c r="AF64" s="2"/>
    </row>
    <row r="65" spans="7:32" x14ac:dyDescent="0.15">
      <c r="G65" s="1" t="s">
        <v>93</v>
      </c>
      <c r="H65" s="72">
        <f>SUM(H8,H21,H28,H32,H47,H55)-H7</f>
        <v>0</v>
      </c>
      <c r="I65" s="72">
        <f t="shared" ref="I65:P65" si="20">SUM(I8,I21,I28,I32,I47,I55)-I7</f>
        <v>0</v>
      </c>
      <c r="J65" s="72">
        <f t="shared" si="20"/>
        <v>0</v>
      </c>
      <c r="K65" s="72">
        <f t="shared" si="20"/>
        <v>0</v>
      </c>
      <c r="L65" s="72">
        <f t="shared" si="20"/>
        <v>0</v>
      </c>
      <c r="M65" s="72">
        <f t="shared" si="20"/>
        <v>0</v>
      </c>
      <c r="N65" s="72">
        <f t="shared" si="20"/>
        <v>0</v>
      </c>
      <c r="O65" s="72">
        <f t="shared" si="20"/>
        <v>0</v>
      </c>
      <c r="P65" s="72">
        <f t="shared" si="20"/>
        <v>0</v>
      </c>
      <c r="Q65" s="76"/>
      <c r="R65" s="72">
        <f t="shared" ref="R65:Y65" si="21">SUM(R8,R21,R28,R32,R47,R55)-R7</f>
        <v>0</v>
      </c>
      <c r="S65" s="72">
        <f t="shared" si="21"/>
        <v>0</v>
      </c>
      <c r="T65" s="72">
        <f t="shared" si="21"/>
        <v>0</v>
      </c>
      <c r="U65" s="72">
        <f t="shared" si="21"/>
        <v>0</v>
      </c>
      <c r="V65" s="72">
        <f t="shared" si="21"/>
        <v>0</v>
      </c>
      <c r="W65" s="72">
        <f t="shared" si="21"/>
        <v>0</v>
      </c>
      <c r="X65" s="72">
        <f t="shared" si="21"/>
        <v>0</v>
      </c>
      <c r="Y65" s="72">
        <f t="shared" si="21"/>
        <v>0</v>
      </c>
      <c r="AF65" s="2"/>
    </row>
    <row r="66" spans="7:32" x14ac:dyDescent="0.15">
      <c r="G66" s="1" t="s">
        <v>94</v>
      </c>
      <c r="H66" s="72">
        <f>SUM(H9,H14,H19,H20)-H8</f>
        <v>0</v>
      </c>
      <c r="I66" s="72">
        <f t="shared" ref="I66:P66" si="22">SUM(I9,I14,I19,I20)-I8</f>
        <v>0</v>
      </c>
      <c r="J66" s="72">
        <f t="shared" si="22"/>
        <v>0</v>
      </c>
      <c r="K66" s="72">
        <f t="shared" si="22"/>
        <v>0</v>
      </c>
      <c r="L66" s="72">
        <f t="shared" si="22"/>
        <v>0</v>
      </c>
      <c r="M66" s="72">
        <f t="shared" si="22"/>
        <v>0</v>
      </c>
      <c r="N66" s="72">
        <f t="shared" si="22"/>
        <v>0</v>
      </c>
      <c r="O66" s="72">
        <f t="shared" si="22"/>
        <v>0</v>
      </c>
      <c r="P66" s="72">
        <f t="shared" si="22"/>
        <v>0</v>
      </c>
      <c r="Q66" s="76"/>
      <c r="R66" s="72">
        <f t="shared" ref="R66:Y66" si="23">SUM(R9,R14,R19,R20)-R8</f>
        <v>0</v>
      </c>
      <c r="S66" s="72">
        <f t="shared" si="23"/>
        <v>0</v>
      </c>
      <c r="T66" s="72">
        <f t="shared" si="23"/>
        <v>0</v>
      </c>
      <c r="U66" s="72">
        <f t="shared" si="23"/>
        <v>0</v>
      </c>
      <c r="V66" s="72">
        <f t="shared" si="23"/>
        <v>0</v>
      </c>
      <c r="W66" s="72">
        <f t="shared" si="23"/>
        <v>0</v>
      </c>
      <c r="X66" s="72">
        <f t="shared" si="23"/>
        <v>0</v>
      </c>
      <c r="Y66" s="72">
        <f t="shared" si="23"/>
        <v>0</v>
      </c>
      <c r="AF66" s="2"/>
    </row>
    <row r="67" spans="7:32" x14ac:dyDescent="0.15">
      <c r="G67" s="1" t="s">
        <v>4</v>
      </c>
      <c r="H67" s="72">
        <f>SUM(H10:H13)-H9</f>
        <v>0</v>
      </c>
      <c r="I67" s="72">
        <f t="shared" ref="I67:P67" si="24">SUM(I10:I13)-I9</f>
        <v>0</v>
      </c>
      <c r="J67" s="72">
        <f t="shared" si="24"/>
        <v>0</v>
      </c>
      <c r="K67" s="72">
        <f t="shared" si="24"/>
        <v>0</v>
      </c>
      <c r="L67" s="72">
        <f t="shared" si="24"/>
        <v>0</v>
      </c>
      <c r="M67" s="72">
        <f t="shared" si="24"/>
        <v>0</v>
      </c>
      <c r="N67" s="72">
        <f t="shared" si="24"/>
        <v>0</v>
      </c>
      <c r="O67" s="72">
        <f t="shared" si="24"/>
        <v>0</v>
      </c>
      <c r="P67" s="72">
        <f t="shared" si="24"/>
        <v>0</v>
      </c>
      <c r="Q67" s="76"/>
      <c r="R67" s="72">
        <f t="shared" ref="R67:Y67" si="25">SUM(R10:R13)-R9</f>
        <v>0</v>
      </c>
      <c r="S67" s="72">
        <f t="shared" si="25"/>
        <v>0</v>
      </c>
      <c r="T67" s="72">
        <f t="shared" si="25"/>
        <v>0</v>
      </c>
      <c r="U67" s="72">
        <f t="shared" si="25"/>
        <v>0</v>
      </c>
      <c r="V67" s="72">
        <f t="shared" si="25"/>
        <v>0</v>
      </c>
      <c r="W67" s="72">
        <f t="shared" si="25"/>
        <v>0</v>
      </c>
      <c r="X67" s="72">
        <f t="shared" si="25"/>
        <v>0</v>
      </c>
      <c r="Y67" s="72">
        <f t="shared" si="25"/>
        <v>0</v>
      </c>
      <c r="AF67" s="2"/>
    </row>
    <row r="68" spans="7:32" x14ac:dyDescent="0.15">
      <c r="G68" s="1" t="s">
        <v>95</v>
      </c>
      <c r="H68" s="72">
        <f>SUM(H15:H18)-H14</f>
        <v>0</v>
      </c>
      <c r="I68" s="72">
        <f t="shared" ref="I68:P68" si="26">SUM(I15:I18)-I14</f>
        <v>0</v>
      </c>
      <c r="J68" s="72">
        <f t="shared" si="26"/>
        <v>0</v>
      </c>
      <c r="K68" s="72">
        <f t="shared" si="26"/>
        <v>0</v>
      </c>
      <c r="L68" s="72">
        <f t="shared" si="26"/>
        <v>0</v>
      </c>
      <c r="M68" s="72">
        <f t="shared" si="26"/>
        <v>0</v>
      </c>
      <c r="N68" s="72">
        <f t="shared" si="26"/>
        <v>0</v>
      </c>
      <c r="O68" s="72">
        <f t="shared" si="26"/>
        <v>0</v>
      </c>
      <c r="P68" s="72">
        <f t="shared" si="26"/>
        <v>0</v>
      </c>
      <c r="Q68" s="76"/>
      <c r="R68" s="72">
        <f t="shared" ref="R68:Y68" si="27">SUM(R15:R18)-R14</f>
        <v>0</v>
      </c>
      <c r="S68" s="72">
        <f t="shared" si="27"/>
        <v>0</v>
      </c>
      <c r="T68" s="72">
        <f t="shared" si="27"/>
        <v>0</v>
      </c>
      <c r="U68" s="72">
        <f t="shared" si="27"/>
        <v>0</v>
      </c>
      <c r="V68" s="72">
        <f t="shared" si="27"/>
        <v>0</v>
      </c>
      <c r="W68" s="72">
        <f t="shared" si="27"/>
        <v>0</v>
      </c>
      <c r="X68" s="72">
        <f t="shared" si="27"/>
        <v>0</v>
      </c>
      <c r="Y68" s="72">
        <f t="shared" si="27"/>
        <v>0</v>
      </c>
      <c r="AF68" s="2"/>
    </row>
    <row r="69" spans="7:32" x14ac:dyDescent="0.15">
      <c r="G69" s="1" t="s">
        <v>96</v>
      </c>
      <c r="H69" s="72">
        <f>SUM(H22:H24,H26:H27)-H21</f>
        <v>0</v>
      </c>
      <c r="I69" s="72">
        <f t="shared" ref="I69:P69" si="28">SUM(I22:I24,I26:I27)-I21</f>
        <v>0</v>
      </c>
      <c r="J69" s="72">
        <f t="shared" si="28"/>
        <v>0</v>
      </c>
      <c r="K69" s="72">
        <f t="shared" si="28"/>
        <v>0</v>
      </c>
      <c r="L69" s="72">
        <f t="shared" si="28"/>
        <v>0</v>
      </c>
      <c r="M69" s="72">
        <f t="shared" si="28"/>
        <v>0</v>
      </c>
      <c r="N69" s="72">
        <f t="shared" si="28"/>
        <v>0</v>
      </c>
      <c r="O69" s="72">
        <f t="shared" si="28"/>
        <v>0</v>
      </c>
      <c r="P69" s="72">
        <f t="shared" si="28"/>
        <v>0</v>
      </c>
      <c r="Q69" s="76"/>
      <c r="R69" s="72">
        <f t="shared" ref="R69:Y69" si="29">SUM(R22:R24,R26:R27)-R21</f>
        <v>0</v>
      </c>
      <c r="S69" s="72">
        <f t="shared" si="29"/>
        <v>0</v>
      </c>
      <c r="T69" s="72">
        <f t="shared" si="29"/>
        <v>0</v>
      </c>
      <c r="U69" s="72">
        <f t="shared" si="29"/>
        <v>0</v>
      </c>
      <c r="V69" s="72">
        <f t="shared" si="29"/>
        <v>0</v>
      </c>
      <c r="W69" s="72">
        <f t="shared" si="29"/>
        <v>0</v>
      </c>
      <c r="X69" s="72">
        <f t="shared" si="29"/>
        <v>0</v>
      </c>
      <c r="Y69" s="72">
        <f t="shared" si="29"/>
        <v>0</v>
      </c>
      <c r="AF69" s="2"/>
    </row>
    <row r="70" spans="7:32" x14ac:dyDescent="0.15">
      <c r="G70" s="1" t="s">
        <v>97</v>
      </c>
      <c r="H70" s="72">
        <f>SUM(H29:H31)-H28</f>
        <v>0</v>
      </c>
      <c r="I70" s="72">
        <f t="shared" ref="I70:P70" si="30">SUM(I29:I31)-I28</f>
        <v>0</v>
      </c>
      <c r="J70" s="72">
        <f t="shared" si="30"/>
        <v>0</v>
      </c>
      <c r="K70" s="72">
        <f t="shared" si="30"/>
        <v>0</v>
      </c>
      <c r="L70" s="72">
        <f t="shared" si="30"/>
        <v>0</v>
      </c>
      <c r="M70" s="72">
        <f t="shared" si="30"/>
        <v>0</v>
      </c>
      <c r="N70" s="72">
        <f t="shared" si="30"/>
        <v>0</v>
      </c>
      <c r="O70" s="72">
        <f t="shared" si="30"/>
        <v>0</v>
      </c>
      <c r="P70" s="72">
        <f t="shared" si="30"/>
        <v>0</v>
      </c>
      <c r="Q70" s="76"/>
      <c r="R70" s="72">
        <f t="shared" ref="R70:Y70" si="31">SUM(R29:R31)-R28</f>
        <v>0</v>
      </c>
      <c r="S70" s="72">
        <f t="shared" si="31"/>
        <v>0</v>
      </c>
      <c r="T70" s="72">
        <f t="shared" si="31"/>
        <v>0</v>
      </c>
      <c r="U70" s="72">
        <f t="shared" si="31"/>
        <v>0</v>
      </c>
      <c r="V70" s="72">
        <f t="shared" si="31"/>
        <v>0</v>
      </c>
      <c r="W70" s="72">
        <f t="shared" si="31"/>
        <v>0</v>
      </c>
      <c r="X70" s="72">
        <f t="shared" si="31"/>
        <v>0</v>
      </c>
      <c r="Y70" s="72">
        <f t="shared" si="31"/>
        <v>0</v>
      </c>
    </row>
    <row r="71" spans="7:32" x14ac:dyDescent="0.15">
      <c r="G71" s="1" t="s">
        <v>98</v>
      </c>
      <c r="H71" s="72">
        <f>SUM(H33:H34,H37,H43,H45:H46)-H32</f>
        <v>0</v>
      </c>
      <c r="I71" s="72">
        <f t="shared" ref="I71:P71" si="32">SUM(I33:I34,I37,I43,I45:I46)-I32</f>
        <v>0</v>
      </c>
      <c r="J71" s="72">
        <f t="shared" si="32"/>
        <v>0</v>
      </c>
      <c r="K71" s="72">
        <f t="shared" si="32"/>
        <v>0</v>
      </c>
      <c r="L71" s="72">
        <f t="shared" si="32"/>
        <v>0</v>
      </c>
      <c r="M71" s="72">
        <f t="shared" si="32"/>
        <v>0</v>
      </c>
      <c r="N71" s="72">
        <f t="shared" si="32"/>
        <v>0</v>
      </c>
      <c r="O71" s="72">
        <f t="shared" si="32"/>
        <v>0</v>
      </c>
      <c r="P71" s="72">
        <f t="shared" si="32"/>
        <v>0</v>
      </c>
      <c r="Q71" s="76"/>
      <c r="R71" s="72">
        <f t="shared" ref="R71:Y71" si="33">SUM(R33:R34,R37,R43,R45:R46)-R32</f>
        <v>0</v>
      </c>
      <c r="S71" s="72">
        <f t="shared" si="33"/>
        <v>0</v>
      </c>
      <c r="T71" s="72">
        <f t="shared" si="33"/>
        <v>0</v>
      </c>
      <c r="U71" s="72">
        <f t="shared" si="33"/>
        <v>0</v>
      </c>
      <c r="V71" s="72">
        <f t="shared" si="33"/>
        <v>0</v>
      </c>
      <c r="W71" s="72">
        <f t="shared" si="33"/>
        <v>0</v>
      </c>
      <c r="X71" s="72">
        <f t="shared" si="33"/>
        <v>0</v>
      </c>
      <c r="Y71" s="72">
        <f t="shared" si="33"/>
        <v>0</v>
      </c>
    </row>
    <row r="72" spans="7:32" x14ac:dyDescent="0.15">
      <c r="G72" s="1" t="s">
        <v>99</v>
      </c>
      <c r="H72" s="72">
        <f>SUM(H35:H36)-H34</f>
        <v>0</v>
      </c>
      <c r="I72" s="72">
        <f t="shared" ref="I72:P72" si="34">SUM(I35:I36)-I34</f>
        <v>0</v>
      </c>
      <c r="J72" s="72">
        <f t="shared" si="34"/>
        <v>0</v>
      </c>
      <c r="K72" s="72">
        <f t="shared" si="34"/>
        <v>0</v>
      </c>
      <c r="L72" s="72">
        <f t="shared" si="34"/>
        <v>0</v>
      </c>
      <c r="M72" s="72">
        <f t="shared" si="34"/>
        <v>0</v>
      </c>
      <c r="N72" s="72">
        <f t="shared" si="34"/>
        <v>0</v>
      </c>
      <c r="O72" s="72">
        <f t="shared" si="34"/>
        <v>0</v>
      </c>
      <c r="P72" s="72">
        <f t="shared" si="34"/>
        <v>0</v>
      </c>
      <c r="Q72" s="76"/>
      <c r="R72" s="72">
        <f t="shared" ref="R72:Y72" si="35">SUM(R35:R36)-R34</f>
        <v>0</v>
      </c>
      <c r="S72" s="72">
        <f t="shared" si="35"/>
        <v>0</v>
      </c>
      <c r="T72" s="72">
        <f t="shared" si="35"/>
        <v>0</v>
      </c>
      <c r="U72" s="72">
        <f t="shared" si="35"/>
        <v>0</v>
      </c>
      <c r="V72" s="72">
        <f t="shared" si="35"/>
        <v>0</v>
      </c>
      <c r="W72" s="72">
        <f t="shared" si="35"/>
        <v>0</v>
      </c>
      <c r="X72" s="72">
        <f t="shared" si="35"/>
        <v>0</v>
      </c>
      <c r="Y72" s="72">
        <f t="shared" si="35"/>
        <v>0</v>
      </c>
    </row>
    <row r="73" spans="7:32" x14ac:dyDescent="0.15">
      <c r="G73" s="1" t="s">
        <v>100</v>
      </c>
      <c r="H73" s="72">
        <f>SUM(H38:H42)-H37</f>
        <v>0</v>
      </c>
      <c r="I73" s="72">
        <f t="shared" ref="I73:P73" si="36">SUM(I38:I42)-I37</f>
        <v>0</v>
      </c>
      <c r="J73" s="72">
        <f t="shared" si="36"/>
        <v>0</v>
      </c>
      <c r="K73" s="72">
        <f t="shared" si="36"/>
        <v>0</v>
      </c>
      <c r="L73" s="72">
        <f t="shared" si="36"/>
        <v>0</v>
      </c>
      <c r="M73" s="72">
        <f t="shared" si="36"/>
        <v>0</v>
      </c>
      <c r="N73" s="72">
        <f t="shared" si="36"/>
        <v>0</v>
      </c>
      <c r="O73" s="72">
        <f t="shared" si="36"/>
        <v>0</v>
      </c>
      <c r="P73" s="72">
        <f t="shared" si="36"/>
        <v>0</v>
      </c>
      <c r="Q73" s="76"/>
      <c r="R73" s="72">
        <f t="shared" ref="R73:Y73" si="37">SUM(R38:R42)-R37</f>
        <v>0</v>
      </c>
      <c r="S73" s="72">
        <f t="shared" si="37"/>
        <v>0</v>
      </c>
      <c r="T73" s="72">
        <f t="shared" si="37"/>
        <v>0</v>
      </c>
      <c r="U73" s="72">
        <f t="shared" si="37"/>
        <v>0</v>
      </c>
      <c r="V73" s="72">
        <f t="shared" si="37"/>
        <v>0</v>
      </c>
      <c r="W73" s="72">
        <f t="shared" si="37"/>
        <v>0</v>
      </c>
      <c r="X73" s="72">
        <f t="shared" si="37"/>
        <v>0</v>
      </c>
      <c r="Y73" s="72">
        <f t="shared" si="37"/>
        <v>0</v>
      </c>
    </row>
    <row r="74" spans="7:32" x14ac:dyDescent="0.15">
      <c r="G74" s="1" t="s">
        <v>101</v>
      </c>
      <c r="H74" s="72">
        <f>SUM(H49:H51)-H48</f>
        <v>0</v>
      </c>
      <c r="I74" s="72">
        <f t="shared" ref="I74:P74" si="38">SUM(I49:I51)-I48</f>
        <v>0</v>
      </c>
      <c r="J74" s="72">
        <f t="shared" si="38"/>
        <v>0</v>
      </c>
      <c r="K74" s="72">
        <f t="shared" si="38"/>
        <v>0</v>
      </c>
      <c r="L74" s="72">
        <f t="shared" si="38"/>
        <v>0</v>
      </c>
      <c r="M74" s="72">
        <f t="shared" si="38"/>
        <v>0</v>
      </c>
      <c r="N74" s="72">
        <f t="shared" si="38"/>
        <v>0</v>
      </c>
      <c r="O74" s="72">
        <f t="shared" si="38"/>
        <v>0</v>
      </c>
      <c r="P74" s="72">
        <f t="shared" si="38"/>
        <v>0</v>
      </c>
      <c r="Q74" s="110"/>
      <c r="R74" s="72">
        <f t="shared" ref="R74:Y74" si="39">SUM(R49:R51)-R48</f>
        <v>0</v>
      </c>
      <c r="S74" s="72">
        <f t="shared" si="39"/>
        <v>0</v>
      </c>
      <c r="T74" s="72">
        <f t="shared" si="39"/>
        <v>0</v>
      </c>
      <c r="U74" s="72">
        <f t="shared" si="39"/>
        <v>0</v>
      </c>
      <c r="V74" s="72">
        <f t="shared" si="39"/>
        <v>0</v>
      </c>
      <c r="W74" s="72">
        <f t="shared" si="39"/>
        <v>0</v>
      </c>
      <c r="X74" s="72">
        <f t="shared" si="39"/>
        <v>0</v>
      </c>
      <c r="Y74" s="72">
        <f t="shared" si="39"/>
        <v>0</v>
      </c>
    </row>
    <row r="75" spans="7:32" x14ac:dyDescent="0.15">
      <c r="H75" s="111"/>
      <c r="I75" s="111"/>
      <c r="J75" s="111"/>
      <c r="K75" s="111"/>
      <c r="L75" s="111"/>
      <c r="M75" s="111"/>
      <c r="N75" s="111"/>
      <c r="O75" s="111"/>
      <c r="P75" s="111"/>
      <c r="Q75" s="110"/>
      <c r="R75" s="111"/>
      <c r="S75" s="111"/>
      <c r="T75" s="111"/>
      <c r="U75" s="111"/>
      <c r="V75" s="111"/>
      <c r="W75" s="111"/>
      <c r="X75" s="111"/>
      <c r="Y75" s="111"/>
    </row>
    <row r="76" spans="7:32" x14ac:dyDescent="0.15">
      <c r="H76" s="111"/>
      <c r="I76" s="111"/>
      <c r="J76" s="111"/>
      <c r="K76" s="111"/>
      <c r="L76" s="111"/>
      <c r="M76" s="111"/>
      <c r="N76" s="111"/>
      <c r="O76" s="111"/>
      <c r="P76" s="111"/>
      <c r="Q76" s="110"/>
      <c r="R76" s="111"/>
      <c r="S76" s="111"/>
      <c r="T76" s="111"/>
      <c r="U76" s="111"/>
      <c r="V76" s="111"/>
      <c r="W76" s="111"/>
      <c r="X76" s="111"/>
      <c r="Y76" s="111"/>
    </row>
    <row r="77" spans="7:32" x14ac:dyDescent="0.15">
      <c r="H77" s="111"/>
      <c r="I77" s="111"/>
      <c r="J77" s="111"/>
      <c r="K77" s="111"/>
      <c r="L77" s="111"/>
      <c r="M77" s="111"/>
      <c r="N77" s="111"/>
      <c r="O77" s="111"/>
      <c r="P77" s="111"/>
      <c r="Q77" s="110"/>
      <c r="R77" s="111"/>
      <c r="S77" s="111"/>
      <c r="T77" s="111"/>
      <c r="U77" s="111"/>
      <c r="V77" s="111"/>
      <c r="W77" s="111"/>
      <c r="X77" s="111"/>
      <c r="Y77" s="111"/>
    </row>
    <row r="78" spans="7:32" x14ac:dyDescent="0.15">
      <c r="H78" s="111"/>
      <c r="I78" s="111"/>
      <c r="J78" s="111"/>
      <c r="K78" s="111"/>
      <c r="L78" s="111"/>
      <c r="M78" s="111"/>
      <c r="N78" s="111"/>
      <c r="O78" s="111"/>
      <c r="P78" s="111"/>
      <c r="Q78" s="110"/>
      <c r="R78" s="111"/>
      <c r="S78" s="111"/>
      <c r="T78" s="111"/>
      <c r="U78" s="111"/>
      <c r="V78" s="111"/>
      <c r="W78" s="111"/>
      <c r="X78" s="111"/>
      <c r="Y78" s="111"/>
    </row>
    <row r="79" spans="7:32" x14ac:dyDescent="0.15">
      <c r="H79" s="111"/>
      <c r="I79" s="111"/>
      <c r="J79" s="111"/>
      <c r="K79" s="111"/>
      <c r="L79" s="111"/>
      <c r="M79" s="111"/>
      <c r="N79" s="111"/>
      <c r="O79" s="111"/>
      <c r="P79" s="111"/>
      <c r="Q79" s="110"/>
      <c r="R79" s="111"/>
      <c r="S79" s="111"/>
      <c r="T79" s="111"/>
      <c r="U79" s="111"/>
      <c r="V79" s="111"/>
      <c r="W79" s="111"/>
      <c r="X79" s="111"/>
      <c r="Y79" s="111"/>
    </row>
    <row r="80" spans="7:32" x14ac:dyDescent="0.15">
      <c r="H80" s="111"/>
      <c r="I80" s="111"/>
      <c r="J80" s="111"/>
      <c r="K80" s="111"/>
      <c r="L80" s="111"/>
      <c r="M80" s="111"/>
      <c r="N80" s="111"/>
      <c r="O80" s="111"/>
      <c r="P80" s="111"/>
      <c r="Q80" s="110"/>
      <c r="R80" s="111"/>
      <c r="S80" s="111"/>
      <c r="T80" s="111"/>
      <c r="U80" s="111"/>
      <c r="V80" s="111"/>
      <c r="W80" s="111"/>
      <c r="X80" s="111"/>
      <c r="Y80" s="111"/>
    </row>
    <row r="81" spans="8:25" x14ac:dyDescent="0.15">
      <c r="H81" s="111"/>
      <c r="I81" s="111"/>
      <c r="J81" s="111"/>
      <c r="K81" s="111"/>
      <c r="L81" s="111"/>
      <c r="M81" s="111"/>
      <c r="N81" s="111"/>
      <c r="O81" s="111"/>
      <c r="P81" s="111"/>
      <c r="Q81" s="110"/>
      <c r="R81" s="111"/>
      <c r="S81" s="111"/>
      <c r="T81" s="111"/>
      <c r="U81" s="111"/>
      <c r="V81" s="111"/>
      <c r="W81" s="111"/>
      <c r="X81" s="111"/>
      <c r="Y81" s="111"/>
    </row>
    <row r="82" spans="8:25" x14ac:dyDescent="0.15">
      <c r="H82" s="111"/>
      <c r="I82" s="111"/>
      <c r="J82" s="111"/>
      <c r="K82" s="111"/>
      <c r="L82" s="111"/>
      <c r="M82" s="111"/>
      <c r="N82" s="111"/>
      <c r="O82" s="111"/>
      <c r="P82" s="111"/>
      <c r="Q82" s="110"/>
      <c r="R82" s="111"/>
      <c r="S82" s="111"/>
      <c r="T82" s="111"/>
      <c r="U82" s="111"/>
      <c r="V82" s="111"/>
      <c r="W82" s="111"/>
      <c r="X82" s="111"/>
      <c r="Y82" s="111"/>
    </row>
  </sheetData>
  <mergeCells count="136">
    <mergeCell ref="AB62:AC62"/>
    <mergeCell ref="AD62:AE62"/>
    <mergeCell ref="AB61:AC61"/>
    <mergeCell ref="AD61:AE61"/>
    <mergeCell ref="AC53:AD53"/>
    <mergeCell ref="AC54:AD54"/>
    <mergeCell ref="AA55:AE55"/>
    <mergeCell ref="AB56:AC56"/>
    <mergeCell ref="AD56:AE56"/>
    <mergeCell ref="AB60:AC60"/>
    <mergeCell ref="AC49:AE49"/>
    <mergeCell ref="AC50:AE50"/>
    <mergeCell ref="AC51:AE51"/>
    <mergeCell ref="AB52:AE52"/>
    <mergeCell ref="AD60:AE60"/>
    <mergeCell ref="AB59:AC59"/>
    <mergeCell ref="AD59:AE59"/>
    <mergeCell ref="AB57:AC57"/>
    <mergeCell ref="AD57:AE57"/>
    <mergeCell ref="AB58:AC58"/>
    <mergeCell ref="AD58:AE58"/>
    <mergeCell ref="AC44:AD44"/>
    <mergeCell ref="AB46:AE46"/>
    <mergeCell ref="AA47:AE47"/>
    <mergeCell ref="AB48:AE48"/>
    <mergeCell ref="AB45:AE45"/>
    <mergeCell ref="AC39:AE39"/>
    <mergeCell ref="AC41:AE41"/>
    <mergeCell ref="AC42:AE42"/>
    <mergeCell ref="AB43:AE43"/>
    <mergeCell ref="AC40:AE40"/>
    <mergeCell ref="AC38:AE38"/>
    <mergeCell ref="AB31:AE31"/>
    <mergeCell ref="AA32:AE32"/>
    <mergeCell ref="AB33:AE33"/>
    <mergeCell ref="AB34:AE34"/>
    <mergeCell ref="AB27:AE27"/>
    <mergeCell ref="AA28:AE28"/>
    <mergeCell ref="AB29:AE29"/>
    <mergeCell ref="AB30:AE30"/>
    <mergeCell ref="AC18:AE18"/>
    <mergeCell ref="AC11:AE11"/>
    <mergeCell ref="AC12:AE12"/>
    <mergeCell ref="AC13:AE13"/>
    <mergeCell ref="AB14:AE14"/>
    <mergeCell ref="AB23:AE23"/>
    <mergeCell ref="AC35:AE35"/>
    <mergeCell ref="AC36:AE36"/>
    <mergeCell ref="AB37:AE37"/>
    <mergeCell ref="AC15:AE15"/>
    <mergeCell ref="AC16:AE16"/>
    <mergeCell ref="AC17:AE17"/>
    <mergeCell ref="D46:G46"/>
    <mergeCell ref="C47:G47"/>
    <mergeCell ref="D48:G48"/>
    <mergeCell ref="E49:G49"/>
    <mergeCell ref="E42:G42"/>
    <mergeCell ref="D43:G43"/>
    <mergeCell ref="E44:F44"/>
    <mergeCell ref="D45:G45"/>
    <mergeCell ref="E38:G38"/>
    <mergeCell ref="E39:G39"/>
    <mergeCell ref="E40:G40"/>
    <mergeCell ref="E41:G41"/>
    <mergeCell ref="D34:G34"/>
    <mergeCell ref="E35:G35"/>
    <mergeCell ref="AB24:AE24"/>
    <mergeCell ref="AC25:AD25"/>
    <mergeCell ref="AB26:AE26"/>
    <mergeCell ref="AB19:AE19"/>
    <mergeCell ref="AB20:AE20"/>
    <mergeCell ref="AA21:AE21"/>
    <mergeCell ref="AB22:AE22"/>
    <mergeCell ref="D62:E62"/>
    <mergeCell ref="F62:G62"/>
    <mergeCell ref="D59:E59"/>
    <mergeCell ref="F59:G59"/>
    <mergeCell ref="D60:E60"/>
    <mergeCell ref="F60:G60"/>
    <mergeCell ref="E50:G50"/>
    <mergeCell ref="C55:G55"/>
    <mergeCell ref="D56:E56"/>
    <mergeCell ref="F56:G56"/>
    <mergeCell ref="E51:G51"/>
    <mergeCell ref="D52:G52"/>
    <mergeCell ref="E53:F53"/>
    <mergeCell ref="E54:F54"/>
    <mergeCell ref="D61:E61"/>
    <mergeCell ref="F61:G61"/>
    <mergeCell ref="D57:E57"/>
    <mergeCell ref="F57:G57"/>
    <mergeCell ref="D58:E58"/>
    <mergeCell ref="F58:G58"/>
    <mergeCell ref="E36:G36"/>
    <mergeCell ref="D37:G37"/>
    <mergeCell ref="D30:G30"/>
    <mergeCell ref="D31:G31"/>
    <mergeCell ref="C32:G32"/>
    <mergeCell ref="D33:G33"/>
    <mergeCell ref="D26:G26"/>
    <mergeCell ref="D27:G27"/>
    <mergeCell ref="C28:G28"/>
    <mergeCell ref="D29:G29"/>
    <mergeCell ref="D22:G22"/>
    <mergeCell ref="D23:G23"/>
    <mergeCell ref="D24:G24"/>
    <mergeCell ref="E25:F25"/>
    <mergeCell ref="E18:G18"/>
    <mergeCell ref="D19:G19"/>
    <mergeCell ref="D20:G20"/>
    <mergeCell ref="C21:G21"/>
    <mergeCell ref="D14:G14"/>
    <mergeCell ref="E15:G15"/>
    <mergeCell ref="E16:G16"/>
    <mergeCell ref="E17:G17"/>
    <mergeCell ref="E13:G13"/>
    <mergeCell ref="D9:G9"/>
    <mergeCell ref="R4:Y4"/>
    <mergeCell ref="B4:G6"/>
    <mergeCell ref="Z4:AE6"/>
    <mergeCell ref="K5:P5"/>
    <mergeCell ref="H4:P4"/>
    <mergeCell ref="R5:W5"/>
    <mergeCell ref="Z7:AE7"/>
    <mergeCell ref="AA8:AE8"/>
    <mergeCell ref="AB9:AE9"/>
    <mergeCell ref="AC10:AE10"/>
    <mergeCell ref="S2:Y2"/>
    <mergeCell ref="H2:O2"/>
    <mergeCell ref="X5:Y5"/>
    <mergeCell ref="H5:J5"/>
    <mergeCell ref="B7:G7"/>
    <mergeCell ref="C8:G8"/>
    <mergeCell ref="E10:G10"/>
    <mergeCell ref="E11:G11"/>
    <mergeCell ref="E12:G12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83"/>
  <sheetViews>
    <sheetView view="pageBreakPreview" zoomScaleNormal="100" zoomScaleSheetLayoutView="100" workbookViewId="0">
      <selection activeCell="P15" sqref="P15"/>
    </sheetView>
  </sheetViews>
  <sheetFormatPr defaultColWidth="9.109375" defaultRowHeight="12" x14ac:dyDescent="0.15"/>
  <cols>
    <col min="1" max="6" width="2.6640625" style="113" customWidth="1"/>
    <col min="7" max="7" width="14.109375" style="113" bestFit="1" customWidth="1"/>
    <col min="8" max="9" width="8.88671875" style="113" customWidth="1"/>
    <col min="10" max="10" width="11.33203125" style="113" customWidth="1"/>
    <col min="11" max="11" width="9.88671875" style="113" customWidth="1"/>
    <col min="12" max="12" width="10.6640625" style="113" customWidth="1"/>
    <col min="13" max="13" width="11.44140625" style="113" customWidth="1"/>
    <col min="14" max="14" width="9.6640625" style="113" bestFit="1" customWidth="1"/>
    <col min="15" max="15" width="9.6640625" style="113" customWidth="1"/>
    <col min="16" max="16" width="6.5546875" style="113" customWidth="1"/>
    <col min="17" max="17" width="8.6640625" style="113" customWidth="1"/>
    <col min="18" max="18" width="9.109375" style="113" customWidth="1"/>
    <col min="19" max="19" width="8.5546875" style="113" customWidth="1"/>
    <col min="20" max="20" width="10.6640625" style="113" bestFit="1" customWidth="1"/>
    <col min="21" max="21" width="9" style="113" customWidth="1"/>
    <col min="22" max="22" width="10.44140625" style="113" customWidth="1"/>
    <col min="23" max="23" width="9.6640625" style="113" bestFit="1" customWidth="1"/>
    <col min="24" max="24" width="9.88671875" style="113" customWidth="1"/>
    <col min="25" max="25" width="2.33203125" style="113" customWidth="1"/>
    <col min="26" max="26" width="2.6640625" style="113" customWidth="1"/>
    <col min="27" max="27" width="2.109375" style="113" customWidth="1"/>
    <col min="28" max="28" width="2.33203125" style="113" customWidth="1"/>
    <col min="29" max="29" width="2.6640625" style="113" customWidth="1"/>
    <col min="30" max="30" width="14.109375" style="113" customWidth="1"/>
    <col min="31" max="31" width="4.88671875" style="113" customWidth="1"/>
    <col min="32" max="16384" width="9.109375" style="113"/>
  </cols>
  <sheetData>
    <row r="1" spans="1:55" x14ac:dyDescent="0.15">
      <c r="B1" s="165" t="s">
        <v>182</v>
      </c>
      <c r="C1" s="114"/>
      <c r="D1" s="114"/>
      <c r="E1" s="114"/>
      <c r="Q1" s="165" t="s">
        <v>183</v>
      </c>
      <c r="R1" s="114"/>
    </row>
    <row r="2" spans="1:55" s="119" customFormat="1" ht="14.25" customHeight="1" x14ac:dyDescent="0.2">
      <c r="A2" s="115"/>
      <c r="B2" s="115"/>
      <c r="C2" s="115"/>
      <c r="D2" s="115"/>
      <c r="E2" s="115"/>
      <c r="F2" s="115"/>
      <c r="G2" s="115"/>
      <c r="H2" s="242" t="s">
        <v>105</v>
      </c>
      <c r="I2" s="242"/>
      <c r="J2" s="242"/>
      <c r="K2" s="242"/>
      <c r="L2" s="242"/>
      <c r="M2" s="242"/>
      <c r="N2" s="242"/>
      <c r="O2" s="116"/>
      <c r="P2" s="117"/>
      <c r="Q2" s="116"/>
      <c r="R2" s="242" t="s">
        <v>106</v>
      </c>
      <c r="S2" s="242"/>
      <c r="T2" s="242"/>
      <c r="U2" s="242"/>
      <c r="V2" s="242"/>
      <c r="W2" s="242"/>
      <c r="X2" s="242"/>
      <c r="Y2" s="118"/>
      <c r="Z2" s="118"/>
      <c r="AA2" s="118"/>
      <c r="AB2" s="118"/>
      <c r="AC2" s="118"/>
      <c r="AD2" s="118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</row>
    <row r="3" spans="1:55" ht="12.6" thickBot="1" x14ac:dyDescent="0.2">
      <c r="A3" s="114"/>
      <c r="B3" s="114"/>
      <c r="C3" s="114"/>
      <c r="D3" s="114"/>
      <c r="E3" s="114"/>
      <c r="F3" s="114"/>
      <c r="G3" s="114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4"/>
      <c r="Z3" s="114"/>
      <c r="AA3" s="114"/>
      <c r="AB3" s="114"/>
      <c r="AC3" s="114"/>
      <c r="AD3" s="114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</row>
    <row r="4" spans="1:55" ht="14.1" customHeight="1" x14ac:dyDescent="0.15">
      <c r="B4" s="261" t="s">
        <v>107</v>
      </c>
      <c r="C4" s="261"/>
      <c r="D4" s="261"/>
      <c r="E4" s="261"/>
      <c r="F4" s="261"/>
      <c r="G4" s="262"/>
      <c r="H4" s="243" t="s">
        <v>108</v>
      </c>
      <c r="I4" s="244"/>
      <c r="J4" s="244"/>
      <c r="K4" s="244"/>
      <c r="L4" s="244"/>
      <c r="M4" s="267"/>
      <c r="N4" s="243" t="s">
        <v>109</v>
      </c>
      <c r="O4" s="244"/>
      <c r="P4" s="120"/>
      <c r="Q4" s="244" t="s">
        <v>109</v>
      </c>
      <c r="R4" s="244"/>
      <c r="S4" s="244"/>
      <c r="T4" s="244"/>
      <c r="U4" s="244"/>
      <c r="V4" s="244"/>
      <c r="W4" s="244"/>
      <c r="X4" s="245"/>
      <c r="Y4" s="246" t="s">
        <v>110</v>
      </c>
      <c r="Z4" s="246"/>
      <c r="AA4" s="246"/>
      <c r="AB4" s="246"/>
      <c r="AC4" s="246"/>
      <c r="AD4" s="246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</row>
    <row r="5" spans="1:55" ht="14.1" customHeight="1" x14ac:dyDescent="0.15">
      <c r="B5" s="263"/>
      <c r="C5" s="263"/>
      <c r="D5" s="263"/>
      <c r="E5" s="263"/>
      <c r="F5" s="263"/>
      <c r="G5" s="264"/>
      <c r="H5" s="249" t="s">
        <v>111</v>
      </c>
      <c r="I5" s="250"/>
      <c r="J5" s="251" t="s">
        <v>112</v>
      </c>
      <c r="K5" s="252"/>
      <c r="L5" s="253"/>
      <c r="M5" s="121" t="s">
        <v>113</v>
      </c>
      <c r="N5" s="254" t="s">
        <v>114</v>
      </c>
      <c r="O5" s="252"/>
      <c r="P5" s="120"/>
      <c r="Q5" s="252" t="s">
        <v>115</v>
      </c>
      <c r="R5" s="253"/>
      <c r="S5" s="251" t="s">
        <v>116</v>
      </c>
      <c r="T5" s="252"/>
      <c r="U5" s="252"/>
      <c r="V5" s="252"/>
      <c r="W5" s="252"/>
      <c r="X5" s="253"/>
      <c r="Y5" s="247"/>
      <c r="Z5" s="247"/>
      <c r="AA5" s="247"/>
      <c r="AB5" s="247"/>
      <c r="AC5" s="247"/>
      <c r="AD5" s="247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</row>
    <row r="6" spans="1:55" ht="48" x14ac:dyDescent="0.15">
      <c r="B6" s="265"/>
      <c r="C6" s="265"/>
      <c r="D6" s="265"/>
      <c r="E6" s="265"/>
      <c r="F6" s="265"/>
      <c r="G6" s="266"/>
      <c r="H6" s="86" t="s">
        <v>117</v>
      </c>
      <c r="I6" s="19" t="s">
        <v>118</v>
      </c>
      <c r="J6" s="122" t="s">
        <v>119</v>
      </c>
      <c r="K6" s="123" t="s">
        <v>159</v>
      </c>
      <c r="L6" s="122" t="s">
        <v>120</v>
      </c>
      <c r="M6" s="123" t="s">
        <v>169</v>
      </c>
      <c r="N6" s="124" t="s">
        <v>170</v>
      </c>
      <c r="O6" s="125" t="s">
        <v>171</v>
      </c>
      <c r="P6" s="126"/>
      <c r="Q6" s="127" t="s">
        <v>172</v>
      </c>
      <c r="R6" s="128" t="s">
        <v>173</v>
      </c>
      <c r="S6" s="121" t="s">
        <v>174</v>
      </c>
      <c r="T6" s="121" t="s">
        <v>175</v>
      </c>
      <c r="U6" s="129" t="s">
        <v>121</v>
      </c>
      <c r="V6" s="130" t="s">
        <v>122</v>
      </c>
      <c r="W6" s="131" t="s">
        <v>176</v>
      </c>
      <c r="X6" s="132" t="s">
        <v>177</v>
      </c>
      <c r="Y6" s="248"/>
      <c r="Z6" s="248"/>
      <c r="AA6" s="248"/>
      <c r="AB6" s="248"/>
      <c r="AC6" s="248"/>
      <c r="AD6" s="24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</row>
    <row r="7" spans="1:55" s="139" customFormat="1" x14ac:dyDescent="0.15">
      <c r="A7" s="113"/>
      <c r="B7" s="268" t="s">
        <v>59</v>
      </c>
      <c r="C7" s="268"/>
      <c r="D7" s="268"/>
      <c r="E7" s="268"/>
      <c r="F7" s="268"/>
      <c r="G7" s="269"/>
      <c r="H7" s="133">
        <f t="shared" ref="H7:O7" si="0">SUM(H8,H21,H28,H32,H47,H55)</f>
        <v>2905</v>
      </c>
      <c r="I7" s="133">
        <f t="shared" si="0"/>
        <v>181</v>
      </c>
      <c r="J7" s="133">
        <f t="shared" si="0"/>
        <v>7137</v>
      </c>
      <c r="K7" s="133">
        <f t="shared" si="0"/>
        <v>1841</v>
      </c>
      <c r="L7" s="133">
        <f t="shared" si="0"/>
        <v>7576</v>
      </c>
      <c r="M7" s="133">
        <f t="shared" si="0"/>
        <v>24761</v>
      </c>
      <c r="N7" s="133">
        <f t="shared" si="0"/>
        <v>3442</v>
      </c>
      <c r="O7" s="134">
        <f t="shared" si="0"/>
        <v>8024</v>
      </c>
      <c r="P7" s="135"/>
      <c r="Q7" s="136">
        <f t="shared" ref="Q7:X7" si="1">SUM(Q8,Q21,Q28,Q32,Q47,Q55)</f>
        <v>4589</v>
      </c>
      <c r="R7" s="133">
        <f t="shared" si="1"/>
        <v>1755</v>
      </c>
      <c r="S7" s="133">
        <f t="shared" si="1"/>
        <v>5390</v>
      </c>
      <c r="T7" s="133">
        <f t="shared" si="1"/>
        <v>2792</v>
      </c>
      <c r="U7" s="133">
        <f t="shared" si="1"/>
        <v>124</v>
      </c>
      <c r="V7" s="133">
        <f t="shared" si="1"/>
        <v>23853</v>
      </c>
      <c r="W7" s="133">
        <f t="shared" si="1"/>
        <v>2272</v>
      </c>
      <c r="X7" s="133">
        <f t="shared" si="1"/>
        <v>46306</v>
      </c>
      <c r="Y7" s="270" t="s">
        <v>59</v>
      </c>
      <c r="Z7" s="268"/>
      <c r="AA7" s="268"/>
      <c r="AB7" s="268"/>
      <c r="AC7" s="268"/>
      <c r="AD7" s="268"/>
      <c r="AE7" s="137"/>
      <c r="AF7" s="137"/>
      <c r="AG7" s="137"/>
      <c r="AH7" s="137"/>
      <c r="AI7" s="137"/>
      <c r="AJ7" s="137"/>
      <c r="AK7" s="138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</row>
    <row r="8" spans="1:55" s="139" customFormat="1" ht="15" customHeight="1" x14ac:dyDescent="0.15">
      <c r="B8" s="140"/>
      <c r="C8" s="259" t="s">
        <v>123</v>
      </c>
      <c r="D8" s="259"/>
      <c r="E8" s="259"/>
      <c r="F8" s="259"/>
      <c r="G8" s="260"/>
      <c r="H8" s="133">
        <f t="shared" ref="H8:O8" si="2">SUM(H9,H14,H19:H20)</f>
        <v>70</v>
      </c>
      <c r="I8" s="133">
        <f t="shared" si="2"/>
        <v>6</v>
      </c>
      <c r="J8" s="133">
        <f t="shared" si="2"/>
        <v>217</v>
      </c>
      <c r="K8" s="133">
        <f t="shared" si="2"/>
        <v>49</v>
      </c>
      <c r="L8" s="133">
        <f t="shared" si="2"/>
        <v>226</v>
      </c>
      <c r="M8" s="133">
        <f t="shared" si="2"/>
        <v>505</v>
      </c>
      <c r="N8" s="133">
        <f t="shared" si="2"/>
        <v>65</v>
      </c>
      <c r="O8" s="141">
        <f t="shared" si="2"/>
        <v>139</v>
      </c>
      <c r="P8" s="142"/>
      <c r="Q8" s="133">
        <f t="shared" ref="Q8:X8" si="3">SUM(Q9,Q14,Q19:Q20)</f>
        <v>92</v>
      </c>
      <c r="R8" s="133">
        <f t="shared" si="3"/>
        <v>43</v>
      </c>
      <c r="S8" s="133">
        <f t="shared" si="3"/>
        <v>76</v>
      </c>
      <c r="T8" s="133">
        <f t="shared" si="3"/>
        <v>71</v>
      </c>
      <c r="U8" s="133">
        <f t="shared" si="3"/>
        <v>3</v>
      </c>
      <c r="V8" s="133">
        <f t="shared" si="3"/>
        <v>278</v>
      </c>
      <c r="W8" s="133">
        <f t="shared" si="3"/>
        <v>35</v>
      </c>
      <c r="X8" s="133">
        <f t="shared" si="3"/>
        <v>1246</v>
      </c>
      <c r="Y8" s="140"/>
      <c r="Z8" s="259" t="s">
        <v>123</v>
      </c>
      <c r="AA8" s="259"/>
      <c r="AB8" s="259"/>
      <c r="AC8" s="259"/>
      <c r="AD8" s="259"/>
      <c r="AE8" s="137"/>
      <c r="AF8" s="137"/>
      <c r="AG8" s="137"/>
      <c r="AH8" s="137"/>
      <c r="AI8" s="137"/>
      <c r="AJ8" s="137"/>
      <c r="AK8" s="138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</row>
    <row r="9" spans="1:55" ht="12" customHeight="1" x14ac:dyDescent="0.15">
      <c r="A9" s="139"/>
      <c r="B9" s="143"/>
      <c r="C9" s="143"/>
      <c r="D9" s="241" t="s">
        <v>124</v>
      </c>
      <c r="E9" s="241"/>
      <c r="F9" s="241"/>
      <c r="G9" s="256"/>
      <c r="H9" s="144">
        <f t="shared" ref="H9:O9" si="4">SUM(H10:H13)</f>
        <v>16</v>
      </c>
      <c r="I9" s="144">
        <f t="shared" si="4"/>
        <v>1</v>
      </c>
      <c r="J9" s="144">
        <f t="shared" si="4"/>
        <v>25</v>
      </c>
      <c r="K9" s="144">
        <f t="shared" si="4"/>
        <v>5</v>
      </c>
      <c r="L9" s="144">
        <f t="shared" si="4"/>
        <v>37</v>
      </c>
      <c r="M9" s="144">
        <f t="shared" si="4"/>
        <v>92</v>
      </c>
      <c r="N9" s="144">
        <f t="shared" si="4"/>
        <v>7</v>
      </c>
      <c r="O9" s="145">
        <f t="shared" si="4"/>
        <v>16</v>
      </c>
      <c r="P9" s="146"/>
      <c r="Q9" s="144">
        <f t="shared" ref="Q9:X9" si="5">SUM(Q10:Q13)</f>
        <v>13</v>
      </c>
      <c r="R9" s="144">
        <f t="shared" si="5"/>
        <v>8</v>
      </c>
      <c r="S9" s="144">
        <f t="shared" si="5"/>
        <v>50</v>
      </c>
      <c r="T9" s="144">
        <f t="shared" si="5"/>
        <v>16</v>
      </c>
      <c r="U9" s="144">
        <f t="shared" si="5"/>
        <v>0</v>
      </c>
      <c r="V9" s="144">
        <f t="shared" si="5"/>
        <v>109</v>
      </c>
      <c r="W9" s="144">
        <f t="shared" si="5"/>
        <v>3</v>
      </c>
      <c r="X9" s="144">
        <f t="shared" si="5"/>
        <v>313</v>
      </c>
      <c r="Y9" s="147"/>
      <c r="Z9" s="147"/>
      <c r="AA9" s="241" t="s">
        <v>124</v>
      </c>
      <c r="AB9" s="241"/>
      <c r="AC9" s="241"/>
      <c r="AD9" s="241"/>
      <c r="AE9" s="114"/>
      <c r="AF9" s="114"/>
      <c r="AG9" s="114"/>
      <c r="AH9" s="114"/>
      <c r="AI9" s="114"/>
      <c r="AJ9" s="114"/>
      <c r="AK9" s="148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</row>
    <row r="10" spans="1:55" ht="12" customHeight="1" x14ac:dyDescent="0.15">
      <c r="B10" s="143"/>
      <c r="C10" s="143"/>
      <c r="D10" s="143"/>
      <c r="E10" s="241" t="s">
        <v>4</v>
      </c>
      <c r="F10" s="241"/>
      <c r="G10" s="256"/>
      <c r="H10" s="149">
        <v>16</v>
      </c>
      <c r="I10" s="149">
        <v>1</v>
      </c>
      <c r="J10" s="149">
        <v>25</v>
      </c>
      <c r="K10" s="149">
        <v>5</v>
      </c>
      <c r="L10" s="149">
        <v>36</v>
      </c>
      <c r="M10" s="149">
        <v>83</v>
      </c>
      <c r="N10" s="149">
        <v>7</v>
      </c>
      <c r="O10" s="150">
        <v>13</v>
      </c>
      <c r="P10" s="151"/>
      <c r="Q10" s="149">
        <v>13</v>
      </c>
      <c r="R10" s="149">
        <v>7</v>
      </c>
      <c r="S10" s="149">
        <v>49</v>
      </c>
      <c r="T10" s="149">
        <v>13</v>
      </c>
      <c r="U10" s="149">
        <v>0</v>
      </c>
      <c r="V10" s="149">
        <v>103</v>
      </c>
      <c r="W10" s="149">
        <v>3</v>
      </c>
      <c r="X10" s="149">
        <v>293</v>
      </c>
      <c r="Y10" s="147"/>
      <c r="Z10" s="143"/>
      <c r="AA10" s="143"/>
      <c r="AB10" s="241" t="s">
        <v>4</v>
      </c>
      <c r="AC10" s="241"/>
      <c r="AD10" s="241"/>
      <c r="AE10" s="114"/>
      <c r="AF10" s="114"/>
      <c r="AG10" s="114"/>
      <c r="AH10" s="114"/>
      <c r="AI10" s="114"/>
      <c r="AJ10" s="114"/>
      <c r="AK10" s="148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</row>
    <row r="11" spans="1:55" ht="12" customHeight="1" x14ac:dyDescent="0.15">
      <c r="B11" s="143"/>
      <c r="C11" s="143"/>
      <c r="D11" s="143"/>
      <c r="E11" s="241" t="s">
        <v>125</v>
      </c>
      <c r="F11" s="241"/>
      <c r="G11" s="256"/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2</v>
      </c>
      <c r="N11" s="149">
        <v>0</v>
      </c>
      <c r="O11" s="150">
        <v>1</v>
      </c>
      <c r="P11" s="151"/>
      <c r="Q11" s="149">
        <v>0</v>
      </c>
      <c r="R11" s="149">
        <v>0</v>
      </c>
      <c r="S11" s="149">
        <v>0</v>
      </c>
      <c r="T11" s="149">
        <v>1</v>
      </c>
      <c r="U11" s="149">
        <v>0</v>
      </c>
      <c r="V11" s="149">
        <v>0</v>
      </c>
      <c r="W11" s="149">
        <v>0</v>
      </c>
      <c r="X11" s="149">
        <v>1</v>
      </c>
      <c r="Y11" s="147"/>
      <c r="Z11" s="143"/>
      <c r="AA11" s="143"/>
      <c r="AB11" s="241" t="s">
        <v>125</v>
      </c>
      <c r="AC11" s="241"/>
      <c r="AD11" s="241"/>
      <c r="AE11" s="114"/>
      <c r="AF11" s="114"/>
      <c r="AG11" s="114"/>
      <c r="AH11" s="114"/>
      <c r="AI11" s="114"/>
      <c r="AJ11" s="114"/>
      <c r="AK11" s="148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</row>
    <row r="12" spans="1:55" ht="12" customHeight="1" x14ac:dyDescent="0.15">
      <c r="B12" s="143"/>
      <c r="C12" s="143"/>
      <c r="D12" s="143"/>
      <c r="E12" s="241" t="s">
        <v>5</v>
      </c>
      <c r="F12" s="241"/>
      <c r="G12" s="256"/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3</v>
      </c>
      <c r="N12" s="149">
        <v>0</v>
      </c>
      <c r="O12" s="150">
        <v>0</v>
      </c>
      <c r="P12" s="151"/>
      <c r="Q12" s="149">
        <v>0</v>
      </c>
      <c r="R12" s="149">
        <v>1</v>
      </c>
      <c r="S12" s="149">
        <v>1</v>
      </c>
      <c r="T12" s="149">
        <v>2</v>
      </c>
      <c r="U12" s="149">
        <v>0</v>
      </c>
      <c r="V12" s="149">
        <v>2</v>
      </c>
      <c r="W12" s="149">
        <v>0</v>
      </c>
      <c r="X12" s="149">
        <v>12</v>
      </c>
      <c r="Y12" s="147"/>
      <c r="Z12" s="143"/>
      <c r="AA12" s="143"/>
      <c r="AB12" s="241" t="s">
        <v>5</v>
      </c>
      <c r="AC12" s="241"/>
      <c r="AD12" s="241"/>
      <c r="AE12" s="114"/>
      <c r="AF12" s="114"/>
      <c r="AG12" s="114"/>
      <c r="AH12" s="114"/>
      <c r="AI12" s="114"/>
      <c r="AJ12" s="114"/>
      <c r="AK12" s="148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</row>
    <row r="13" spans="1:55" ht="12" customHeight="1" x14ac:dyDescent="0.15">
      <c r="B13" s="143"/>
      <c r="C13" s="143"/>
      <c r="D13" s="143"/>
      <c r="E13" s="241" t="s">
        <v>6</v>
      </c>
      <c r="F13" s="241"/>
      <c r="G13" s="256"/>
      <c r="H13" s="149">
        <v>0</v>
      </c>
      <c r="I13" s="149">
        <v>0</v>
      </c>
      <c r="J13" s="149">
        <v>0</v>
      </c>
      <c r="K13" s="149">
        <v>0</v>
      </c>
      <c r="L13" s="149">
        <v>1</v>
      </c>
      <c r="M13" s="149">
        <v>4</v>
      </c>
      <c r="N13" s="149">
        <v>0</v>
      </c>
      <c r="O13" s="150">
        <v>2</v>
      </c>
      <c r="P13" s="151"/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4</v>
      </c>
      <c r="W13" s="149">
        <v>0</v>
      </c>
      <c r="X13" s="149">
        <v>7</v>
      </c>
      <c r="Y13" s="147"/>
      <c r="Z13" s="143"/>
      <c r="AA13" s="143"/>
      <c r="AB13" s="241" t="s">
        <v>6</v>
      </c>
      <c r="AC13" s="241"/>
      <c r="AD13" s="241"/>
      <c r="AE13" s="114"/>
      <c r="AF13" s="114"/>
      <c r="AG13" s="114"/>
      <c r="AH13" s="114"/>
      <c r="AI13" s="114"/>
      <c r="AJ13" s="114"/>
      <c r="AK13" s="148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</row>
    <row r="14" spans="1:55" ht="12" customHeight="1" x14ac:dyDescent="0.15">
      <c r="B14" s="143"/>
      <c r="C14" s="143"/>
      <c r="D14" s="241" t="s">
        <v>126</v>
      </c>
      <c r="E14" s="241"/>
      <c r="F14" s="241"/>
      <c r="G14" s="256"/>
      <c r="H14" s="144">
        <f t="shared" ref="H14:O14" si="6">SUM(H15:H18)</f>
        <v>13</v>
      </c>
      <c r="I14" s="144">
        <f t="shared" si="6"/>
        <v>2</v>
      </c>
      <c r="J14" s="144">
        <f t="shared" si="6"/>
        <v>126</v>
      </c>
      <c r="K14" s="144">
        <f t="shared" si="6"/>
        <v>23</v>
      </c>
      <c r="L14" s="144">
        <f t="shared" si="6"/>
        <v>95</v>
      </c>
      <c r="M14" s="144">
        <f t="shared" si="6"/>
        <v>143</v>
      </c>
      <c r="N14" s="144">
        <f t="shared" si="6"/>
        <v>9</v>
      </c>
      <c r="O14" s="145">
        <f t="shared" si="6"/>
        <v>65</v>
      </c>
      <c r="P14" s="146"/>
      <c r="Q14" s="144">
        <f t="shared" ref="Q14:X14" si="7">SUM(Q15:Q18)</f>
        <v>30</v>
      </c>
      <c r="R14" s="144">
        <f t="shared" si="7"/>
        <v>12</v>
      </c>
      <c r="S14" s="144">
        <f t="shared" si="7"/>
        <v>9</v>
      </c>
      <c r="T14" s="144">
        <f t="shared" si="7"/>
        <v>26</v>
      </c>
      <c r="U14" s="144">
        <f t="shared" si="7"/>
        <v>2</v>
      </c>
      <c r="V14" s="144">
        <f t="shared" si="7"/>
        <v>76</v>
      </c>
      <c r="W14" s="144">
        <f t="shared" si="7"/>
        <v>26</v>
      </c>
      <c r="X14" s="144">
        <f t="shared" si="7"/>
        <v>613</v>
      </c>
      <c r="Y14" s="147"/>
      <c r="Z14" s="147"/>
      <c r="AA14" s="241" t="s">
        <v>126</v>
      </c>
      <c r="AB14" s="241"/>
      <c r="AC14" s="241"/>
      <c r="AD14" s="241"/>
      <c r="AE14" s="114"/>
      <c r="AF14" s="114"/>
      <c r="AG14" s="114"/>
      <c r="AH14" s="114"/>
      <c r="AI14" s="114"/>
      <c r="AJ14" s="114"/>
      <c r="AK14" s="148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</row>
    <row r="15" spans="1:55" ht="12" customHeight="1" x14ac:dyDescent="0.15">
      <c r="B15" s="143"/>
      <c r="C15" s="143"/>
      <c r="D15" s="143"/>
      <c r="E15" s="241" t="s">
        <v>7</v>
      </c>
      <c r="F15" s="241"/>
      <c r="G15" s="256"/>
      <c r="H15" s="149">
        <v>0</v>
      </c>
      <c r="I15" s="149">
        <v>0</v>
      </c>
      <c r="J15" s="149">
        <v>1</v>
      </c>
      <c r="K15" s="149">
        <v>0</v>
      </c>
      <c r="L15" s="149">
        <v>1</v>
      </c>
      <c r="M15" s="149">
        <v>4</v>
      </c>
      <c r="N15" s="149">
        <v>0</v>
      </c>
      <c r="O15" s="150">
        <v>0</v>
      </c>
      <c r="P15" s="151"/>
      <c r="Q15" s="149">
        <v>1</v>
      </c>
      <c r="R15" s="149">
        <v>0</v>
      </c>
      <c r="S15" s="149">
        <v>0</v>
      </c>
      <c r="T15" s="149">
        <v>0</v>
      </c>
      <c r="U15" s="149">
        <v>0</v>
      </c>
      <c r="V15" s="149">
        <v>1</v>
      </c>
      <c r="W15" s="149">
        <v>0</v>
      </c>
      <c r="X15" s="149">
        <v>14</v>
      </c>
      <c r="Y15" s="147"/>
      <c r="Z15" s="143"/>
      <c r="AA15" s="143"/>
      <c r="AB15" s="241" t="s">
        <v>7</v>
      </c>
      <c r="AC15" s="241"/>
      <c r="AD15" s="241"/>
      <c r="AE15" s="114"/>
      <c r="AF15" s="114"/>
      <c r="AG15" s="114"/>
      <c r="AH15" s="114"/>
      <c r="AI15" s="114"/>
      <c r="AJ15" s="114"/>
      <c r="AK15" s="148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</row>
    <row r="16" spans="1:55" ht="12" customHeight="1" x14ac:dyDescent="0.15">
      <c r="B16" s="143"/>
      <c r="C16" s="143"/>
      <c r="D16" s="143"/>
      <c r="E16" s="241" t="s">
        <v>8</v>
      </c>
      <c r="F16" s="241"/>
      <c r="G16" s="256"/>
      <c r="H16" s="149">
        <v>5</v>
      </c>
      <c r="I16" s="149">
        <v>0</v>
      </c>
      <c r="J16" s="149">
        <v>75</v>
      </c>
      <c r="K16" s="149">
        <v>17</v>
      </c>
      <c r="L16" s="149">
        <v>43</v>
      </c>
      <c r="M16" s="149">
        <v>71</v>
      </c>
      <c r="N16" s="149">
        <v>0</v>
      </c>
      <c r="O16" s="150">
        <v>39</v>
      </c>
      <c r="P16" s="151"/>
      <c r="Q16" s="149">
        <v>19</v>
      </c>
      <c r="R16" s="149">
        <v>4</v>
      </c>
      <c r="S16" s="149">
        <v>5</v>
      </c>
      <c r="T16" s="149">
        <v>10</v>
      </c>
      <c r="U16" s="149">
        <v>1</v>
      </c>
      <c r="V16" s="149">
        <v>35</v>
      </c>
      <c r="W16" s="149">
        <v>4</v>
      </c>
      <c r="X16" s="149">
        <v>283</v>
      </c>
      <c r="Y16" s="147"/>
      <c r="Z16" s="143"/>
      <c r="AA16" s="143"/>
      <c r="AB16" s="241" t="s">
        <v>8</v>
      </c>
      <c r="AC16" s="241"/>
      <c r="AD16" s="241"/>
      <c r="AE16" s="114"/>
      <c r="AF16" s="114"/>
      <c r="AG16" s="114"/>
      <c r="AH16" s="114"/>
      <c r="AI16" s="114"/>
      <c r="AJ16" s="114"/>
      <c r="AK16" s="148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</row>
    <row r="17" spans="1:55" ht="12" customHeight="1" x14ac:dyDescent="0.15">
      <c r="B17" s="143"/>
      <c r="C17" s="143"/>
      <c r="D17" s="143"/>
      <c r="E17" s="193" t="s">
        <v>184</v>
      </c>
      <c r="F17" s="191"/>
      <c r="G17" s="192"/>
      <c r="H17" s="149">
        <v>1</v>
      </c>
      <c r="I17" s="149">
        <v>0</v>
      </c>
      <c r="J17" s="149">
        <v>6</v>
      </c>
      <c r="K17" s="149">
        <v>0</v>
      </c>
      <c r="L17" s="149">
        <v>2</v>
      </c>
      <c r="M17" s="149">
        <v>4</v>
      </c>
      <c r="N17" s="149">
        <v>0</v>
      </c>
      <c r="O17" s="150">
        <v>0</v>
      </c>
      <c r="P17" s="151"/>
      <c r="Q17" s="149">
        <v>2</v>
      </c>
      <c r="R17" s="149">
        <v>0</v>
      </c>
      <c r="S17" s="149">
        <v>0</v>
      </c>
      <c r="T17" s="149">
        <v>1</v>
      </c>
      <c r="U17" s="149">
        <v>0</v>
      </c>
      <c r="V17" s="149">
        <v>0</v>
      </c>
      <c r="W17" s="149">
        <v>1</v>
      </c>
      <c r="X17" s="149">
        <v>6</v>
      </c>
      <c r="Y17" s="147"/>
      <c r="Z17" s="143"/>
      <c r="AA17" s="143"/>
      <c r="AB17" s="193" t="s">
        <v>184</v>
      </c>
      <c r="AC17" s="191"/>
      <c r="AD17" s="191"/>
      <c r="AE17" s="114"/>
      <c r="AF17" s="114"/>
      <c r="AG17" s="114"/>
      <c r="AH17" s="114"/>
      <c r="AI17" s="114"/>
      <c r="AJ17" s="114"/>
      <c r="AK17" s="148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</row>
    <row r="18" spans="1:55" ht="12" customHeight="1" x14ac:dyDescent="0.15">
      <c r="B18" s="143"/>
      <c r="C18" s="143"/>
      <c r="D18" s="143"/>
      <c r="E18" s="241" t="s">
        <v>9</v>
      </c>
      <c r="F18" s="241"/>
      <c r="G18" s="256"/>
      <c r="H18" s="149">
        <v>7</v>
      </c>
      <c r="I18" s="149">
        <v>2</v>
      </c>
      <c r="J18" s="149">
        <v>44</v>
      </c>
      <c r="K18" s="149">
        <v>6</v>
      </c>
      <c r="L18" s="149">
        <v>49</v>
      </c>
      <c r="M18" s="149">
        <v>64</v>
      </c>
      <c r="N18" s="149">
        <v>9</v>
      </c>
      <c r="O18" s="150">
        <v>26</v>
      </c>
      <c r="P18" s="151"/>
      <c r="Q18" s="149">
        <v>8</v>
      </c>
      <c r="R18" s="149">
        <v>8</v>
      </c>
      <c r="S18" s="149">
        <v>4</v>
      </c>
      <c r="T18" s="149">
        <v>15</v>
      </c>
      <c r="U18" s="149">
        <v>1</v>
      </c>
      <c r="V18" s="149">
        <v>40</v>
      </c>
      <c r="W18" s="149">
        <v>21</v>
      </c>
      <c r="X18" s="149">
        <v>310</v>
      </c>
      <c r="Y18" s="147"/>
      <c r="Z18" s="143"/>
      <c r="AA18" s="143"/>
      <c r="AB18" s="241" t="s">
        <v>9</v>
      </c>
      <c r="AC18" s="241"/>
      <c r="AD18" s="241"/>
      <c r="AE18" s="114"/>
      <c r="AF18" s="114"/>
      <c r="AG18" s="114"/>
      <c r="AH18" s="114"/>
      <c r="AI18" s="114"/>
      <c r="AJ18" s="114"/>
      <c r="AK18" s="148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</row>
    <row r="19" spans="1:55" ht="12" customHeight="1" x14ac:dyDescent="0.15">
      <c r="B19" s="143"/>
      <c r="C19" s="143"/>
      <c r="D19" s="241" t="s">
        <v>127</v>
      </c>
      <c r="E19" s="241"/>
      <c r="F19" s="241"/>
      <c r="G19" s="256"/>
      <c r="H19" s="149">
        <v>9</v>
      </c>
      <c r="I19" s="149">
        <v>0</v>
      </c>
      <c r="J19" s="149">
        <v>11</v>
      </c>
      <c r="K19" s="149">
        <v>2</v>
      </c>
      <c r="L19" s="149">
        <v>17</v>
      </c>
      <c r="M19" s="149">
        <v>59</v>
      </c>
      <c r="N19" s="149">
        <v>13</v>
      </c>
      <c r="O19" s="150">
        <v>8</v>
      </c>
      <c r="P19" s="151"/>
      <c r="Q19" s="149">
        <v>4</v>
      </c>
      <c r="R19" s="149">
        <v>3</v>
      </c>
      <c r="S19" s="149">
        <v>17</v>
      </c>
      <c r="T19" s="149">
        <v>11</v>
      </c>
      <c r="U19" s="149">
        <v>0</v>
      </c>
      <c r="V19" s="149">
        <v>71</v>
      </c>
      <c r="W19" s="149">
        <v>5</v>
      </c>
      <c r="X19" s="149">
        <v>212</v>
      </c>
      <c r="Y19" s="147"/>
      <c r="Z19" s="147"/>
      <c r="AA19" s="241" t="s">
        <v>127</v>
      </c>
      <c r="AB19" s="241"/>
      <c r="AC19" s="241"/>
      <c r="AD19" s="241"/>
      <c r="AE19" s="114"/>
      <c r="AF19" s="114"/>
      <c r="AG19" s="114"/>
      <c r="AH19" s="114"/>
      <c r="AI19" s="114"/>
      <c r="AJ19" s="114"/>
      <c r="AK19" s="148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</row>
    <row r="20" spans="1:55" ht="12" customHeight="1" x14ac:dyDescent="0.15">
      <c r="B20" s="143"/>
      <c r="C20" s="143"/>
      <c r="D20" s="193" t="s">
        <v>185</v>
      </c>
      <c r="E20" s="191"/>
      <c r="F20" s="191"/>
      <c r="G20" s="192"/>
      <c r="H20" s="149">
        <v>32</v>
      </c>
      <c r="I20" s="149">
        <v>3</v>
      </c>
      <c r="J20" s="149">
        <v>55</v>
      </c>
      <c r="K20" s="149">
        <v>19</v>
      </c>
      <c r="L20" s="149">
        <v>77</v>
      </c>
      <c r="M20" s="149">
        <v>211</v>
      </c>
      <c r="N20" s="149">
        <v>36</v>
      </c>
      <c r="O20" s="150">
        <v>50</v>
      </c>
      <c r="P20" s="151"/>
      <c r="Q20" s="149">
        <v>45</v>
      </c>
      <c r="R20" s="149">
        <v>20</v>
      </c>
      <c r="S20" s="149">
        <v>0</v>
      </c>
      <c r="T20" s="149">
        <v>18</v>
      </c>
      <c r="U20" s="149">
        <v>1</v>
      </c>
      <c r="V20" s="149">
        <v>22</v>
      </c>
      <c r="W20" s="149">
        <v>1</v>
      </c>
      <c r="X20" s="149">
        <v>108</v>
      </c>
      <c r="Y20" s="147"/>
      <c r="Z20" s="147"/>
      <c r="AA20" s="193" t="s">
        <v>185</v>
      </c>
      <c r="AB20" s="191"/>
      <c r="AC20" s="191"/>
      <c r="AD20" s="191"/>
      <c r="AE20" s="114"/>
      <c r="AF20" s="114"/>
      <c r="AG20" s="114"/>
      <c r="AH20" s="114"/>
      <c r="AI20" s="114"/>
      <c r="AJ20" s="114"/>
      <c r="AK20" s="148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</row>
    <row r="21" spans="1:55" s="139" customFormat="1" ht="15" customHeight="1" x14ac:dyDescent="0.15">
      <c r="A21" s="113"/>
      <c r="B21" s="140"/>
      <c r="C21" s="259" t="s">
        <v>128</v>
      </c>
      <c r="D21" s="259"/>
      <c r="E21" s="259"/>
      <c r="F21" s="259"/>
      <c r="G21" s="260"/>
      <c r="H21" s="133">
        <f t="shared" ref="H21:O21" si="8">SUM(H22:H24,H26:H27)</f>
        <v>1407</v>
      </c>
      <c r="I21" s="133">
        <f t="shared" si="8"/>
        <v>54</v>
      </c>
      <c r="J21" s="133">
        <f t="shared" si="8"/>
        <v>2782</v>
      </c>
      <c r="K21" s="133">
        <f t="shared" si="8"/>
        <v>792</v>
      </c>
      <c r="L21" s="133">
        <f t="shared" si="8"/>
        <v>2436</v>
      </c>
      <c r="M21" s="133">
        <f t="shared" si="8"/>
        <v>7942</v>
      </c>
      <c r="N21" s="133">
        <f t="shared" si="8"/>
        <v>635</v>
      </c>
      <c r="O21" s="141">
        <f t="shared" si="8"/>
        <v>1084</v>
      </c>
      <c r="P21" s="142"/>
      <c r="Q21" s="133">
        <f t="shared" ref="Q21:X21" si="9">SUM(Q22:Q24,Q26:Q27)</f>
        <v>643</v>
      </c>
      <c r="R21" s="133">
        <f t="shared" si="9"/>
        <v>295</v>
      </c>
      <c r="S21" s="133">
        <f t="shared" si="9"/>
        <v>774</v>
      </c>
      <c r="T21" s="133">
        <f t="shared" si="9"/>
        <v>559</v>
      </c>
      <c r="U21" s="133">
        <f t="shared" si="9"/>
        <v>35</v>
      </c>
      <c r="V21" s="133">
        <f t="shared" si="9"/>
        <v>3384</v>
      </c>
      <c r="W21" s="133">
        <f t="shared" si="9"/>
        <v>77</v>
      </c>
      <c r="X21" s="133">
        <f t="shared" si="9"/>
        <v>9470</v>
      </c>
      <c r="Y21" s="140"/>
      <c r="Z21" s="259" t="s">
        <v>128</v>
      </c>
      <c r="AA21" s="259"/>
      <c r="AB21" s="259"/>
      <c r="AC21" s="259"/>
      <c r="AD21" s="259"/>
      <c r="AE21" s="137"/>
      <c r="AF21" s="137"/>
      <c r="AG21" s="137"/>
      <c r="AH21" s="137"/>
      <c r="AI21" s="137"/>
      <c r="AJ21" s="137"/>
      <c r="AK21" s="138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</row>
    <row r="22" spans="1:55" ht="12" customHeight="1" x14ac:dyDescent="0.15">
      <c r="A22" s="139"/>
      <c r="B22" s="143"/>
      <c r="C22" s="143"/>
      <c r="D22" s="241" t="s">
        <v>10</v>
      </c>
      <c r="E22" s="241"/>
      <c r="F22" s="241"/>
      <c r="G22" s="256"/>
      <c r="H22" s="149">
        <v>0</v>
      </c>
      <c r="I22" s="149">
        <v>0</v>
      </c>
      <c r="J22" s="149">
        <v>1</v>
      </c>
      <c r="K22" s="149">
        <v>0</v>
      </c>
      <c r="L22" s="149">
        <v>0</v>
      </c>
      <c r="M22" s="149">
        <v>0</v>
      </c>
      <c r="N22" s="149">
        <v>2</v>
      </c>
      <c r="O22" s="150">
        <v>0</v>
      </c>
      <c r="P22" s="151"/>
      <c r="Q22" s="149">
        <v>0</v>
      </c>
      <c r="R22" s="149">
        <v>0</v>
      </c>
      <c r="S22" s="149">
        <v>0</v>
      </c>
      <c r="T22" s="149">
        <v>0</v>
      </c>
      <c r="U22" s="149">
        <v>0</v>
      </c>
      <c r="V22" s="149">
        <v>0</v>
      </c>
      <c r="W22" s="149">
        <v>0</v>
      </c>
      <c r="X22" s="149">
        <v>1</v>
      </c>
      <c r="Y22" s="147"/>
      <c r="Z22" s="147"/>
      <c r="AA22" s="241" t="s">
        <v>10</v>
      </c>
      <c r="AB22" s="241"/>
      <c r="AC22" s="241"/>
      <c r="AD22" s="241"/>
      <c r="AE22" s="114"/>
      <c r="AF22" s="114"/>
      <c r="AG22" s="114"/>
      <c r="AH22" s="114"/>
      <c r="AI22" s="114"/>
      <c r="AJ22" s="114"/>
      <c r="AK22" s="148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</row>
    <row r="23" spans="1:55" ht="12" customHeight="1" x14ac:dyDescent="0.15">
      <c r="B23" s="143"/>
      <c r="C23" s="143"/>
      <c r="D23" s="241" t="s">
        <v>129</v>
      </c>
      <c r="E23" s="241"/>
      <c r="F23" s="241"/>
      <c r="G23" s="256"/>
      <c r="H23" s="149">
        <v>795</v>
      </c>
      <c r="I23" s="149">
        <v>33</v>
      </c>
      <c r="J23" s="149">
        <v>1086</v>
      </c>
      <c r="K23" s="149">
        <v>376</v>
      </c>
      <c r="L23" s="149">
        <v>1142</v>
      </c>
      <c r="M23" s="149">
        <v>4681</v>
      </c>
      <c r="N23" s="149">
        <v>204</v>
      </c>
      <c r="O23" s="150">
        <v>303</v>
      </c>
      <c r="P23" s="151"/>
      <c r="Q23" s="149">
        <v>327</v>
      </c>
      <c r="R23" s="149">
        <v>137</v>
      </c>
      <c r="S23" s="149">
        <v>500</v>
      </c>
      <c r="T23" s="149">
        <v>291</v>
      </c>
      <c r="U23" s="149">
        <v>20</v>
      </c>
      <c r="V23" s="149">
        <v>2122</v>
      </c>
      <c r="W23" s="149">
        <v>33</v>
      </c>
      <c r="X23" s="149">
        <v>4595</v>
      </c>
      <c r="Y23" s="147"/>
      <c r="Z23" s="147"/>
      <c r="AA23" s="241" t="s">
        <v>129</v>
      </c>
      <c r="AB23" s="241"/>
      <c r="AC23" s="241"/>
      <c r="AD23" s="241"/>
      <c r="AE23" s="114"/>
      <c r="AF23" s="114"/>
      <c r="AG23" s="114"/>
      <c r="AH23" s="114"/>
      <c r="AI23" s="114"/>
      <c r="AJ23" s="114"/>
      <c r="AK23" s="148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</row>
    <row r="24" spans="1:55" ht="12" customHeight="1" x14ac:dyDescent="0.15">
      <c r="B24" s="143"/>
      <c r="C24" s="143"/>
      <c r="D24" s="241" t="s">
        <v>130</v>
      </c>
      <c r="E24" s="241"/>
      <c r="F24" s="241"/>
      <c r="G24" s="256"/>
      <c r="H24" s="149">
        <v>524</v>
      </c>
      <c r="I24" s="149">
        <v>19</v>
      </c>
      <c r="J24" s="149">
        <v>1428</v>
      </c>
      <c r="K24" s="149">
        <v>358</v>
      </c>
      <c r="L24" s="149">
        <v>1098</v>
      </c>
      <c r="M24" s="149">
        <v>2816</v>
      </c>
      <c r="N24" s="149">
        <v>385</v>
      </c>
      <c r="O24" s="150">
        <v>606</v>
      </c>
      <c r="P24" s="151"/>
      <c r="Q24" s="149">
        <v>253</v>
      </c>
      <c r="R24" s="149">
        <v>125</v>
      </c>
      <c r="S24" s="149">
        <v>232</v>
      </c>
      <c r="T24" s="149">
        <v>210</v>
      </c>
      <c r="U24" s="149">
        <v>11</v>
      </c>
      <c r="V24" s="149">
        <v>946</v>
      </c>
      <c r="W24" s="149">
        <v>35</v>
      </c>
      <c r="X24" s="149">
        <v>3525</v>
      </c>
      <c r="Y24" s="147"/>
      <c r="Z24" s="147"/>
      <c r="AA24" s="241" t="s">
        <v>130</v>
      </c>
      <c r="AB24" s="241"/>
      <c r="AC24" s="241"/>
      <c r="AD24" s="241"/>
      <c r="AE24" s="114"/>
      <c r="AF24" s="114"/>
      <c r="AG24" s="114"/>
      <c r="AH24" s="114"/>
      <c r="AI24" s="114"/>
      <c r="AJ24" s="114"/>
      <c r="AK24" s="148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</row>
    <row r="25" spans="1:55" ht="12" customHeight="1" x14ac:dyDescent="0.15">
      <c r="B25" s="143"/>
      <c r="C25" s="143"/>
      <c r="D25" s="143"/>
      <c r="E25" s="240" t="s">
        <v>131</v>
      </c>
      <c r="F25" s="240"/>
      <c r="G25" s="152" t="s">
        <v>11</v>
      </c>
      <c r="H25" s="149">
        <v>1</v>
      </c>
      <c r="I25" s="149">
        <v>0</v>
      </c>
      <c r="J25" s="149">
        <v>3</v>
      </c>
      <c r="K25" s="149">
        <v>1</v>
      </c>
      <c r="L25" s="149">
        <v>2</v>
      </c>
      <c r="M25" s="149">
        <v>8</v>
      </c>
      <c r="N25" s="149">
        <v>0</v>
      </c>
      <c r="O25" s="150">
        <v>0</v>
      </c>
      <c r="P25" s="151"/>
      <c r="Q25" s="149">
        <v>0</v>
      </c>
      <c r="R25" s="149">
        <v>0</v>
      </c>
      <c r="S25" s="149">
        <v>6</v>
      </c>
      <c r="T25" s="149">
        <v>0</v>
      </c>
      <c r="U25" s="149">
        <v>0</v>
      </c>
      <c r="V25" s="149">
        <v>10</v>
      </c>
      <c r="W25" s="149">
        <v>0</v>
      </c>
      <c r="X25" s="149">
        <v>30</v>
      </c>
      <c r="Y25" s="147"/>
      <c r="Z25" s="143"/>
      <c r="AA25" s="143"/>
      <c r="AB25" s="240" t="s">
        <v>131</v>
      </c>
      <c r="AC25" s="240"/>
      <c r="AD25" s="147" t="s">
        <v>11</v>
      </c>
      <c r="AE25" s="114"/>
      <c r="AF25" s="114"/>
      <c r="AG25" s="114"/>
      <c r="AH25" s="114"/>
      <c r="AI25" s="114"/>
      <c r="AJ25" s="114"/>
      <c r="AK25" s="148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</row>
    <row r="26" spans="1:55" ht="12" customHeight="1" x14ac:dyDescent="0.15">
      <c r="B26" s="143"/>
      <c r="C26" s="143"/>
      <c r="D26" s="241" t="s">
        <v>132</v>
      </c>
      <c r="E26" s="241"/>
      <c r="F26" s="241"/>
      <c r="G26" s="256"/>
      <c r="H26" s="149">
        <v>63</v>
      </c>
      <c r="I26" s="149">
        <v>1</v>
      </c>
      <c r="J26" s="149">
        <v>131</v>
      </c>
      <c r="K26" s="149">
        <v>40</v>
      </c>
      <c r="L26" s="149">
        <v>105</v>
      </c>
      <c r="M26" s="149">
        <v>323</v>
      </c>
      <c r="N26" s="149">
        <v>25</v>
      </c>
      <c r="O26" s="150">
        <v>60</v>
      </c>
      <c r="P26" s="151"/>
      <c r="Q26" s="149">
        <v>38</v>
      </c>
      <c r="R26" s="149">
        <v>17</v>
      </c>
      <c r="S26" s="149">
        <v>32</v>
      </c>
      <c r="T26" s="149">
        <v>42</v>
      </c>
      <c r="U26" s="149">
        <v>3</v>
      </c>
      <c r="V26" s="149">
        <v>274</v>
      </c>
      <c r="W26" s="149">
        <v>6</v>
      </c>
      <c r="X26" s="149">
        <v>805</v>
      </c>
      <c r="Y26" s="147"/>
      <c r="Z26" s="147"/>
      <c r="AA26" s="241" t="s">
        <v>31</v>
      </c>
      <c r="AB26" s="241"/>
      <c r="AC26" s="241"/>
      <c r="AD26" s="241"/>
      <c r="AE26" s="114"/>
      <c r="AF26" s="114"/>
      <c r="AG26" s="114"/>
      <c r="AH26" s="114"/>
      <c r="AI26" s="114"/>
      <c r="AJ26" s="114"/>
      <c r="AK26" s="148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</row>
    <row r="27" spans="1:55" ht="12" customHeight="1" x14ac:dyDescent="0.15">
      <c r="B27" s="143"/>
      <c r="C27" s="143"/>
      <c r="D27" s="241" t="s">
        <v>32</v>
      </c>
      <c r="E27" s="241"/>
      <c r="F27" s="241"/>
      <c r="G27" s="256"/>
      <c r="H27" s="149">
        <v>25</v>
      </c>
      <c r="I27" s="149">
        <v>1</v>
      </c>
      <c r="J27" s="149">
        <v>136</v>
      </c>
      <c r="K27" s="149">
        <v>18</v>
      </c>
      <c r="L27" s="149">
        <v>91</v>
      </c>
      <c r="M27" s="149">
        <v>122</v>
      </c>
      <c r="N27" s="149">
        <v>19</v>
      </c>
      <c r="O27" s="150">
        <v>115</v>
      </c>
      <c r="P27" s="151"/>
      <c r="Q27" s="149">
        <v>25</v>
      </c>
      <c r="R27" s="149">
        <v>16</v>
      </c>
      <c r="S27" s="149">
        <v>10</v>
      </c>
      <c r="T27" s="149">
        <v>16</v>
      </c>
      <c r="U27" s="149">
        <v>1</v>
      </c>
      <c r="V27" s="149">
        <v>42</v>
      </c>
      <c r="W27" s="149">
        <v>3</v>
      </c>
      <c r="X27" s="149">
        <v>544</v>
      </c>
      <c r="Y27" s="147"/>
      <c r="Z27" s="147"/>
      <c r="AA27" s="241" t="s">
        <v>32</v>
      </c>
      <c r="AB27" s="241"/>
      <c r="AC27" s="241"/>
      <c r="AD27" s="241"/>
      <c r="AE27" s="114"/>
      <c r="AF27" s="114"/>
      <c r="AG27" s="114"/>
      <c r="AH27" s="114"/>
      <c r="AI27" s="114"/>
      <c r="AJ27" s="114"/>
      <c r="AK27" s="148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</row>
    <row r="28" spans="1:55" s="139" customFormat="1" ht="15" customHeight="1" x14ac:dyDescent="0.15">
      <c r="A28" s="113"/>
      <c r="B28" s="140"/>
      <c r="C28" s="259" t="s">
        <v>133</v>
      </c>
      <c r="D28" s="259"/>
      <c r="E28" s="259"/>
      <c r="F28" s="259"/>
      <c r="G28" s="260"/>
      <c r="H28" s="133">
        <f t="shared" ref="H28:O28" si="10">SUM(H29:H31)</f>
        <v>856</v>
      </c>
      <c r="I28" s="133">
        <f t="shared" si="10"/>
        <v>64</v>
      </c>
      <c r="J28" s="133">
        <f t="shared" si="10"/>
        <v>2510</v>
      </c>
      <c r="K28" s="133">
        <f t="shared" si="10"/>
        <v>584</v>
      </c>
      <c r="L28" s="133">
        <f t="shared" si="10"/>
        <v>3138</v>
      </c>
      <c r="M28" s="133">
        <f t="shared" si="10"/>
        <v>10481</v>
      </c>
      <c r="N28" s="133">
        <f t="shared" si="10"/>
        <v>2013</v>
      </c>
      <c r="O28" s="141">
        <f t="shared" si="10"/>
        <v>4701</v>
      </c>
      <c r="P28" s="142"/>
      <c r="Q28" s="133">
        <f t="shared" ref="Q28:X28" si="11">SUM(Q29:Q31)</f>
        <v>1929</v>
      </c>
      <c r="R28" s="133">
        <f t="shared" si="11"/>
        <v>767</v>
      </c>
      <c r="S28" s="133">
        <f t="shared" si="11"/>
        <v>4120</v>
      </c>
      <c r="T28" s="133">
        <f t="shared" si="11"/>
        <v>1526</v>
      </c>
      <c r="U28" s="133">
        <f t="shared" si="11"/>
        <v>62</v>
      </c>
      <c r="V28" s="133">
        <f t="shared" si="11"/>
        <v>17278</v>
      </c>
      <c r="W28" s="133">
        <f t="shared" si="11"/>
        <v>1576</v>
      </c>
      <c r="X28" s="133">
        <f t="shared" si="11"/>
        <v>25524</v>
      </c>
      <c r="Y28" s="140"/>
      <c r="Z28" s="259" t="s">
        <v>33</v>
      </c>
      <c r="AA28" s="259"/>
      <c r="AB28" s="259"/>
      <c r="AC28" s="259"/>
      <c r="AD28" s="259"/>
      <c r="AE28" s="137"/>
      <c r="AF28" s="137"/>
      <c r="AG28" s="137"/>
      <c r="AH28" s="137"/>
      <c r="AI28" s="137"/>
      <c r="AJ28" s="137"/>
      <c r="AK28" s="138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</row>
    <row r="29" spans="1:55" ht="12" customHeight="1" x14ac:dyDescent="0.15">
      <c r="A29" s="139"/>
      <c r="B29" s="143"/>
      <c r="C29" s="143"/>
      <c r="D29" s="241" t="s">
        <v>34</v>
      </c>
      <c r="E29" s="241"/>
      <c r="F29" s="241"/>
      <c r="G29" s="256"/>
      <c r="H29" s="149">
        <v>89</v>
      </c>
      <c r="I29" s="149">
        <v>2</v>
      </c>
      <c r="J29" s="149">
        <v>459</v>
      </c>
      <c r="K29" s="149">
        <v>60</v>
      </c>
      <c r="L29" s="149">
        <v>361</v>
      </c>
      <c r="M29" s="149">
        <v>635</v>
      </c>
      <c r="N29" s="149">
        <v>97</v>
      </c>
      <c r="O29" s="150">
        <v>140</v>
      </c>
      <c r="P29" s="151"/>
      <c r="Q29" s="149">
        <v>101</v>
      </c>
      <c r="R29" s="149">
        <v>38</v>
      </c>
      <c r="S29" s="149">
        <v>38</v>
      </c>
      <c r="T29" s="149">
        <v>212</v>
      </c>
      <c r="U29" s="149">
        <v>3</v>
      </c>
      <c r="V29" s="149">
        <v>290</v>
      </c>
      <c r="W29" s="149">
        <v>238</v>
      </c>
      <c r="X29" s="149">
        <v>2002</v>
      </c>
      <c r="Y29" s="147"/>
      <c r="Z29" s="147"/>
      <c r="AA29" s="241" t="s">
        <v>134</v>
      </c>
      <c r="AB29" s="241"/>
      <c r="AC29" s="241"/>
      <c r="AD29" s="241"/>
      <c r="AE29" s="114"/>
      <c r="AF29" s="114"/>
      <c r="AG29" s="114"/>
      <c r="AH29" s="114"/>
      <c r="AI29" s="114"/>
      <c r="AJ29" s="114"/>
      <c r="AK29" s="148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</row>
    <row r="30" spans="1:55" ht="12" customHeight="1" x14ac:dyDescent="0.15">
      <c r="B30" s="143"/>
      <c r="C30" s="143"/>
      <c r="D30" s="241" t="s">
        <v>135</v>
      </c>
      <c r="E30" s="241"/>
      <c r="F30" s="241"/>
      <c r="G30" s="256"/>
      <c r="H30" s="149">
        <v>40</v>
      </c>
      <c r="I30" s="149">
        <v>12</v>
      </c>
      <c r="J30" s="149">
        <v>272</v>
      </c>
      <c r="K30" s="149">
        <v>51</v>
      </c>
      <c r="L30" s="149">
        <v>264</v>
      </c>
      <c r="M30" s="149">
        <v>813</v>
      </c>
      <c r="N30" s="149">
        <v>558</v>
      </c>
      <c r="O30" s="150">
        <v>1494</v>
      </c>
      <c r="P30" s="151"/>
      <c r="Q30" s="149">
        <v>779</v>
      </c>
      <c r="R30" s="149">
        <v>199</v>
      </c>
      <c r="S30" s="149">
        <v>23</v>
      </c>
      <c r="T30" s="149">
        <v>113</v>
      </c>
      <c r="U30" s="149">
        <v>2</v>
      </c>
      <c r="V30" s="149">
        <v>401</v>
      </c>
      <c r="W30" s="149">
        <v>101</v>
      </c>
      <c r="X30" s="149">
        <v>1494</v>
      </c>
      <c r="Y30" s="147"/>
      <c r="Z30" s="147"/>
      <c r="AA30" s="241" t="s">
        <v>35</v>
      </c>
      <c r="AB30" s="241"/>
      <c r="AC30" s="241"/>
      <c r="AD30" s="241"/>
      <c r="AE30" s="114"/>
      <c r="AF30" s="114"/>
      <c r="AG30" s="114"/>
      <c r="AH30" s="114"/>
      <c r="AI30" s="114"/>
      <c r="AJ30" s="114"/>
      <c r="AK30" s="148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</row>
    <row r="31" spans="1:55" ht="12" customHeight="1" x14ac:dyDescent="0.15">
      <c r="B31" s="143"/>
      <c r="C31" s="143"/>
      <c r="D31" s="241" t="s">
        <v>36</v>
      </c>
      <c r="E31" s="241"/>
      <c r="F31" s="241"/>
      <c r="G31" s="256"/>
      <c r="H31" s="149">
        <v>727</v>
      </c>
      <c r="I31" s="149">
        <v>50</v>
      </c>
      <c r="J31" s="149">
        <v>1779</v>
      </c>
      <c r="K31" s="149">
        <v>473</v>
      </c>
      <c r="L31" s="149">
        <v>2513</v>
      </c>
      <c r="M31" s="149">
        <v>9033</v>
      </c>
      <c r="N31" s="149">
        <v>1358</v>
      </c>
      <c r="O31" s="150">
        <v>3067</v>
      </c>
      <c r="P31" s="151"/>
      <c r="Q31" s="149">
        <v>1049</v>
      </c>
      <c r="R31" s="149">
        <v>530</v>
      </c>
      <c r="S31" s="149">
        <v>4059</v>
      </c>
      <c r="T31" s="149">
        <v>1201</v>
      </c>
      <c r="U31" s="149">
        <v>57</v>
      </c>
      <c r="V31" s="149">
        <v>16587</v>
      </c>
      <c r="W31" s="149">
        <v>1237</v>
      </c>
      <c r="X31" s="149">
        <v>22028</v>
      </c>
      <c r="Y31" s="147"/>
      <c r="Z31" s="147"/>
      <c r="AA31" s="241" t="s">
        <v>136</v>
      </c>
      <c r="AB31" s="241"/>
      <c r="AC31" s="241"/>
      <c r="AD31" s="241"/>
      <c r="AE31" s="114"/>
      <c r="AF31" s="114"/>
      <c r="AG31" s="114"/>
      <c r="AH31" s="114"/>
      <c r="AI31" s="114"/>
      <c r="AJ31" s="114"/>
      <c r="AK31" s="148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</row>
    <row r="32" spans="1:55" s="139" customFormat="1" ht="15" customHeight="1" x14ac:dyDescent="0.15">
      <c r="A32" s="113"/>
      <c r="B32" s="140"/>
      <c r="C32" s="259" t="s">
        <v>137</v>
      </c>
      <c r="D32" s="259"/>
      <c r="E32" s="259"/>
      <c r="F32" s="259"/>
      <c r="G32" s="260"/>
      <c r="H32" s="133">
        <f t="shared" ref="H32:N32" si="12">SUM(H33:H34,H37,H43,H45:H46)</f>
        <v>106</v>
      </c>
      <c r="I32" s="133">
        <f t="shared" si="12"/>
        <v>8</v>
      </c>
      <c r="J32" s="133">
        <f t="shared" si="12"/>
        <v>406</v>
      </c>
      <c r="K32" s="133">
        <f t="shared" si="12"/>
        <v>80</v>
      </c>
      <c r="L32" s="133">
        <f t="shared" si="12"/>
        <v>362</v>
      </c>
      <c r="M32" s="133">
        <f t="shared" si="12"/>
        <v>1141</v>
      </c>
      <c r="N32" s="133">
        <f t="shared" si="12"/>
        <v>41</v>
      </c>
      <c r="O32" s="141">
        <f>SUM(O33:O34,O37,O43,O45:O46)</f>
        <v>264</v>
      </c>
      <c r="P32" s="142"/>
      <c r="Q32" s="133">
        <f t="shared" ref="Q32:X32" si="13">SUM(Q33:Q34,Q37,Q43,Q45:Q46)</f>
        <v>207</v>
      </c>
      <c r="R32" s="133">
        <f t="shared" si="13"/>
        <v>111</v>
      </c>
      <c r="S32" s="133">
        <f t="shared" si="13"/>
        <v>143</v>
      </c>
      <c r="T32" s="133">
        <f t="shared" si="13"/>
        <v>264</v>
      </c>
      <c r="U32" s="133">
        <f t="shared" si="13"/>
        <v>1</v>
      </c>
      <c r="V32" s="133">
        <f t="shared" si="13"/>
        <v>522</v>
      </c>
      <c r="W32" s="133">
        <f t="shared" si="13"/>
        <v>233</v>
      </c>
      <c r="X32" s="133">
        <f t="shared" si="13"/>
        <v>3626</v>
      </c>
      <c r="Y32" s="140"/>
      <c r="Z32" s="259" t="s">
        <v>37</v>
      </c>
      <c r="AA32" s="259"/>
      <c r="AB32" s="259"/>
      <c r="AC32" s="259"/>
      <c r="AD32" s="259"/>
      <c r="AE32" s="137"/>
      <c r="AF32" s="137"/>
      <c r="AG32" s="137"/>
      <c r="AH32" s="137"/>
      <c r="AI32" s="137"/>
      <c r="AJ32" s="137"/>
      <c r="AK32" s="138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</row>
    <row r="33" spans="1:55" ht="12" customHeight="1" x14ac:dyDescent="0.15">
      <c r="A33" s="139"/>
      <c r="B33" s="143"/>
      <c r="C33" s="143"/>
      <c r="D33" s="241" t="s">
        <v>38</v>
      </c>
      <c r="E33" s="241"/>
      <c r="F33" s="241"/>
      <c r="G33" s="256"/>
      <c r="H33" s="149">
        <v>78</v>
      </c>
      <c r="I33" s="149">
        <v>5</v>
      </c>
      <c r="J33" s="149">
        <v>335</v>
      </c>
      <c r="K33" s="149">
        <v>61</v>
      </c>
      <c r="L33" s="149">
        <v>277</v>
      </c>
      <c r="M33" s="149">
        <v>855</v>
      </c>
      <c r="N33" s="149">
        <v>33</v>
      </c>
      <c r="O33" s="150">
        <v>224</v>
      </c>
      <c r="P33" s="151"/>
      <c r="Q33" s="149">
        <v>181</v>
      </c>
      <c r="R33" s="149">
        <v>96</v>
      </c>
      <c r="S33" s="149">
        <v>108</v>
      </c>
      <c r="T33" s="149">
        <v>242</v>
      </c>
      <c r="U33" s="149">
        <v>1</v>
      </c>
      <c r="V33" s="149">
        <v>459</v>
      </c>
      <c r="W33" s="149">
        <v>220</v>
      </c>
      <c r="X33" s="149">
        <v>3298</v>
      </c>
      <c r="Y33" s="147"/>
      <c r="Z33" s="147"/>
      <c r="AA33" s="241" t="s">
        <v>138</v>
      </c>
      <c r="AB33" s="241"/>
      <c r="AC33" s="241"/>
      <c r="AD33" s="241"/>
      <c r="AE33" s="114"/>
      <c r="AF33" s="114"/>
      <c r="AG33" s="114"/>
      <c r="AH33" s="114"/>
      <c r="AI33" s="114"/>
      <c r="AJ33" s="114"/>
      <c r="AK33" s="148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</row>
    <row r="34" spans="1:55" ht="12" customHeight="1" x14ac:dyDescent="0.15">
      <c r="B34" s="143"/>
      <c r="C34" s="143"/>
      <c r="D34" s="241" t="s">
        <v>39</v>
      </c>
      <c r="E34" s="241"/>
      <c r="F34" s="241"/>
      <c r="G34" s="256"/>
      <c r="H34" s="144">
        <v>14</v>
      </c>
      <c r="I34" s="144">
        <v>1</v>
      </c>
      <c r="J34" s="144">
        <v>35</v>
      </c>
      <c r="K34" s="144">
        <v>9</v>
      </c>
      <c r="L34" s="144">
        <v>39</v>
      </c>
      <c r="M34" s="144">
        <v>140</v>
      </c>
      <c r="N34" s="144">
        <v>1</v>
      </c>
      <c r="O34" s="145">
        <v>3</v>
      </c>
      <c r="P34" s="151"/>
      <c r="Q34" s="144">
        <v>2</v>
      </c>
      <c r="R34" s="144">
        <v>4</v>
      </c>
      <c r="S34" s="144">
        <v>11</v>
      </c>
      <c r="T34" s="144">
        <v>17</v>
      </c>
      <c r="U34" s="144">
        <v>0</v>
      </c>
      <c r="V34" s="144">
        <v>26</v>
      </c>
      <c r="W34" s="144">
        <v>10</v>
      </c>
      <c r="X34" s="144">
        <v>99</v>
      </c>
      <c r="Y34" s="147"/>
      <c r="Z34" s="147"/>
      <c r="AA34" s="241" t="s">
        <v>139</v>
      </c>
      <c r="AB34" s="241"/>
      <c r="AC34" s="241"/>
      <c r="AD34" s="241"/>
      <c r="AE34" s="114"/>
      <c r="AF34" s="114"/>
      <c r="AG34" s="114"/>
      <c r="AH34" s="114"/>
      <c r="AI34" s="114"/>
      <c r="AJ34" s="114"/>
      <c r="AK34" s="148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</row>
    <row r="35" spans="1:55" ht="12" customHeight="1" x14ac:dyDescent="0.15">
      <c r="B35" s="143"/>
      <c r="C35" s="143"/>
      <c r="D35" s="143"/>
      <c r="E35" s="241" t="s">
        <v>139</v>
      </c>
      <c r="F35" s="241"/>
      <c r="G35" s="256"/>
      <c r="H35" s="149">
        <v>7</v>
      </c>
      <c r="I35" s="149">
        <v>0</v>
      </c>
      <c r="J35" s="149">
        <v>24</v>
      </c>
      <c r="K35" s="149">
        <v>4</v>
      </c>
      <c r="L35" s="149">
        <v>19</v>
      </c>
      <c r="M35" s="149">
        <v>54</v>
      </c>
      <c r="N35" s="149">
        <v>1</v>
      </c>
      <c r="O35" s="150">
        <v>3</v>
      </c>
      <c r="P35" s="151"/>
      <c r="Q35" s="149">
        <v>1</v>
      </c>
      <c r="R35" s="149">
        <v>1</v>
      </c>
      <c r="S35" s="149">
        <v>6</v>
      </c>
      <c r="T35" s="149">
        <v>12</v>
      </c>
      <c r="U35" s="149">
        <v>0</v>
      </c>
      <c r="V35" s="149">
        <v>14</v>
      </c>
      <c r="W35" s="149">
        <v>8</v>
      </c>
      <c r="X35" s="149">
        <v>74</v>
      </c>
      <c r="Y35" s="147"/>
      <c r="Z35" s="143"/>
      <c r="AA35" s="143"/>
      <c r="AB35" s="241" t="s">
        <v>139</v>
      </c>
      <c r="AC35" s="241"/>
      <c r="AD35" s="241"/>
      <c r="AE35" s="114"/>
      <c r="AF35" s="114"/>
      <c r="AG35" s="114"/>
      <c r="AH35" s="114"/>
      <c r="AI35" s="114"/>
      <c r="AJ35" s="114"/>
      <c r="AK35" s="148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</row>
    <row r="36" spans="1:55" ht="12" customHeight="1" x14ac:dyDescent="0.15">
      <c r="B36" s="143"/>
      <c r="C36" s="143"/>
      <c r="D36" s="143"/>
      <c r="E36" s="241" t="s">
        <v>140</v>
      </c>
      <c r="F36" s="241"/>
      <c r="G36" s="256"/>
      <c r="H36" s="149">
        <v>7</v>
      </c>
      <c r="I36" s="149">
        <v>1</v>
      </c>
      <c r="J36" s="149">
        <v>11</v>
      </c>
      <c r="K36" s="149">
        <v>5</v>
      </c>
      <c r="L36" s="149">
        <v>20</v>
      </c>
      <c r="M36" s="149">
        <v>86</v>
      </c>
      <c r="N36" s="149">
        <v>0</v>
      </c>
      <c r="O36" s="150">
        <v>0</v>
      </c>
      <c r="P36" s="151"/>
      <c r="Q36" s="149">
        <v>1</v>
      </c>
      <c r="R36" s="149">
        <v>3</v>
      </c>
      <c r="S36" s="149">
        <v>5</v>
      </c>
      <c r="T36" s="149">
        <v>5</v>
      </c>
      <c r="U36" s="149">
        <v>0</v>
      </c>
      <c r="V36" s="149">
        <v>12</v>
      </c>
      <c r="W36" s="149">
        <v>2</v>
      </c>
      <c r="X36" s="149">
        <v>25</v>
      </c>
      <c r="Y36" s="147"/>
      <c r="Z36" s="143"/>
      <c r="AA36" s="143"/>
      <c r="AB36" s="241" t="s">
        <v>140</v>
      </c>
      <c r="AC36" s="241"/>
      <c r="AD36" s="241"/>
      <c r="AE36" s="114"/>
      <c r="AF36" s="114"/>
      <c r="AG36" s="114"/>
      <c r="AH36" s="114"/>
      <c r="AI36" s="114"/>
      <c r="AJ36" s="114"/>
      <c r="AK36" s="148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</row>
    <row r="37" spans="1:55" ht="12" customHeight="1" x14ac:dyDescent="0.15">
      <c r="B37" s="143"/>
      <c r="C37" s="143"/>
      <c r="D37" s="241" t="s">
        <v>145</v>
      </c>
      <c r="E37" s="241"/>
      <c r="F37" s="241"/>
      <c r="G37" s="256"/>
      <c r="H37" s="144">
        <f t="shared" ref="H37:O37" si="14">SUM(H38:H42)</f>
        <v>14</v>
      </c>
      <c r="I37" s="144">
        <f t="shared" si="14"/>
        <v>2</v>
      </c>
      <c r="J37" s="144">
        <f t="shared" si="14"/>
        <v>35</v>
      </c>
      <c r="K37" s="144">
        <f t="shared" si="14"/>
        <v>9</v>
      </c>
      <c r="L37" s="144">
        <f t="shared" si="14"/>
        <v>45</v>
      </c>
      <c r="M37" s="144">
        <f t="shared" si="14"/>
        <v>132</v>
      </c>
      <c r="N37" s="144">
        <f t="shared" si="14"/>
        <v>7</v>
      </c>
      <c r="O37" s="145">
        <f t="shared" si="14"/>
        <v>37</v>
      </c>
      <c r="P37" s="153"/>
      <c r="Q37" s="144">
        <f t="shared" ref="Q37:X37" si="15">SUM(Q38:Q42)</f>
        <v>24</v>
      </c>
      <c r="R37" s="144">
        <f t="shared" si="15"/>
        <v>11</v>
      </c>
      <c r="S37" s="144">
        <f t="shared" si="15"/>
        <v>23</v>
      </c>
      <c r="T37" s="144">
        <f t="shared" si="15"/>
        <v>5</v>
      </c>
      <c r="U37" s="144">
        <f t="shared" si="15"/>
        <v>0</v>
      </c>
      <c r="V37" s="144">
        <f t="shared" si="15"/>
        <v>37</v>
      </c>
      <c r="W37" s="144">
        <f t="shared" si="15"/>
        <v>3</v>
      </c>
      <c r="X37" s="144">
        <f t="shared" si="15"/>
        <v>224</v>
      </c>
      <c r="Y37" s="147"/>
      <c r="Z37" s="147"/>
      <c r="AA37" s="241" t="s">
        <v>145</v>
      </c>
      <c r="AB37" s="241"/>
      <c r="AC37" s="241"/>
      <c r="AD37" s="241"/>
      <c r="AE37" s="114"/>
      <c r="AF37" s="114"/>
      <c r="AG37" s="114"/>
      <c r="AH37" s="114"/>
      <c r="AI37" s="114"/>
      <c r="AJ37" s="114"/>
      <c r="AK37" s="148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</row>
    <row r="38" spans="1:55" ht="12" customHeight="1" x14ac:dyDescent="0.15">
      <c r="B38" s="143"/>
      <c r="C38" s="143"/>
      <c r="D38" s="143"/>
      <c r="E38" s="241" t="s">
        <v>12</v>
      </c>
      <c r="F38" s="241"/>
      <c r="G38" s="256"/>
      <c r="H38" s="149">
        <v>0</v>
      </c>
      <c r="I38" s="149">
        <v>0</v>
      </c>
      <c r="J38" s="149">
        <v>3</v>
      </c>
      <c r="K38" s="149">
        <v>0</v>
      </c>
      <c r="L38" s="149">
        <v>2</v>
      </c>
      <c r="M38" s="149">
        <v>6</v>
      </c>
      <c r="N38" s="149">
        <v>2</v>
      </c>
      <c r="O38" s="150">
        <v>2</v>
      </c>
      <c r="P38" s="151"/>
      <c r="Q38" s="149">
        <v>3</v>
      </c>
      <c r="R38" s="149">
        <v>0</v>
      </c>
      <c r="S38" s="149">
        <v>1</v>
      </c>
      <c r="T38" s="149">
        <v>0</v>
      </c>
      <c r="U38" s="149">
        <v>0</v>
      </c>
      <c r="V38" s="149">
        <v>5</v>
      </c>
      <c r="W38" s="149">
        <v>1</v>
      </c>
      <c r="X38" s="149">
        <v>14</v>
      </c>
      <c r="Y38" s="147"/>
      <c r="Z38" s="143"/>
      <c r="AA38" s="143"/>
      <c r="AB38" s="241" t="s">
        <v>12</v>
      </c>
      <c r="AC38" s="241"/>
      <c r="AD38" s="241"/>
      <c r="AE38" s="114"/>
      <c r="AF38" s="114"/>
      <c r="AG38" s="114"/>
      <c r="AH38" s="114"/>
      <c r="AI38" s="114"/>
      <c r="AJ38" s="114"/>
      <c r="AK38" s="148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</row>
    <row r="39" spans="1:55" ht="12" customHeight="1" x14ac:dyDescent="0.15">
      <c r="B39" s="143"/>
      <c r="C39" s="143"/>
      <c r="D39" s="143"/>
      <c r="E39" s="241" t="s">
        <v>13</v>
      </c>
      <c r="F39" s="241"/>
      <c r="G39" s="256"/>
      <c r="H39" s="149">
        <v>14</v>
      </c>
      <c r="I39" s="149">
        <v>2</v>
      </c>
      <c r="J39" s="149">
        <v>32</v>
      </c>
      <c r="K39" s="149">
        <v>9</v>
      </c>
      <c r="L39" s="149">
        <v>39</v>
      </c>
      <c r="M39" s="149">
        <v>117</v>
      </c>
      <c r="N39" s="149">
        <v>5</v>
      </c>
      <c r="O39" s="150">
        <v>33</v>
      </c>
      <c r="P39" s="151"/>
      <c r="Q39" s="149">
        <v>19</v>
      </c>
      <c r="R39" s="149">
        <v>8</v>
      </c>
      <c r="S39" s="149">
        <v>20</v>
      </c>
      <c r="T39" s="149">
        <v>2</v>
      </c>
      <c r="U39" s="149">
        <v>0</v>
      </c>
      <c r="V39" s="149">
        <v>30</v>
      </c>
      <c r="W39" s="149">
        <v>2</v>
      </c>
      <c r="X39" s="149">
        <v>184</v>
      </c>
      <c r="Y39" s="147"/>
      <c r="Z39" s="143"/>
      <c r="AA39" s="143"/>
      <c r="AB39" s="241" t="s">
        <v>13</v>
      </c>
      <c r="AC39" s="241"/>
      <c r="AD39" s="241"/>
      <c r="AE39" s="114"/>
      <c r="AF39" s="114"/>
      <c r="AG39" s="114"/>
      <c r="AH39" s="114"/>
      <c r="AI39" s="114"/>
      <c r="AJ39" s="114"/>
      <c r="AK39" s="148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</row>
    <row r="40" spans="1:55" ht="12" customHeight="1" x14ac:dyDescent="0.15">
      <c r="B40" s="143"/>
      <c r="C40" s="143"/>
      <c r="D40" s="143"/>
      <c r="E40" s="241" t="s">
        <v>104</v>
      </c>
      <c r="F40" s="241"/>
      <c r="G40" s="256"/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4</v>
      </c>
      <c r="N40" s="149">
        <v>0</v>
      </c>
      <c r="O40" s="150">
        <v>1</v>
      </c>
      <c r="P40" s="151"/>
      <c r="Q40" s="149">
        <v>1</v>
      </c>
      <c r="R40" s="149">
        <v>1</v>
      </c>
      <c r="S40" s="149">
        <v>0</v>
      </c>
      <c r="T40" s="149">
        <v>0</v>
      </c>
      <c r="U40" s="149">
        <v>0</v>
      </c>
      <c r="V40" s="149">
        <v>0</v>
      </c>
      <c r="W40" s="149">
        <v>0</v>
      </c>
      <c r="X40" s="149">
        <v>12</v>
      </c>
      <c r="Y40" s="147"/>
      <c r="Z40" s="143"/>
      <c r="AA40" s="143"/>
      <c r="AB40" s="241" t="s">
        <v>104</v>
      </c>
      <c r="AC40" s="241"/>
      <c r="AD40" s="241"/>
      <c r="AE40" s="114"/>
      <c r="AF40" s="114"/>
      <c r="AG40" s="114"/>
      <c r="AH40" s="114"/>
      <c r="AI40" s="114"/>
      <c r="AJ40" s="114"/>
      <c r="AK40" s="148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</row>
    <row r="41" spans="1:55" ht="12" customHeight="1" x14ac:dyDescent="0.15">
      <c r="B41" s="143"/>
      <c r="C41" s="143"/>
      <c r="D41" s="143"/>
      <c r="E41" s="241" t="s">
        <v>14</v>
      </c>
      <c r="F41" s="241"/>
      <c r="G41" s="256"/>
      <c r="H41" s="149">
        <v>0</v>
      </c>
      <c r="I41" s="149">
        <v>0</v>
      </c>
      <c r="J41" s="149">
        <v>0</v>
      </c>
      <c r="K41" s="149">
        <v>0</v>
      </c>
      <c r="L41" s="149">
        <v>1</v>
      </c>
      <c r="M41" s="149">
        <v>3</v>
      </c>
      <c r="N41" s="149">
        <v>0</v>
      </c>
      <c r="O41" s="150">
        <v>0</v>
      </c>
      <c r="P41" s="151"/>
      <c r="Q41" s="149">
        <v>1</v>
      </c>
      <c r="R41" s="149">
        <v>2</v>
      </c>
      <c r="S41" s="149">
        <v>2</v>
      </c>
      <c r="T41" s="149">
        <v>2</v>
      </c>
      <c r="U41" s="149">
        <v>0</v>
      </c>
      <c r="V41" s="149">
        <v>2</v>
      </c>
      <c r="W41" s="149">
        <v>0</v>
      </c>
      <c r="X41" s="149">
        <v>11</v>
      </c>
      <c r="Y41" s="147"/>
      <c r="Z41" s="143"/>
      <c r="AA41" s="143"/>
      <c r="AB41" s="241" t="s">
        <v>14</v>
      </c>
      <c r="AC41" s="241"/>
      <c r="AD41" s="241"/>
      <c r="AE41" s="114"/>
      <c r="AF41" s="114"/>
      <c r="AG41" s="114"/>
      <c r="AH41" s="114"/>
      <c r="AI41" s="114"/>
      <c r="AJ41" s="114"/>
      <c r="AK41" s="148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</row>
    <row r="42" spans="1:55" ht="12" customHeight="1" x14ac:dyDescent="0.15">
      <c r="B42" s="143"/>
      <c r="C42" s="143"/>
      <c r="D42" s="143"/>
      <c r="E42" s="241" t="s">
        <v>141</v>
      </c>
      <c r="F42" s="241"/>
      <c r="G42" s="256"/>
      <c r="H42" s="149">
        <v>0</v>
      </c>
      <c r="I42" s="149">
        <v>0</v>
      </c>
      <c r="J42" s="149">
        <v>0</v>
      </c>
      <c r="K42" s="149">
        <v>0</v>
      </c>
      <c r="L42" s="149">
        <v>3</v>
      </c>
      <c r="M42" s="149">
        <v>2</v>
      </c>
      <c r="N42" s="149">
        <v>0</v>
      </c>
      <c r="O42" s="150">
        <v>1</v>
      </c>
      <c r="P42" s="151"/>
      <c r="Q42" s="149">
        <v>0</v>
      </c>
      <c r="R42" s="149">
        <v>0</v>
      </c>
      <c r="S42" s="149">
        <v>0</v>
      </c>
      <c r="T42" s="149">
        <v>1</v>
      </c>
      <c r="U42" s="149">
        <v>0</v>
      </c>
      <c r="V42" s="149">
        <v>0</v>
      </c>
      <c r="W42" s="149">
        <v>0</v>
      </c>
      <c r="X42" s="149">
        <v>3</v>
      </c>
      <c r="Y42" s="147"/>
      <c r="Z42" s="143"/>
      <c r="AA42" s="143"/>
      <c r="AB42" s="241" t="s">
        <v>141</v>
      </c>
      <c r="AC42" s="241"/>
      <c r="AD42" s="241"/>
      <c r="AE42" s="114"/>
      <c r="AF42" s="114"/>
      <c r="AG42" s="114"/>
      <c r="AH42" s="114"/>
      <c r="AI42" s="114"/>
      <c r="AJ42" s="114"/>
      <c r="AK42" s="148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</row>
    <row r="43" spans="1:55" ht="12" customHeight="1" x14ac:dyDescent="0.15">
      <c r="B43" s="143"/>
      <c r="C43" s="143"/>
      <c r="D43" s="241" t="s">
        <v>142</v>
      </c>
      <c r="E43" s="241"/>
      <c r="F43" s="241"/>
      <c r="G43" s="256"/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5</v>
      </c>
      <c r="N43" s="149">
        <v>0</v>
      </c>
      <c r="O43" s="150">
        <v>0</v>
      </c>
      <c r="P43" s="151"/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2</v>
      </c>
      <c r="Y43" s="147"/>
      <c r="Z43" s="147"/>
      <c r="AA43" s="241" t="s">
        <v>142</v>
      </c>
      <c r="AB43" s="241"/>
      <c r="AC43" s="241"/>
      <c r="AD43" s="241"/>
      <c r="AE43" s="114"/>
      <c r="AF43" s="114"/>
      <c r="AG43" s="114"/>
      <c r="AH43" s="114"/>
      <c r="AI43" s="114"/>
      <c r="AJ43" s="114"/>
      <c r="AK43" s="148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</row>
    <row r="44" spans="1:55" s="139" customFormat="1" ht="12" customHeight="1" x14ac:dyDescent="0.15">
      <c r="A44" s="113"/>
      <c r="B44" s="143"/>
      <c r="C44" s="143"/>
      <c r="D44" s="143"/>
      <c r="E44" s="240" t="s">
        <v>131</v>
      </c>
      <c r="F44" s="240"/>
      <c r="G44" s="152" t="s">
        <v>15</v>
      </c>
      <c r="H44" s="149">
        <v>0</v>
      </c>
      <c r="I44" s="149">
        <v>0</v>
      </c>
      <c r="J44" s="149">
        <v>0</v>
      </c>
      <c r="K44" s="149">
        <v>0</v>
      </c>
      <c r="L44" s="149">
        <v>0</v>
      </c>
      <c r="M44" s="149">
        <v>5</v>
      </c>
      <c r="N44" s="149">
        <v>0</v>
      </c>
      <c r="O44" s="150">
        <v>0</v>
      </c>
      <c r="P44" s="151"/>
      <c r="Q44" s="149">
        <v>0</v>
      </c>
      <c r="R44" s="149">
        <v>0</v>
      </c>
      <c r="S44" s="149">
        <v>0</v>
      </c>
      <c r="T44" s="149">
        <v>0</v>
      </c>
      <c r="U44" s="149">
        <v>0</v>
      </c>
      <c r="V44" s="149">
        <v>0</v>
      </c>
      <c r="W44" s="149">
        <v>0</v>
      </c>
      <c r="X44" s="149">
        <v>2</v>
      </c>
      <c r="Y44" s="147"/>
      <c r="Z44" s="143"/>
      <c r="AA44" s="143"/>
      <c r="AB44" s="240" t="s">
        <v>131</v>
      </c>
      <c r="AC44" s="240"/>
      <c r="AD44" s="147" t="s">
        <v>15</v>
      </c>
      <c r="AE44" s="114"/>
      <c r="AF44" s="114"/>
      <c r="AG44" s="114"/>
      <c r="AH44" s="114"/>
      <c r="AI44" s="114"/>
      <c r="AJ44" s="114"/>
      <c r="AK44" s="148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37"/>
      <c r="BC44" s="137"/>
    </row>
    <row r="45" spans="1:55" ht="12" customHeight="1" x14ac:dyDescent="0.15">
      <c r="B45" s="143"/>
      <c r="C45" s="143"/>
      <c r="D45" s="241" t="s">
        <v>16</v>
      </c>
      <c r="E45" s="241"/>
      <c r="F45" s="241"/>
      <c r="G45" s="256"/>
      <c r="H45" s="149">
        <v>0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50">
        <v>0</v>
      </c>
      <c r="P45" s="151"/>
      <c r="Q45" s="149">
        <v>0</v>
      </c>
      <c r="R45" s="149">
        <v>0</v>
      </c>
      <c r="S45" s="149">
        <v>0</v>
      </c>
      <c r="T45" s="149">
        <v>0</v>
      </c>
      <c r="U45" s="149">
        <v>0</v>
      </c>
      <c r="V45" s="149">
        <v>0</v>
      </c>
      <c r="W45" s="149">
        <v>0</v>
      </c>
      <c r="X45" s="149">
        <v>0</v>
      </c>
      <c r="Y45" s="147"/>
      <c r="Z45" s="147"/>
      <c r="AA45" s="241" t="s">
        <v>16</v>
      </c>
      <c r="AB45" s="241"/>
      <c r="AC45" s="241"/>
      <c r="AD45" s="241"/>
      <c r="AE45" s="114"/>
      <c r="AF45" s="114"/>
      <c r="AG45" s="114"/>
      <c r="AH45" s="114"/>
      <c r="AI45" s="114"/>
      <c r="AJ45" s="114"/>
      <c r="AK45" s="148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37"/>
      <c r="AX45" s="137"/>
      <c r="AY45" s="137"/>
      <c r="AZ45" s="137"/>
      <c r="BA45" s="137"/>
      <c r="BB45" s="114"/>
      <c r="BC45" s="114"/>
    </row>
    <row r="46" spans="1:55" ht="12" customHeight="1" x14ac:dyDescent="0.15">
      <c r="B46" s="143"/>
      <c r="C46" s="143"/>
      <c r="D46" s="241" t="s">
        <v>143</v>
      </c>
      <c r="E46" s="241"/>
      <c r="F46" s="241"/>
      <c r="G46" s="256"/>
      <c r="H46" s="149">
        <v>0</v>
      </c>
      <c r="I46" s="149">
        <v>0</v>
      </c>
      <c r="J46" s="149">
        <v>1</v>
      </c>
      <c r="K46" s="149">
        <v>1</v>
      </c>
      <c r="L46" s="149">
        <v>1</v>
      </c>
      <c r="M46" s="149">
        <v>9</v>
      </c>
      <c r="N46" s="149">
        <v>0</v>
      </c>
      <c r="O46" s="150">
        <v>0</v>
      </c>
      <c r="P46" s="151"/>
      <c r="Q46" s="149">
        <v>0</v>
      </c>
      <c r="R46" s="149">
        <v>0</v>
      </c>
      <c r="S46" s="149">
        <v>1</v>
      </c>
      <c r="T46" s="149">
        <v>0</v>
      </c>
      <c r="U46" s="149">
        <v>0</v>
      </c>
      <c r="V46" s="149">
        <v>0</v>
      </c>
      <c r="W46" s="149">
        <v>0</v>
      </c>
      <c r="X46" s="149">
        <v>3</v>
      </c>
      <c r="Y46" s="147"/>
      <c r="Z46" s="147"/>
      <c r="AA46" s="241" t="s">
        <v>143</v>
      </c>
      <c r="AB46" s="241"/>
      <c r="AC46" s="241"/>
      <c r="AD46" s="241"/>
      <c r="AF46" s="137"/>
      <c r="AG46" s="137"/>
      <c r="AH46" s="137"/>
      <c r="AI46" s="137"/>
      <c r="AJ46" s="137"/>
      <c r="AK46" s="138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14"/>
      <c r="AX46" s="114"/>
      <c r="AY46" s="114"/>
      <c r="AZ46" s="114"/>
      <c r="BA46" s="114"/>
      <c r="BB46" s="114"/>
      <c r="BC46" s="114"/>
    </row>
    <row r="47" spans="1:55" ht="15" customHeight="1" x14ac:dyDescent="0.15">
      <c r="B47" s="140"/>
      <c r="C47" s="259" t="s">
        <v>144</v>
      </c>
      <c r="D47" s="259"/>
      <c r="E47" s="259"/>
      <c r="F47" s="259"/>
      <c r="G47" s="260"/>
      <c r="H47" s="133">
        <f t="shared" ref="H47:O47" si="16">SUM(H48,H52)</f>
        <v>100</v>
      </c>
      <c r="I47" s="133">
        <f t="shared" si="16"/>
        <v>13</v>
      </c>
      <c r="J47" s="133">
        <f t="shared" si="16"/>
        <v>158</v>
      </c>
      <c r="K47" s="133">
        <f t="shared" si="16"/>
        <v>67</v>
      </c>
      <c r="L47" s="133">
        <f t="shared" si="16"/>
        <v>254</v>
      </c>
      <c r="M47" s="133">
        <f t="shared" si="16"/>
        <v>933</v>
      </c>
      <c r="N47" s="133">
        <f t="shared" si="16"/>
        <v>120</v>
      </c>
      <c r="O47" s="141">
        <f t="shared" si="16"/>
        <v>239</v>
      </c>
      <c r="P47" s="142"/>
      <c r="Q47" s="133">
        <f t="shared" ref="Q47:X47" si="17">SUM(Q48,Q52)</f>
        <v>165</v>
      </c>
      <c r="R47" s="133">
        <f t="shared" si="17"/>
        <v>61</v>
      </c>
      <c r="S47" s="133">
        <f t="shared" si="17"/>
        <v>9</v>
      </c>
      <c r="T47" s="133">
        <f t="shared" si="17"/>
        <v>41</v>
      </c>
      <c r="U47" s="133">
        <f t="shared" si="17"/>
        <v>1</v>
      </c>
      <c r="V47" s="133">
        <f t="shared" si="17"/>
        <v>277</v>
      </c>
      <c r="W47" s="133">
        <f t="shared" si="17"/>
        <v>18</v>
      </c>
      <c r="X47" s="133">
        <f t="shared" si="17"/>
        <v>779</v>
      </c>
      <c r="Y47" s="140"/>
      <c r="Z47" s="259" t="s">
        <v>144</v>
      </c>
      <c r="AA47" s="259"/>
      <c r="AB47" s="259"/>
      <c r="AC47" s="259"/>
      <c r="AD47" s="259"/>
      <c r="AE47" s="139"/>
      <c r="AF47" s="114"/>
      <c r="AG47" s="114"/>
      <c r="AH47" s="114"/>
      <c r="AI47" s="114"/>
      <c r="AJ47" s="114"/>
      <c r="AK47" s="148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</row>
    <row r="48" spans="1:55" ht="12" customHeight="1" x14ac:dyDescent="0.15">
      <c r="A48" s="139"/>
      <c r="B48" s="143"/>
      <c r="C48" s="143"/>
      <c r="D48" s="241" t="s">
        <v>146</v>
      </c>
      <c r="E48" s="241"/>
      <c r="F48" s="241"/>
      <c r="G48" s="256"/>
      <c r="H48" s="144">
        <f t="shared" ref="H48:O48" si="18">SUM(H49:H51)</f>
        <v>1</v>
      </c>
      <c r="I48" s="144">
        <f t="shared" si="18"/>
        <v>0</v>
      </c>
      <c r="J48" s="144">
        <f t="shared" si="18"/>
        <v>10</v>
      </c>
      <c r="K48" s="144">
        <f t="shared" si="18"/>
        <v>2</v>
      </c>
      <c r="L48" s="144">
        <f t="shared" si="18"/>
        <v>8</v>
      </c>
      <c r="M48" s="144">
        <f t="shared" si="18"/>
        <v>53</v>
      </c>
      <c r="N48" s="144">
        <f t="shared" si="18"/>
        <v>0</v>
      </c>
      <c r="O48" s="145">
        <f t="shared" si="18"/>
        <v>3</v>
      </c>
      <c r="P48" s="151"/>
      <c r="Q48" s="144">
        <f t="shared" ref="Q48:X48" si="19">SUM(Q49:Q51)</f>
        <v>6</v>
      </c>
      <c r="R48" s="144">
        <f t="shared" si="19"/>
        <v>1</v>
      </c>
      <c r="S48" s="144">
        <f t="shared" si="19"/>
        <v>5</v>
      </c>
      <c r="T48" s="144">
        <f t="shared" si="19"/>
        <v>2</v>
      </c>
      <c r="U48" s="144">
        <f t="shared" si="19"/>
        <v>0</v>
      </c>
      <c r="V48" s="144">
        <f t="shared" si="19"/>
        <v>13</v>
      </c>
      <c r="W48" s="144">
        <f t="shared" si="19"/>
        <v>0</v>
      </c>
      <c r="X48" s="144">
        <f t="shared" si="19"/>
        <v>110</v>
      </c>
      <c r="Y48" s="147"/>
      <c r="Z48" s="147"/>
      <c r="AA48" s="241" t="s">
        <v>146</v>
      </c>
      <c r="AB48" s="241"/>
      <c r="AC48" s="241"/>
      <c r="AD48" s="241"/>
      <c r="AE48" s="114"/>
      <c r="AF48" s="114"/>
      <c r="AG48" s="114"/>
      <c r="AH48" s="114"/>
      <c r="AI48" s="114"/>
      <c r="AJ48" s="114"/>
      <c r="AK48" s="148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</row>
    <row r="49" spans="1:55" s="139" customFormat="1" ht="12" customHeight="1" x14ac:dyDescent="0.15">
      <c r="B49" s="143"/>
      <c r="C49" s="143"/>
      <c r="D49" s="143"/>
      <c r="E49" s="241" t="s">
        <v>147</v>
      </c>
      <c r="F49" s="241"/>
      <c r="G49" s="256"/>
      <c r="H49" s="151">
        <v>1</v>
      </c>
      <c r="I49" s="150">
        <v>0</v>
      </c>
      <c r="J49" s="150">
        <v>6</v>
      </c>
      <c r="K49" s="150">
        <v>0</v>
      </c>
      <c r="L49" s="150">
        <v>6</v>
      </c>
      <c r="M49" s="150">
        <v>32</v>
      </c>
      <c r="N49" s="150">
        <v>0</v>
      </c>
      <c r="O49" s="150">
        <v>2</v>
      </c>
      <c r="P49" s="151"/>
      <c r="Q49" s="149">
        <v>5</v>
      </c>
      <c r="R49" s="149">
        <v>1</v>
      </c>
      <c r="S49" s="149">
        <v>4</v>
      </c>
      <c r="T49" s="149">
        <v>2</v>
      </c>
      <c r="U49" s="149">
        <v>0</v>
      </c>
      <c r="V49" s="149">
        <v>9</v>
      </c>
      <c r="W49" s="149">
        <v>0</v>
      </c>
      <c r="X49" s="149">
        <v>27</v>
      </c>
      <c r="Y49" s="147"/>
      <c r="Z49" s="143"/>
      <c r="AA49" s="143"/>
      <c r="AB49" s="241" t="s">
        <v>147</v>
      </c>
      <c r="AC49" s="241"/>
      <c r="AD49" s="241"/>
      <c r="AE49" s="114"/>
      <c r="AF49" s="114"/>
      <c r="AG49" s="114"/>
      <c r="AH49" s="114"/>
      <c r="AI49" s="114"/>
      <c r="AJ49" s="114"/>
      <c r="AK49" s="148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</row>
    <row r="50" spans="1:55" ht="12" customHeight="1" x14ac:dyDescent="0.15">
      <c r="A50" s="139"/>
      <c r="B50" s="143"/>
      <c r="C50" s="143"/>
      <c r="D50" s="143"/>
      <c r="E50" s="241" t="s">
        <v>148</v>
      </c>
      <c r="F50" s="241"/>
      <c r="G50" s="256"/>
      <c r="H50" s="151">
        <v>0</v>
      </c>
      <c r="I50" s="150">
        <v>0</v>
      </c>
      <c r="J50" s="150">
        <v>0</v>
      </c>
      <c r="K50" s="150">
        <v>1</v>
      </c>
      <c r="L50" s="150">
        <v>1</v>
      </c>
      <c r="M50" s="150">
        <v>19</v>
      </c>
      <c r="N50" s="150">
        <v>0</v>
      </c>
      <c r="O50" s="150">
        <v>1</v>
      </c>
      <c r="P50" s="151"/>
      <c r="Q50" s="149">
        <v>1</v>
      </c>
      <c r="R50" s="149">
        <v>0</v>
      </c>
      <c r="S50" s="149">
        <v>0</v>
      </c>
      <c r="T50" s="149">
        <v>0</v>
      </c>
      <c r="U50" s="149">
        <v>0</v>
      </c>
      <c r="V50" s="149">
        <v>2</v>
      </c>
      <c r="W50" s="149">
        <v>0</v>
      </c>
      <c r="X50" s="149">
        <v>59</v>
      </c>
      <c r="Y50" s="147"/>
      <c r="Z50" s="143"/>
      <c r="AA50" s="143"/>
      <c r="AB50" s="241" t="s">
        <v>148</v>
      </c>
      <c r="AC50" s="241"/>
      <c r="AD50" s="241"/>
      <c r="AE50" s="114"/>
      <c r="AF50" s="114"/>
      <c r="AG50" s="114"/>
      <c r="AH50" s="114"/>
      <c r="AI50" s="114"/>
      <c r="AJ50" s="114"/>
      <c r="AK50" s="148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</row>
    <row r="51" spans="1:55" ht="12" customHeight="1" x14ac:dyDescent="0.15">
      <c r="A51" s="139"/>
      <c r="B51" s="143"/>
      <c r="C51" s="143"/>
      <c r="D51" s="143"/>
      <c r="E51" s="241" t="s">
        <v>17</v>
      </c>
      <c r="F51" s="241"/>
      <c r="G51" s="256"/>
      <c r="H51" s="151">
        <v>0</v>
      </c>
      <c r="I51" s="150">
        <v>0</v>
      </c>
      <c r="J51" s="150">
        <v>4</v>
      </c>
      <c r="K51" s="150">
        <v>1</v>
      </c>
      <c r="L51" s="150">
        <v>1</v>
      </c>
      <c r="M51" s="150">
        <v>2</v>
      </c>
      <c r="N51" s="150">
        <v>0</v>
      </c>
      <c r="O51" s="150">
        <v>0</v>
      </c>
      <c r="P51" s="151"/>
      <c r="Q51" s="149">
        <v>0</v>
      </c>
      <c r="R51" s="149">
        <v>0</v>
      </c>
      <c r="S51" s="149">
        <v>1</v>
      </c>
      <c r="T51" s="149">
        <v>0</v>
      </c>
      <c r="U51" s="149">
        <v>0</v>
      </c>
      <c r="V51" s="149">
        <v>2</v>
      </c>
      <c r="W51" s="149">
        <v>0</v>
      </c>
      <c r="X51" s="149">
        <v>24</v>
      </c>
      <c r="Y51" s="147"/>
      <c r="Z51" s="143"/>
      <c r="AA51" s="143"/>
      <c r="AB51" s="241" t="s">
        <v>17</v>
      </c>
      <c r="AC51" s="241"/>
      <c r="AD51" s="241"/>
      <c r="AE51" s="114"/>
      <c r="AF51" s="114"/>
      <c r="AG51" s="114"/>
      <c r="AH51" s="114"/>
      <c r="AI51" s="114"/>
      <c r="AJ51" s="114"/>
      <c r="AK51" s="148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</row>
    <row r="52" spans="1:55" ht="12" customHeight="1" x14ac:dyDescent="0.15">
      <c r="B52" s="143"/>
      <c r="C52" s="143"/>
      <c r="D52" s="241" t="s">
        <v>149</v>
      </c>
      <c r="E52" s="241"/>
      <c r="F52" s="241"/>
      <c r="G52" s="256"/>
      <c r="H52" s="151">
        <v>99</v>
      </c>
      <c r="I52" s="150">
        <v>13</v>
      </c>
      <c r="J52" s="150">
        <v>148</v>
      </c>
      <c r="K52" s="150">
        <v>65</v>
      </c>
      <c r="L52" s="150">
        <v>246</v>
      </c>
      <c r="M52" s="150">
        <v>880</v>
      </c>
      <c r="N52" s="150">
        <v>120</v>
      </c>
      <c r="O52" s="150">
        <v>236</v>
      </c>
      <c r="P52" s="151"/>
      <c r="Q52" s="149">
        <v>159</v>
      </c>
      <c r="R52" s="149">
        <v>60</v>
      </c>
      <c r="S52" s="149">
        <v>4</v>
      </c>
      <c r="T52" s="149">
        <v>39</v>
      </c>
      <c r="U52" s="149">
        <v>1</v>
      </c>
      <c r="V52" s="149">
        <v>264</v>
      </c>
      <c r="W52" s="149">
        <v>18</v>
      </c>
      <c r="X52" s="149">
        <v>669</v>
      </c>
      <c r="Y52" s="147"/>
      <c r="Z52" s="147"/>
      <c r="AA52" s="241" t="s">
        <v>149</v>
      </c>
      <c r="AB52" s="241"/>
      <c r="AC52" s="241"/>
      <c r="AD52" s="241"/>
      <c r="AE52" s="114"/>
      <c r="AF52" s="114"/>
      <c r="AG52" s="114"/>
      <c r="AH52" s="114"/>
      <c r="AI52" s="114"/>
      <c r="AJ52" s="114"/>
      <c r="AK52" s="148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37"/>
      <c r="BC52" s="137"/>
    </row>
    <row r="53" spans="1:55" ht="12" customHeight="1" x14ac:dyDescent="0.15">
      <c r="A53" s="114"/>
      <c r="B53" s="114"/>
      <c r="C53" s="114"/>
      <c r="D53" s="114"/>
      <c r="E53" s="240" t="s">
        <v>131</v>
      </c>
      <c r="F53" s="240"/>
      <c r="G53" s="152" t="s">
        <v>18</v>
      </c>
      <c r="H53" s="151">
        <v>55</v>
      </c>
      <c r="I53" s="150">
        <v>4</v>
      </c>
      <c r="J53" s="150">
        <v>92</v>
      </c>
      <c r="K53" s="150">
        <v>39</v>
      </c>
      <c r="L53" s="150">
        <v>143</v>
      </c>
      <c r="M53" s="150">
        <v>502</v>
      </c>
      <c r="N53" s="150">
        <v>93</v>
      </c>
      <c r="O53" s="150">
        <v>154</v>
      </c>
      <c r="P53" s="151"/>
      <c r="Q53" s="149">
        <v>93</v>
      </c>
      <c r="R53" s="149">
        <v>44</v>
      </c>
      <c r="S53" s="149">
        <v>0</v>
      </c>
      <c r="T53" s="149">
        <v>19</v>
      </c>
      <c r="U53" s="149">
        <v>1</v>
      </c>
      <c r="V53" s="149">
        <v>145</v>
      </c>
      <c r="W53" s="149">
        <v>5</v>
      </c>
      <c r="X53" s="149">
        <v>338</v>
      </c>
      <c r="Z53" s="114"/>
      <c r="AA53" s="114"/>
      <c r="AB53" s="240" t="s">
        <v>131</v>
      </c>
      <c r="AC53" s="240"/>
      <c r="AD53" s="147" t="s">
        <v>18</v>
      </c>
      <c r="AE53" s="114"/>
      <c r="AF53" s="114"/>
      <c r="AG53" s="114"/>
      <c r="AH53" s="114"/>
      <c r="AI53" s="114"/>
      <c r="AJ53" s="114"/>
      <c r="AK53" s="148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37"/>
      <c r="AX53" s="137"/>
      <c r="AY53" s="137"/>
      <c r="AZ53" s="137"/>
      <c r="BA53" s="137"/>
      <c r="BB53" s="114"/>
      <c r="BC53" s="114"/>
    </row>
    <row r="54" spans="1:55" ht="12" customHeight="1" x14ac:dyDescent="0.15">
      <c r="A54" s="114"/>
      <c r="B54" s="114"/>
      <c r="C54" s="114"/>
      <c r="D54" s="114"/>
      <c r="E54" s="258" t="s">
        <v>131</v>
      </c>
      <c r="F54" s="258"/>
      <c r="G54" s="152" t="s">
        <v>19</v>
      </c>
      <c r="H54" s="151">
        <v>30</v>
      </c>
      <c r="I54" s="150">
        <v>4</v>
      </c>
      <c r="J54" s="150">
        <v>44</v>
      </c>
      <c r="K54" s="150">
        <v>17</v>
      </c>
      <c r="L54" s="150">
        <v>88</v>
      </c>
      <c r="M54" s="150">
        <v>292</v>
      </c>
      <c r="N54" s="150">
        <v>18</v>
      </c>
      <c r="O54" s="150">
        <v>35</v>
      </c>
      <c r="P54" s="151"/>
      <c r="Q54" s="149">
        <v>47</v>
      </c>
      <c r="R54" s="149">
        <v>13</v>
      </c>
      <c r="S54" s="149">
        <v>3</v>
      </c>
      <c r="T54" s="149">
        <v>18</v>
      </c>
      <c r="U54" s="149">
        <v>0</v>
      </c>
      <c r="V54" s="149">
        <v>107</v>
      </c>
      <c r="W54" s="149">
        <v>12</v>
      </c>
      <c r="X54" s="149">
        <v>245</v>
      </c>
      <c r="Z54" s="114"/>
      <c r="AA54" s="114"/>
      <c r="AB54" s="258" t="s">
        <v>131</v>
      </c>
      <c r="AC54" s="258"/>
      <c r="AD54" s="147" t="s">
        <v>19</v>
      </c>
      <c r="AF54" s="137"/>
      <c r="AG54" s="137"/>
      <c r="AH54" s="137"/>
      <c r="AI54" s="137"/>
      <c r="AJ54" s="137"/>
      <c r="AK54" s="138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14"/>
      <c r="AX54" s="114"/>
      <c r="AY54" s="114"/>
      <c r="AZ54" s="114"/>
      <c r="BA54" s="114"/>
      <c r="BB54" s="114"/>
      <c r="BC54" s="114"/>
    </row>
    <row r="55" spans="1:55" ht="15" customHeight="1" x14ac:dyDescent="0.15">
      <c r="B55" s="139"/>
      <c r="C55" s="259" t="s">
        <v>150</v>
      </c>
      <c r="D55" s="259"/>
      <c r="E55" s="259"/>
      <c r="F55" s="259"/>
      <c r="G55" s="259"/>
      <c r="H55" s="154">
        <v>366</v>
      </c>
      <c r="I55" s="154">
        <v>36</v>
      </c>
      <c r="J55" s="154">
        <v>1064</v>
      </c>
      <c r="K55" s="154">
        <v>269</v>
      </c>
      <c r="L55" s="154">
        <v>1160</v>
      </c>
      <c r="M55" s="154">
        <v>3759</v>
      </c>
      <c r="N55" s="154">
        <v>568</v>
      </c>
      <c r="O55" s="155">
        <v>1597</v>
      </c>
      <c r="P55" s="156"/>
      <c r="Q55" s="157">
        <v>1553</v>
      </c>
      <c r="R55" s="154">
        <v>478</v>
      </c>
      <c r="S55" s="154">
        <v>268</v>
      </c>
      <c r="T55" s="154">
        <v>331</v>
      </c>
      <c r="U55" s="154">
        <v>22</v>
      </c>
      <c r="V55" s="154">
        <v>2114</v>
      </c>
      <c r="W55" s="154">
        <v>333</v>
      </c>
      <c r="X55" s="154">
        <v>5661</v>
      </c>
      <c r="Y55" s="139"/>
      <c r="Z55" s="259" t="s">
        <v>150</v>
      </c>
      <c r="AA55" s="259"/>
      <c r="AB55" s="259"/>
      <c r="AC55" s="259"/>
      <c r="AD55" s="259"/>
      <c r="AE55" s="139"/>
      <c r="AF55" s="114"/>
      <c r="AG55" s="114"/>
      <c r="AH55" s="114"/>
      <c r="AI55" s="114"/>
      <c r="AJ55" s="114"/>
      <c r="AK55" s="148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</row>
    <row r="56" spans="1:55" ht="12" customHeight="1" x14ac:dyDescent="0.15">
      <c r="A56" s="139"/>
      <c r="B56" s="114"/>
      <c r="C56" s="114"/>
      <c r="D56" s="240" t="s">
        <v>131</v>
      </c>
      <c r="E56" s="240"/>
      <c r="F56" s="241" t="s">
        <v>151</v>
      </c>
      <c r="G56" s="256"/>
      <c r="H56" s="151">
        <v>146</v>
      </c>
      <c r="I56" s="150">
        <v>22</v>
      </c>
      <c r="J56" s="150">
        <v>309</v>
      </c>
      <c r="K56" s="150">
        <v>95</v>
      </c>
      <c r="L56" s="150">
        <v>496</v>
      </c>
      <c r="M56" s="150">
        <v>1745</v>
      </c>
      <c r="N56" s="150">
        <v>224</v>
      </c>
      <c r="O56" s="150">
        <v>929</v>
      </c>
      <c r="P56" s="151"/>
      <c r="Q56" s="149">
        <v>1200</v>
      </c>
      <c r="R56" s="149">
        <v>333</v>
      </c>
      <c r="S56" s="149">
        <v>128</v>
      </c>
      <c r="T56" s="149">
        <v>131</v>
      </c>
      <c r="U56" s="149">
        <v>8</v>
      </c>
      <c r="V56" s="149">
        <v>1091</v>
      </c>
      <c r="W56" s="149">
        <v>190</v>
      </c>
      <c r="X56" s="149">
        <v>2231</v>
      </c>
      <c r="AA56" s="240" t="s">
        <v>131</v>
      </c>
      <c r="AB56" s="240"/>
      <c r="AC56" s="241" t="s">
        <v>151</v>
      </c>
      <c r="AD56" s="241"/>
      <c r="AE56" s="114"/>
      <c r="AF56" s="114"/>
      <c r="AG56" s="114"/>
      <c r="AH56" s="114"/>
      <c r="AI56" s="114"/>
      <c r="AJ56" s="114"/>
      <c r="AK56" s="148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</row>
    <row r="57" spans="1:55" ht="12" customHeight="1" x14ac:dyDescent="0.15">
      <c r="A57" s="114"/>
      <c r="B57" s="114"/>
      <c r="C57" s="114"/>
      <c r="D57" s="240" t="s">
        <v>131</v>
      </c>
      <c r="E57" s="240"/>
      <c r="F57" s="241" t="s">
        <v>152</v>
      </c>
      <c r="G57" s="256"/>
      <c r="H57" s="151">
        <v>33</v>
      </c>
      <c r="I57" s="150">
        <v>2</v>
      </c>
      <c r="J57" s="150">
        <v>114</v>
      </c>
      <c r="K57" s="150">
        <v>32</v>
      </c>
      <c r="L57" s="150">
        <v>78</v>
      </c>
      <c r="M57" s="150">
        <v>210</v>
      </c>
      <c r="N57" s="150">
        <v>3</v>
      </c>
      <c r="O57" s="150">
        <v>21</v>
      </c>
      <c r="P57" s="151"/>
      <c r="Q57" s="149">
        <v>11</v>
      </c>
      <c r="R57" s="149">
        <v>5</v>
      </c>
      <c r="S57" s="149">
        <v>11</v>
      </c>
      <c r="T57" s="149">
        <v>31</v>
      </c>
      <c r="U57" s="149">
        <v>2</v>
      </c>
      <c r="V57" s="149">
        <v>160</v>
      </c>
      <c r="W57" s="149">
        <v>10</v>
      </c>
      <c r="X57" s="149">
        <v>562</v>
      </c>
      <c r="AA57" s="240" t="s">
        <v>131</v>
      </c>
      <c r="AB57" s="240"/>
      <c r="AC57" s="241" t="s">
        <v>152</v>
      </c>
      <c r="AD57" s="241"/>
      <c r="AE57" s="114"/>
      <c r="AF57" s="114"/>
      <c r="AG57" s="114"/>
      <c r="AH57" s="114"/>
      <c r="AI57" s="114"/>
      <c r="AJ57" s="114"/>
      <c r="AK57" s="148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</row>
    <row r="58" spans="1:55" ht="12" customHeight="1" x14ac:dyDescent="0.15">
      <c r="A58" s="114"/>
      <c r="B58" s="114"/>
      <c r="C58" s="114"/>
      <c r="D58" s="240" t="s">
        <v>131</v>
      </c>
      <c r="E58" s="240"/>
      <c r="F58" s="241" t="s">
        <v>20</v>
      </c>
      <c r="G58" s="256"/>
      <c r="H58" s="151">
        <v>41</v>
      </c>
      <c r="I58" s="150">
        <v>5</v>
      </c>
      <c r="J58" s="150">
        <v>120</v>
      </c>
      <c r="K58" s="150">
        <v>28</v>
      </c>
      <c r="L58" s="150">
        <v>154</v>
      </c>
      <c r="M58" s="150">
        <v>477</v>
      </c>
      <c r="N58" s="150">
        <v>141</v>
      </c>
      <c r="O58" s="150">
        <v>263</v>
      </c>
      <c r="P58" s="151"/>
      <c r="Q58" s="149">
        <v>142</v>
      </c>
      <c r="R58" s="149">
        <v>57</v>
      </c>
      <c r="S58" s="149">
        <v>18</v>
      </c>
      <c r="T58" s="149">
        <v>58</v>
      </c>
      <c r="U58" s="149">
        <v>4</v>
      </c>
      <c r="V58" s="149">
        <v>153</v>
      </c>
      <c r="W58" s="149">
        <v>86</v>
      </c>
      <c r="X58" s="149">
        <v>789</v>
      </c>
      <c r="AA58" s="240" t="s">
        <v>131</v>
      </c>
      <c r="AB58" s="240"/>
      <c r="AC58" s="241" t="s">
        <v>20</v>
      </c>
      <c r="AD58" s="241"/>
      <c r="AE58" s="114"/>
      <c r="AF58" s="114"/>
      <c r="AG58" s="114"/>
      <c r="AH58" s="114"/>
      <c r="AI58" s="114"/>
      <c r="AJ58" s="114"/>
      <c r="AK58" s="148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</row>
    <row r="59" spans="1:55" ht="12" customHeight="1" x14ac:dyDescent="0.15">
      <c r="A59" s="114"/>
      <c r="B59" s="114"/>
      <c r="C59" s="114"/>
      <c r="D59" s="240" t="s">
        <v>131</v>
      </c>
      <c r="E59" s="240"/>
      <c r="F59" s="241" t="s">
        <v>153</v>
      </c>
      <c r="G59" s="256"/>
      <c r="H59" s="151">
        <v>5</v>
      </c>
      <c r="I59" s="150">
        <v>0</v>
      </c>
      <c r="J59" s="150">
        <v>35</v>
      </c>
      <c r="K59" s="150">
        <v>3</v>
      </c>
      <c r="L59" s="150">
        <v>16</v>
      </c>
      <c r="M59" s="150">
        <v>42</v>
      </c>
      <c r="N59" s="150">
        <v>1</v>
      </c>
      <c r="O59" s="150">
        <v>5</v>
      </c>
      <c r="P59" s="151"/>
      <c r="Q59" s="149">
        <v>7</v>
      </c>
      <c r="R59" s="149">
        <v>3</v>
      </c>
      <c r="S59" s="149">
        <v>1</v>
      </c>
      <c r="T59" s="149">
        <v>2</v>
      </c>
      <c r="U59" s="149">
        <v>0</v>
      </c>
      <c r="V59" s="149">
        <v>5</v>
      </c>
      <c r="W59" s="149">
        <v>0</v>
      </c>
      <c r="X59" s="149">
        <v>147</v>
      </c>
      <c r="AA59" s="240" t="s">
        <v>131</v>
      </c>
      <c r="AB59" s="240"/>
      <c r="AC59" s="241" t="s">
        <v>153</v>
      </c>
      <c r="AD59" s="241"/>
      <c r="AE59" s="114"/>
      <c r="AF59" s="114"/>
      <c r="AG59" s="114"/>
      <c r="AH59" s="114"/>
      <c r="AI59" s="114"/>
      <c r="AJ59" s="114"/>
      <c r="AK59" s="148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</row>
    <row r="60" spans="1:55" ht="12" customHeight="1" x14ac:dyDescent="0.15">
      <c r="A60" s="114"/>
      <c r="B60" s="114"/>
      <c r="C60" s="114"/>
      <c r="D60" s="240" t="s">
        <v>131</v>
      </c>
      <c r="E60" s="240"/>
      <c r="F60" s="255" t="s">
        <v>103</v>
      </c>
      <c r="G60" s="257"/>
      <c r="H60" s="151">
        <v>4</v>
      </c>
      <c r="I60" s="150">
        <v>0</v>
      </c>
      <c r="J60" s="150">
        <v>18</v>
      </c>
      <c r="K60" s="150">
        <v>2</v>
      </c>
      <c r="L60" s="150">
        <v>13</v>
      </c>
      <c r="M60" s="150">
        <v>46</v>
      </c>
      <c r="N60" s="150">
        <v>1</v>
      </c>
      <c r="O60" s="150">
        <v>6</v>
      </c>
      <c r="P60" s="151"/>
      <c r="Q60" s="149">
        <v>5</v>
      </c>
      <c r="R60" s="149">
        <v>1</v>
      </c>
      <c r="S60" s="149">
        <v>5</v>
      </c>
      <c r="T60" s="149">
        <v>3</v>
      </c>
      <c r="U60" s="149">
        <v>0</v>
      </c>
      <c r="V60" s="149">
        <v>10</v>
      </c>
      <c r="W60" s="149">
        <v>1</v>
      </c>
      <c r="X60" s="149">
        <v>53</v>
      </c>
      <c r="AA60" s="240" t="s">
        <v>131</v>
      </c>
      <c r="AB60" s="240"/>
      <c r="AC60" s="255" t="s">
        <v>103</v>
      </c>
      <c r="AD60" s="255"/>
      <c r="AE60" s="114"/>
      <c r="AF60" s="114"/>
      <c r="AG60" s="114"/>
      <c r="AH60" s="114"/>
      <c r="AI60" s="114"/>
      <c r="AJ60" s="114"/>
      <c r="AK60" s="148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</row>
    <row r="61" spans="1:55" ht="12" customHeight="1" x14ac:dyDescent="0.15">
      <c r="A61" s="114"/>
      <c r="B61" s="114"/>
      <c r="C61" s="114"/>
      <c r="D61" s="240" t="s">
        <v>131</v>
      </c>
      <c r="E61" s="240"/>
      <c r="F61" s="241" t="s">
        <v>21</v>
      </c>
      <c r="G61" s="256"/>
      <c r="H61" s="151">
        <v>2</v>
      </c>
      <c r="I61" s="150">
        <v>0</v>
      </c>
      <c r="J61" s="150">
        <v>33</v>
      </c>
      <c r="K61" s="150">
        <v>4</v>
      </c>
      <c r="L61" s="150">
        <v>27</v>
      </c>
      <c r="M61" s="150">
        <v>77</v>
      </c>
      <c r="N61" s="150">
        <v>63</v>
      </c>
      <c r="O61" s="150">
        <v>146</v>
      </c>
      <c r="P61" s="151"/>
      <c r="Q61" s="149">
        <v>42</v>
      </c>
      <c r="R61" s="149">
        <v>33</v>
      </c>
      <c r="S61" s="149">
        <v>2</v>
      </c>
      <c r="T61" s="149">
        <v>5</v>
      </c>
      <c r="U61" s="149">
        <v>0</v>
      </c>
      <c r="V61" s="149">
        <v>43</v>
      </c>
      <c r="W61" s="149">
        <v>5</v>
      </c>
      <c r="X61" s="149">
        <v>137</v>
      </c>
      <c r="AA61" s="240" t="s">
        <v>131</v>
      </c>
      <c r="AB61" s="240"/>
      <c r="AC61" s="241" t="s">
        <v>21</v>
      </c>
      <c r="AD61" s="241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</row>
    <row r="62" spans="1:55" ht="12" customHeight="1" thickBot="1" x14ac:dyDescent="0.2">
      <c r="B62" s="158"/>
      <c r="C62" s="158"/>
      <c r="D62" s="237" t="s">
        <v>131</v>
      </c>
      <c r="E62" s="237"/>
      <c r="F62" s="238" t="s">
        <v>22</v>
      </c>
      <c r="G62" s="239"/>
      <c r="H62" s="159">
        <v>87</v>
      </c>
      <c r="I62" s="160">
        <v>5</v>
      </c>
      <c r="J62" s="160">
        <v>245</v>
      </c>
      <c r="K62" s="160">
        <v>52</v>
      </c>
      <c r="L62" s="160">
        <v>230</v>
      </c>
      <c r="M62" s="160">
        <v>730</v>
      </c>
      <c r="N62" s="160">
        <v>100</v>
      </c>
      <c r="O62" s="160">
        <v>152</v>
      </c>
      <c r="P62" s="151"/>
      <c r="Q62" s="161">
        <v>67</v>
      </c>
      <c r="R62" s="161">
        <v>24</v>
      </c>
      <c r="S62" s="161">
        <v>33</v>
      </c>
      <c r="T62" s="161">
        <v>73</v>
      </c>
      <c r="U62" s="161">
        <v>6</v>
      </c>
      <c r="V62" s="161">
        <v>454</v>
      </c>
      <c r="W62" s="161">
        <v>36</v>
      </c>
      <c r="X62" s="161">
        <v>1154</v>
      </c>
      <c r="Y62" s="158"/>
      <c r="Z62" s="158"/>
      <c r="AA62" s="237" t="s">
        <v>131</v>
      </c>
      <c r="AB62" s="237"/>
      <c r="AC62" s="238" t="s">
        <v>22</v>
      </c>
      <c r="AD62" s="238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</row>
    <row r="63" spans="1:55" x14ac:dyDescent="0.15">
      <c r="A63" s="120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</row>
    <row r="64" spans="1:55" x14ac:dyDescent="0.15">
      <c r="A64" s="114"/>
      <c r="B64" s="114"/>
      <c r="C64" s="114"/>
      <c r="D64" s="114"/>
      <c r="E64" s="114"/>
      <c r="F64" s="114"/>
      <c r="G64" s="113" t="s">
        <v>92</v>
      </c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</row>
    <row r="65" spans="1:55" x14ac:dyDescent="0.15">
      <c r="A65" s="114"/>
      <c r="B65" s="114"/>
      <c r="C65" s="114"/>
      <c r="D65" s="114"/>
      <c r="E65" s="114"/>
      <c r="F65" s="114"/>
      <c r="G65" s="113" t="s">
        <v>93</v>
      </c>
      <c r="H65" s="72">
        <f>SUM(H8,H21,H28,H32,H47,H55)-H7</f>
        <v>0</v>
      </c>
      <c r="I65" s="72">
        <f t="shared" ref="I65:O65" si="20">SUM(I8,I21,I28,I32,I47,I55)-I7</f>
        <v>0</v>
      </c>
      <c r="J65" s="72">
        <f t="shared" si="20"/>
        <v>0</v>
      </c>
      <c r="K65" s="72">
        <f t="shared" si="20"/>
        <v>0</v>
      </c>
      <c r="L65" s="72">
        <f t="shared" si="20"/>
        <v>0</v>
      </c>
      <c r="M65" s="72">
        <f t="shared" si="20"/>
        <v>0</v>
      </c>
      <c r="N65" s="72">
        <f t="shared" si="20"/>
        <v>0</v>
      </c>
      <c r="O65" s="72">
        <f t="shared" si="20"/>
        <v>0</v>
      </c>
      <c r="P65" s="72"/>
      <c r="Q65" s="72">
        <f>SUM(Q8,Q21,Q28,Q32,Q47,Q55)-Q7</f>
        <v>0</v>
      </c>
      <c r="R65" s="72">
        <f t="shared" ref="R65:X65" si="21">SUM(R8,R21,R28,R32,R47,R55)-R7</f>
        <v>0</v>
      </c>
      <c r="S65" s="72">
        <f t="shared" si="21"/>
        <v>0</v>
      </c>
      <c r="T65" s="72">
        <f t="shared" si="21"/>
        <v>0</v>
      </c>
      <c r="U65" s="72">
        <f t="shared" si="21"/>
        <v>0</v>
      </c>
      <c r="V65" s="72">
        <f t="shared" si="21"/>
        <v>0</v>
      </c>
      <c r="W65" s="72">
        <f t="shared" si="21"/>
        <v>0</v>
      </c>
      <c r="X65" s="72">
        <f t="shared" si="21"/>
        <v>0</v>
      </c>
      <c r="Y65" s="72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</row>
    <row r="66" spans="1:55" x14ac:dyDescent="0.15">
      <c r="A66" s="114"/>
      <c r="B66" s="114"/>
      <c r="C66" s="114"/>
      <c r="D66" s="114"/>
      <c r="E66" s="114"/>
      <c r="F66" s="114"/>
      <c r="G66" s="113" t="s">
        <v>94</v>
      </c>
      <c r="H66" s="72">
        <f>SUM(H9,H14,H19,H20)-H8</f>
        <v>0</v>
      </c>
      <c r="I66" s="72">
        <f t="shared" ref="I66:O66" si="22">SUM(I9,I14,I19,I20)-I8</f>
        <v>0</v>
      </c>
      <c r="J66" s="72">
        <f t="shared" si="22"/>
        <v>0</v>
      </c>
      <c r="K66" s="72">
        <f t="shared" si="22"/>
        <v>0</v>
      </c>
      <c r="L66" s="72">
        <f t="shared" si="22"/>
        <v>0</v>
      </c>
      <c r="M66" s="72">
        <f t="shared" si="22"/>
        <v>0</v>
      </c>
      <c r="N66" s="72">
        <f t="shared" si="22"/>
        <v>0</v>
      </c>
      <c r="O66" s="72">
        <f t="shared" si="22"/>
        <v>0</v>
      </c>
      <c r="P66" s="72"/>
      <c r="Q66" s="72">
        <f>SUM(Q9,Q14,Q19,Q20)-Q8</f>
        <v>0</v>
      </c>
      <c r="R66" s="72">
        <f t="shared" ref="R66:X66" si="23">SUM(R9,R14,R19,R20)-R8</f>
        <v>0</v>
      </c>
      <c r="S66" s="72">
        <f t="shared" si="23"/>
        <v>0</v>
      </c>
      <c r="T66" s="72">
        <f t="shared" si="23"/>
        <v>0</v>
      </c>
      <c r="U66" s="72">
        <f t="shared" si="23"/>
        <v>0</v>
      </c>
      <c r="V66" s="72">
        <f t="shared" si="23"/>
        <v>0</v>
      </c>
      <c r="W66" s="72">
        <f t="shared" si="23"/>
        <v>0</v>
      </c>
      <c r="X66" s="72">
        <f t="shared" si="23"/>
        <v>0</v>
      </c>
      <c r="Y66" s="72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</row>
    <row r="67" spans="1:55" x14ac:dyDescent="0.15">
      <c r="A67" s="114"/>
      <c r="B67" s="114"/>
      <c r="C67" s="114"/>
      <c r="D67" s="114"/>
      <c r="E67" s="114"/>
      <c r="F67" s="114"/>
      <c r="G67" s="113" t="s">
        <v>4</v>
      </c>
      <c r="H67" s="72">
        <f>SUM(H10:H13)-H9</f>
        <v>0</v>
      </c>
      <c r="I67" s="72">
        <f t="shared" ref="I67:O67" si="24">SUM(I10:I13)-I9</f>
        <v>0</v>
      </c>
      <c r="J67" s="72">
        <f t="shared" si="24"/>
        <v>0</v>
      </c>
      <c r="K67" s="72">
        <f t="shared" si="24"/>
        <v>0</v>
      </c>
      <c r="L67" s="72">
        <f t="shared" si="24"/>
        <v>0</v>
      </c>
      <c r="M67" s="72">
        <f t="shared" si="24"/>
        <v>0</v>
      </c>
      <c r="N67" s="72">
        <f t="shared" si="24"/>
        <v>0</v>
      </c>
      <c r="O67" s="72">
        <f t="shared" si="24"/>
        <v>0</v>
      </c>
      <c r="P67" s="72"/>
      <c r="Q67" s="72">
        <f>SUM(Q10:Q13)-Q9</f>
        <v>0</v>
      </c>
      <c r="R67" s="72">
        <f t="shared" ref="R67:X67" si="25">SUM(R10:R13)-R9</f>
        <v>0</v>
      </c>
      <c r="S67" s="72">
        <f t="shared" si="25"/>
        <v>0</v>
      </c>
      <c r="T67" s="72">
        <f t="shared" si="25"/>
        <v>0</v>
      </c>
      <c r="U67" s="72">
        <f t="shared" si="25"/>
        <v>0</v>
      </c>
      <c r="V67" s="72">
        <f t="shared" si="25"/>
        <v>0</v>
      </c>
      <c r="W67" s="72">
        <f t="shared" si="25"/>
        <v>0</v>
      </c>
      <c r="X67" s="72">
        <f t="shared" si="25"/>
        <v>0</v>
      </c>
      <c r="Y67" s="72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</row>
    <row r="68" spans="1:55" x14ac:dyDescent="0.15">
      <c r="A68" s="114"/>
      <c r="B68" s="114"/>
      <c r="C68" s="114"/>
      <c r="D68" s="114"/>
      <c r="E68" s="114"/>
      <c r="F68" s="114"/>
      <c r="G68" s="113" t="s">
        <v>95</v>
      </c>
      <c r="H68" s="72">
        <f>SUM(H15:H18)-H14</f>
        <v>0</v>
      </c>
      <c r="I68" s="72">
        <f t="shared" ref="I68:O68" si="26">SUM(I15:I18)-I14</f>
        <v>0</v>
      </c>
      <c r="J68" s="72">
        <f t="shared" si="26"/>
        <v>0</v>
      </c>
      <c r="K68" s="72">
        <f t="shared" si="26"/>
        <v>0</v>
      </c>
      <c r="L68" s="72">
        <f t="shared" si="26"/>
        <v>0</v>
      </c>
      <c r="M68" s="72">
        <f t="shared" si="26"/>
        <v>0</v>
      </c>
      <c r="N68" s="72">
        <f t="shared" si="26"/>
        <v>0</v>
      </c>
      <c r="O68" s="72">
        <f t="shared" si="26"/>
        <v>0</v>
      </c>
      <c r="P68" s="72"/>
      <c r="Q68" s="72">
        <f>SUM(Q15:Q18)-Q14</f>
        <v>0</v>
      </c>
      <c r="R68" s="72">
        <f t="shared" ref="R68:X68" si="27">SUM(R15:R18)-R14</f>
        <v>0</v>
      </c>
      <c r="S68" s="72">
        <f t="shared" si="27"/>
        <v>0</v>
      </c>
      <c r="T68" s="72">
        <f t="shared" si="27"/>
        <v>0</v>
      </c>
      <c r="U68" s="72">
        <f t="shared" si="27"/>
        <v>0</v>
      </c>
      <c r="V68" s="72">
        <f t="shared" si="27"/>
        <v>0</v>
      </c>
      <c r="W68" s="72">
        <f t="shared" si="27"/>
        <v>0</v>
      </c>
      <c r="X68" s="72">
        <f t="shared" si="27"/>
        <v>0</v>
      </c>
      <c r="Y68" s="72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</row>
    <row r="69" spans="1:55" x14ac:dyDescent="0.15">
      <c r="A69" s="114"/>
      <c r="B69" s="114"/>
      <c r="C69" s="114"/>
      <c r="D69" s="114"/>
      <c r="E69" s="114"/>
      <c r="F69" s="114"/>
      <c r="G69" s="113" t="s">
        <v>96</v>
      </c>
      <c r="H69" s="72">
        <f>SUM(H22:H24,H26:H27)-H21</f>
        <v>0</v>
      </c>
      <c r="I69" s="72">
        <f t="shared" ref="I69:O69" si="28">SUM(I22:I24,I26:I27)-I21</f>
        <v>0</v>
      </c>
      <c r="J69" s="72">
        <f t="shared" si="28"/>
        <v>0</v>
      </c>
      <c r="K69" s="72">
        <f t="shared" si="28"/>
        <v>0</v>
      </c>
      <c r="L69" s="72">
        <f t="shared" si="28"/>
        <v>0</v>
      </c>
      <c r="M69" s="72">
        <f t="shared" si="28"/>
        <v>0</v>
      </c>
      <c r="N69" s="72">
        <f t="shared" si="28"/>
        <v>0</v>
      </c>
      <c r="O69" s="72">
        <f t="shared" si="28"/>
        <v>0</v>
      </c>
      <c r="P69" s="72"/>
      <c r="Q69" s="72">
        <f>SUM(Q22:Q24,Q26:Q27)-Q21</f>
        <v>0</v>
      </c>
      <c r="R69" s="72">
        <f t="shared" ref="R69:X69" si="29">SUM(R22:R24,R26:R27)-R21</f>
        <v>0</v>
      </c>
      <c r="S69" s="72">
        <f t="shared" si="29"/>
        <v>0</v>
      </c>
      <c r="T69" s="72">
        <f t="shared" si="29"/>
        <v>0</v>
      </c>
      <c r="U69" s="72">
        <f t="shared" si="29"/>
        <v>0</v>
      </c>
      <c r="V69" s="72">
        <f t="shared" si="29"/>
        <v>0</v>
      </c>
      <c r="W69" s="72">
        <f t="shared" si="29"/>
        <v>0</v>
      </c>
      <c r="X69" s="72">
        <f t="shared" si="29"/>
        <v>0</v>
      </c>
      <c r="Y69" s="72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</row>
    <row r="70" spans="1:55" x14ac:dyDescent="0.15">
      <c r="A70" s="114"/>
      <c r="B70" s="114"/>
      <c r="C70" s="114"/>
      <c r="D70" s="114"/>
      <c r="E70" s="114"/>
      <c r="F70" s="114"/>
      <c r="G70" s="113" t="s">
        <v>97</v>
      </c>
      <c r="H70" s="72">
        <f>SUM(H29:H31)-H28</f>
        <v>0</v>
      </c>
      <c r="I70" s="72">
        <f t="shared" ref="I70:O70" si="30">SUM(I29:I31)-I28</f>
        <v>0</v>
      </c>
      <c r="J70" s="72">
        <f t="shared" si="30"/>
        <v>0</v>
      </c>
      <c r="K70" s="72">
        <f t="shared" si="30"/>
        <v>0</v>
      </c>
      <c r="L70" s="72">
        <f t="shared" si="30"/>
        <v>0</v>
      </c>
      <c r="M70" s="72">
        <f t="shared" si="30"/>
        <v>0</v>
      </c>
      <c r="N70" s="72">
        <f t="shared" si="30"/>
        <v>0</v>
      </c>
      <c r="O70" s="72">
        <f t="shared" si="30"/>
        <v>0</v>
      </c>
      <c r="P70" s="72"/>
      <c r="Q70" s="72">
        <f>SUM(Q29:Q31)-Q28</f>
        <v>0</v>
      </c>
      <c r="R70" s="72">
        <f t="shared" ref="R70:X70" si="31">SUM(R29:R31)-R28</f>
        <v>0</v>
      </c>
      <c r="S70" s="72">
        <f t="shared" si="31"/>
        <v>0</v>
      </c>
      <c r="T70" s="72">
        <f t="shared" si="31"/>
        <v>0</v>
      </c>
      <c r="U70" s="72">
        <f t="shared" si="31"/>
        <v>0</v>
      </c>
      <c r="V70" s="72">
        <f t="shared" si="31"/>
        <v>0</v>
      </c>
      <c r="W70" s="72">
        <f t="shared" si="31"/>
        <v>0</v>
      </c>
      <c r="X70" s="72">
        <f t="shared" si="31"/>
        <v>0</v>
      </c>
      <c r="Y70" s="72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</row>
    <row r="71" spans="1:55" x14ac:dyDescent="0.15">
      <c r="A71" s="114"/>
      <c r="B71" s="114"/>
      <c r="C71" s="114"/>
      <c r="D71" s="114"/>
      <c r="E71" s="114"/>
      <c r="F71" s="114"/>
      <c r="G71" s="113" t="s">
        <v>98</v>
      </c>
      <c r="H71" s="72">
        <f>SUM(H33:H34,H37,H43,H45:H46)-H32</f>
        <v>0</v>
      </c>
      <c r="I71" s="72">
        <f t="shared" ref="I71:O71" si="32">SUM(I33:I34,I37,I43,I45:I46)-I32</f>
        <v>0</v>
      </c>
      <c r="J71" s="72">
        <f t="shared" si="32"/>
        <v>0</v>
      </c>
      <c r="K71" s="72">
        <f t="shared" si="32"/>
        <v>0</v>
      </c>
      <c r="L71" s="72">
        <f t="shared" si="32"/>
        <v>0</v>
      </c>
      <c r="M71" s="72">
        <f t="shared" si="32"/>
        <v>0</v>
      </c>
      <c r="N71" s="72">
        <f t="shared" si="32"/>
        <v>0</v>
      </c>
      <c r="O71" s="72">
        <f t="shared" si="32"/>
        <v>0</v>
      </c>
      <c r="P71" s="72"/>
      <c r="Q71" s="72">
        <f>SUM(Q33:Q34,Q37,Q43,Q45:Q46)-Q32</f>
        <v>0</v>
      </c>
      <c r="R71" s="72">
        <f t="shared" ref="R71:X71" si="33">SUM(R33:R34,R37,R43,R45:R46)-R32</f>
        <v>0</v>
      </c>
      <c r="S71" s="72">
        <f t="shared" si="33"/>
        <v>0</v>
      </c>
      <c r="T71" s="72">
        <f t="shared" si="33"/>
        <v>0</v>
      </c>
      <c r="U71" s="72">
        <f t="shared" si="33"/>
        <v>0</v>
      </c>
      <c r="V71" s="72">
        <f t="shared" si="33"/>
        <v>0</v>
      </c>
      <c r="W71" s="72">
        <f t="shared" si="33"/>
        <v>0</v>
      </c>
      <c r="X71" s="72">
        <f t="shared" si="33"/>
        <v>0</v>
      </c>
      <c r="Y71" s="72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</row>
    <row r="72" spans="1:55" x14ac:dyDescent="0.15">
      <c r="A72" s="114"/>
      <c r="B72" s="114"/>
      <c r="C72" s="114"/>
      <c r="D72" s="114"/>
      <c r="E72" s="114"/>
      <c r="F72" s="114"/>
      <c r="G72" s="113" t="s">
        <v>99</v>
      </c>
      <c r="H72" s="72">
        <f>SUM(H35:H36)-H34</f>
        <v>0</v>
      </c>
      <c r="I72" s="72">
        <f t="shared" ref="I72:O72" si="34">SUM(I35:I36)-I34</f>
        <v>0</v>
      </c>
      <c r="J72" s="72">
        <f t="shared" si="34"/>
        <v>0</v>
      </c>
      <c r="K72" s="72">
        <f t="shared" si="34"/>
        <v>0</v>
      </c>
      <c r="L72" s="72">
        <f t="shared" si="34"/>
        <v>0</v>
      </c>
      <c r="M72" s="72">
        <f t="shared" si="34"/>
        <v>0</v>
      </c>
      <c r="N72" s="72">
        <f t="shared" si="34"/>
        <v>0</v>
      </c>
      <c r="O72" s="72">
        <f t="shared" si="34"/>
        <v>0</v>
      </c>
      <c r="P72" s="72"/>
      <c r="Q72" s="72">
        <f>SUM(Q35:Q36)-Q34</f>
        <v>0</v>
      </c>
      <c r="R72" s="72">
        <f t="shared" ref="R72:X72" si="35">SUM(R35:R36)-R34</f>
        <v>0</v>
      </c>
      <c r="S72" s="72">
        <f t="shared" si="35"/>
        <v>0</v>
      </c>
      <c r="T72" s="72">
        <f t="shared" si="35"/>
        <v>0</v>
      </c>
      <c r="U72" s="72">
        <f t="shared" si="35"/>
        <v>0</v>
      </c>
      <c r="V72" s="72">
        <f t="shared" si="35"/>
        <v>0</v>
      </c>
      <c r="W72" s="72">
        <f t="shared" si="35"/>
        <v>0</v>
      </c>
      <c r="X72" s="72">
        <f t="shared" si="35"/>
        <v>0</v>
      </c>
      <c r="Y72" s="72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</row>
    <row r="73" spans="1:55" x14ac:dyDescent="0.15">
      <c r="A73" s="114"/>
      <c r="B73" s="114"/>
      <c r="C73" s="114"/>
      <c r="D73" s="114"/>
      <c r="E73" s="114"/>
      <c r="F73" s="114"/>
      <c r="G73" s="113" t="s">
        <v>100</v>
      </c>
      <c r="H73" s="72">
        <f>SUM(H38:H42)-H37</f>
        <v>0</v>
      </c>
      <c r="I73" s="72">
        <f t="shared" ref="I73:O73" si="36">SUM(I38:I42)-I37</f>
        <v>0</v>
      </c>
      <c r="J73" s="72">
        <f t="shared" si="36"/>
        <v>0</v>
      </c>
      <c r="K73" s="72">
        <f t="shared" si="36"/>
        <v>0</v>
      </c>
      <c r="L73" s="72">
        <f t="shared" si="36"/>
        <v>0</v>
      </c>
      <c r="M73" s="72">
        <f t="shared" si="36"/>
        <v>0</v>
      </c>
      <c r="N73" s="72">
        <f t="shared" si="36"/>
        <v>0</v>
      </c>
      <c r="O73" s="72">
        <f t="shared" si="36"/>
        <v>0</v>
      </c>
      <c r="P73" s="72"/>
      <c r="Q73" s="72">
        <f>SUM(Q38:Q42)-Q37</f>
        <v>0</v>
      </c>
      <c r="R73" s="72">
        <f t="shared" ref="R73:X73" si="37">SUM(R38:R42)-R37</f>
        <v>0</v>
      </c>
      <c r="S73" s="72">
        <f t="shared" si="37"/>
        <v>0</v>
      </c>
      <c r="T73" s="72">
        <f t="shared" si="37"/>
        <v>0</v>
      </c>
      <c r="U73" s="72">
        <f t="shared" si="37"/>
        <v>0</v>
      </c>
      <c r="V73" s="72">
        <f t="shared" si="37"/>
        <v>0</v>
      </c>
      <c r="W73" s="72">
        <f t="shared" si="37"/>
        <v>0</v>
      </c>
      <c r="X73" s="72">
        <f t="shared" si="37"/>
        <v>0</v>
      </c>
      <c r="Y73" s="72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</row>
    <row r="74" spans="1:55" x14ac:dyDescent="0.15">
      <c r="A74" s="114"/>
      <c r="B74" s="114"/>
      <c r="C74" s="114"/>
      <c r="D74" s="114"/>
      <c r="E74" s="114"/>
      <c r="F74" s="114"/>
      <c r="G74" s="113" t="s">
        <v>101</v>
      </c>
      <c r="H74" s="72">
        <f>SUM(H49:H51)-H48</f>
        <v>0</v>
      </c>
      <c r="I74" s="72">
        <f t="shared" ref="I74:O74" si="38">SUM(I49:I51)-I48</f>
        <v>0</v>
      </c>
      <c r="J74" s="72">
        <f t="shared" si="38"/>
        <v>0</v>
      </c>
      <c r="K74" s="72">
        <f t="shared" si="38"/>
        <v>0</v>
      </c>
      <c r="L74" s="72">
        <f t="shared" si="38"/>
        <v>0</v>
      </c>
      <c r="M74" s="72">
        <f t="shared" si="38"/>
        <v>0</v>
      </c>
      <c r="N74" s="72">
        <f t="shared" si="38"/>
        <v>0</v>
      </c>
      <c r="O74" s="72">
        <f t="shared" si="38"/>
        <v>0</v>
      </c>
      <c r="P74" s="72"/>
      <c r="Q74" s="72">
        <f>SUM(Q49:Q51)-Q48</f>
        <v>0</v>
      </c>
      <c r="R74" s="72">
        <f t="shared" ref="R74:X74" si="39">SUM(R49:R51)-R48</f>
        <v>0</v>
      </c>
      <c r="S74" s="72">
        <f t="shared" si="39"/>
        <v>0</v>
      </c>
      <c r="T74" s="72">
        <f t="shared" si="39"/>
        <v>0</v>
      </c>
      <c r="U74" s="72">
        <f t="shared" si="39"/>
        <v>0</v>
      </c>
      <c r="V74" s="72">
        <f t="shared" si="39"/>
        <v>0</v>
      </c>
      <c r="W74" s="72">
        <f t="shared" si="39"/>
        <v>0</v>
      </c>
      <c r="X74" s="72">
        <f t="shared" si="39"/>
        <v>0</v>
      </c>
      <c r="Y74" s="72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</row>
    <row r="75" spans="1:55" x14ac:dyDescent="0.15">
      <c r="A75" s="114"/>
      <c r="B75" s="114"/>
      <c r="C75" s="114"/>
      <c r="D75" s="114"/>
      <c r="E75" s="114"/>
      <c r="F75" s="114"/>
      <c r="G75" s="114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</row>
    <row r="76" spans="1:55" x14ac:dyDescent="0.15">
      <c r="A76" s="114"/>
      <c r="B76" s="114"/>
      <c r="C76" s="114"/>
      <c r="D76" s="114"/>
      <c r="E76" s="114"/>
      <c r="F76" s="114"/>
      <c r="G76" s="114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</row>
    <row r="77" spans="1:55" x14ac:dyDescent="0.15">
      <c r="A77" s="114"/>
      <c r="B77" s="114"/>
      <c r="C77" s="114"/>
      <c r="D77" s="114"/>
      <c r="E77" s="114"/>
      <c r="F77" s="114"/>
      <c r="G77" s="114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</row>
    <row r="78" spans="1:55" x14ac:dyDescent="0.15">
      <c r="A78" s="114"/>
      <c r="B78" s="114"/>
      <c r="C78" s="114"/>
      <c r="D78" s="114"/>
      <c r="E78" s="114"/>
      <c r="F78" s="114"/>
      <c r="G78" s="114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</row>
    <row r="79" spans="1:55" x14ac:dyDescent="0.15">
      <c r="A79" s="114"/>
      <c r="B79" s="114"/>
      <c r="C79" s="114"/>
      <c r="D79" s="114"/>
      <c r="E79" s="114"/>
      <c r="F79" s="114"/>
      <c r="G79" s="114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</row>
    <row r="80" spans="1:55" x14ac:dyDescent="0.15">
      <c r="A80" s="114"/>
      <c r="B80" s="114"/>
      <c r="C80" s="114"/>
      <c r="D80" s="114"/>
      <c r="E80" s="114"/>
      <c r="F80" s="114"/>
      <c r="G80" s="114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</row>
    <row r="81" spans="1:55" x14ac:dyDescent="0.15">
      <c r="A81" s="114"/>
      <c r="B81" s="114"/>
      <c r="C81" s="114"/>
      <c r="D81" s="114"/>
      <c r="E81" s="114"/>
      <c r="F81" s="114"/>
      <c r="G81" s="114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</row>
    <row r="82" spans="1:55" x14ac:dyDescent="0.15">
      <c r="A82" s="114"/>
      <c r="B82" s="114"/>
      <c r="C82" s="114"/>
      <c r="D82" s="114"/>
      <c r="E82" s="114"/>
      <c r="F82" s="114"/>
      <c r="G82" s="114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</row>
    <row r="83" spans="1:55" x14ac:dyDescent="0.15">
      <c r="A83" s="114"/>
      <c r="B83" s="114"/>
      <c r="C83" s="114"/>
      <c r="D83" s="114"/>
      <c r="E83" s="114"/>
      <c r="F83" s="114"/>
      <c r="G83" s="114"/>
      <c r="H83" s="114"/>
      <c r="I83" s="114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</row>
  </sheetData>
  <mergeCells count="138">
    <mergeCell ref="B4:G6"/>
    <mergeCell ref="H4:M4"/>
    <mergeCell ref="B7:G7"/>
    <mergeCell ref="C8:G8"/>
    <mergeCell ref="D9:G9"/>
    <mergeCell ref="Y7:AD7"/>
    <mergeCell ref="Z8:AD8"/>
    <mergeCell ref="AA9:AD9"/>
    <mergeCell ref="E10:G10"/>
    <mergeCell ref="E11:G11"/>
    <mergeCell ref="E12:G12"/>
    <mergeCell ref="AB10:AD10"/>
    <mergeCell ref="AB11:AD11"/>
    <mergeCell ref="AB12:AD12"/>
    <mergeCell ref="E13:G13"/>
    <mergeCell ref="D14:G14"/>
    <mergeCell ref="E15:G15"/>
    <mergeCell ref="AB13:AD13"/>
    <mergeCell ref="AA14:AD14"/>
    <mergeCell ref="AB15:AD15"/>
    <mergeCell ref="E16:G16"/>
    <mergeCell ref="E17:G17"/>
    <mergeCell ref="E18:G18"/>
    <mergeCell ref="AB16:AD16"/>
    <mergeCell ref="AB17:AD17"/>
    <mergeCell ref="AB18:AD18"/>
    <mergeCell ref="D19:G19"/>
    <mergeCell ref="D20:G20"/>
    <mergeCell ref="C21:G21"/>
    <mergeCell ref="AA19:AD19"/>
    <mergeCell ref="AA20:AD20"/>
    <mergeCell ref="Z21:AD21"/>
    <mergeCell ref="D22:G22"/>
    <mergeCell ref="D23:G23"/>
    <mergeCell ref="D24:G24"/>
    <mergeCell ref="AA22:AD22"/>
    <mergeCell ref="AA23:AD23"/>
    <mergeCell ref="AA24:AD24"/>
    <mergeCell ref="E25:F25"/>
    <mergeCell ref="D26:G26"/>
    <mergeCell ref="D27:G27"/>
    <mergeCell ref="AB25:AC25"/>
    <mergeCell ref="AA26:AD26"/>
    <mergeCell ref="AA27:AD27"/>
    <mergeCell ref="C28:G28"/>
    <mergeCell ref="D29:G29"/>
    <mergeCell ref="D30:G30"/>
    <mergeCell ref="Z28:AD28"/>
    <mergeCell ref="AA29:AD29"/>
    <mergeCell ref="AA30:AD30"/>
    <mergeCell ref="D31:G31"/>
    <mergeCell ref="C32:G32"/>
    <mergeCell ref="D33:G33"/>
    <mergeCell ref="AA31:AD31"/>
    <mergeCell ref="Z32:AD32"/>
    <mergeCell ref="AA33:AD33"/>
    <mergeCell ref="D34:G34"/>
    <mergeCell ref="E35:G35"/>
    <mergeCell ref="E36:G36"/>
    <mergeCell ref="AA34:AD34"/>
    <mergeCell ref="AB35:AD35"/>
    <mergeCell ref="AB36:AD36"/>
    <mergeCell ref="D37:G37"/>
    <mergeCell ref="E38:G38"/>
    <mergeCell ref="E39:G39"/>
    <mergeCell ref="AA37:AD37"/>
    <mergeCell ref="AB38:AD38"/>
    <mergeCell ref="AB39:AD39"/>
    <mergeCell ref="E40:G40"/>
    <mergeCell ref="E41:G41"/>
    <mergeCell ref="E42:G42"/>
    <mergeCell ref="AB40:AD40"/>
    <mergeCell ref="AB41:AD41"/>
    <mergeCell ref="AB42:AD42"/>
    <mergeCell ref="D43:G43"/>
    <mergeCell ref="E44:F44"/>
    <mergeCell ref="D45:G45"/>
    <mergeCell ref="AA43:AD43"/>
    <mergeCell ref="AB44:AC44"/>
    <mergeCell ref="AA45:AD45"/>
    <mergeCell ref="D46:G46"/>
    <mergeCell ref="C47:G47"/>
    <mergeCell ref="D48:G48"/>
    <mergeCell ref="AA46:AD46"/>
    <mergeCell ref="Z47:AD47"/>
    <mergeCell ref="AA48:AD48"/>
    <mergeCell ref="E49:G49"/>
    <mergeCell ref="E50:G50"/>
    <mergeCell ref="E51:G51"/>
    <mergeCell ref="AB49:AD49"/>
    <mergeCell ref="AB50:AD50"/>
    <mergeCell ref="AB51:AD51"/>
    <mergeCell ref="AA52:AD52"/>
    <mergeCell ref="AB53:AC53"/>
    <mergeCell ref="AB54:AC54"/>
    <mergeCell ref="AA57:AB57"/>
    <mergeCell ref="AC57:AD57"/>
    <mergeCell ref="C55:G55"/>
    <mergeCell ref="D56:E56"/>
    <mergeCell ref="F56:G56"/>
    <mergeCell ref="Z55:AD55"/>
    <mergeCell ref="AA56:AB56"/>
    <mergeCell ref="AC56:AD56"/>
    <mergeCell ref="D60:E60"/>
    <mergeCell ref="F60:G60"/>
    <mergeCell ref="D57:E57"/>
    <mergeCell ref="F57:G57"/>
    <mergeCell ref="D58:E58"/>
    <mergeCell ref="F58:G58"/>
    <mergeCell ref="D61:E61"/>
    <mergeCell ref="F61:G61"/>
    <mergeCell ref="D52:G52"/>
    <mergeCell ref="E53:F53"/>
    <mergeCell ref="E54:F54"/>
    <mergeCell ref="D62:E62"/>
    <mergeCell ref="F62:G62"/>
    <mergeCell ref="AA61:AB61"/>
    <mergeCell ref="AC61:AD61"/>
    <mergeCell ref="AA62:AB62"/>
    <mergeCell ref="AC62:AD62"/>
    <mergeCell ref="H2:N2"/>
    <mergeCell ref="R2:X2"/>
    <mergeCell ref="N4:O4"/>
    <mergeCell ref="Q4:X4"/>
    <mergeCell ref="Y4:AD6"/>
    <mergeCell ref="H5:I5"/>
    <mergeCell ref="J5:L5"/>
    <mergeCell ref="N5:O5"/>
    <mergeCell ref="Q5:R5"/>
    <mergeCell ref="S5:X5"/>
    <mergeCell ref="AA58:AB58"/>
    <mergeCell ref="AC58:AD58"/>
    <mergeCell ref="AA59:AB59"/>
    <mergeCell ref="AC59:AD59"/>
    <mergeCell ref="AA60:AB60"/>
    <mergeCell ref="AC60:AD60"/>
    <mergeCell ref="D59:E59"/>
    <mergeCell ref="F59:G59"/>
  </mergeCells>
  <phoneticPr fontId="9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</vt:lpstr>
      <vt:lpstr>02</vt:lpstr>
      <vt:lpstr>03</vt:lpstr>
      <vt:lpstr>'01'!Print_Area</vt:lpstr>
      <vt:lpstr>'02'!Print_Area</vt:lpstr>
      <vt:lpstr>'03'!Print_Area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2022-07-28T06:02:13Z</dcterms:created>
  <dcterms:modified xsi:type="dcterms:W3CDTF">2022-07-28T06:02:13Z</dcterms:modified>
</cp:coreProperties>
</file>