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codeName="ThisWorkbook" defaultThemeVersion="124226"/>
  <xr:revisionPtr revIDLastSave="0" documentId="13_ncr:1_{738B9E93-C8C7-4C3F-89F1-3ECEBDBFEDA2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2" r:id="rId1"/>
    <sheet name="02" sheetId="3" r:id="rId2"/>
    <sheet name="03" sheetId="4" r:id="rId3"/>
    <sheet name="04" sheetId="5" r:id="rId4"/>
    <sheet name="05" sheetId="6" r:id="rId5"/>
    <sheet name="06" sheetId="7" r:id="rId6"/>
  </sheets>
  <definedNames>
    <definedName name="_xlnm.Print_Area" localSheetId="0">'01'!$B$2:$P$64,'01'!$R$2:$AH$64</definedName>
    <definedName name="_xlnm.Print_Area" localSheetId="1">'02'!$B$2:$S$64,'02'!$U$2:$AK$64</definedName>
    <definedName name="_xlnm.Print_Area" localSheetId="2">'03'!$B$2:$P$64,'03'!$R$2:$AC$64</definedName>
    <definedName name="_xlnm.Print_Area" localSheetId="3">'04'!$B$2:$P$64,'04'!$R$2:$AH$64</definedName>
    <definedName name="_xlnm.Print_Area" localSheetId="4">'05'!$B$2:$S$64,'05'!$U$2:$AK$64</definedName>
    <definedName name="_xlnm.Print_Area" localSheetId="5">'06'!$B$2:$P$64,'06'!$R$2:$AC$64</definedName>
  </definedNames>
  <calcPr calcId="191029"/>
</workbook>
</file>

<file path=xl/calcChain.xml><?xml version="1.0" encoding="utf-8"?>
<calcChain xmlns="http://schemas.openxmlformats.org/spreadsheetml/2006/main">
  <c r="U20" i="6" l="1"/>
  <c r="U68" i="6"/>
  <c r="U21" i="6"/>
  <c r="U22" i="6"/>
  <c r="AP22" i="5"/>
  <c r="U23" i="6"/>
  <c r="U24" i="6"/>
  <c r="U25" i="6"/>
  <c r="U26" i="6"/>
  <c r="L38" i="5"/>
  <c r="L75" i="5"/>
  <c r="M38" i="5"/>
  <c r="M75" i="5"/>
  <c r="N38" i="5"/>
  <c r="O38" i="5"/>
  <c r="O75" i="5"/>
  <c r="P38" i="5"/>
  <c r="P73" i="5"/>
  <c r="AA63" i="3"/>
  <c r="AQ63" i="2"/>
  <c r="AA62" i="3"/>
  <c r="AQ62" i="2"/>
  <c r="AA61" i="3"/>
  <c r="AQ61" i="2"/>
  <c r="AA60" i="3"/>
  <c r="AQ60" i="2"/>
  <c r="AA59" i="3"/>
  <c r="AQ59" i="2"/>
  <c r="AA58" i="3"/>
  <c r="AQ58" i="2"/>
  <c r="AA57" i="3"/>
  <c r="AQ57" i="2"/>
  <c r="AA56" i="3"/>
  <c r="AQ56" i="2"/>
  <c r="AA55" i="3"/>
  <c r="AQ55" i="2"/>
  <c r="AA54" i="3"/>
  <c r="AQ54" i="2"/>
  <c r="AA53" i="3"/>
  <c r="AQ53" i="2"/>
  <c r="AA52" i="3"/>
  <c r="AA51" i="3"/>
  <c r="AA50" i="3"/>
  <c r="AQ50" i="2"/>
  <c r="AA49" i="3"/>
  <c r="AQ49" i="2"/>
  <c r="AA48" i="3"/>
  <c r="AA47" i="3"/>
  <c r="AQ47" i="2"/>
  <c r="AA46" i="3"/>
  <c r="AQ46" i="2"/>
  <c r="AA45" i="3"/>
  <c r="AQ45" i="2"/>
  <c r="AA44" i="3"/>
  <c r="AQ44" i="2"/>
  <c r="AA43" i="3"/>
  <c r="AA42" i="3"/>
  <c r="AQ42" i="2"/>
  <c r="AA41" i="3"/>
  <c r="AQ41" i="2"/>
  <c r="AA40" i="3"/>
  <c r="AQ40" i="2"/>
  <c r="AA39" i="3"/>
  <c r="AQ39" i="2"/>
  <c r="W38" i="7"/>
  <c r="W73" i="7"/>
  <c r="V38" i="7"/>
  <c r="V75" i="7"/>
  <c r="U38" i="7"/>
  <c r="U73" i="7"/>
  <c r="T38" i="7"/>
  <c r="T75" i="7"/>
  <c r="S38" i="7"/>
  <c r="S73" i="7"/>
  <c r="R38" i="7"/>
  <c r="R73" i="7"/>
  <c r="P38" i="7"/>
  <c r="O38" i="7"/>
  <c r="O73" i="7"/>
  <c r="N38" i="7"/>
  <c r="N73" i="7"/>
  <c r="M38" i="7"/>
  <c r="M75" i="7"/>
  <c r="K38" i="7"/>
  <c r="K73" i="7"/>
  <c r="J38" i="7"/>
  <c r="J75" i="7"/>
  <c r="I38" i="7"/>
  <c r="I75" i="7"/>
  <c r="AE38" i="6"/>
  <c r="AE75" i="6"/>
  <c r="AE73" i="6"/>
  <c r="AD38" i="6"/>
  <c r="AD75" i="6"/>
  <c r="AD73" i="6"/>
  <c r="AC38" i="6"/>
  <c r="AC75" i="6"/>
  <c r="AB38" i="6"/>
  <c r="AB75" i="6"/>
  <c r="Z38" i="6"/>
  <c r="Z73" i="6"/>
  <c r="Y38" i="6"/>
  <c r="Y75" i="6"/>
  <c r="X38" i="6"/>
  <c r="X73" i="6"/>
  <c r="W38" i="6"/>
  <c r="W73" i="6"/>
  <c r="V38" i="6"/>
  <c r="V73" i="6"/>
  <c r="S38" i="6"/>
  <c r="S75" i="6"/>
  <c r="R38" i="6"/>
  <c r="R73" i="6"/>
  <c r="Q38" i="6"/>
  <c r="Q75" i="6"/>
  <c r="P38" i="6"/>
  <c r="P73" i="6"/>
  <c r="O38" i="6"/>
  <c r="O75" i="6"/>
  <c r="N38" i="6"/>
  <c r="M38" i="6"/>
  <c r="K38" i="6"/>
  <c r="K73" i="6"/>
  <c r="J38" i="6"/>
  <c r="J75" i="6"/>
  <c r="I38" i="6"/>
  <c r="I73" i="6"/>
  <c r="AB38" i="5"/>
  <c r="AB73" i="5"/>
  <c r="AB75" i="5"/>
  <c r="AA38" i="5"/>
  <c r="AA75" i="5"/>
  <c r="Z38" i="5"/>
  <c r="Z73" i="5"/>
  <c r="Y38" i="5"/>
  <c r="Y75" i="5"/>
  <c r="X38" i="5"/>
  <c r="X73" i="5"/>
  <c r="V38" i="5"/>
  <c r="V75" i="5"/>
  <c r="U38" i="5"/>
  <c r="U75" i="5"/>
  <c r="T38" i="5"/>
  <c r="T75" i="5"/>
  <c r="S38" i="5"/>
  <c r="S73" i="5"/>
  <c r="P75" i="5"/>
  <c r="N73" i="5"/>
  <c r="J38" i="5"/>
  <c r="J75" i="5"/>
  <c r="AB38" i="2"/>
  <c r="AB75" i="2"/>
  <c r="AB73" i="2"/>
  <c r="AA38" i="2"/>
  <c r="Z38" i="2"/>
  <c r="Z75" i="2"/>
  <c r="Y38" i="2"/>
  <c r="Y75" i="2"/>
  <c r="X38" i="2"/>
  <c r="X73" i="2"/>
  <c r="V38" i="2"/>
  <c r="V73" i="2"/>
  <c r="U38" i="2"/>
  <c r="U75" i="2"/>
  <c r="T38" i="2"/>
  <c r="T73" i="2"/>
  <c r="S38" i="2"/>
  <c r="S75" i="2"/>
  <c r="P38" i="2"/>
  <c r="O38" i="2"/>
  <c r="O75" i="2"/>
  <c r="N38" i="2"/>
  <c r="N75" i="2"/>
  <c r="M38" i="2"/>
  <c r="M73" i="2"/>
  <c r="L38" i="2"/>
  <c r="L73" i="2"/>
  <c r="AE38" i="3"/>
  <c r="AE73" i="3"/>
  <c r="AD38" i="3"/>
  <c r="AD75" i="3"/>
  <c r="AC38" i="3"/>
  <c r="AC75" i="3"/>
  <c r="AB38" i="3"/>
  <c r="AB75" i="3"/>
  <c r="Z38" i="3"/>
  <c r="Z73" i="3"/>
  <c r="Y38" i="3"/>
  <c r="U38" i="3"/>
  <c r="Y75" i="3"/>
  <c r="X38" i="3"/>
  <c r="W38" i="3"/>
  <c r="W73" i="3"/>
  <c r="V38" i="3"/>
  <c r="V73" i="3"/>
  <c r="S38" i="3"/>
  <c r="S75" i="3"/>
  <c r="R38" i="3"/>
  <c r="R75" i="3"/>
  <c r="Q38" i="3"/>
  <c r="Q75" i="3"/>
  <c r="P38" i="3"/>
  <c r="P73" i="3"/>
  <c r="O38" i="3"/>
  <c r="N38" i="3"/>
  <c r="N73" i="3"/>
  <c r="M38" i="3"/>
  <c r="M73" i="3"/>
  <c r="K38" i="3"/>
  <c r="K75" i="3"/>
  <c r="J38" i="3"/>
  <c r="J75" i="3"/>
  <c r="I38" i="3"/>
  <c r="K38" i="4"/>
  <c r="K73" i="4"/>
  <c r="K75" i="4"/>
  <c r="J38" i="4"/>
  <c r="J73" i="4"/>
  <c r="I38" i="4"/>
  <c r="I75" i="4"/>
  <c r="P38" i="4"/>
  <c r="P73" i="4"/>
  <c r="O38" i="4"/>
  <c r="O73" i="4"/>
  <c r="O75" i="4"/>
  <c r="N38" i="4"/>
  <c r="N75" i="4"/>
  <c r="M38" i="4"/>
  <c r="M75" i="4"/>
  <c r="W38" i="4"/>
  <c r="W75" i="4"/>
  <c r="V38" i="4"/>
  <c r="V73" i="4"/>
  <c r="U38" i="4"/>
  <c r="T38" i="4"/>
  <c r="T73" i="4"/>
  <c r="S38" i="4"/>
  <c r="S73" i="4"/>
  <c r="R38" i="4"/>
  <c r="R75" i="4"/>
  <c r="J38" i="2"/>
  <c r="J33" i="2"/>
  <c r="J73" i="2"/>
  <c r="I63" i="5"/>
  <c r="H63" i="5"/>
  <c r="I25" i="5"/>
  <c r="H25" i="5"/>
  <c r="I26" i="5"/>
  <c r="H26" i="5"/>
  <c r="I27" i="5"/>
  <c r="H27" i="5"/>
  <c r="I28" i="5"/>
  <c r="H28" i="5"/>
  <c r="I30" i="5"/>
  <c r="I31" i="5"/>
  <c r="H31" i="5"/>
  <c r="I32" i="5"/>
  <c r="H32" i="5"/>
  <c r="I33" i="5"/>
  <c r="I34" i="5"/>
  <c r="H34" i="5"/>
  <c r="I35" i="5"/>
  <c r="H35" i="5"/>
  <c r="I36" i="5"/>
  <c r="H36" i="5"/>
  <c r="I37" i="5"/>
  <c r="H37" i="5"/>
  <c r="I39" i="5"/>
  <c r="H39" i="5"/>
  <c r="I40" i="5"/>
  <c r="H40" i="5"/>
  <c r="I41" i="5"/>
  <c r="H41" i="5"/>
  <c r="I42" i="5"/>
  <c r="H42" i="5"/>
  <c r="I43" i="5"/>
  <c r="H43" i="5"/>
  <c r="I44" i="5"/>
  <c r="H44" i="5"/>
  <c r="I45" i="5"/>
  <c r="H45" i="5"/>
  <c r="I46" i="5"/>
  <c r="H46" i="5"/>
  <c r="I47" i="5"/>
  <c r="H47" i="5"/>
  <c r="I48" i="5"/>
  <c r="I49" i="5"/>
  <c r="I50" i="5"/>
  <c r="H50" i="5"/>
  <c r="I51" i="5"/>
  <c r="H51" i="5"/>
  <c r="I52" i="5"/>
  <c r="H52" i="5"/>
  <c r="I53" i="5"/>
  <c r="H53" i="5"/>
  <c r="I54" i="5"/>
  <c r="H54" i="5"/>
  <c r="I55" i="5"/>
  <c r="H55" i="5"/>
  <c r="I56" i="5"/>
  <c r="H56" i="5"/>
  <c r="I57" i="5"/>
  <c r="H57" i="5"/>
  <c r="I58" i="5"/>
  <c r="H58" i="5"/>
  <c r="I59" i="5"/>
  <c r="H59" i="5"/>
  <c r="I60" i="5"/>
  <c r="I61" i="5"/>
  <c r="H61" i="5"/>
  <c r="I62" i="5"/>
  <c r="H62" i="5"/>
  <c r="I10" i="5"/>
  <c r="I11" i="5"/>
  <c r="H11" i="5"/>
  <c r="I12" i="5"/>
  <c r="H12" i="5" s="1"/>
  <c r="AI12" i="5" s="1"/>
  <c r="I13" i="5"/>
  <c r="H13" i="5" s="1"/>
  <c r="I14" i="5"/>
  <c r="H14" i="5"/>
  <c r="I15" i="5"/>
  <c r="I16" i="5"/>
  <c r="H16" i="5"/>
  <c r="I17" i="5"/>
  <c r="H17" i="5"/>
  <c r="I18" i="5"/>
  <c r="H18" i="5"/>
  <c r="I19" i="5"/>
  <c r="H19" i="5"/>
  <c r="I20" i="5"/>
  <c r="H20" i="5"/>
  <c r="I21" i="5"/>
  <c r="H21" i="5"/>
  <c r="I22" i="5"/>
  <c r="I23" i="5"/>
  <c r="H23" i="5"/>
  <c r="I24" i="5"/>
  <c r="H24" i="5"/>
  <c r="I9" i="5"/>
  <c r="AD72" i="6"/>
  <c r="AB72" i="6"/>
  <c r="X67" i="6"/>
  <c r="Z67" i="6"/>
  <c r="Q67" i="6"/>
  <c r="W29" i="5"/>
  <c r="AM29" i="5"/>
  <c r="H29" i="3"/>
  <c r="AN29" i="2"/>
  <c r="I8" i="5"/>
  <c r="I63" i="2"/>
  <c r="H63" i="2"/>
  <c r="I62" i="2"/>
  <c r="H62" i="2"/>
  <c r="I61" i="2"/>
  <c r="H61" i="2"/>
  <c r="I60" i="2"/>
  <c r="H60" i="2"/>
  <c r="I59" i="2"/>
  <c r="H59" i="2"/>
  <c r="I58" i="2"/>
  <c r="H58" i="2"/>
  <c r="I57" i="2"/>
  <c r="H57" i="2"/>
  <c r="I56" i="2"/>
  <c r="H56" i="2"/>
  <c r="I55" i="2"/>
  <c r="H55" i="2"/>
  <c r="I54" i="2"/>
  <c r="H54" i="2"/>
  <c r="I53" i="2"/>
  <c r="H53" i="2"/>
  <c r="I52" i="2"/>
  <c r="H52" i="2"/>
  <c r="I51" i="2"/>
  <c r="H51" i="2"/>
  <c r="I50" i="2"/>
  <c r="H50" i="2"/>
  <c r="I49" i="2"/>
  <c r="I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7" i="2"/>
  <c r="H37" i="2"/>
  <c r="I36" i="2"/>
  <c r="H36" i="2"/>
  <c r="I35" i="2"/>
  <c r="H35" i="2"/>
  <c r="I34" i="2"/>
  <c r="H34" i="2"/>
  <c r="I33" i="2"/>
  <c r="I32" i="2"/>
  <c r="H32" i="2"/>
  <c r="I31" i="2"/>
  <c r="H31" i="2"/>
  <c r="I30" i="2"/>
  <c r="H30" i="2"/>
  <c r="I28" i="2"/>
  <c r="H28" i="2"/>
  <c r="I27" i="2"/>
  <c r="H27" i="2"/>
  <c r="I26" i="2"/>
  <c r="I25" i="2"/>
  <c r="H25" i="2"/>
  <c r="I24" i="2"/>
  <c r="H24" i="2"/>
  <c r="I23" i="2"/>
  <c r="H23" i="2"/>
  <c r="I22" i="2"/>
  <c r="I21" i="2"/>
  <c r="H21" i="2"/>
  <c r="I20" i="2"/>
  <c r="I19" i="2"/>
  <c r="H19" i="2"/>
  <c r="I18" i="2"/>
  <c r="H18" i="2"/>
  <c r="I17" i="2"/>
  <c r="H17" i="2"/>
  <c r="I16" i="2"/>
  <c r="H16" i="2"/>
  <c r="I15" i="2"/>
  <c r="AJ15" i="2"/>
  <c r="I14" i="2"/>
  <c r="H14" i="2"/>
  <c r="I13" i="2"/>
  <c r="H13" i="2"/>
  <c r="I12" i="2"/>
  <c r="H12" i="2"/>
  <c r="I11" i="2"/>
  <c r="H11" i="2"/>
  <c r="I10" i="2"/>
  <c r="I9" i="2"/>
  <c r="I8" i="2"/>
  <c r="L63" i="7"/>
  <c r="AS63" i="5"/>
  <c r="L62" i="7"/>
  <c r="AS62" i="5"/>
  <c r="L61" i="7"/>
  <c r="L60" i="7"/>
  <c r="AS60" i="5"/>
  <c r="L59" i="7"/>
  <c r="AS59" i="5"/>
  <c r="L58" i="7"/>
  <c r="AS58" i="5"/>
  <c r="L57" i="7"/>
  <c r="AS57" i="5"/>
  <c r="L56" i="7"/>
  <c r="AS56" i="5"/>
  <c r="L55" i="7"/>
  <c r="AS55" i="5"/>
  <c r="L54" i="7"/>
  <c r="AS54" i="5"/>
  <c r="L53" i="7"/>
  <c r="AS53" i="5"/>
  <c r="L52" i="7"/>
  <c r="AS52" i="5"/>
  <c r="L51" i="7"/>
  <c r="AS51" i="5"/>
  <c r="L50" i="7"/>
  <c r="L76" i="7"/>
  <c r="L49" i="7"/>
  <c r="AS49" i="5"/>
  <c r="L48" i="7"/>
  <c r="AS48" i="5"/>
  <c r="L47" i="7"/>
  <c r="AS47" i="5"/>
  <c r="L46" i="7"/>
  <c r="AS46" i="5"/>
  <c r="L45" i="7"/>
  <c r="AS45" i="5"/>
  <c r="L44" i="7"/>
  <c r="AS44" i="5"/>
  <c r="L43" i="7"/>
  <c r="AS43" i="5"/>
  <c r="L42" i="7"/>
  <c r="AS42" i="5"/>
  <c r="L41" i="7"/>
  <c r="AS41" i="5"/>
  <c r="L40" i="7"/>
  <c r="AS40" i="5"/>
  <c r="L39" i="7"/>
  <c r="AS39" i="5"/>
  <c r="L37" i="7"/>
  <c r="AS37" i="5"/>
  <c r="L36" i="7"/>
  <c r="L35" i="7"/>
  <c r="AS35" i="5"/>
  <c r="L34" i="7"/>
  <c r="L33" i="7"/>
  <c r="AS33" i="5"/>
  <c r="L32" i="7"/>
  <c r="AS32" i="5"/>
  <c r="L31" i="7"/>
  <c r="AS31" i="5"/>
  <c r="L30" i="7"/>
  <c r="AS30" i="5"/>
  <c r="L28" i="7"/>
  <c r="AS28" i="5"/>
  <c r="L27" i="7"/>
  <c r="AS27" i="5"/>
  <c r="L26" i="7"/>
  <c r="AS26" i="5"/>
  <c r="L25" i="7"/>
  <c r="AS25" i="5"/>
  <c r="L24" i="7"/>
  <c r="AS24" i="5"/>
  <c r="L23" i="7"/>
  <c r="AS23" i="5"/>
  <c r="L22" i="7"/>
  <c r="AS22" i="5"/>
  <c r="L21" i="7"/>
  <c r="AS21" i="5"/>
  <c r="L20" i="7"/>
  <c r="AS20" i="5"/>
  <c r="L19" i="7"/>
  <c r="AS19" i="5"/>
  <c r="L18" i="7"/>
  <c r="AS18" i="5"/>
  <c r="L17" i="7"/>
  <c r="AS17" i="5"/>
  <c r="L16" i="7"/>
  <c r="AS16" i="5"/>
  <c r="L15" i="7"/>
  <c r="AS15" i="5"/>
  <c r="L14" i="7"/>
  <c r="AS14" i="5"/>
  <c r="L13" i="7"/>
  <c r="AS13" i="5"/>
  <c r="L12" i="7"/>
  <c r="AS12" i="5"/>
  <c r="L11" i="7"/>
  <c r="L10" i="7"/>
  <c r="L9" i="7"/>
  <c r="AS9" i="5"/>
  <c r="L8" i="7"/>
  <c r="AS8" i="5"/>
  <c r="H63" i="7"/>
  <c r="AR63" i="5"/>
  <c r="H62" i="7"/>
  <c r="AR62" i="5"/>
  <c r="H61" i="7"/>
  <c r="AR61" i="5"/>
  <c r="H60" i="7"/>
  <c r="AR60" i="5"/>
  <c r="H59" i="7"/>
  <c r="AR59" i="5"/>
  <c r="H58" i="7"/>
  <c r="AR58" i="5"/>
  <c r="H57" i="7"/>
  <c r="AR57" i="5"/>
  <c r="H56" i="7"/>
  <c r="AR56" i="5"/>
  <c r="H55" i="7"/>
  <c r="AR55" i="5"/>
  <c r="H54" i="7"/>
  <c r="AR54" i="5"/>
  <c r="H53" i="7"/>
  <c r="AR53" i="5"/>
  <c r="H52" i="7"/>
  <c r="AR52" i="5"/>
  <c r="H51" i="7"/>
  <c r="AR51" i="5"/>
  <c r="H50" i="7"/>
  <c r="H49" i="7"/>
  <c r="AR49" i="5"/>
  <c r="H48" i="7"/>
  <c r="AR48" i="5"/>
  <c r="H47" i="7"/>
  <c r="AR47" i="5"/>
  <c r="H46" i="7"/>
  <c r="AR46" i="5"/>
  <c r="H45" i="7"/>
  <c r="AR45" i="5"/>
  <c r="H44" i="7"/>
  <c r="AR44" i="5"/>
  <c r="H43" i="7"/>
  <c r="AR43" i="5"/>
  <c r="H42" i="7"/>
  <c r="AR42" i="5"/>
  <c r="H41" i="7"/>
  <c r="AR41" i="5"/>
  <c r="H40" i="7"/>
  <c r="AR40" i="5"/>
  <c r="H39" i="7"/>
  <c r="AR39" i="5"/>
  <c r="H37" i="7"/>
  <c r="AR37" i="5"/>
  <c r="H36" i="7"/>
  <c r="AR36" i="5"/>
  <c r="H35" i="7"/>
  <c r="H34" i="7"/>
  <c r="AR34" i="5"/>
  <c r="H33" i="7"/>
  <c r="H73" i="7"/>
  <c r="H32" i="7"/>
  <c r="AR32" i="5"/>
  <c r="H31" i="7"/>
  <c r="AR31" i="5"/>
  <c r="H30" i="7"/>
  <c r="AR30" i="5"/>
  <c r="H29" i="7"/>
  <c r="AR29" i="5"/>
  <c r="H28" i="7"/>
  <c r="H27" i="7"/>
  <c r="AR27" i="5"/>
  <c r="H26" i="7"/>
  <c r="AR26" i="5"/>
  <c r="H25" i="7"/>
  <c r="AR25" i="5"/>
  <c r="H24" i="7"/>
  <c r="AR24" i="5"/>
  <c r="H23" i="7"/>
  <c r="AR23" i="5"/>
  <c r="H22" i="7"/>
  <c r="AR22" i="5"/>
  <c r="H21" i="7"/>
  <c r="AR21" i="5"/>
  <c r="H20" i="7"/>
  <c r="AR20" i="5"/>
  <c r="H19" i="7"/>
  <c r="H18" i="7"/>
  <c r="AR18" i="5"/>
  <c r="H17" i="7"/>
  <c r="AR17" i="5"/>
  <c r="H16" i="7"/>
  <c r="AR16" i="5"/>
  <c r="H15" i="7"/>
  <c r="AR15" i="5"/>
  <c r="H14" i="7"/>
  <c r="AR14" i="5"/>
  <c r="H13" i="7"/>
  <c r="AR13" i="5"/>
  <c r="H12" i="7"/>
  <c r="AR12" i="5"/>
  <c r="H11" i="7"/>
  <c r="AR11" i="5"/>
  <c r="H10" i="7"/>
  <c r="AR10" i="5"/>
  <c r="H9" i="7"/>
  <c r="AR9" i="5"/>
  <c r="H8" i="7"/>
  <c r="AR8" i="5"/>
  <c r="AA63" i="6"/>
  <c r="AQ63" i="5"/>
  <c r="AA62" i="6"/>
  <c r="AQ62" i="5"/>
  <c r="AA61" i="6"/>
  <c r="AQ61" i="5"/>
  <c r="AA60" i="6"/>
  <c r="AQ60" i="5"/>
  <c r="AA59" i="6"/>
  <c r="AQ59" i="5"/>
  <c r="AA58" i="6"/>
  <c r="AQ58" i="5"/>
  <c r="AA57" i="6"/>
  <c r="AQ57" i="5"/>
  <c r="AA56" i="6"/>
  <c r="AQ56" i="5"/>
  <c r="AA55" i="6"/>
  <c r="AQ55" i="5"/>
  <c r="AA54" i="6"/>
  <c r="AQ54" i="5"/>
  <c r="AA53" i="6"/>
  <c r="AQ53" i="5"/>
  <c r="AA52" i="6"/>
  <c r="AQ52" i="5"/>
  <c r="AA51" i="6"/>
  <c r="AQ51" i="5"/>
  <c r="AA50" i="6"/>
  <c r="AA49" i="6"/>
  <c r="AQ49" i="5"/>
  <c r="AA48" i="6"/>
  <c r="AQ48" i="5"/>
  <c r="AA47" i="6"/>
  <c r="AQ47" i="5"/>
  <c r="AA46" i="6"/>
  <c r="AQ46" i="5"/>
  <c r="AA45" i="6"/>
  <c r="AQ45" i="5"/>
  <c r="AA44" i="6"/>
  <c r="AQ44" i="5"/>
  <c r="AA43" i="6"/>
  <c r="AQ43" i="5"/>
  <c r="AA42" i="6"/>
  <c r="AQ42" i="5"/>
  <c r="AA41" i="6"/>
  <c r="AA40" i="6"/>
  <c r="AQ40" i="5"/>
  <c r="AA39" i="6"/>
  <c r="AQ39" i="5"/>
  <c r="AA37" i="6"/>
  <c r="AQ37" i="5"/>
  <c r="AA36" i="6"/>
  <c r="AQ36" i="5"/>
  <c r="AA35" i="6"/>
  <c r="AA74" i="6"/>
  <c r="AA34" i="6"/>
  <c r="AQ34" i="5"/>
  <c r="AA33" i="6"/>
  <c r="AQ33" i="5"/>
  <c r="AA32" i="6"/>
  <c r="AQ32" i="5"/>
  <c r="AA31" i="6"/>
  <c r="AQ31" i="5"/>
  <c r="AA30" i="6"/>
  <c r="AQ30" i="5"/>
  <c r="AA29" i="6"/>
  <c r="AA28" i="6"/>
  <c r="AQ28" i="5"/>
  <c r="AA27" i="6"/>
  <c r="AQ27" i="5"/>
  <c r="AA26" i="6"/>
  <c r="AQ26" i="5"/>
  <c r="AA25" i="6"/>
  <c r="AQ25" i="5"/>
  <c r="AA24" i="6"/>
  <c r="AA23" i="6"/>
  <c r="AQ23" i="5"/>
  <c r="AA22" i="6"/>
  <c r="AQ22" i="5"/>
  <c r="AA21" i="6"/>
  <c r="AQ21" i="5"/>
  <c r="AA20" i="6"/>
  <c r="AQ20" i="5"/>
  <c r="AA19" i="6"/>
  <c r="AQ19" i="5"/>
  <c r="AA18" i="6"/>
  <c r="AQ18" i="5"/>
  <c r="AA17" i="6"/>
  <c r="AQ17" i="5"/>
  <c r="AA16" i="6"/>
  <c r="AA15" i="6"/>
  <c r="AA70" i="6"/>
  <c r="AQ15" i="5"/>
  <c r="AA14" i="6"/>
  <c r="AQ14" i="5"/>
  <c r="AA13" i="6"/>
  <c r="AQ13" i="5"/>
  <c r="AA12" i="6"/>
  <c r="AA11" i="6"/>
  <c r="AQ11" i="5"/>
  <c r="AA10" i="6"/>
  <c r="AQ10" i="5"/>
  <c r="AA9" i="6"/>
  <c r="AA67" i="6"/>
  <c r="AA8" i="6"/>
  <c r="AQ8" i="5"/>
  <c r="U63" i="6"/>
  <c r="AP63" i="5"/>
  <c r="U62" i="6"/>
  <c r="AP62" i="5"/>
  <c r="U61" i="6"/>
  <c r="AP61" i="5"/>
  <c r="U60" i="6"/>
  <c r="AP60" i="5"/>
  <c r="U59" i="6"/>
  <c r="AP59" i="5"/>
  <c r="U58" i="6"/>
  <c r="AP58" i="5"/>
  <c r="U57" i="6"/>
  <c r="U56" i="6"/>
  <c r="AP56" i="5"/>
  <c r="U55" i="6"/>
  <c r="AP55" i="5"/>
  <c r="U54" i="6"/>
  <c r="AP54" i="5"/>
  <c r="U53" i="6"/>
  <c r="AP53" i="5"/>
  <c r="U52" i="6"/>
  <c r="AP52" i="5"/>
  <c r="U51" i="6"/>
  <c r="AP51" i="5"/>
  <c r="U50" i="6"/>
  <c r="U49" i="6"/>
  <c r="AP49" i="5"/>
  <c r="U48" i="6"/>
  <c r="AP48" i="5"/>
  <c r="U47" i="6"/>
  <c r="AP47" i="5"/>
  <c r="U46" i="6"/>
  <c r="AP46" i="5"/>
  <c r="U45" i="6"/>
  <c r="AP45" i="5"/>
  <c r="U44" i="6"/>
  <c r="AP44" i="5"/>
  <c r="U43" i="6"/>
  <c r="AP43" i="5"/>
  <c r="U42" i="6"/>
  <c r="AP42" i="5"/>
  <c r="U41" i="6"/>
  <c r="AP41" i="5"/>
  <c r="U40" i="6"/>
  <c r="AP40" i="5"/>
  <c r="U39" i="6"/>
  <c r="AP39" i="5"/>
  <c r="U37" i="6"/>
  <c r="AP37" i="5"/>
  <c r="U36" i="6"/>
  <c r="AP36" i="5"/>
  <c r="U35" i="6"/>
  <c r="U34" i="6"/>
  <c r="AP34" i="5"/>
  <c r="U33" i="6"/>
  <c r="AP33" i="5"/>
  <c r="U32" i="6"/>
  <c r="AP32" i="5"/>
  <c r="U31" i="6"/>
  <c r="AP31" i="5"/>
  <c r="U30" i="6"/>
  <c r="AP30" i="5"/>
  <c r="U29" i="6"/>
  <c r="AP29" i="5"/>
  <c r="U28" i="6"/>
  <c r="AP28" i="5"/>
  <c r="U27" i="6"/>
  <c r="AP27" i="5"/>
  <c r="AP24" i="5"/>
  <c r="AP21" i="5"/>
  <c r="U19" i="6"/>
  <c r="AP19" i="5"/>
  <c r="U18" i="6"/>
  <c r="AP18" i="5"/>
  <c r="U17" i="6"/>
  <c r="AP17" i="5"/>
  <c r="U16" i="6"/>
  <c r="AP16" i="5"/>
  <c r="U15" i="6"/>
  <c r="U14" i="6"/>
  <c r="AP14" i="5"/>
  <c r="U13" i="6"/>
  <c r="AP13" i="5"/>
  <c r="U12" i="6"/>
  <c r="AP12" i="5"/>
  <c r="U11" i="6"/>
  <c r="AP11" i="5"/>
  <c r="U10" i="6"/>
  <c r="AP10" i="5"/>
  <c r="U9" i="6"/>
  <c r="AP9" i="5"/>
  <c r="U8" i="6"/>
  <c r="AP8" i="5"/>
  <c r="L63" i="6"/>
  <c r="AO63" i="5"/>
  <c r="L62" i="6"/>
  <c r="AO62" i="5"/>
  <c r="L61" i="6"/>
  <c r="AO61" i="5"/>
  <c r="L60" i="6"/>
  <c r="AO60" i="5"/>
  <c r="L59" i="6"/>
  <c r="AO59" i="5"/>
  <c r="L58" i="6"/>
  <c r="AO58" i="5"/>
  <c r="L57" i="6"/>
  <c r="AO57" i="5"/>
  <c r="L56" i="6"/>
  <c r="AO56" i="5"/>
  <c r="L55" i="6"/>
  <c r="AO55" i="5"/>
  <c r="L54" i="6"/>
  <c r="AO54" i="5"/>
  <c r="L53" i="6"/>
  <c r="AO53" i="5"/>
  <c r="L52" i="6"/>
  <c r="AO52" i="5"/>
  <c r="L51" i="6"/>
  <c r="AO51" i="5"/>
  <c r="L50" i="6"/>
  <c r="AO50" i="5"/>
  <c r="L49" i="6"/>
  <c r="AO49" i="5"/>
  <c r="L48" i="6"/>
  <c r="AO48" i="5"/>
  <c r="L47" i="6"/>
  <c r="AO47" i="5"/>
  <c r="L46" i="6"/>
  <c r="AO46" i="5"/>
  <c r="L45" i="6"/>
  <c r="AO45" i="5"/>
  <c r="L44" i="6"/>
  <c r="AO44" i="5"/>
  <c r="L43" i="6"/>
  <c r="AO43" i="5"/>
  <c r="L42" i="6"/>
  <c r="AO42" i="5"/>
  <c r="L41" i="6"/>
  <c r="AO41" i="5"/>
  <c r="L40" i="6"/>
  <c r="L39" i="6"/>
  <c r="AO39" i="5"/>
  <c r="L37" i="6"/>
  <c r="AO37" i="5"/>
  <c r="L36" i="6"/>
  <c r="AO36" i="5"/>
  <c r="L35" i="6"/>
  <c r="AO35" i="5"/>
  <c r="L34" i="6"/>
  <c r="AO34" i="5"/>
  <c r="L33" i="6"/>
  <c r="AO33" i="5"/>
  <c r="L32" i="6"/>
  <c r="AO32" i="5"/>
  <c r="L31" i="6"/>
  <c r="L30" i="6"/>
  <c r="AO30" i="5"/>
  <c r="L28" i="6"/>
  <c r="AO28" i="5"/>
  <c r="L27" i="6"/>
  <c r="AO27" i="5"/>
  <c r="L26" i="6"/>
  <c r="AO26" i="5"/>
  <c r="L25" i="6"/>
  <c r="AO25" i="5"/>
  <c r="L24" i="6"/>
  <c r="AO24" i="5"/>
  <c r="L23" i="6"/>
  <c r="AO23" i="5"/>
  <c r="L22" i="6"/>
  <c r="AO22" i="5"/>
  <c r="L21" i="6"/>
  <c r="AO21" i="5"/>
  <c r="L20" i="6"/>
  <c r="AO20" i="5"/>
  <c r="L19" i="6"/>
  <c r="AO19" i="5"/>
  <c r="L18" i="6"/>
  <c r="AO18" i="5"/>
  <c r="L17" i="6"/>
  <c r="AO17" i="5"/>
  <c r="L16" i="6"/>
  <c r="AO16" i="5"/>
  <c r="L15" i="6"/>
  <c r="AO15" i="5"/>
  <c r="L14" i="6"/>
  <c r="AO14" i="5"/>
  <c r="L13" i="6"/>
  <c r="AO13" i="5"/>
  <c r="L12" i="6"/>
  <c r="AO12" i="5"/>
  <c r="L11" i="6"/>
  <c r="AO11" i="5"/>
  <c r="L10" i="6"/>
  <c r="L9" i="6"/>
  <c r="L8" i="6"/>
  <c r="AO8" i="5"/>
  <c r="H63" i="6"/>
  <c r="AN63" i="5"/>
  <c r="H62" i="6"/>
  <c r="AN62" i="5"/>
  <c r="H61" i="6"/>
  <c r="AN61" i="5"/>
  <c r="H60" i="6"/>
  <c r="AN60" i="5"/>
  <c r="H59" i="6"/>
  <c r="AN59" i="5"/>
  <c r="H58" i="6"/>
  <c r="AN58" i="5"/>
  <c r="H57" i="6"/>
  <c r="AN57" i="5"/>
  <c r="H56" i="6"/>
  <c r="AN56" i="5"/>
  <c r="H55" i="6"/>
  <c r="AN55" i="5"/>
  <c r="H54" i="6"/>
  <c r="AN54" i="5"/>
  <c r="H53" i="6"/>
  <c r="AN53" i="5"/>
  <c r="H52" i="6"/>
  <c r="H51" i="6"/>
  <c r="AN51" i="5"/>
  <c r="H50" i="6"/>
  <c r="AN50" i="5"/>
  <c r="H49" i="6"/>
  <c r="H76" i="6"/>
  <c r="AN49" i="5"/>
  <c r="H48" i="6"/>
  <c r="AN48" i="5"/>
  <c r="H47" i="6"/>
  <c r="AN47" i="5"/>
  <c r="H46" i="6"/>
  <c r="AN46" i="5"/>
  <c r="H45" i="6"/>
  <c r="AN45" i="5"/>
  <c r="H44" i="6"/>
  <c r="AN44" i="5"/>
  <c r="H43" i="6"/>
  <c r="AN43" i="5"/>
  <c r="H42" i="6"/>
  <c r="AN42" i="5"/>
  <c r="H41" i="6"/>
  <c r="AN41" i="5"/>
  <c r="H40" i="6"/>
  <c r="AN40" i="5"/>
  <c r="H39" i="6"/>
  <c r="AN39" i="5"/>
  <c r="H37" i="6"/>
  <c r="AN37" i="5"/>
  <c r="H36" i="6"/>
  <c r="AN36" i="5"/>
  <c r="H35" i="6"/>
  <c r="AN35" i="5"/>
  <c r="H34" i="6"/>
  <c r="AN34" i="5"/>
  <c r="H33" i="6"/>
  <c r="AN33" i="5"/>
  <c r="H32" i="6"/>
  <c r="AN32" i="5"/>
  <c r="H31" i="6"/>
  <c r="H30" i="6"/>
  <c r="AN30" i="5"/>
  <c r="H29" i="6"/>
  <c r="H28" i="6"/>
  <c r="AN28" i="5"/>
  <c r="H27" i="6"/>
  <c r="H26" i="6"/>
  <c r="AN26" i="5"/>
  <c r="H25" i="6"/>
  <c r="AN25" i="5"/>
  <c r="H24" i="6"/>
  <c r="AN24" i="5"/>
  <c r="H23" i="6"/>
  <c r="H22" i="6"/>
  <c r="H21" i="6"/>
  <c r="AN21" i="5"/>
  <c r="H20" i="6"/>
  <c r="AN20" i="5"/>
  <c r="H19" i="6"/>
  <c r="AN19" i="5"/>
  <c r="H18" i="6"/>
  <c r="AN18" i="5"/>
  <c r="H17" i="6"/>
  <c r="AN17" i="5"/>
  <c r="H16" i="6"/>
  <c r="AN16" i="5"/>
  <c r="H15" i="6"/>
  <c r="AN15" i="5"/>
  <c r="H14" i="6"/>
  <c r="AN14" i="5"/>
  <c r="H13" i="6"/>
  <c r="AN13" i="5"/>
  <c r="H12" i="6"/>
  <c r="H69" i="6"/>
  <c r="H11" i="6"/>
  <c r="AN11" i="5"/>
  <c r="H10" i="6"/>
  <c r="AN10" i="5"/>
  <c r="H9" i="6"/>
  <c r="AN9" i="5"/>
  <c r="H8" i="6"/>
  <c r="AN8" i="5"/>
  <c r="W63" i="5"/>
  <c r="AM63" i="5"/>
  <c r="W62" i="5"/>
  <c r="AM62" i="5"/>
  <c r="W61" i="5"/>
  <c r="AM61" i="5"/>
  <c r="W60" i="5"/>
  <c r="AM60" i="5"/>
  <c r="W59" i="5"/>
  <c r="AM59" i="5"/>
  <c r="W58" i="5"/>
  <c r="AM58" i="5"/>
  <c r="W57" i="5"/>
  <c r="AM57" i="5"/>
  <c r="W56" i="5"/>
  <c r="AM56" i="5"/>
  <c r="W55" i="5"/>
  <c r="AM55" i="5"/>
  <c r="W54" i="5"/>
  <c r="AM54" i="5"/>
  <c r="W53" i="5"/>
  <c r="AM53" i="5"/>
  <c r="W52" i="5"/>
  <c r="W51" i="5"/>
  <c r="W50" i="5"/>
  <c r="AM50" i="5"/>
  <c r="W49" i="5"/>
  <c r="AM49" i="5"/>
  <c r="W48" i="5"/>
  <c r="AM48" i="5"/>
  <c r="W47" i="5"/>
  <c r="AM47" i="5"/>
  <c r="W46" i="5"/>
  <c r="AM46" i="5"/>
  <c r="W45" i="5"/>
  <c r="AM45" i="5"/>
  <c r="W44" i="5"/>
  <c r="AM44" i="5"/>
  <c r="W43" i="5"/>
  <c r="AM43" i="5"/>
  <c r="W42" i="5"/>
  <c r="AM42" i="5"/>
  <c r="W41" i="5"/>
  <c r="AM41" i="5"/>
  <c r="W40" i="5"/>
  <c r="AM40" i="5"/>
  <c r="W39" i="5"/>
  <c r="W37" i="5"/>
  <c r="W36" i="5"/>
  <c r="AM36" i="5"/>
  <c r="W35" i="5"/>
  <c r="W34" i="5"/>
  <c r="W33" i="5"/>
  <c r="AM33" i="5"/>
  <c r="W32" i="5"/>
  <c r="AM32" i="5"/>
  <c r="W31" i="5"/>
  <c r="AM31" i="5"/>
  <c r="W30" i="5"/>
  <c r="AM30" i="5"/>
  <c r="W28" i="5"/>
  <c r="W27" i="5"/>
  <c r="AM27" i="5"/>
  <c r="W26" i="5"/>
  <c r="AM26" i="5"/>
  <c r="W25" i="5"/>
  <c r="AM25" i="5"/>
  <c r="W24" i="5"/>
  <c r="AM24" i="5"/>
  <c r="W23" i="5"/>
  <c r="AM23" i="5"/>
  <c r="W22" i="5"/>
  <c r="AM22" i="5"/>
  <c r="W21" i="5"/>
  <c r="AM21" i="5"/>
  <c r="W20" i="5"/>
  <c r="AM20" i="5"/>
  <c r="W19" i="5"/>
  <c r="AM19" i="5"/>
  <c r="W18" i="5"/>
  <c r="AM18" i="5"/>
  <c r="W17" i="5"/>
  <c r="AM17" i="5"/>
  <c r="W16" i="5"/>
  <c r="AM16" i="5"/>
  <c r="W15" i="5"/>
  <c r="AM15" i="5"/>
  <c r="W14" i="5"/>
  <c r="AM14" i="5"/>
  <c r="W13" i="5"/>
  <c r="AM13" i="5" s="1"/>
  <c r="W12" i="5"/>
  <c r="AM12" i="5" s="1"/>
  <c r="W11" i="5"/>
  <c r="AM11" i="5"/>
  <c r="W10" i="5"/>
  <c r="AM10" i="5"/>
  <c r="W9" i="5"/>
  <c r="AM9" i="5"/>
  <c r="W8" i="5"/>
  <c r="AM8" i="5"/>
  <c r="R63" i="5"/>
  <c r="AL63" i="5"/>
  <c r="R62" i="5"/>
  <c r="AL62" i="5"/>
  <c r="R61" i="5"/>
  <c r="AL61" i="5"/>
  <c r="R60" i="5"/>
  <c r="AL60" i="5"/>
  <c r="R59" i="5"/>
  <c r="AL59" i="5"/>
  <c r="R58" i="5"/>
  <c r="AL58" i="5"/>
  <c r="R57" i="5"/>
  <c r="AL57" i="5"/>
  <c r="R56" i="5"/>
  <c r="AL56" i="5"/>
  <c r="R55" i="5"/>
  <c r="AL55" i="5"/>
  <c r="R54" i="5"/>
  <c r="AL54" i="5"/>
  <c r="R53" i="5"/>
  <c r="R52" i="5"/>
  <c r="R51" i="5"/>
  <c r="AL51" i="5"/>
  <c r="R50" i="5"/>
  <c r="R49" i="5"/>
  <c r="R48" i="5"/>
  <c r="AL48" i="5"/>
  <c r="R47" i="5"/>
  <c r="AL47" i="5"/>
  <c r="R46" i="5"/>
  <c r="AL46" i="5"/>
  <c r="R45" i="5"/>
  <c r="AL45" i="5"/>
  <c r="R44" i="5"/>
  <c r="AL44" i="5"/>
  <c r="R43" i="5"/>
  <c r="AL43" i="5"/>
  <c r="R42" i="5"/>
  <c r="AL42" i="5"/>
  <c r="R41" i="5"/>
  <c r="AL41" i="5"/>
  <c r="R40" i="5"/>
  <c r="AL40" i="5"/>
  <c r="R39" i="5"/>
  <c r="AL39" i="5"/>
  <c r="R37" i="5"/>
  <c r="AL37" i="5"/>
  <c r="R36" i="5"/>
  <c r="R35" i="5"/>
  <c r="AL35" i="5"/>
  <c r="R34" i="5"/>
  <c r="AL34" i="5"/>
  <c r="R33" i="5"/>
  <c r="AL33" i="5"/>
  <c r="R32" i="5"/>
  <c r="AL32" i="5"/>
  <c r="R31" i="5"/>
  <c r="AL31" i="5"/>
  <c r="R30" i="5"/>
  <c r="AL30" i="5"/>
  <c r="R29" i="5"/>
  <c r="AL29" i="5"/>
  <c r="R28" i="5"/>
  <c r="AL28" i="5"/>
  <c r="R27" i="5"/>
  <c r="AL27" i="5"/>
  <c r="R26" i="5"/>
  <c r="R25" i="5"/>
  <c r="AL25" i="5"/>
  <c r="R24" i="5"/>
  <c r="AL24" i="5"/>
  <c r="R23" i="5"/>
  <c r="AL23" i="5"/>
  <c r="R22" i="5"/>
  <c r="AL22" i="5"/>
  <c r="R21" i="5"/>
  <c r="AL21" i="5"/>
  <c r="R20" i="5"/>
  <c r="R19" i="5"/>
  <c r="AL19" i="5"/>
  <c r="R18" i="5"/>
  <c r="AL18" i="5"/>
  <c r="R17" i="5"/>
  <c r="AL17" i="5"/>
  <c r="R16" i="5"/>
  <c r="R70" i="5"/>
  <c r="R15" i="5"/>
  <c r="AL15" i="5"/>
  <c r="R14" i="5"/>
  <c r="AL14" i="5"/>
  <c r="R13" i="5"/>
  <c r="R12" i="5"/>
  <c r="AL12" i="5"/>
  <c r="R11" i="5"/>
  <c r="AL11" i="5"/>
  <c r="R10" i="5"/>
  <c r="R9" i="5"/>
  <c r="AL9" i="5"/>
  <c r="R8" i="5"/>
  <c r="K63" i="5"/>
  <c r="K62" i="5"/>
  <c r="AK62" i="5"/>
  <c r="K61" i="5"/>
  <c r="AK61" i="5"/>
  <c r="K60" i="5"/>
  <c r="AK60" i="5"/>
  <c r="K59" i="5"/>
  <c r="AK59" i="5"/>
  <c r="K58" i="5"/>
  <c r="AK58" i="5"/>
  <c r="K57" i="5"/>
  <c r="AK57" i="5"/>
  <c r="K56" i="5"/>
  <c r="AK56" i="5"/>
  <c r="K55" i="5"/>
  <c r="AK55" i="5"/>
  <c r="K54" i="5"/>
  <c r="AK54" i="5"/>
  <c r="K53" i="5"/>
  <c r="AK53" i="5"/>
  <c r="K52" i="5"/>
  <c r="AK52" i="5"/>
  <c r="K51" i="5"/>
  <c r="AK51" i="5"/>
  <c r="K50" i="5"/>
  <c r="AK50" i="5"/>
  <c r="K49" i="5"/>
  <c r="AK49" i="5"/>
  <c r="K48" i="5"/>
  <c r="AK48" i="5"/>
  <c r="K47" i="5"/>
  <c r="AK47" i="5"/>
  <c r="K46" i="5"/>
  <c r="AK46" i="5"/>
  <c r="K45" i="5"/>
  <c r="AK45" i="5"/>
  <c r="K44" i="5"/>
  <c r="K43" i="5"/>
  <c r="AK43" i="5"/>
  <c r="K42" i="5"/>
  <c r="AK42" i="5"/>
  <c r="K41" i="5"/>
  <c r="AK41" i="5"/>
  <c r="K40" i="5"/>
  <c r="AK40" i="5"/>
  <c r="K39" i="5"/>
  <c r="AK39" i="5"/>
  <c r="K37" i="5"/>
  <c r="AK37" i="5"/>
  <c r="K36" i="5"/>
  <c r="AK36" i="5"/>
  <c r="K35" i="5"/>
  <c r="AK35" i="5"/>
  <c r="K34" i="5"/>
  <c r="K33" i="5"/>
  <c r="K32" i="5"/>
  <c r="AK32" i="5"/>
  <c r="K31" i="5"/>
  <c r="AK31" i="5"/>
  <c r="K30" i="5"/>
  <c r="AK30" i="5"/>
  <c r="K28" i="5"/>
  <c r="AK28" i="5"/>
  <c r="K27" i="5"/>
  <c r="AK27" i="5"/>
  <c r="K26" i="5"/>
  <c r="AK26" i="5"/>
  <c r="K25" i="5"/>
  <c r="AK25" i="5"/>
  <c r="K24" i="5"/>
  <c r="AK24" i="5"/>
  <c r="K23" i="5"/>
  <c r="AK23" i="5"/>
  <c r="K22" i="5"/>
  <c r="AK22" i="5"/>
  <c r="K21" i="5"/>
  <c r="AK21" i="5"/>
  <c r="K20" i="5"/>
  <c r="AK20" i="5"/>
  <c r="K19" i="5"/>
  <c r="AK19" i="5"/>
  <c r="K18" i="5"/>
  <c r="K17" i="5"/>
  <c r="AK17" i="5"/>
  <c r="K16" i="5"/>
  <c r="AK16" i="5"/>
  <c r="K15" i="5"/>
  <c r="AK15" i="5"/>
  <c r="K14" i="5"/>
  <c r="AK14" i="5"/>
  <c r="K13" i="5"/>
  <c r="AK13" i="5"/>
  <c r="K12" i="5"/>
  <c r="AK12" i="5"/>
  <c r="K11" i="5"/>
  <c r="AK11" i="5"/>
  <c r="K10" i="5"/>
  <c r="AK10" i="5"/>
  <c r="K9" i="5"/>
  <c r="AK9" i="5"/>
  <c r="K8" i="5"/>
  <c r="AK8" i="5"/>
  <c r="L63" i="4"/>
  <c r="AS63" i="2"/>
  <c r="L62" i="4"/>
  <c r="AS62" i="2"/>
  <c r="L61" i="4"/>
  <c r="AS61" i="2"/>
  <c r="L60" i="4"/>
  <c r="AS60" i="2"/>
  <c r="L59" i="4"/>
  <c r="AS59" i="2"/>
  <c r="L58" i="4"/>
  <c r="AS58" i="2"/>
  <c r="L57" i="4"/>
  <c r="AS57" i="2"/>
  <c r="L56" i="4"/>
  <c r="AS56" i="2"/>
  <c r="L55" i="4"/>
  <c r="AS55" i="2"/>
  <c r="L54" i="4"/>
  <c r="AS54" i="2"/>
  <c r="L53" i="4"/>
  <c r="AS53" i="2"/>
  <c r="L52" i="4"/>
  <c r="AS52" i="2"/>
  <c r="L51" i="4"/>
  <c r="AS51" i="2"/>
  <c r="L50" i="4"/>
  <c r="AS50" i="2"/>
  <c r="L49" i="4"/>
  <c r="AS49" i="2"/>
  <c r="L48" i="4"/>
  <c r="AS48" i="2"/>
  <c r="L47" i="4"/>
  <c r="AS47" i="2"/>
  <c r="L46" i="4"/>
  <c r="AS46" i="2"/>
  <c r="L45" i="4"/>
  <c r="L44" i="4"/>
  <c r="AS44" i="2"/>
  <c r="L43" i="4"/>
  <c r="AS43" i="2"/>
  <c r="L42" i="4"/>
  <c r="AS42" i="2"/>
  <c r="L41" i="4"/>
  <c r="AS41" i="2"/>
  <c r="L40" i="4"/>
  <c r="AS40" i="2"/>
  <c r="L39" i="4"/>
  <c r="AS39" i="2"/>
  <c r="L37" i="4"/>
  <c r="AS37" i="2"/>
  <c r="L36" i="4"/>
  <c r="AS36" i="2"/>
  <c r="L35" i="4"/>
  <c r="AS35" i="2"/>
  <c r="L34" i="4"/>
  <c r="AS34" i="2"/>
  <c r="L33" i="4"/>
  <c r="L32" i="4"/>
  <c r="AS32" i="2"/>
  <c r="L31" i="4"/>
  <c r="AS31" i="2"/>
  <c r="L30" i="4"/>
  <c r="AS30" i="2"/>
  <c r="L29" i="4"/>
  <c r="AS29" i="2"/>
  <c r="L28" i="4"/>
  <c r="AS28" i="2"/>
  <c r="L27" i="4"/>
  <c r="AS27" i="2"/>
  <c r="L26" i="4"/>
  <c r="AS26" i="2"/>
  <c r="L25" i="4"/>
  <c r="AS25" i="2"/>
  <c r="L24" i="4"/>
  <c r="AS24" i="2"/>
  <c r="L23" i="4"/>
  <c r="AS23" i="2"/>
  <c r="L22" i="4"/>
  <c r="AS22" i="2"/>
  <c r="L21" i="4"/>
  <c r="AS21" i="2"/>
  <c r="L20" i="4"/>
  <c r="AS20" i="2"/>
  <c r="L19" i="4"/>
  <c r="AS19" i="2"/>
  <c r="L18" i="4"/>
  <c r="AS18" i="2"/>
  <c r="L17" i="4"/>
  <c r="AS17" i="2"/>
  <c r="L16" i="4"/>
  <c r="AS16" i="2"/>
  <c r="L15" i="4"/>
  <c r="AS15" i="2"/>
  <c r="L14" i="4"/>
  <c r="AS14" i="2"/>
  <c r="L13" i="4"/>
  <c r="AS13" i="2"/>
  <c r="L12" i="4"/>
  <c r="AS12" i="2"/>
  <c r="L11" i="4"/>
  <c r="AS11" i="2"/>
  <c r="L10" i="4"/>
  <c r="AS10" i="2"/>
  <c r="L9" i="4"/>
  <c r="AS9" i="2"/>
  <c r="L8" i="4"/>
  <c r="AS8" i="2"/>
  <c r="H63" i="4"/>
  <c r="AR63" i="2"/>
  <c r="H62" i="4"/>
  <c r="AR62" i="2"/>
  <c r="H61" i="4"/>
  <c r="AR61" i="2"/>
  <c r="H60" i="4"/>
  <c r="AR60" i="2"/>
  <c r="H59" i="4"/>
  <c r="AR59" i="2"/>
  <c r="H58" i="4"/>
  <c r="AR58" i="2"/>
  <c r="H57" i="4"/>
  <c r="AR57" i="2"/>
  <c r="H56" i="4"/>
  <c r="AR56" i="2"/>
  <c r="H55" i="4"/>
  <c r="AR55" i="2"/>
  <c r="H54" i="4"/>
  <c r="AR54" i="2"/>
  <c r="H53" i="4"/>
  <c r="AR53" i="2"/>
  <c r="H52" i="4"/>
  <c r="AR52" i="2"/>
  <c r="H51" i="4"/>
  <c r="AR51" i="2"/>
  <c r="H50" i="4"/>
  <c r="AR50" i="2"/>
  <c r="H49" i="4"/>
  <c r="AR49" i="2"/>
  <c r="H48" i="4"/>
  <c r="AR48" i="2"/>
  <c r="H47" i="4"/>
  <c r="AR47" i="2"/>
  <c r="H46" i="4"/>
  <c r="AR46" i="2"/>
  <c r="H45" i="4"/>
  <c r="AR45" i="2"/>
  <c r="H44" i="4"/>
  <c r="AR44" i="2"/>
  <c r="H43" i="4"/>
  <c r="AR43" i="2"/>
  <c r="H42" i="4"/>
  <c r="AR42" i="2"/>
  <c r="H41" i="4"/>
  <c r="AR41" i="2"/>
  <c r="H40" i="4"/>
  <c r="AR40" i="2"/>
  <c r="H39" i="4"/>
  <c r="AR39" i="2"/>
  <c r="H37" i="4"/>
  <c r="AR37" i="2"/>
  <c r="H36" i="4"/>
  <c r="H74" i="4"/>
  <c r="AR36" i="2"/>
  <c r="H35" i="4"/>
  <c r="AR35" i="2"/>
  <c r="H34" i="4"/>
  <c r="AR34" i="2"/>
  <c r="H33" i="4"/>
  <c r="AR33" i="2"/>
  <c r="H32" i="4"/>
  <c r="H72" i="4"/>
  <c r="AR32" i="2"/>
  <c r="H31" i="4"/>
  <c r="AR31" i="2"/>
  <c r="H30" i="4"/>
  <c r="AR30" i="2"/>
  <c r="H29" i="4"/>
  <c r="H28" i="4"/>
  <c r="AR28" i="2"/>
  <c r="H27" i="4"/>
  <c r="AR27" i="2"/>
  <c r="H26" i="4"/>
  <c r="AR26" i="2"/>
  <c r="H25" i="4"/>
  <c r="AR25" i="2"/>
  <c r="H24" i="4"/>
  <c r="AR24" i="2"/>
  <c r="H23" i="4"/>
  <c r="AR23" i="2"/>
  <c r="H22" i="4"/>
  <c r="H67" i="4"/>
  <c r="H21" i="4"/>
  <c r="AR21" i="2"/>
  <c r="H20" i="4"/>
  <c r="AR20" i="2"/>
  <c r="H19" i="4"/>
  <c r="AR19" i="2"/>
  <c r="H18" i="4"/>
  <c r="AR18" i="2"/>
  <c r="H17" i="4"/>
  <c r="AR17" i="2"/>
  <c r="H16" i="4"/>
  <c r="AR16" i="2"/>
  <c r="H15" i="4"/>
  <c r="AR15" i="2"/>
  <c r="H14" i="4"/>
  <c r="AR14" i="2"/>
  <c r="H13" i="4"/>
  <c r="AR13" i="2"/>
  <c r="H12" i="4"/>
  <c r="AR12" i="2"/>
  <c r="H11" i="4"/>
  <c r="H10" i="4"/>
  <c r="H9" i="4"/>
  <c r="AR9" i="2"/>
  <c r="H8" i="4"/>
  <c r="AR8" i="2"/>
  <c r="AA37" i="3"/>
  <c r="AA36" i="3"/>
  <c r="AQ36" i="2"/>
  <c r="AA35" i="3"/>
  <c r="AQ35" i="2"/>
  <c r="AA34" i="3"/>
  <c r="AQ34" i="2"/>
  <c r="AA33" i="3"/>
  <c r="AQ33" i="2"/>
  <c r="AA32" i="3"/>
  <c r="AQ32" i="2"/>
  <c r="AA31" i="3"/>
  <c r="AQ31" i="2"/>
  <c r="AA30" i="3"/>
  <c r="AA29" i="3"/>
  <c r="AQ29" i="2"/>
  <c r="AA28" i="3"/>
  <c r="AQ28" i="2"/>
  <c r="AA27" i="3"/>
  <c r="AQ27" i="2"/>
  <c r="AA26" i="3"/>
  <c r="AQ26" i="2"/>
  <c r="AA25" i="3"/>
  <c r="AQ25" i="2"/>
  <c r="AA24" i="3"/>
  <c r="AQ24" i="2"/>
  <c r="AA23" i="3"/>
  <c r="AA71" i="3"/>
  <c r="AQ23" i="2"/>
  <c r="AA22" i="3"/>
  <c r="AQ22" i="2"/>
  <c r="AA21" i="3"/>
  <c r="AQ21" i="2"/>
  <c r="AA20" i="3"/>
  <c r="AQ20" i="2"/>
  <c r="AA19" i="3"/>
  <c r="AQ19" i="2"/>
  <c r="AA18" i="3"/>
  <c r="AQ18" i="2"/>
  <c r="AA17" i="3"/>
  <c r="AQ17" i="2"/>
  <c r="AA16" i="3"/>
  <c r="AA15" i="3"/>
  <c r="AA14" i="3"/>
  <c r="AQ14" i="2"/>
  <c r="AA13" i="3"/>
  <c r="AQ13" i="2"/>
  <c r="AA12" i="3"/>
  <c r="AQ12" i="2"/>
  <c r="AA11" i="3"/>
  <c r="AQ11" i="2"/>
  <c r="AA10" i="3"/>
  <c r="AQ10" i="2"/>
  <c r="AA9" i="3"/>
  <c r="AQ9" i="2"/>
  <c r="AA8" i="3"/>
  <c r="AQ8" i="2"/>
  <c r="U63" i="3"/>
  <c r="AP63" i="2"/>
  <c r="U62" i="3"/>
  <c r="AP62" i="2"/>
  <c r="U61" i="3"/>
  <c r="AP61" i="2"/>
  <c r="U60" i="3"/>
  <c r="AP60" i="2"/>
  <c r="U59" i="3"/>
  <c r="AP59" i="2"/>
  <c r="U58" i="3"/>
  <c r="AP58" i="2"/>
  <c r="U57" i="3"/>
  <c r="AP57" i="2"/>
  <c r="U56" i="3"/>
  <c r="AP56" i="2"/>
  <c r="U55" i="3"/>
  <c r="U54" i="3"/>
  <c r="AP54" i="2"/>
  <c r="U53" i="3"/>
  <c r="AP53" i="2"/>
  <c r="U52" i="3"/>
  <c r="AP52" i="2"/>
  <c r="U51" i="3"/>
  <c r="AP51" i="2"/>
  <c r="U50" i="3"/>
  <c r="AP50" i="2"/>
  <c r="U49" i="3"/>
  <c r="U76" i="3"/>
  <c r="U48" i="3"/>
  <c r="AP48" i="2"/>
  <c r="U47" i="3"/>
  <c r="AP47" i="2"/>
  <c r="U46" i="3"/>
  <c r="AP46" i="2"/>
  <c r="U45" i="3"/>
  <c r="AP45" i="2"/>
  <c r="U44" i="3"/>
  <c r="AP44" i="2"/>
  <c r="U43" i="3"/>
  <c r="AP43" i="2"/>
  <c r="U42" i="3"/>
  <c r="AP42" i="2"/>
  <c r="U41" i="3"/>
  <c r="AP41" i="2"/>
  <c r="U40" i="3"/>
  <c r="AP40" i="2"/>
  <c r="U39" i="3"/>
  <c r="AP39" i="2"/>
  <c r="U37" i="3"/>
  <c r="AP37" i="2"/>
  <c r="U36" i="3"/>
  <c r="AP36" i="2"/>
  <c r="U35" i="3"/>
  <c r="AP35" i="2"/>
  <c r="U34" i="3"/>
  <c r="U73" i="3"/>
  <c r="AP34" i="2"/>
  <c r="U33" i="3"/>
  <c r="AP33" i="2"/>
  <c r="U32" i="3"/>
  <c r="AP32" i="2"/>
  <c r="U31" i="3"/>
  <c r="AP31" i="2"/>
  <c r="U30" i="3"/>
  <c r="U72" i="3"/>
  <c r="AP30" i="2"/>
  <c r="U29" i="3"/>
  <c r="AP29" i="2"/>
  <c r="U28" i="3"/>
  <c r="AP28" i="2"/>
  <c r="U27" i="3"/>
  <c r="AP27" i="2"/>
  <c r="U26" i="3"/>
  <c r="AP26" i="2"/>
  <c r="U25" i="3"/>
  <c r="AP25" i="2"/>
  <c r="U24" i="3"/>
  <c r="AP24" i="2"/>
  <c r="U23" i="3"/>
  <c r="AP23" i="2"/>
  <c r="U22" i="3"/>
  <c r="AP22" i="2"/>
  <c r="U21" i="3"/>
  <c r="U68" i="3"/>
  <c r="AP21" i="2"/>
  <c r="U20" i="3"/>
  <c r="AP20" i="2"/>
  <c r="U19" i="3"/>
  <c r="AP19" i="2"/>
  <c r="U18" i="3"/>
  <c r="AP18" i="2"/>
  <c r="U17" i="3"/>
  <c r="AP17" i="2"/>
  <c r="U16" i="3"/>
  <c r="AP16" i="2"/>
  <c r="U15" i="3"/>
  <c r="AP15" i="2"/>
  <c r="U14" i="3"/>
  <c r="AP14" i="2"/>
  <c r="U13" i="3"/>
  <c r="AP13" i="2"/>
  <c r="U12" i="3"/>
  <c r="AP12" i="2"/>
  <c r="U11" i="3"/>
  <c r="AP11" i="2"/>
  <c r="U10" i="3"/>
  <c r="AP10" i="2"/>
  <c r="U9" i="3"/>
  <c r="AP9" i="2"/>
  <c r="U8" i="3"/>
  <c r="AP8" i="2"/>
  <c r="L63" i="3"/>
  <c r="AO63" i="2"/>
  <c r="L62" i="3"/>
  <c r="AO62" i="2"/>
  <c r="L61" i="3"/>
  <c r="AO61" i="2"/>
  <c r="L60" i="3"/>
  <c r="AO60" i="2"/>
  <c r="L59" i="3"/>
  <c r="AO59" i="2"/>
  <c r="L58" i="3"/>
  <c r="AO58" i="2"/>
  <c r="L57" i="3"/>
  <c r="AO57" i="2"/>
  <c r="L56" i="3"/>
  <c r="AO56" i="2"/>
  <c r="L55" i="3"/>
  <c r="AO55" i="2"/>
  <c r="L54" i="3"/>
  <c r="AO54" i="2"/>
  <c r="L53" i="3"/>
  <c r="AO53" i="2"/>
  <c r="L52" i="3"/>
  <c r="AO52" i="2"/>
  <c r="L51" i="3"/>
  <c r="AO51" i="2"/>
  <c r="L50" i="3"/>
  <c r="AO50" i="2"/>
  <c r="L49" i="3"/>
  <c r="L48" i="3"/>
  <c r="AO48" i="2"/>
  <c r="L47" i="3"/>
  <c r="AO47" i="2"/>
  <c r="L46" i="3"/>
  <c r="AO46" i="2"/>
  <c r="L45" i="3"/>
  <c r="AO45" i="2"/>
  <c r="L44" i="3"/>
  <c r="AO44" i="2"/>
  <c r="L43" i="3"/>
  <c r="AO43" i="2"/>
  <c r="L42" i="3"/>
  <c r="AO42" i="2"/>
  <c r="L41" i="3"/>
  <c r="AO41" i="2"/>
  <c r="L40" i="3"/>
  <c r="AO40" i="2"/>
  <c r="L39" i="3"/>
  <c r="AO39" i="2"/>
  <c r="L37" i="3"/>
  <c r="AO37" i="2"/>
  <c r="L36" i="3"/>
  <c r="L35" i="3"/>
  <c r="AO35" i="2"/>
  <c r="L34" i="3"/>
  <c r="AO34" i="2"/>
  <c r="L33" i="3"/>
  <c r="AO33" i="2"/>
  <c r="L32" i="3"/>
  <c r="AO32" i="2"/>
  <c r="L31" i="3"/>
  <c r="AO31" i="2"/>
  <c r="L30" i="3"/>
  <c r="AO30" i="2"/>
  <c r="L28" i="3"/>
  <c r="AO28" i="2"/>
  <c r="L27" i="3"/>
  <c r="AO27" i="2"/>
  <c r="L26" i="3"/>
  <c r="AO26" i="2"/>
  <c r="L25" i="3"/>
  <c r="AO25" i="2"/>
  <c r="L24" i="3"/>
  <c r="AO24" i="2"/>
  <c r="L23" i="3"/>
  <c r="AO23" i="2"/>
  <c r="L22" i="3"/>
  <c r="AO22" i="2"/>
  <c r="L21" i="3"/>
  <c r="AO21" i="2"/>
  <c r="L20" i="3"/>
  <c r="AO20" i="2"/>
  <c r="L19" i="3"/>
  <c r="L18" i="3"/>
  <c r="AO18" i="2"/>
  <c r="L17" i="3"/>
  <c r="AO17" i="2"/>
  <c r="L16" i="3"/>
  <c r="AO16" i="2"/>
  <c r="L15" i="3"/>
  <c r="L14" i="3"/>
  <c r="L13" i="3"/>
  <c r="AO13" i="2"/>
  <c r="L12" i="3"/>
  <c r="AO12" i="2"/>
  <c r="L11" i="3"/>
  <c r="AO11" i="2"/>
  <c r="L10" i="3"/>
  <c r="L9" i="3"/>
  <c r="AO9" i="2"/>
  <c r="L8" i="3"/>
  <c r="AO8" i="2"/>
  <c r="H63" i="3"/>
  <c r="AN63" i="2"/>
  <c r="H62" i="3"/>
  <c r="AN62" i="2"/>
  <c r="H61" i="3"/>
  <c r="AN61" i="2"/>
  <c r="H60" i="3"/>
  <c r="AN60" i="2"/>
  <c r="H59" i="3"/>
  <c r="AN59" i="2"/>
  <c r="H58" i="3"/>
  <c r="AN58" i="2"/>
  <c r="H57" i="3"/>
  <c r="AN57" i="2"/>
  <c r="H56" i="3"/>
  <c r="AN56" i="2"/>
  <c r="H55" i="3"/>
  <c r="AN55" i="2"/>
  <c r="H54" i="3"/>
  <c r="AN54" i="2"/>
  <c r="H53" i="3"/>
  <c r="AN53" i="2"/>
  <c r="H52" i="3"/>
  <c r="AN52" i="2"/>
  <c r="H51" i="3"/>
  <c r="AN51" i="2"/>
  <c r="H50" i="3"/>
  <c r="AN50" i="2"/>
  <c r="H49" i="3"/>
  <c r="AN49" i="2"/>
  <c r="H48" i="3"/>
  <c r="AN48" i="2"/>
  <c r="H47" i="3"/>
  <c r="AN47" i="2"/>
  <c r="H46" i="3"/>
  <c r="AN46" i="2"/>
  <c r="H45" i="3"/>
  <c r="AN45" i="2"/>
  <c r="H44" i="3"/>
  <c r="AN44" i="2"/>
  <c r="H43" i="3"/>
  <c r="AN43" i="2"/>
  <c r="H42" i="3"/>
  <c r="AN42" i="2"/>
  <c r="H41" i="3"/>
  <c r="AN41" i="2"/>
  <c r="H40" i="3"/>
  <c r="AN40" i="2"/>
  <c r="H39" i="3"/>
  <c r="AN39" i="2"/>
  <c r="H37" i="3"/>
  <c r="AN37" i="2"/>
  <c r="H36" i="3"/>
  <c r="AN36" i="2"/>
  <c r="H35" i="3"/>
  <c r="AN35" i="2"/>
  <c r="H34" i="3"/>
  <c r="AN34" i="2"/>
  <c r="H33" i="3"/>
  <c r="AN33" i="2"/>
  <c r="H32" i="3"/>
  <c r="AN32" i="2"/>
  <c r="H31" i="3"/>
  <c r="H30" i="3"/>
  <c r="H28" i="3"/>
  <c r="AN28" i="2"/>
  <c r="H27" i="3"/>
  <c r="AN27" i="2"/>
  <c r="H26" i="3"/>
  <c r="AN26" i="2"/>
  <c r="H25" i="3"/>
  <c r="AN25" i="2"/>
  <c r="H24" i="3"/>
  <c r="H23" i="3"/>
  <c r="AN23" i="2"/>
  <c r="H22" i="3"/>
  <c r="H21" i="3"/>
  <c r="AN21" i="2"/>
  <c r="H20" i="3"/>
  <c r="H19" i="3"/>
  <c r="AN19" i="2"/>
  <c r="H18" i="3"/>
  <c r="AN18" i="2"/>
  <c r="H17" i="3"/>
  <c r="AN17" i="2"/>
  <c r="H16" i="3"/>
  <c r="AN16" i="2"/>
  <c r="H15" i="3"/>
  <c r="AN15" i="2"/>
  <c r="H14" i="3"/>
  <c r="AN14" i="2"/>
  <c r="H13" i="3"/>
  <c r="AN13" i="2"/>
  <c r="H12" i="3"/>
  <c r="AN12" i="2"/>
  <c r="H11" i="3"/>
  <c r="AN11" i="2"/>
  <c r="H10" i="3"/>
  <c r="AN10" i="2"/>
  <c r="H9" i="3"/>
  <c r="AN9" i="2"/>
  <c r="H8" i="3"/>
  <c r="AN8" i="2"/>
  <c r="W63" i="2"/>
  <c r="AM63" i="2"/>
  <c r="W62" i="2"/>
  <c r="AM62" i="2"/>
  <c r="W61" i="2"/>
  <c r="AM61" i="2"/>
  <c r="W60" i="2"/>
  <c r="AM60" i="2"/>
  <c r="W59" i="2"/>
  <c r="AM59" i="2"/>
  <c r="W58" i="2"/>
  <c r="AM58" i="2"/>
  <c r="W57" i="2"/>
  <c r="AM57" i="2"/>
  <c r="W56" i="2"/>
  <c r="AM56" i="2"/>
  <c r="W55" i="2"/>
  <c r="AM55" i="2"/>
  <c r="W54" i="2"/>
  <c r="AM54" i="2"/>
  <c r="W53" i="2"/>
  <c r="AM53" i="2"/>
  <c r="W52" i="2"/>
  <c r="W51" i="2"/>
  <c r="AM51" i="2"/>
  <c r="W50" i="2"/>
  <c r="AM50" i="2"/>
  <c r="W49" i="2"/>
  <c r="AM49" i="2"/>
  <c r="W48" i="2"/>
  <c r="AM48" i="2"/>
  <c r="W47" i="2"/>
  <c r="W46" i="2"/>
  <c r="AJ46" i="2"/>
  <c r="AM46" i="2"/>
  <c r="W45" i="2"/>
  <c r="AM45" i="2"/>
  <c r="W44" i="2"/>
  <c r="AM44" i="2"/>
  <c r="W43" i="2"/>
  <c r="AM43" i="2"/>
  <c r="W42" i="2"/>
  <c r="AM42" i="2"/>
  <c r="W41" i="2"/>
  <c r="AM41" i="2"/>
  <c r="W40" i="2"/>
  <c r="AM40" i="2"/>
  <c r="W39" i="2"/>
  <c r="AM39" i="2"/>
  <c r="W37" i="2"/>
  <c r="AM37" i="2"/>
  <c r="W36" i="2"/>
  <c r="AM36" i="2"/>
  <c r="W35" i="2"/>
  <c r="AM35" i="2"/>
  <c r="W34" i="2"/>
  <c r="AM34" i="2"/>
  <c r="W33" i="2"/>
  <c r="AM33" i="2"/>
  <c r="W32" i="2"/>
  <c r="AM32" i="2"/>
  <c r="W31" i="2"/>
  <c r="AM31" i="2"/>
  <c r="W30" i="2"/>
  <c r="W29" i="2"/>
  <c r="AM29" i="2"/>
  <c r="W28" i="2"/>
  <c r="AM28" i="2"/>
  <c r="W27" i="2"/>
  <c r="AM27" i="2"/>
  <c r="W26" i="2"/>
  <c r="AM26" i="2"/>
  <c r="W25" i="2"/>
  <c r="AM25" i="2"/>
  <c r="W24" i="2"/>
  <c r="AM24" i="2"/>
  <c r="W23" i="2"/>
  <c r="AM23" i="2"/>
  <c r="W22" i="2"/>
  <c r="AM22" i="2"/>
  <c r="W21" i="2"/>
  <c r="AM21" i="2"/>
  <c r="W20" i="2"/>
  <c r="AM20" i="2"/>
  <c r="W19" i="2"/>
  <c r="W18" i="2"/>
  <c r="W17" i="2"/>
  <c r="W16" i="2"/>
  <c r="W70" i="2"/>
  <c r="AM16" i="2"/>
  <c r="W15" i="2"/>
  <c r="W14" i="2"/>
  <c r="AM14" i="2"/>
  <c r="W13" i="2"/>
  <c r="AM13" i="2"/>
  <c r="W12" i="2"/>
  <c r="AM12" i="2"/>
  <c r="W11" i="2"/>
  <c r="AM11" i="2"/>
  <c r="W10" i="2"/>
  <c r="W9" i="2"/>
  <c r="AM9" i="2"/>
  <c r="W8" i="2"/>
  <c r="AM8" i="2"/>
  <c r="R63" i="2"/>
  <c r="AL63" i="2"/>
  <c r="R62" i="2"/>
  <c r="AL62" i="2"/>
  <c r="R61" i="2"/>
  <c r="AL61" i="2"/>
  <c r="R60" i="2"/>
  <c r="AL60" i="2"/>
  <c r="R59" i="2"/>
  <c r="AL59" i="2"/>
  <c r="R58" i="2"/>
  <c r="AL58" i="2"/>
  <c r="R57" i="2"/>
  <c r="AL57" i="2"/>
  <c r="R56" i="2"/>
  <c r="AL56" i="2"/>
  <c r="R55" i="2"/>
  <c r="AL55" i="2"/>
  <c r="R54" i="2"/>
  <c r="AL54" i="2"/>
  <c r="R53" i="2"/>
  <c r="R52" i="2"/>
  <c r="AL52" i="2"/>
  <c r="R51" i="2"/>
  <c r="AL51" i="2"/>
  <c r="R50" i="2"/>
  <c r="AL50" i="2"/>
  <c r="R49" i="2"/>
  <c r="AL49" i="2"/>
  <c r="R48" i="2"/>
  <c r="AL48" i="2"/>
  <c r="R47" i="2"/>
  <c r="AL47" i="2"/>
  <c r="R46" i="2"/>
  <c r="AL46" i="2"/>
  <c r="R45" i="2"/>
  <c r="AL45" i="2"/>
  <c r="R44" i="2"/>
  <c r="AL44" i="2"/>
  <c r="R43" i="2"/>
  <c r="AL43" i="2"/>
  <c r="R42" i="2"/>
  <c r="AL42" i="2"/>
  <c r="R41" i="2"/>
  <c r="AL41" i="2"/>
  <c r="R40" i="2"/>
  <c r="AL40" i="2"/>
  <c r="R39" i="2"/>
  <c r="AL39" i="2"/>
  <c r="R37" i="2"/>
  <c r="AL37" i="2"/>
  <c r="R36" i="2"/>
  <c r="AL36" i="2"/>
  <c r="R35" i="2"/>
  <c r="AL35" i="2"/>
  <c r="R34" i="2"/>
  <c r="AL34" i="2"/>
  <c r="R33" i="2"/>
  <c r="AL33" i="2"/>
  <c r="R32" i="2"/>
  <c r="AL32" i="2"/>
  <c r="R31" i="2"/>
  <c r="AL31" i="2"/>
  <c r="R30" i="2"/>
  <c r="R72" i="2"/>
  <c r="AL30" i="2"/>
  <c r="R28" i="2"/>
  <c r="AL28" i="2"/>
  <c r="R27" i="2"/>
  <c r="AL27" i="2"/>
  <c r="R26" i="2"/>
  <c r="AL26" i="2"/>
  <c r="R25" i="2"/>
  <c r="AL25" i="2"/>
  <c r="R24" i="2"/>
  <c r="AL24" i="2"/>
  <c r="R23" i="2"/>
  <c r="R22" i="2"/>
  <c r="AL22" i="2"/>
  <c r="R21" i="2"/>
  <c r="AL21" i="2"/>
  <c r="R20" i="2"/>
  <c r="AL20" i="2"/>
  <c r="R19" i="2"/>
  <c r="AL19" i="2"/>
  <c r="R18" i="2"/>
  <c r="AL18" i="2"/>
  <c r="R17" i="2"/>
  <c r="AL17" i="2"/>
  <c r="R16" i="2"/>
  <c r="R70" i="2"/>
  <c r="AL16" i="2"/>
  <c r="R15" i="2"/>
  <c r="AL15" i="2"/>
  <c r="R14" i="2"/>
  <c r="AL14" i="2"/>
  <c r="R13" i="2"/>
  <c r="AL13" i="2"/>
  <c r="R12" i="2"/>
  <c r="AL12" i="2"/>
  <c r="R11" i="2"/>
  <c r="AL11" i="2"/>
  <c r="R10" i="2"/>
  <c r="R9" i="2"/>
  <c r="AL9" i="2"/>
  <c r="R8" i="2"/>
  <c r="AL8" i="2"/>
  <c r="K63" i="2"/>
  <c r="AK63" i="2"/>
  <c r="K62" i="2"/>
  <c r="AK62" i="2"/>
  <c r="K61" i="2"/>
  <c r="AK61" i="2"/>
  <c r="K60" i="2"/>
  <c r="AK60" i="2"/>
  <c r="K59" i="2"/>
  <c r="AK59" i="2"/>
  <c r="K58" i="2"/>
  <c r="AK58" i="2"/>
  <c r="K57" i="2"/>
  <c r="AK57" i="2"/>
  <c r="K56" i="2"/>
  <c r="AK56" i="2"/>
  <c r="K55" i="2"/>
  <c r="AK55" i="2"/>
  <c r="K54" i="2"/>
  <c r="AK54" i="2"/>
  <c r="K53" i="2"/>
  <c r="AK53" i="2"/>
  <c r="K52" i="2"/>
  <c r="AK52" i="2"/>
  <c r="K51" i="2"/>
  <c r="K50" i="2"/>
  <c r="K49" i="2"/>
  <c r="AK49" i="2"/>
  <c r="K48" i="2"/>
  <c r="AK48" i="2"/>
  <c r="K47" i="2"/>
  <c r="AK47" i="2"/>
  <c r="K46" i="2"/>
  <c r="AK46" i="2"/>
  <c r="K45" i="2"/>
  <c r="K44" i="2"/>
  <c r="AK44" i="2"/>
  <c r="K43" i="2"/>
  <c r="AK43" i="2"/>
  <c r="K42" i="2"/>
  <c r="AK42" i="2"/>
  <c r="K41" i="2"/>
  <c r="K40" i="2"/>
  <c r="AK40" i="2"/>
  <c r="K39" i="2"/>
  <c r="AK39" i="2"/>
  <c r="K37" i="2"/>
  <c r="K36" i="2"/>
  <c r="K74" i="2"/>
  <c r="K35" i="2"/>
  <c r="K34" i="2"/>
  <c r="AK34" i="2"/>
  <c r="K33" i="2"/>
  <c r="AK33" i="2"/>
  <c r="K32" i="2"/>
  <c r="AK32" i="2"/>
  <c r="K31" i="2"/>
  <c r="K72" i="2"/>
  <c r="K30" i="2"/>
  <c r="AK30" i="2"/>
  <c r="K29" i="2"/>
  <c r="AK29" i="2"/>
  <c r="K28" i="2"/>
  <c r="AK28" i="2"/>
  <c r="K27" i="2"/>
  <c r="AK27" i="2"/>
  <c r="K26" i="2"/>
  <c r="K25" i="2"/>
  <c r="K24" i="2"/>
  <c r="AK24" i="2"/>
  <c r="K23" i="2"/>
  <c r="AK23" i="2"/>
  <c r="K22" i="2"/>
  <c r="AK22" i="2"/>
  <c r="K21" i="2"/>
  <c r="AK21" i="2"/>
  <c r="K20" i="2"/>
  <c r="AK20" i="2"/>
  <c r="K19" i="2"/>
  <c r="AK19" i="2"/>
  <c r="K18" i="2"/>
  <c r="AK18" i="2"/>
  <c r="K17" i="2"/>
  <c r="AK17" i="2"/>
  <c r="K16" i="2"/>
  <c r="AK16" i="2"/>
  <c r="K15" i="2"/>
  <c r="AK15" i="2"/>
  <c r="K14" i="2"/>
  <c r="K13" i="2"/>
  <c r="AK13" i="2"/>
  <c r="K12" i="2"/>
  <c r="AK12" i="2"/>
  <c r="K11" i="2"/>
  <c r="AK11" i="2"/>
  <c r="K10" i="2"/>
  <c r="K9" i="2"/>
  <c r="K8" i="2"/>
  <c r="AK8" i="2"/>
  <c r="J29" i="2"/>
  <c r="J72" i="2"/>
  <c r="J10" i="2"/>
  <c r="J15" i="2"/>
  <c r="J70" i="2"/>
  <c r="J22" i="2"/>
  <c r="J71" i="2"/>
  <c r="J49" i="2"/>
  <c r="J76" i="2"/>
  <c r="AO10" i="2"/>
  <c r="AM19" i="2"/>
  <c r="AN22" i="2"/>
  <c r="AQ30" i="2"/>
  <c r="AK37" i="2"/>
  <c r="AQ43" i="2"/>
  <c r="AQ48" i="2"/>
  <c r="AO49" i="2"/>
  <c r="AK51" i="2"/>
  <c r="AQ51" i="2"/>
  <c r="AP55" i="2"/>
  <c r="S67" i="2"/>
  <c r="T67" i="2"/>
  <c r="U67" i="2"/>
  <c r="V67" i="2"/>
  <c r="X67" i="2"/>
  <c r="Y67" i="2"/>
  <c r="Z67" i="2"/>
  <c r="AA67" i="2"/>
  <c r="AB67" i="2"/>
  <c r="S68" i="2"/>
  <c r="T68" i="2"/>
  <c r="U68" i="2"/>
  <c r="V68" i="2"/>
  <c r="X68" i="2"/>
  <c r="Y68" i="2"/>
  <c r="Z68" i="2"/>
  <c r="AA68" i="2"/>
  <c r="AB68" i="2"/>
  <c r="S69" i="2"/>
  <c r="T69" i="2"/>
  <c r="U69" i="2"/>
  <c r="V69" i="2"/>
  <c r="X69" i="2"/>
  <c r="Y69" i="2"/>
  <c r="Z69" i="2"/>
  <c r="AA69" i="2"/>
  <c r="AB69" i="2"/>
  <c r="S70" i="2"/>
  <c r="T70" i="2"/>
  <c r="U70" i="2"/>
  <c r="V70" i="2"/>
  <c r="X70" i="2"/>
  <c r="Y70" i="2"/>
  <c r="Z70" i="2"/>
  <c r="AA70" i="2"/>
  <c r="AB70" i="2"/>
  <c r="S71" i="2"/>
  <c r="T71" i="2"/>
  <c r="U71" i="2"/>
  <c r="V71" i="2"/>
  <c r="X71" i="2"/>
  <c r="Y71" i="2"/>
  <c r="Z71" i="2"/>
  <c r="AA71" i="2"/>
  <c r="AB71" i="2"/>
  <c r="S72" i="2"/>
  <c r="T72" i="2"/>
  <c r="U72" i="2"/>
  <c r="V72" i="2"/>
  <c r="X72" i="2"/>
  <c r="Y72" i="2"/>
  <c r="Z72" i="2"/>
  <c r="AA72" i="2"/>
  <c r="AB72" i="2"/>
  <c r="S74" i="2"/>
  <c r="T74" i="2"/>
  <c r="U74" i="2"/>
  <c r="V74" i="2"/>
  <c r="X74" i="2"/>
  <c r="Y74" i="2"/>
  <c r="Z74" i="2"/>
  <c r="AA74" i="2"/>
  <c r="AB74" i="2"/>
  <c r="S76" i="2"/>
  <c r="T76" i="2"/>
  <c r="U76" i="2"/>
  <c r="V76" i="2"/>
  <c r="X76" i="2"/>
  <c r="Y76" i="2"/>
  <c r="Z76" i="2"/>
  <c r="AA76" i="2"/>
  <c r="AB76" i="2"/>
  <c r="L67" i="2"/>
  <c r="M67" i="2"/>
  <c r="N67" i="2"/>
  <c r="O67" i="2"/>
  <c r="P67" i="2"/>
  <c r="L68" i="2"/>
  <c r="M68" i="2"/>
  <c r="N68" i="2"/>
  <c r="O68" i="2"/>
  <c r="P68" i="2"/>
  <c r="L69" i="2"/>
  <c r="M69" i="2"/>
  <c r="N69" i="2"/>
  <c r="O69" i="2"/>
  <c r="P69" i="2"/>
  <c r="L70" i="2"/>
  <c r="M70" i="2"/>
  <c r="N70" i="2"/>
  <c r="O70" i="2"/>
  <c r="P70" i="2"/>
  <c r="L71" i="2"/>
  <c r="M71" i="2"/>
  <c r="N71" i="2"/>
  <c r="O71" i="2"/>
  <c r="P71" i="2"/>
  <c r="L72" i="2"/>
  <c r="M72" i="2"/>
  <c r="N72" i="2"/>
  <c r="O72" i="2"/>
  <c r="P72" i="2"/>
  <c r="P73" i="2"/>
  <c r="J74" i="2"/>
  <c r="L74" i="2"/>
  <c r="M74" i="2"/>
  <c r="N74" i="2"/>
  <c r="O74" i="2"/>
  <c r="P74" i="2"/>
  <c r="P75" i="2"/>
  <c r="L76" i="2"/>
  <c r="M76" i="2"/>
  <c r="N76" i="2"/>
  <c r="O76" i="2"/>
  <c r="P76" i="2"/>
  <c r="I67" i="3"/>
  <c r="J67" i="3"/>
  <c r="K67" i="3"/>
  <c r="M67" i="3"/>
  <c r="N67" i="3"/>
  <c r="O67" i="3"/>
  <c r="P67" i="3"/>
  <c r="Q67" i="3"/>
  <c r="R67" i="3"/>
  <c r="S67" i="3"/>
  <c r="I68" i="3"/>
  <c r="J68" i="3"/>
  <c r="K68" i="3"/>
  <c r="M68" i="3"/>
  <c r="N68" i="3"/>
  <c r="O68" i="3"/>
  <c r="P68" i="3"/>
  <c r="Q68" i="3"/>
  <c r="R68" i="3"/>
  <c r="S68" i="3"/>
  <c r="I69" i="3"/>
  <c r="J69" i="3"/>
  <c r="K69" i="3"/>
  <c r="M69" i="3"/>
  <c r="N69" i="3"/>
  <c r="O69" i="3"/>
  <c r="P69" i="3"/>
  <c r="Q69" i="3"/>
  <c r="R69" i="3"/>
  <c r="S69" i="3"/>
  <c r="V67" i="3"/>
  <c r="W67" i="3"/>
  <c r="X67" i="3"/>
  <c r="Y67" i="3"/>
  <c r="Z67" i="3"/>
  <c r="AB67" i="3"/>
  <c r="AC67" i="3"/>
  <c r="AD67" i="3"/>
  <c r="AE67" i="3"/>
  <c r="V68" i="3"/>
  <c r="W68" i="3"/>
  <c r="X68" i="3"/>
  <c r="Y68" i="3"/>
  <c r="Z68" i="3"/>
  <c r="AB68" i="3"/>
  <c r="AC68" i="3"/>
  <c r="AD68" i="3"/>
  <c r="AE68" i="3"/>
  <c r="V69" i="3"/>
  <c r="W69" i="3"/>
  <c r="X69" i="3"/>
  <c r="Y69" i="3"/>
  <c r="Z69" i="3"/>
  <c r="AB69" i="3"/>
  <c r="AC69" i="3"/>
  <c r="AD69" i="3"/>
  <c r="AE69" i="3"/>
  <c r="V70" i="3"/>
  <c r="W70" i="3"/>
  <c r="X70" i="3"/>
  <c r="Y70" i="3"/>
  <c r="Z70" i="3"/>
  <c r="AB70" i="3"/>
  <c r="AC70" i="3"/>
  <c r="AD70" i="3"/>
  <c r="AE70" i="3"/>
  <c r="V71" i="3"/>
  <c r="W71" i="3"/>
  <c r="X71" i="3"/>
  <c r="Y71" i="3"/>
  <c r="Z71" i="3"/>
  <c r="AB71" i="3"/>
  <c r="AC71" i="3"/>
  <c r="AD71" i="3"/>
  <c r="AE71" i="3"/>
  <c r="V72" i="3"/>
  <c r="W72" i="3"/>
  <c r="X72" i="3"/>
  <c r="Y72" i="3"/>
  <c r="Z72" i="3"/>
  <c r="AB72" i="3"/>
  <c r="AC72" i="3"/>
  <c r="AD72" i="3"/>
  <c r="AE72" i="3"/>
  <c r="V74" i="3"/>
  <c r="W74" i="3"/>
  <c r="X74" i="3"/>
  <c r="Y74" i="3"/>
  <c r="Z74" i="3"/>
  <c r="AB74" i="3"/>
  <c r="AC74" i="3"/>
  <c r="AD74" i="3"/>
  <c r="AE74" i="3"/>
  <c r="V76" i="3"/>
  <c r="W76" i="3"/>
  <c r="X76" i="3"/>
  <c r="Y76" i="3"/>
  <c r="Z76" i="3"/>
  <c r="AB76" i="3"/>
  <c r="AC76" i="3"/>
  <c r="AD76" i="3"/>
  <c r="AE76" i="3"/>
  <c r="I70" i="3"/>
  <c r="J70" i="3"/>
  <c r="K70" i="3"/>
  <c r="M70" i="3"/>
  <c r="N70" i="3"/>
  <c r="O70" i="3"/>
  <c r="P70" i="3"/>
  <c r="Q70" i="3"/>
  <c r="R70" i="3"/>
  <c r="S70" i="3"/>
  <c r="I71" i="3"/>
  <c r="J71" i="3"/>
  <c r="K71" i="3"/>
  <c r="M71" i="3"/>
  <c r="N71" i="3"/>
  <c r="O71" i="3"/>
  <c r="P71" i="3"/>
  <c r="Q71" i="3"/>
  <c r="R71" i="3"/>
  <c r="S71" i="3"/>
  <c r="I72" i="3"/>
  <c r="J72" i="3"/>
  <c r="K72" i="3"/>
  <c r="M72" i="3"/>
  <c r="N72" i="3"/>
  <c r="O72" i="3"/>
  <c r="P72" i="3"/>
  <c r="Q72" i="3"/>
  <c r="R72" i="3"/>
  <c r="S72" i="3"/>
  <c r="I74" i="3"/>
  <c r="J74" i="3"/>
  <c r="K74" i="3"/>
  <c r="M74" i="3"/>
  <c r="N74" i="3"/>
  <c r="O74" i="3"/>
  <c r="P74" i="3"/>
  <c r="Q74" i="3"/>
  <c r="R74" i="3"/>
  <c r="S74" i="3"/>
  <c r="N75" i="3"/>
  <c r="I76" i="3"/>
  <c r="J76" i="3"/>
  <c r="K76" i="3"/>
  <c r="M76" i="3"/>
  <c r="N76" i="3"/>
  <c r="O76" i="3"/>
  <c r="P76" i="3"/>
  <c r="Q76" i="3"/>
  <c r="R76" i="3"/>
  <c r="S76" i="3"/>
  <c r="S67" i="4"/>
  <c r="T67" i="4"/>
  <c r="U67" i="4"/>
  <c r="V67" i="4"/>
  <c r="W67" i="4"/>
  <c r="S68" i="4"/>
  <c r="T68" i="4"/>
  <c r="U68" i="4"/>
  <c r="V68" i="4"/>
  <c r="W68" i="4"/>
  <c r="S69" i="4"/>
  <c r="T69" i="4"/>
  <c r="U69" i="4"/>
  <c r="V69" i="4"/>
  <c r="W69" i="4"/>
  <c r="S70" i="4"/>
  <c r="T70" i="4"/>
  <c r="U70" i="4"/>
  <c r="V70" i="4"/>
  <c r="W70" i="4"/>
  <c r="S71" i="4"/>
  <c r="T71" i="4"/>
  <c r="U71" i="4"/>
  <c r="V71" i="4"/>
  <c r="W71" i="4"/>
  <c r="S72" i="4"/>
  <c r="T72" i="4"/>
  <c r="U72" i="4"/>
  <c r="W72" i="4"/>
  <c r="S74" i="4"/>
  <c r="T74" i="4"/>
  <c r="U74" i="4"/>
  <c r="V74" i="4"/>
  <c r="W74" i="4"/>
  <c r="S76" i="4"/>
  <c r="T76" i="4"/>
  <c r="U76" i="4"/>
  <c r="V76" i="4"/>
  <c r="W76" i="4"/>
  <c r="R76" i="4"/>
  <c r="R74" i="4"/>
  <c r="R72" i="4"/>
  <c r="R71" i="4"/>
  <c r="R70" i="4"/>
  <c r="R69" i="4"/>
  <c r="R68" i="4"/>
  <c r="R67" i="4"/>
  <c r="I67" i="4"/>
  <c r="J67" i="4"/>
  <c r="K67" i="4"/>
  <c r="M67" i="4"/>
  <c r="N67" i="4"/>
  <c r="O67" i="4"/>
  <c r="P67" i="4"/>
  <c r="I68" i="4"/>
  <c r="J68" i="4"/>
  <c r="K68" i="4"/>
  <c r="M68" i="4"/>
  <c r="N68" i="4"/>
  <c r="O68" i="4"/>
  <c r="P68" i="4"/>
  <c r="I69" i="4"/>
  <c r="J69" i="4"/>
  <c r="K69" i="4"/>
  <c r="M69" i="4"/>
  <c r="N69" i="4"/>
  <c r="O69" i="4"/>
  <c r="P69" i="4"/>
  <c r="I70" i="4"/>
  <c r="J70" i="4"/>
  <c r="K70" i="4"/>
  <c r="M70" i="4"/>
  <c r="N70" i="4"/>
  <c r="O70" i="4"/>
  <c r="P70" i="4"/>
  <c r="I71" i="4"/>
  <c r="J71" i="4"/>
  <c r="K71" i="4"/>
  <c r="M71" i="4"/>
  <c r="N71" i="4"/>
  <c r="O71" i="4"/>
  <c r="P71" i="4"/>
  <c r="I72" i="4"/>
  <c r="J72" i="4"/>
  <c r="K72" i="4"/>
  <c r="M72" i="4"/>
  <c r="N72" i="4"/>
  <c r="O72" i="4"/>
  <c r="P72" i="4"/>
  <c r="I74" i="4"/>
  <c r="J74" i="4"/>
  <c r="K74" i="4"/>
  <c r="M74" i="4"/>
  <c r="N74" i="4"/>
  <c r="O74" i="4"/>
  <c r="P74" i="4"/>
  <c r="P75" i="4"/>
  <c r="I76" i="4"/>
  <c r="J76" i="4"/>
  <c r="K76" i="4"/>
  <c r="M76" i="4"/>
  <c r="N76" i="4"/>
  <c r="O76" i="4"/>
  <c r="P76" i="4"/>
  <c r="S67" i="5"/>
  <c r="T67" i="5"/>
  <c r="U67" i="5"/>
  <c r="V67" i="5"/>
  <c r="X67" i="5"/>
  <c r="Y67" i="5"/>
  <c r="Z67" i="5"/>
  <c r="AA67" i="5"/>
  <c r="S68" i="5"/>
  <c r="T68" i="5"/>
  <c r="U68" i="5"/>
  <c r="V68" i="5"/>
  <c r="X68" i="5"/>
  <c r="Y68" i="5"/>
  <c r="Z68" i="5"/>
  <c r="AA68" i="5"/>
  <c r="AB68" i="5"/>
  <c r="S69" i="5"/>
  <c r="T69" i="5"/>
  <c r="U69" i="5"/>
  <c r="V69" i="5"/>
  <c r="X69" i="5"/>
  <c r="Y69" i="5"/>
  <c r="Z69" i="5"/>
  <c r="AA69" i="5"/>
  <c r="AB69" i="5"/>
  <c r="S70" i="5"/>
  <c r="T70" i="5"/>
  <c r="U70" i="5"/>
  <c r="V70" i="5"/>
  <c r="X70" i="5"/>
  <c r="Y70" i="5"/>
  <c r="Z70" i="5"/>
  <c r="AA70" i="5"/>
  <c r="AB70" i="5"/>
  <c r="L67" i="5"/>
  <c r="M67" i="5"/>
  <c r="N67" i="5"/>
  <c r="O67" i="5"/>
  <c r="P67" i="5"/>
  <c r="L68" i="5"/>
  <c r="M68" i="5"/>
  <c r="N68" i="5"/>
  <c r="O68" i="5"/>
  <c r="P68" i="5"/>
  <c r="L69" i="5"/>
  <c r="M69" i="5"/>
  <c r="N69" i="5"/>
  <c r="O69" i="5"/>
  <c r="P69" i="5"/>
  <c r="L70" i="5"/>
  <c r="M70" i="5"/>
  <c r="N70" i="5"/>
  <c r="O70" i="5"/>
  <c r="P70" i="5"/>
  <c r="J10" i="5"/>
  <c r="J9" i="5"/>
  <c r="J68" i="5"/>
  <c r="J15" i="5"/>
  <c r="J70" i="5"/>
  <c r="J22" i="5"/>
  <c r="J71" i="5"/>
  <c r="J29" i="5"/>
  <c r="J72" i="5"/>
  <c r="J49" i="5"/>
  <c r="J48" i="5"/>
  <c r="AN12" i="5"/>
  <c r="AR19" i="5"/>
  <c r="AP25" i="5"/>
  <c r="AM28" i="5"/>
  <c r="AM34" i="5"/>
  <c r="AN52" i="5"/>
  <c r="AL53" i="5"/>
  <c r="S71" i="5"/>
  <c r="T71" i="5"/>
  <c r="U71" i="5"/>
  <c r="V71" i="5"/>
  <c r="X71" i="5"/>
  <c r="Y71" i="5"/>
  <c r="Z71" i="5"/>
  <c r="AA71" i="5"/>
  <c r="AB71" i="5"/>
  <c r="S72" i="5"/>
  <c r="T72" i="5"/>
  <c r="U72" i="5"/>
  <c r="V72" i="5"/>
  <c r="X72" i="5"/>
  <c r="Y72" i="5"/>
  <c r="Z72" i="5"/>
  <c r="AA72" i="5"/>
  <c r="AB72" i="5"/>
  <c r="S74" i="5"/>
  <c r="T74" i="5"/>
  <c r="U74" i="5"/>
  <c r="V74" i="5"/>
  <c r="X74" i="5"/>
  <c r="Y74" i="5"/>
  <c r="Z74" i="5"/>
  <c r="AA74" i="5"/>
  <c r="AB74" i="5"/>
  <c r="S75" i="5"/>
  <c r="S76" i="5"/>
  <c r="T76" i="5"/>
  <c r="U76" i="5"/>
  <c r="V76" i="5"/>
  <c r="X76" i="5"/>
  <c r="Y76" i="5"/>
  <c r="Z76" i="5"/>
  <c r="AA76" i="5"/>
  <c r="AB76" i="5"/>
  <c r="L71" i="5"/>
  <c r="M71" i="5"/>
  <c r="N71" i="5"/>
  <c r="O71" i="5"/>
  <c r="P71" i="5"/>
  <c r="L72" i="5"/>
  <c r="M72" i="5"/>
  <c r="N72" i="5"/>
  <c r="O72" i="5"/>
  <c r="P72" i="5"/>
  <c r="J74" i="5"/>
  <c r="L74" i="5"/>
  <c r="M74" i="5"/>
  <c r="N74" i="5"/>
  <c r="O74" i="5"/>
  <c r="P74" i="5"/>
  <c r="L76" i="5"/>
  <c r="M76" i="5"/>
  <c r="N76" i="5"/>
  <c r="O76" i="5"/>
  <c r="P76" i="5"/>
  <c r="V67" i="6"/>
  <c r="W67" i="6"/>
  <c r="Y67" i="6"/>
  <c r="AB67" i="6"/>
  <c r="AC67" i="6"/>
  <c r="AD67" i="6"/>
  <c r="AE67" i="6"/>
  <c r="V68" i="6"/>
  <c r="W68" i="6"/>
  <c r="X68" i="6"/>
  <c r="Y68" i="6"/>
  <c r="Z68" i="6"/>
  <c r="AB68" i="6"/>
  <c r="AC68" i="6"/>
  <c r="AD68" i="6"/>
  <c r="AE68" i="6"/>
  <c r="V69" i="6"/>
  <c r="W69" i="6"/>
  <c r="X69" i="6"/>
  <c r="Y69" i="6"/>
  <c r="Z69" i="6"/>
  <c r="AB69" i="6"/>
  <c r="AC69" i="6"/>
  <c r="AD69" i="6"/>
  <c r="AE69" i="6"/>
  <c r="V70" i="6"/>
  <c r="W70" i="6"/>
  <c r="X70" i="6"/>
  <c r="Y70" i="6"/>
  <c r="Z70" i="6"/>
  <c r="AB70" i="6"/>
  <c r="AC70" i="6"/>
  <c r="AD70" i="6"/>
  <c r="AE70" i="6"/>
  <c r="V71" i="6"/>
  <c r="W71" i="6"/>
  <c r="X71" i="6"/>
  <c r="Y71" i="6"/>
  <c r="Z71" i="6"/>
  <c r="AB71" i="6"/>
  <c r="AC71" i="6"/>
  <c r="AD71" i="6"/>
  <c r="AE71" i="6"/>
  <c r="V72" i="6"/>
  <c r="W72" i="6"/>
  <c r="X72" i="6"/>
  <c r="Y72" i="6"/>
  <c r="Z72" i="6"/>
  <c r="AC72" i="6"/>
  <c r="AE72" i="6"/>
  <c r="I67" i="6"/>
  <c r="J67" i="6"/>
  <c r="K67" i="6"/>
  <c r="M67" i="6"/>
  <c r="N67" i="6"/>
  <c r="O67" i="6"/>
  <c r="P67" i="6"/>
  <c r="R67" i="6"/>
  <c r="S67" i="6"/>
  <c r="I68" i="6"/>
  <c r="J68" i="6"/>
  <c r="K68" i="6"/>
  <c r="M68" i="6"/>
  <c r="N68" i="6"/>
  <c r="O68" i="6"/>
  <c r="P68" i="6"/>
  <c r="Q68" i="6"/>
  <c r="R68" i="6"/>
  <c r="S68" i="6"/>
  <c r="I69" i="6"/>
  <c r="J69" i="6"/>
  <c r="K69" i="6"/>
  <c r="M69" i="6"/>
  <c r="N69" i="6"/>
  <c r="O69" i="6"/>
  <c r="P69" i="6"/>
  <c r="Q69" i="6"/>
  <c r="R69" i="6"/>
  <c r="S69" i="6"/>
  <c r="I70" i="6"/>
  <c r="J70" i="6"/>
  <c r="K70" i="6"/>
  <c r="M70" i="6"/>
  <c r="N70" i="6"/>
  <c r="O70" i="6"/>
  <c r="P70" i="6"/>
  <c r="Q70" i="6"/>
  <c r="R70" i="6"/>
  <c r="S70" i="6"/>
  <c r="I71" i="6"/>
  <c r="J71" i="6"/>
  <c r="K71" i="6"/>
  <c r="M71" i="6"/>
  <c r="N71" i="6"/>
  <c r="O71" i="6"/>
  <c r="P71" i="6"/>
  <c r="Q71" i="6"/>
  <c r="R71" i="6"/>
  <c r="S71" i="6"/>
  <c r="R72" i="6"/>
  <c r="S72" i="6"/>
  <c r="Q74" i="6"/>
  <c r="R74" i="6"/>
  <c r="S74" i="6"/>
  <c r="Q76" i="6"/>
  <c r="R76" i="6"/>
  <c r="S76" i="6"/>
  <c r="P76" i="6"/>
  <c r="O76" i="6"/>
  <c r="N76" i="6"/>
  <c r="M76" i="6"/>
  <c r="K76" i="6"/>
  <c r="J76" i="6"/>
  <c r="I76" i="6"/>
  <c r="I75" i="6"/>
  <c r="P74" i="6"/>
  <c r="O74" i="6"/>
  <c r="N74" i="6"/>
  <c r="M74" i="6"/>
  <c r="K74" i="6"/>
  <c r="J74" i="6"/>
  <c r="I74" i="6"/>
  <c r="N73" i="6"/>
  <c r="P72" i="6"/>
  <c r="O72" i="6"/>
  <c r="N72" i="6"/>
  <c r="M72" i="6"/>
  <c r="K72" i="6"/>
  <c r="J72" i="6"/>
  <c r="I72" i="6"/>
  <c r="V74" i="6"/>
  <c r="W74" i="6"/>
  <c r="X74" i="6"/>
  <c r="Y74" i="6"/>
  <c r="Z74" i="6"/>
  <c r="AB74" i="6"/>
  <c r="AC74" i="6"/>
  <c r="AD74" i="6"/>
  <c r="AE74" i="6"/>
  <c r="X75" i="6"/>
  <c r="Z75" i="6"/>
  <c r="V76" i="6"/>
  <c r="W76" i="6"/>
  <c r="X76" i="6"/>
  <c r="Y76" i="6"/>
  <c r="Z76" i="6"/>
  <c r="AB76" i="6"/>
  <c r="AC76" i="6"/>
  <c r="AD76" i="6"/>
  <c r="AE76" i="6"/>
  <c r="I67" i="7"/>
  <c r="J67" i="7"/>
  <c r="K67" i="7"/>
  <c r="M67" i="7"/>
  <c r="N67" i="7"/>
  <c r="O67" i="7"/>
  <c r="P67" i="7"/>
  <c r="R67" i="7"/>
  <c r="S67" i="7"/>
  <c r="T67" i="7"/>
  <c r="U67" i="7"/>
  <c r="V67" i="7"/>
  <c r="W67" i="7"/>
  <c r="I68" i="7"/>
  <c r="J68" i="7"/>
  <c r="K68" i="7"/>
  <c r="M68" i="7"/>
  <c r="N68" i="7"/>
  <c r="O68" i="7"/>
  <c r="P68" i="7"/>
  <c r="R68" i="7"/>
  <c r="S68" i="7"/>
  <c r="T68" i="7"/>
  <c r="U68" i="7"/>
  <c r="V68" i="7"/>
  <c r="W68" i="7"/>
  <c r="I69" i="7"/>
  <c r="J69" i="7"/>
  <c r="K69" i="7"/>
  <c r="M69" i="7"/>
  <c r="N69" i="7"/>
  <c r="O69" i="7"/>
  <c r="P69" i="7"/>
  <c r="R69" i="7"/>
  <c r="S69" i="7"/>
  <c r="T69" i="7"/>
  <c r="U69" i="7"/>
  <c r="V69" i="7"/>
  <c r="W69" i="7"/>
  <c r="I70" i="7"/>
  <c r="J70" i="7"/>
  <c r="K70" i="7"/>
  <c r="M70" i="7"/>
  <c r="N70" i="7"/>
  <c r="O70" i="7"/>
  <c r="P70" i="7"/>
  <c r="R70" i="7"/>
  <c r="S70" i="7"/>
  <c r="T70" i="7"/>
  <c r="U70" i="7"/>
  <c r="V70" i="7"/>
  <c r="W70" i="7"/>
  <c r="I71" i="7"/>
  <c r="J71" i="7"/>
  <c r="K71" i="7"/>
  <c r="M71" i="7"/>
  <c r="N71" i="7"/>
  <c r="O71" i="7"/>
  <c r="P71" i="7"/>
  <c r="R71" i="7"/>
  <c r="S71" i="7"/>
  <c r="T71" i="7"/>
  <c r="U71" i="7"/>
  <c r="V71" i="7"/>
  <c r="W71" i="7"/>
  <c r="S72" i="7"/>
  <c r="T72" i="7"/>
  <c r="U72" i="7"/>
  <c r="V72" i="7"/>
  <c r="W72" i="7"/>
  <c r="S74" i="7"/>
  <c r="T74" i="7"/>
  <c r="U74" i="7"/>
  <c r="V74" i="7"/>
  <c r="W74" i="7"/>
  <c r="S76" i="7"/>
  <c r="T76" i="7"/>
  <c r="U76" i="7"/>
  <c r="V76" i="7"/>
  <c r="W76" i="7"/>
  <c r="R76" i="7"/>
  <c r="R74" i="7"/>
  <c r="R72" i="7"/>
  <c r="I72" i="7"/>
  <c r="J72" i="7"/>
  <c r="K72" i="7"/>
  <c r="M72" i="7"/>
  <c r="N72" i="7"/>
  <c r="O72" i="7"/>
  <c r="P72" i="7"/>
  <c r="P73" i="7"/>
  <c r="I74" i="7"/>
  <c r="J74" i="7"/>
  <c r="K74" i="7"/>
  <c r="M74" i="7"/>
  <c r="N74" i="7"/>
  <c r="O74" i="7"/>
  <c r="P74" i="7"/>
  <c r="P75" i="7"/>
  <c r="I76" i="7"/>
  <c r="J76" i="7"/>
  <c r="K76" i="7"/>
  <c r="M76" i="7"/>
  <c r="N76" i="7"/>
  <c r="O76" i="7"/>
  <c r="P76" i="7"/>
  <c r="K29" i="5"/>
  <c r="AK44" i="5"/>
  <c r="R29" i="2"/>
  <c r="L29" i="7"/>
  <c r="AS29" i="5"/>
  <c r="L29" i="6"/>
  <c r="Q72" i="6"/>
  <c r="V72" i="4"/>
  <c r="L29" i="3"/>
  <c r="AO29" i="2"/>
  <c r="I29" i="2"/>
  <c r="AB67" i="5"/>
  <c r="I29" i="5"/>
  <c r="R75" i="7"/>
  <c r="AM51" i="5"/>
  <c r="AL36" i="5"/>
  <c r="AM15" i="2"/>
  <c r="AK18" i="5"/>
  <c r="V75" i="3"/>
  <c r="AN31" i="2"/>
  <c r="AM10" i="2"/>
  <c r="M75" i="2"/>
  <c r="J75" i="2"/>
  <c r="W75" i="6"/>
  <c r="V75" i="6"/>
  <c r="X75" i="5"/>
  <c r="S75" i="4"/>
  <c r="J75" i="4"/>
  <c r="AQ15" i="2"/>
  <c r="I75" i="3"/>
  <c r="AN20" i="2"/>
  <c r="AN30" i="2"/>
  <c r="S73" i="2"/>
  <c r="AK25" i="2"/>
  <c r="AQ16" i="2"/>
  <c r="P75" i="3"/>
  <c r="I73" i="3"/>
  <c r="T75" i="2"/>
  <c r="AM17" i="2"/>
  <c r="S73" i="3"/>
  <c r="AL10" i="2"/>
  <c r="W75" i="7"/>
  <c r="N75" i="7"/>
  <c r="M73" i="6"/>
  <c r="H38" i="6"/>
  <c r="M75" i="6"/>
  <c r="AM35" i="5"/>
  <c r="M73" i="5"/>
  <c r="H38" i="7"/>
  <c r="AR38" i="5"/>
  <c r="K75" i="7"/>
  <c r="J73" i="7"/>
  <c r="AR35" i="5"/>
  <c r="U71" i="6"/>
  <c r="AP23" i="5"/>
  <c r="AB73" i="6"/>
  <c r="AP35" i="5"/>
  <c r="L71" i="6"/>
  <c r="J73" i="6"/>
  <c r="L74" i="6"/>
  <c r="Q73" i="6"/>
  <c r="O73" i="6"/>
  <c r="K75" i="6"/>
  <c r="AA73" i="5"/>
  <c r="AL49" i="5"/>
  <c r="R74" i="5"/>
  <c r="O73" i="5"/>
  <c r="U75" i="7"/>
  <c r="AP50" i="5"/>
  <c r="AP15" i="5"/>
  <c r="AO31" i="5"/>
  <c r="AO9" i="5"/>
  <c r="AN23" i="5"/>
  <c r="W76" i="5"/>
  <c r="K38" i="5"/>
  <c r="K75" i="5"/>
  <c r="L73" i="5"/>
  <c r="K72" i="5"/>
  <c r="V73" i="7"/>
  <c r="AS11" i="5"/>
  <c r="H71" i="7"/>
  <c r="H72" i="7"/>
  <c r="AC73" i="6"/>
  <c r="AA38" i="6"/>
  <c r="AQ38" i="5"/>
  <c r="AQ16" i="5"/>
  <c r="AQ9" i="5"/>
  <c r="L76" i="6"/>
  <c r="R75" i="6"/>
  <c r="N75" i="6"/>
  <c r="P75" i="6"/>
  <c r="AO10" i="5"/>
  <c r="AN31" i="5"/>
  <c r="AN29" i="5"/>
  <c r="AM52" i="5"/>
  <c r="Z75" i="5"/>
  <c r="T73" i="5"/>
  <c r="U73" i="5"/>
  <c r="AL8" i="5"/>
  <c r="AL20" i="5"/>
  <c r="AL26" i="5"/>
  <c r="H60" i="5"/>
  <c r="K76" i="5"/>
  <c r="N75" i="5"/>
  <c r="AK29" i="5"/>
  <c r="I73" i="4"/>
  <c r="Z75" i="3"/>
  <c r="AQ52" i="2"/>
  <c r="AR29" i="2"/>
  <c r="AP49" i="2"/>
  <c r="AO15" i="2"/>
  <c r="L68" i="3"/>
  <c r="H38" i="3"/>
  <c r="H75" i="3"/>
  <c r="N73" i="4"/>
  <c r="AD73" i="3"/>
  <c r="W75" i="3"/>
  <c r="U67" i="3"/>
  <c r="L76" i="3"/>
  <c r="M75" i="3"/>
  <c r="K73" i="3"/>
  <c r="H69" i="3"/>
  <c r="H70" i="3"/>
  <c r="W71" i="2"/>
  <c r="AL23" i="2"/>
  <c r="AK35" i="2"/>
  <c r="J69" i="2"/>
  <c r="X75" i="2"/>
  <c r="Y73" i="2"/>
  <c r="AM18" i="2"/>
  <c r="AL53" i="2"/>
  <c r="U73" i="2"/>
  <c r="N73" i="2"/>
  <c r="H20" i="2"/>
  <c r="AK38" i="5"/>
  <c r="J33" i="5"/>
  <c r="J73" i="5"/>
  <c r="S75" i="7"/>
  <c r="AS36" i="5"/>
  <c r="M73" i="7"/>
  <c r="AR33" i="5"/>
  <c r="AJ47" i="5"/>
  <c r="AQ41" i="5"/>
  <c r="U76" i="6"/>
  <c r="AQ35" i="5"/>
  <c r="U74" i="6"/>
  <c r="AQ24" i="5"/>
  <c r="AP26" i="5"/>
  <c r="U70" i="6"/>
  <c r="U69" i="6"/>
  <c r="H75" i="6"/>
  <c r="H74" i="6"/>
  <c r="H72" i="6"/>
  <c r="L68" i="6"/>
  <c r="AN27" i="5"/>
  <c r="AM37" i="5"/>
  <c r="R38" i="5"/>
  <c r="R75" i="5"/>
  <c r="V73" i="5"/>
  <c r="V75" i="4"/>
  <c r="T75" i="4"/>
  <c r="M73" i="4"/>
  <c r="AJ39" i="2"/>
  <c r="AR10" i="2"/>
  <c r="AE75" i="3"/>
  <c r="U74" i="3"/>
  <c r="R73" i="3"/>
  <c r="J73" i="3"/>
  <c r="AO36" i="2"/>
  <c r="AO14" i="2"/>
  <c r="AO19" i="2"/>
  <c r="AN24" i="2"/>
  <c r="H71" i="3"/>
  <c r="AM47" i="2"/>
  <c r="AM52" i="2"/>
  <c r="AA73" i="2"/>
  <c r="AA75" i="2"/>
  <c r="V75" i="2"/>
  <c r="R69" i="2"/>
  <c r="K38" i="2"/>
  <c r="AK38" i="2"/>
  <c r="O73" i="2"/>
  <c r="AK36" i="2"/>
  <c r="AK10" i="2"/>
  <c r="AK26" i="2"/>
  <c r="J48" i="2"/>
  <c r="J9" i="2"/>
  <c r="AO40" i="5"/>
  <c r="H73" i="3"/>
  <c r="AA73" i="6"/>
  <c r="AL29" i="2"/>
  <c r="AK50" i="2"/>
  <c r="AM30" i="2"/>
  <c r="AQ37" i="2"/>
  <c r="AS33" i="2"/>
  <c r="AQ29" i="5"/>
  <c r="AA72" i="6"/>
  <c r="O73" i="3"/>
  <c r="O75" i="3"/>
  <c r="AK63" i="5"/>
  <c r="AL50" i="5"/>
  <c r="AS61" i="5"/>
  <c r="L38" i="3"/>
  <c r="AO38" i="2"/>
  <c r="AK33" i="5"/>
  <c r="AM39" i="5"/>
  <c r="AN22" i="5"/>
  <c r="H67" i="6"/>
  <c r="AP57" i="5"/>
  <c r="AR28" i="5"/>
  <c r="AJ28" i="5"/>
  <c r="AS34" i="5"/>
  <c r="AJ54" i="5"/>
  <c r="L67" i="6"/>
  <c r="H73" i="6"/>
  <c r="AN38" i="5"/>
  <c r="K71" i="2"/>
  <c r="U73" i="4"/>
  <c r="U75" i="4"/>
  <c r="H67" i="7"/>
  <c r="L72" i="6"/>
  <c r="AO29" i="5"/>
  <c r="AR11" i="2"/>
  <c r="H71" i="4"/>
  <c r="AL13" i="5"/>
  <c r="AQ12" i="5"/>
  <c r="AA69" i="6"/>
  <c r="AR50" i="5"/>
  <c r="H76" i="7"/>
  <c r="R71" i="5"/>
  <c r="R67" i="2"/>
  <c r="X73" i="3"/>
  <c r="X75" i="3"/>
  <c r="AQ50" i="5"/>
  <c r="Q73" i="3"/>
  <c r="O75" i="7"/>
  <c r="K73" i="2"/>
  <c r="L38" i="7"/>
  <c r="L75" i="7"/>
  <c r="L69" i="7"/>
  <c r="AS38" i="5"/>
  <c r="AJ44" i="5"/>
  <c r="AJ55" i="5"/>
  <c r="T73" i="7"/>
  <c r="H70" i="7"/>
  <c r="H69" i="7"/>
  <c r="H74" i="7"/>
  <c r="L70" i="7"/>
  <c r="AJ49" i="5"/>
  <c r="H75" i="7"/>
  <c r="I73" i="7"/>
  <c r="H68" i="7"/>
  <c r="AS10" i="5"/>
  <c r="L74" i="7"/>
  <c r="AJ19" i="5"/>
  <c r="AJ41" i="5"/>
  <c r="U73" i="6"/>
  <c r="U67" i="6"/>
  <c r="U38" i="6"/>
  <c r="AA75" i="6"/>
  <c r="AA71" i="6"/>
  <c r="AJ52" i="5"/>
  <c r="AA68" i="6"/>
  <c r="U72" i="6"/>
  <c r="Y73" i="6"/>
  <c r="AP20" i="5"/>
  <c r="AA76" i="6"/>
  <c r="AJ53" i="5"/>
  <c r="I38" i="5"/>
  <c r="H38" i="5"/>
  <c r="H75" i="5"/>
  <c r="H70" i="6"/>
  <c r="AJ51" i="5"/>
  <c r="L38" i="6"/>
  <c r="AJ24" i="5"/>
  <c r="H68" i="6"/>
  <c r="S73" i="6"/>
  <c r="AI55" i="5"/>
  <c r="AI47" i="5"/>
  <c r="AJ33" i="5"/>
  <c r="W71" i="5"/>
  <c r="W68" i="5"/>
  <c r="AL38" i="5"/>
  <c r="W70" i="5"/>
  <c r="W72" i="5"/>
  <c r="AL52" i="5"/>
  <c r="AI46" i="5"/>
  <c r="AI39" i="5"/>
  <c r="I72" i="5"/>
  <c r="AJ36" i="5"/>
  <c r="AJ31" i="5"/>
  <c r="W67" i="5"/>
  <c r="AJ34" i="5"/>
  <c r="AI45" i="5"/>
  <c r="R73" i="5"/>
  <c r="AI36" i="5"/>
  <c r="R67" i="5"/>
  <c r="W69" i="5"/>
  <c r="AI51" i="5"/>
  <c r="AI44" i="5"/>
  <c r="AI38" i="5"/>
  <c r="AJ46" i="5"/>
  <c r="R72" i="5"/>
  <c r="W74" i="5"/>
  <c r="R76" i="5"/>
  <c r="AL16" i="5"/>
  <c r="Y73" i="5"/>
  <c r="W38" i="5"/>
  <c r="R68" i="5"/>
  <c r="AI11" i="5"/>
  <c r="AJ40" i="5"/>
  <c r="J69" i="5"/>
  <c r="AI37" i="5"/>
  <c r="K69" i="5"/>
  <c r="AJ35" i="5"/>
  <c r="AI43" i="5"/>
  <c r="AI35" i="5"/>
  <c r="AI26" i="5"/>
  <c r="I76" i="5"/>
  <c r="AI34" i="5"/>
  <c r="K73" i="5"/>
  <c r="AJ45" i="5"/>
  <c r="AK34" i="5"/>
  <c r="AJ50" i="5"/>
  <c r="AI21" i="5"/>
  <c r="AI52" i="5"/>
  <c r="K74" i="5"/>
  <c r="AI41" i="5"/>
  <c r="I73" i="5"/>
  <c r="K71" i="5"/>
  <c r="K68" i="5"/>
  <c r="AI40" i="5"/>
  <c r="AI54" i="5"/>
  <c r="AI53" i="5"/>
  <c r="AJ48" i="5"/>
  <c r="L73" i="7"/>
  <c r="AJ42" i="5"/>
  <c r="AJ39" i="5"/>
  <c r="AJ43" i="5"/>
  <c r="AI42" i="5"/>
  <c r="AI28" i="5"/>
  <c r="AJ30" i="5"/>
  <c r="H30" i="5"/>
  <c r="AI30" i="5"/>
  <c r="AJ29" i="5"/>
  <c r="AI32" i="5"/>
  <c r="L72" i="7"/>
  <c r="AJ20" i="5"/>
  <c r="L71" i="7"/>
  <c r="AJ21" i="5"/>
  <c r="L67" i="7"/>
  <c r="AJ25" i="5"/>
  <c r="AI24" i="5"/>
  <c r="AI20" i="5"/>
  <c r="AJ58" i="5"/>
  <c r="AI27" i="5"/>
  <c r="AJ32" i="5"/>
  <c r="AI31" i="5"/>
  <c r="AI62" i="5"/>
  <c r="AI63" i="5"/>
  <c r="AJ63" i="5"/>
  <c r="AJ59" i="5"/>
  <c r="H71" i="6"/>
  <c r="AI25" i="5"/>
  <c r="AJ22" i="5"/>
  <c r="AI61" i="5"/>
  <c r="AJ61" i="5"/>
  <c r="AI59" i="5"/>
  <c r="AI58" i="5"/>
  <c r="AJ62" i="5"/>
  <c r="AI57" i="5"/>
  <c r="AJ27" i="5"/>
  <c r="AJ23" i="5"/>
  <c r="AI23" i="5"/>
  <c r="H22" i="5"/>
  <c r="AI22" i="5"/>
  <c r="I71" i="5"/>
  <c r="AJ8" i="5"/>
  <c r="H49" i="5"/>
  <c r="AI50" i="5"/>
  <c r="AS50" i="5"/>
  <c r="AJ37" i="5"/>
  <c r="I74" i="5"/>
  <c r="AJ26" i="5"/>
  <c r="L68" i="7"/>
  <c r="AJ15" i="5"/>
  <c r="AI14" i="5"/>
  <c r="AJ10" i="5"/>
  <c r="AJ14" i="5"/>
  <c r="AI18" i="5"/>
  <c r="AJ18" i="5"/>
  <c r="AI17" i="5"/>
  <c r="L69" i="6"/>
  <c r="L70" i="6"/>
  <c r="AJ17" i="5"/>
  <c r="AI19" i="5"/>
  <c r="AJ11" i="5"/>
  <c r="I68" i="5"/>
  <c r="I70" i="5"/>
  <c r="AL10" i="5"/>
  <c r="R69" i="5"/>
  <c r="I69" i="5"/>
  <c r="H15" i="5"/>
  <c r="H70" i="5"/>
  <c r="AI16" i="5"/>
  <c r="AJ12" i="5"/>
  <c r="AJ16" i="5"/>
  <c r="K70" i="5"/>
  <c r="AJ13" i="5"/>
  <c r="AI49" i="5"/>
  <c r="J76" i="5"/>
  <c r="H74" i="5"/>
  <c r="AI60" i="5"/>
  <c r="K67" i="5"/>
  <c r="AJ60" i="5"/>
  <c r="AI56" i="5"/>
  <c r="AJ56" i="5"/>
  <c r="AJ57" i="5"/>
  <c r="I67" i="5"/>
  <c r="AJ9" i="5"/>
  <c r="J8" i="5"/>
  <c r="J67" i="5"/>
  <c r="H33" i="5"/>
  <c r="H29" i="5"/>
  <c r="AI29" i="5"/>
  <c r="R73" i="4"/>
  <c r="AJ29" i="2"/>
  <c r="L74" i="4"/>
  <c r="AR22" i="2"/>
  <c r="L76" i="4"/>
  <c r="H38" i="4"/>
  <c r="AJ43" i="2"/>
  <c r="H76" i="4"/>
  <c r="H70" i="4"/>
  <c r="L67" i="4"/>
  <c r="H69" i="4"/>
  <c r="AP38" i="2"/>
  <c r="U75" i="3"/>
  <c r="AA74" i="3"/>
  <c r="AA72" i="3"/>
  <c r="AJ52" i="2"/>
  <c r="U70" i="3"/>
  <c r="AA38" i="3"/>
  <c r="AA73" i="3"/>
  <c r="AB73" i="3"/>
  <c r="Y73" i="3"/>
  <c r="U71" i="3"/>
  <c r="AC73" i="3"/>
  <c r="AA76" i="3"/>
  <c r="AA70" i="3"/>
  <c r="AA68" i="3"/>
  <c r="AJ33" i="2"/>
  <c r="U69" i="3"/>
  <c r="AA67" i="3"/>
  <c r="AA69" i="3"/>
  <c r="AJ34" i="2"/>
  <c r="H72" i="3"/>
  <c r="AJ26" i="2"/>
  <c r="AJ36" i="2"/>
  <c r="AN38" i="2"/>
  <c r="L69" i="3"/>
  <c r="L75" i="3"/>
  <c r="H76" i="3"/>
  <c r="AI39" i="2"/>
  <c r="L70" i="3"/>
  <c r="AI47" i="2"/>
  <c r="H74" i="3"/>
  <c r="W74" i="2"/>
  <c r="AI46" i="2"/>
  <c r="Z73" i="2"/>
  <c r="AJ41" i="2"/>
  <c r="AJ47" i="2"/>
  <c r="W38" i="2"/>
  <c r="W68" i="2"/>
  <c r="R68" i="2"/>
  <c r="R38" i="2"/>
  <c r="R73" i="2"/>
  <c r="R76" i="2"/>
  <c r="AI42" i="2"/>
  <c r="W72" i="2"/>
  <c r="W76" i="2"/>
  <c r="R74" i="2"/>
  <c r="AJ45" i="2"/>
  <c r="AJ54" i="2"/>
  <c r="AJ31" i="2"/>
  <c r="AI51" i="2"/>
  <c r="L75" i="2"/>
  <c r="AI52" i="2"/>
  <c r="K75" i="2"/>
  <c r="K76" i="2"/>
  <c r="AJ49" i="2"/>
  <c r="AI31" i="2"/>
  <c r="AK31" i="2"/>
  <c r="AK41" i="2"/>
  <c r="AK45" i="2"/>
  <c r="AI45" i="2"/>
  <c r="AI34" i="2"/>
  <c r="AI41" i="2"/>
  <c r="AI43" i="2"/>
  <c r="H26" i="2"/>
  <c r="AI26" i="2"/>
  <c r="AI37" i="2"/>
  <c r="AJ42" i="2"/>
  <c r="AJ60" i="2"/>
  <c r="AJ53" i="2"/>
  <c r="AI55" i="2"/>
  <c r="AJ48" i="2"/>
  <c r="AI44" i="2"/>
  <c r="AS45" i="2"/>
  <c r="I38" i="2"/>
  <c r="AI40" i="2"/>
  <c r="AJ40" i="2"/>
  <c r="L38" i="4"/>
  <c r="AJ44" i="2"/>
  <c r="W73" i="4"/>
  <c r="AJ30" i="2"/>
  <c r="L72" i="4"/>
  <c r="L71" i="4"/>
  <c r="AJ25" i="2"/>
  <c r="AJ21" i="2"/>
  <c r="AI20" i="2"/>
  <c r="H68" i="4"/>
  <c r="AJ20" i="2"/>
  <c r="AI53" i="2"/>
  <c r="AI54" i="2"/>
  <c r="AJ58" i="2"/>
  <c r="AJ56" i="2"/>
  <c r="AJ62" i="2"/>
  <c r="AJ32" i="2"/>
  <c r="AI32" i="2"/>
  <c r="L72" i="3"/>
  <c r="I72" i="2"/>
  <c r="L73" i="3"/>
  <c r="L67" i="3"/>
  <c r="AI30" i="2"/>
  <c r="L71" i="3"/>
  <c r="AJ8" i="2"/>
  <c r="AI21" i="2"/>
  <c r="H68" i="3"/>
  <c r="H67" i="3"/>
  <c r="AJ61" i="2"/>
  <c r="AJ57" i="2"/>
  <c r="AJ55" i="2"/>
  <c r="AI23" i="2"/>
  <c r="AJ22" i="2"/>
  <c r="AI25" i="2"/>
  <c r="W67" i="2"/>
  <c r="AI63" i="2"/>
  <c r="AI56" i="2"/>
  <c r="AI57" i="2"/>
  <c r="AI58" i="2"/>
  <c r="AI59" i="2"/>
  <c r="AI60" i="2"/>
  <c r="AI61" i="2"/>
  <c r="AI62" i="2"/>
  <c r="AI27" i="2"/>
  <c r="AJ27" i="2"/>
  <c r="I71" i="2"/>
  <c r="R71" i="2"/>
  <c r="AJ24" i="2"/>
  <c r="AJ23" i="2"/>
  <c r="AI24" i="2"/>
  <c r="AJ59" i="2"/>
  <c r="AJ63" i="2"/>
  <c r="H22" i="2"/>
  <c r="AI22" i="2"/>
  <c r="AI28" i="2"/>
  <c r="AJ28" i="2"/>
  <c r="K67" i="2"/>
  <c r="I67" i="2"/>
  <c r="K68" i="2"/>
  <c r="AJ9" i="2"/>
  <c r="AK9" i="2"/>
  <c r="H49" i="2"/>
  <c r="H76" i="2"/>
  <c r="AJ50" i="2"/>
  <c r="AJ51" i="2"/>
  <c r="AI50" i="2"/>
  <c r="I76" i="2"/>
  <c r="AI35" i="2"/>
  <c r="AI36" i="2"/>
  <c r="L70" i="4"/>
  <c r="L69" i="4"/>
  <c r="AJ19" i="2"/>
  <c r="AJ14" i="2"/>
  <c r="L68" i="4"/>
  <c r="L74" i="3"/>
  <c r="I74" i="2"/>
  <c r="AJ35" i="2"/>
  <c r="AJ37" i="2"/>
  <c r="AJ10" i="2"/>
  <c r="AJ16" i="2"/>
  <c r="W69" i="2"/>
  <c r="AI11" i="2"/>
  <c r="I68" i="2"/>
  <c r="AI12" i="2"/>
  <c r="AJ12" i="2"/>
  <c r="AI14" i="2"/>
  <c r="AJ18" i="2"/>
  <c r="AJ11" i="2"/>
  <c r="AI13" i="2"/>
  <c r="AI19" i="2"/>
  <c r="I70" i="2"/>
  <c r="AI16" i="2"/>
  <c r="AK14" i="2"/>
  <c r="H15" i="2"/>
  <c r="AI15" i="2"/>
  <c r="K70" i="2"/>
  <c r="I69" i="2"/>
  <c r="AJ13" i="2"/>
  <c r="K69" i="2"/>
  <c r="AI17" i="2"/>
  <c r="AJ17" i="2"/>
  <c r="AI18" i="2"/>
  <c r="H10" i="2"/>
  <c r="J8" i="2"/>
  <c r="J67" i="2"/>
  <c r="H74" i="2"/>
  <c r="H29" i="2"/>
  <c r="AI29" i="2"/>
  <c r="J68" i="2"/>
  <c r="U75" i="6"/>
  <c r="AP38" i="5"/>
  <c r="AJ38" i="5"/>
  <c r="AO38" i="5"/>
  <c r="L75" i="6"/>
  <c r="L73" i="6"/>
  <c r="I75" i="5"/>
  <c r="W73" i="5"/>
  <c r="W75" i="5"/>
  <c r="AM38" i="5"/>
  <c r="H71" i="5"/>
  <c r="H76" i="5"/>
  <c r="H48" i="5"/>
  <c r="AI48" i="5"/>
  <c r="AI15" i="5"/>
  <c r="AI33" i="5"/>
  <c r="H73" i="5"/>
  <c r="H72" i="5"/>
  <c r="AR38" i="2"/>
  <c r="H75" i="4"/>
  <c r="H73" i="4"/>
  <c r="AA75" i="3"/>
  <c r="AQ38" i="2"/>
  <c r="AL38" i="2"/>
  <c r="R75" i="2"/>
  <c r="W75" i="2"/>
  <c r="AM38" i="2"/>
  <c r="W73" i="2"/>
  <c r="AS38" i="2"/>
  <c r="L73" i="4"/>
  <c r="L75" i="4"/>
  <c r="I73" i="2"/>
  <c r="I75" i="2"/>
  <c r="H38" i="2"/>
  <c r="AJ38" i="2"/>
  <c r="H71" i="2"/>
  <c r="H48" i="2"/>
  <c r="AI48" i="2"/>
  <c r="AI49" i="2"/>
  <c r="H70" i="2"/>
  <c r="H9" i="2"/>
  <c r="AI9" i="2"/>
  <c r="AI10" i="2"/>
  <c r="H69" i="2"/>
  <c r="H72" i="2"/>
  <c r="AI38" i="2"/>
  <c r="H75" i="2"/>
  <c r="H33" i="2"/>
  <c r="H8" i="2"/>
  <c r="AI8" i="2"/>
  <c r="H68" i="2"/>
  <c r="AI33" i="2"/>
  <c r="H73" i="2"/>
  <c r="H67" i="2"/>
  <c r="H10" i="5" l="1"/>
  <c r="AI13" i="5"/>
  <c r="H9" i="5" l="1"/>
  <c r="AI10" i="5"/>
  <c r="H69" i="5"/>
  <c r="H8" i="5" l="1"/>
  <c r="H68" i="5"/>
  <c r="AI9" i="5"/>
  <c r="H67" i="5" l="1"/>
  <c r="AI8" i="5"/>
</calcChain>
</file>

<file path=xl/sharedStrings.xml><?xml version="1.0" encoding="utf-8"?>
<sst xmlns="http://schemas.openxmlformats.org/spreadsheetml/2006/main" count="1074" uniqueCount="184">
  <si>
    <t>銃砲</t>
    <rPh sb="0" eb="2">
      <t>ジュウホウ</t>
    </rPh>
    <phoneticPr fontId="2"/>
  </si>
  <si>
    <t>計</t>
    <rPh sb="0" eb="1">
      <t>ケイ</t>
    </rPh>
    <phoneticPr fontId="2"/>
  </si>
  <si>
    <t>けん銃</t>
    <rPh sb="2" eb="3">
      <t>ジュウ</t>
    </rPh>
    <phoneticPr fontId="2"/>
  </si>
  <si>
    <t>ライフル銃</t>
    <rPh sb="4" eb="5">
      <t>ジュウ</t>
    </rPh>
    <phoneticPr fontId="2"/>
  </si>
  <si>
    <t>その他</t>
    <rPh sb="2" eb="3">
      <t>タ</t>
    </rPh>
    <phoneticPr fontId="2"/>
  </si>
  <si>
    <t>空気銃</t>
    <rPh sb="0" eb="3">
      <t>クウキジュウ</t>
    </rPh>
    <phoneticPr fontId="2"/>
  </si>
  <si>
    <t>散弾銃</t>
    <rPh sb="0" eb="3">
      <t>サンダンジュウ</t>
    </rPh>
    <phoneticPr fontId="2"/>
  </si>
  <si>
    <t>刀剣類</t>
    <rPh sb="0" eb="3">
      <t>トウケンルイ</t>
    </rPh>
    <phoneticPr fontId="2"/>
  </si>
  <si>
    <t>日本刀</t>
    <rPh sb="0" eb="3">
      <t>ニホントウ</t>
    </rPh>
    <phoneticPr fontId="2"/>
  </si>
  <si>
    <t>飛び出しナイフ</t>
    <rPh sb="0" eb="1">
      <t>ト</t>
    </rPh>
    <rPh sb="2" eb="3">
      <t>ダ</t>
    </rPh>
    <phoneticPr fontId="2"/>
  </si>
  <si>
    <t>その他の刀剣類</t>
    <rPh sb="2" eb="3">
      <t>タ</t>
    </rPh>
    <rPh sb="4" eb="7">
      <t>トウケンルイ</t>
    </rPh>
    <phoneticPr fontId="2"/>
  </si>
  <si>
    <t>包丁類</t>
    <rPh sb="0" eb="2">
      <t>ホウチョウ</t>
    </rPh>
    <rPh sb="2" eb="3">
      <t>ルイ</t>
    </rPh>
    <phoneticPr fontId="2"/>
  </si>
  <si>
    <t>小刀・かみそり</t>
    <rPh sb="0" eb="2">
      <t>コガタナ</t>
    </rPh>
    <phoneticPr fontId="2"/>
  </si>
  <si>
    <t>模造けん銃</t>
    <rPh sb="0" eb="2">
      <t>モゾウ</t>
    </rPh>
    <rPh sb="4" eb="5">
      <t>ジュウ</t>
    </rPh>
    <phoneticPr fontId="2"/>
  </si>
  <si>
    <t>模擬銃器</t>
    <rPh sb="0" eb="2">
      <t>モギ</t>
    </rPh>
    <rPh sb="2" eb="4">
      <t>ジュウキ</t>
    </rPh>
    <phoneticPr fontId="2"/>
  </si>
  <si>
    <t>模造刀剣類</t>
    <rPh sb="0" eb="2">
      <t>モゾウ</t>
    </rPh>
    <rPh sb="2" eb="5">
      <t>トウケンルイ</t>
    </rPh>
    <phoneticPr fontId="2"/>
  </si>
  <si>
    <t>青酸剤</t>
    <rPh sb="0" eb="2">
      <t>セイサン</t>
    </rPh>
    <rPh sb="2" eb="3">
      <t>ザイ</t>
    </rPh>
    <phoneticPr fontId="2"/>
  </si>
  <si>
    <t>農薬剤</t>
    <rPh sb="0" eb="2">
      <t>ノウヤク</t>
    </rPh>
    <rPh sb="2" eb="3">
      <t>ザイ</t>
    </rPh>
    <phoneticPr fontId="2"/>
  </si>
  <si>
    <t>火薬</t>
    <rPh sb="0" eb="2">
      <t>カヤク</t>
    </rPh>
    <phoneticPr fontId="2"/>
  </si>
  <si>
    <t>危険物</t>
    <rPh sb="0" eb="3">
      <t>キケンブツ</t>
    </rPh>
    <phoneticPr fontId="2"/>
  </si>
  <si>
    <t>高圧ガス・都市ガス</t>
    <rPh sb="0" eb="2">
      <t>コウアツ</t>
    </rPh>
    <rPh sb="5" eb="7">
      <t>トシ</t>
    </rPh>
    <phoneticPr fontId="2"/>
  </si>
  <si>
    <t>消防法上の危険物</t>
    <rPh sb="0" eb="3">
      <t>ショウボウホウ</t>
    </rPh>
    <rPh sb="3" eb="4">
      <t>ジョウ</t>
    </rPh>
    <rPh sb="5" eb="8">
      <t>キケンブツ</t>
    </rPh>
    <phoneticPr fontId="2"/>
  </si>
  <si>
    <t>放射性物質</t>
    <rPh sb="0" eb="3">
      <t>ホウシャセイ</t>
    </rPh>
    <rPh sb="3" eb="5">
      <t>ブッシツ</t>
    </rPh>
    <phoneticPr fontId="2"/>
  </si>
  <si>
    <t>その他の弓</t>
    <rPh sb="2" eb="3">
      <t>タ</t>
    </rPh>
    <rPh sb="4" eb="5">
      <t>ユミ</t>
    </rPh>
    <phoneticPr fontId="2"/>
  </si>
  <si>
    <t>総　数</t>
    <rPh sb="0" eb="1">
      <t>フサ</t>
    </rPh>
    <rPh sb="2" eb="3">
      <t>カズ</t>
    </rPh>
    <phoneticPr fontId="2"/>
  </si>
  <si>
    <t>その他の銃砲</t>
    <rPh sb="2" eb="3">
      <t>タ</t>
    </rPh>
    <rPh sb="4" eb="6">
      <t>ジュウホウ</t>
    </rPh>
    <phoneticPr fontId="2"/>
  </si>
  <si>
    <t>殺人</t>
    <rPh sb="0" eb="2">
      <t>サツジン</t>
    </rPh>
    <phoneticPr fontId="2"/>
  </si>
  <si>
    <t>殺人予備</t>
    <rPh sb="0" eb="2">
      <t>サツジン</t>
    </rPh>
    <rPh sb="2" eb="4">
      <t>ヨビ</t>
    </rPh>
    <phoneticPr fontId="2"/>
  </si>
  <si>
    <t>自殺関与</t>
    <rPh sb="0" eb="2">
      <t>ジサツ</t>
    </rPh>
    <rPh sb="2" eb="4">
      <t>カンヨ</t>
    </rPh>
    <phoneticPr fontId="2"/>
  </si>
  <si>
    <t>強盗殺人</t>
    <rPh sb="0" eb="2">
      <t>ゴウトウ</t>
    </rPh>
    <rPh sb="2" eb="4">
      <t>サツジン</t>
    </rPh>
    <phoneticPr fontId="2"/>
  </si>
  <si>
    <t>強盗傷人</t>
    <rPh sb="0" eb="2">
      <t>ゴウトウ</t>
    </rPh>
    <rPh sb="2" eb="3">
      <t>キズ</t>
    </rPh>
    <rPh sb="3" eb="4">
      <t>ヒト</t>
    </rPh>
    <phoneticPr fontId="2"/>
  </si>
  <si>
    <t>強盗・準強盗</t>
    <rPh sb="0" eb="2">
      <t>ゴウトウ</t>
    </rPh>
    <rPh sb="3" eb="4">
      <t>ジュン</t>
    </rPh>
    <rPh sb="4" eb="6">
      <t>ゴウトウ</t>
    </rPh>
    <phoneticPr fontId="2"/>
  </si>
  <si>
    <t>凶器準備集合</t>
    <rPh sb="4" eb="6">
      <t>シュウゴウ</t>
    </rPh>
    <phoneticPr fontId="2"/>
  </si>
  <si>
    <t>暴行</t>
    <phoneticPr fontId="2"/>
  </si>
  <si>
    <t>傷害</t>
    <phoneticPr fontId="2"/>
  </si>
  <si>
    <t>うち)</t>
    <phoneticPr fontId="2"/>
  </si>
  <si>
    <t>傷害致死</t>
  </si>
  <si>
    <t>脅迫</t>
    <phoneticPr fontId="2"/>
  </si>
  <si>
    <t>恐喝</t>
    <phoneticPr fontId="2"/>
  </si>
  <si>
    <t>窃盗犯</t>
    <phoneticPr fontId="2"/>
  </si>
  <si>
    <t>侵入盗</t>
    <phoneticPr fontId="2"/>
  </si>
  <si>
    <t>乗り物盗</t>
    <phoneticPr fontId="2"/>
  </si>
  <si>
    <t>非侵入盗</t>
    <phoneticPr fontId="2"/>
  </si>
  <si>
    <t>知能犯</t>
    <phoneticPr fontId="2"/>
  </si>
  <si>
    <t>詐欺</t>
    <phoneticPr fontId="2"/>
  </si>
  <si>
    <t>横領</t>
    <phoneticPr fontId="2"/>
  </si>
  <si>
    <t>業務上横領</t>
    <phoneticPr fontId="2"/>
  </si>
  <si>
    <t>偽造</t>
    <phoneticPr fontId="2"/>
  </si>
  <si>
    <t>通貨偽造</t>
  </si>
  <si>
    <t>文書偽造</t>
  </si>
  <si>
    <t>有価証券偽造</t>
  </si>
  <si>
    <t>賄賂</t>
    <rPh sb="0" eb="2">
      <t>ワイロ</t>
    </rPh>
    <phoneticPr fontId="2"/>
  </si>
  <si>
    <t>うち)</t>
    <phoneticPr fontId="2"/>
  </si>
  <si>
    <t>あっせん利得処罰法</t>
    <rPh sb="4" eb="6">
      <t>リトク</t>
    </rPh>
    <rPh sb="6" eb="8">
      <t>ショバツ</t>
    </rPh>
    <rPh sb="8" eb="9">
      <t>ホウ</t>
    </rPh>
    <phoneticPr fontId="2"/>
  </si>
  <si>
    <t>賭博開張等</t>
    <rPh sb="4" eb="5">
      <t>トウ</t>
    </rPh>
    <phoneticPr fontId="2"/>
  </si>
  <si>
    <t>強制わいせつ</t>
    <rPh sb="0" eb="2">
      <t>キョウセイ</t>
    </rPh>
    <phoneticPr fontId="2"/>
  </si>
  <si>
    <t>うち)</t>
    <phoneticPr fontId="2"/>
  </si>
  <si>
    <t>公然わいせつ</t>
    <rPh sb="0" eb="2">
      <t>コウゼン</t>
    </rPh>
    <phoneticPr fontId="2"/>
  </si>
  <si>
    <t>うち)</t>
    <phoneticPr fontId="2"/>
  </si>
  <si>
    <t>その他の刑法犯</t>
    <phoneticPr fontId="2"/>
  </si>
  <si>
    <t>占有離脱物横領</t>
    <phoneticPr fontId="2"/>
  </si>
  <si>
    <t>公務執行妨害</t>
    <phoneticPr fontId="2"/>
  </si>
  <si>
    <t>住居侵入</t>
    <rPh sb="0" eb="2">
      <t>ジュウキョ</t>
    </rPh>
    <rPh sb="2" eb="4">
      <t>シンニュウ</t>
    </rPh>
    <phoneticPr fontId="2"/>
  </si>
  <si>
    <t>盗品等</t>
    <rPh sb="0" eb="2">
      <t>トウヒン</t>
    </rPh>
    <rPh sb="2" eb="3">
      <t>トウ</t>
    </rPh>
    <phoneticPr fontId="2"/>
  </si>
  <si>
    <t>器物損壊等</t>
    <rPh sb="0" eb="2">
      <t>キブツ</t>
    </rPh>
    <rPh sb="2" eb="4">
      <t>ソンカイ</t>
    </rPh>
    <rPh sb="4" eb="5">
      <t>トウ</t>
    </rPh>
    <phoneticPr fontId="2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</si>
  <si>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2"/>
  </si>
  <si>
    <t>凶悪犯</t>
    <phoneticPr fontId="2"/>
  </si>
  <si>
    <t>殺人</t>
    <phoneticPr fontId="2"/>
  </si>
  <si>
    <t>嬰児殺</t>
    <phoneticPr fontId="2"/>
  </si>
  <si>
    <t>強盗</t>
    <phoneticPr fontId="2"/>
  </si>
  <si>
    <t>放火</t>
    <phoneticPr fontId="2"/>
  </si>
  <si>
    <t>粗暴犯</t>
    <phoneticPr fontId="2"/>
  </si>
  <si>
    <t>印章偽造</t>
    <phoneticPr fontId="2"/>
  </si>
  <si>
    <t>汚職</t>
    <phoneticPr fontId="2"/>
  </si>
  <si>
    <t>うち)</t>
    <phoneticPr fontId="2"/>
  </si>
  <si>
    <t>背任</t>
    <phoneticPr fontId="2"/>
  </si>
  <si>
    <t>風俗犯</t>
    <phoneticPr fontId="2"/>
  </si>
  <si>
    <t>賭博</t>
    <phoneticPr fontId="2"/>
  </si>
  <si>
    <t>普通賭博</t>
    <phoneticPr fontId="2"/>
  </si>
  <si>
    <t>常習賭博</t>
    <phoneticPr fontId="2"/>
  </si>
  <si>
    <t>わいせつ</t>
    <phoneticPr fontId="2"/>
  </si>
  <si>
    <t>うち)</t>
    <phoneticPr fontId="2"/>
  </si>
  <si>
    <t>うち)</t>
    <phoneticPr fontId="2"/>
  </si>
  <si>
    <t>逮捕監禁</t>
    <phoneticPr fontId="2"/>
  </si>
  <si>
    <t>うち)</t>
    <phoneticPr fontId="2"/>
  </si>
  <si>
    <t>検挙件数（総数表）</t>
    <rPh sb="0" eb="2">
      <t>ケンキョ</t>
    </rPh>
    <rPh sb="2" eb="4">
      <t>ケンスウ</t>
    </rPh>
    <rPh sb="5" eb="8">
      <t>ソウスウヒョウ</t>
    </rPh>
    <phoneticPr fontId="2"/>
  </si>
  <si>
    <t>犯罪供用物あり</t>
    <rPh sb="0" eb="2">
      <t>ハンザイ</t>
    </rPh>
    <rPh sb="2" eb="5">
      <t>キョウヨウブツ</t>
    </rPh>
    <phoneticPr fontId="2"/>
  </si>
  <si>
    <t>犯罪供用物なし</t>
    <rPh sb="0" eb="2">
      <t>ハンザイ</t>
    </rPh>
    <rPh sb="2" eb="5">
      <t>キョウヨウブツ</t>
    </rPh>
    <phoneticPr fontId="2"/>
  </si>
  <si>
    <t>あいくち</t>
    <phoneticPr fontId="2"/>
  </si>
  <si>
    <t>ナイフ類</t>
    <rPh sb="3" eb="4">
      <t>ルイ</t>
    </rPh>
    <phoneticPr fontId="2"/>
  </si>
  <si>
    <t>はさみ</t>
    <phoneticPr fontId="2"/>
  </si>
  <si>
    <t>その他の刃物類</t>
    <rPh sb="2" eb="3">
      <t>タ</t>
    </rPh>
    <rPh sb="4" eb="6">
      <t>ハモノ</t>
    </rPh>
    <rPh sb="6" eb="7">
      <t>タグイ</t>
    </rPh>
    <phoneticPr fontId="2"/>
  </si>
  <si>
    <t>はさみ</t>
    <phoneticPr fontId="2"/>
  </si>
  <si>
    <t>嬰児殺</t>
    <phoneticPr fontId="2"/>
  </si>
  <si>
    <t>わいせつ</t>
    <phoneticPr fontId="2"/>
  </si>
  <si>
    <t>うち)</t>
    <phoneticPr fontId="2"/>
  </si>
  <si>
    <t>模造</t>
    <rPh sb="0" eb="2">
      <t>モゾウ</t>
    </rPh>
    <phoneticPr fontId="2"/>
  </si>
  <si>
    <t>ドライバー</t>
    <phoneticPr fontId="2"/>
  </si>
  <si>
    <t>バール</t>
    <phoneticPr fontId="2"/>
  </si>
  <si>
    <t>ペンチ・スパナ類</t>
    <rPh sb="7" eb="8">
      <t>ルイ</t>
    </rPh>
    <phoneticPr fontId="2"/>
  </si>
  <si>
    <t>のこぎり</t>
    <phoneticPr fontId="2"/>
  </si>
  <si>
    <t>ガラス切り</t>
    <rPh sb="3" eb="4">
      <t>キ</t>
    </rPh>
    <phoneticPr fontId="2"/>
  </si>
  <si>
    <t>ハンマー</t>
    <phoneticPr fontId="2"/>
  </si>
  <si>
    <t>工具類</t>
    <rPh sb="0" eb="3">
      <t>コウグルイ</t>
    </rPh>
    <phoneticPr fontId="2"/>
  </si>
  <si>
    <t>検挙件数（総数表）つづき</t>
    <rPh sb="0" eb="2">
      <t>ケンキョ</t>
    </rPh>
    <rPh sb="2" eb="4">
      <t>ケンスウ</t>
    </rPh>
    <rPh sb="5" eb="8">
      <t>ソウスウヒョウ</t>
    </rPh>
    <phoneticPr fontId="2"/>
  </si>
  <si>
    <t>麻酔剤</t>
    <rPh sb="0" eb="3">
      <t>マスイザイ</t>
    </rPh>
    <phoneticPr fontId="2"/>
  </si>
  <si>
    <t>催眠剤</t>
    <rPh sb="0" eb="2">
      <t>サイミン</t>
    </rPh>
    <rPh sb="2" eb="3">
      <t>ザイ</t>
    </rPh>
    <phoneticPr fontId="2"/>
  </si>
  <si>
    <t>その他の毒劇物・毒劇薬</t>
    <rPh sb="2" eb="3">
      <t>タ</t>
    </rPh>
    <rPh sb="4" eb="5">
      <t>ドク</t>
    </rPh>
    <rPh sb="5" eb="7">
      <t>ゲキブツ</t>
    </rPh>
    <rPh sb="8" eb="9">
      <t>ドク</t>
    </rPh>
    <rPh sb="9" eb="11">
      <t>ゲキヤク</t>
    </rPh>
    <phoneticPr fontId="2"/>
  </si>
  <si>
    <t>毒劇物（薬）</t>
    <rPh sb="0" eb="1">
      <t>ドク</t>
    </rPh>
    <rPh sb="1" eb="2">
      <t>ゲキ</t>
    </rPh>
    <rPh sb="2" eb="3">
      <t>ブツ</t>
    </rPh>
    <rPh sb="4" eb="5">
      <t>ヤク</t>
    </rPh>
    <phoneticPr fontId="2"/>
  </si>
  <si>
    <t>ダイナマイト</t>
    <phoneticPr fontId="2"/>
  </si>
  <si>
    <t>火薬・爆薬類</t>
    <rPh sb="0" eb="2">
      <t>カヤク</t>
    </rPh>
    <rPh sb="3" eb="5">
      <t>バクヤク</t>
    </rPh>
    <rPh sb="5" eb="6">
      <t>ルイ</t>
    </rPh>
    <phoneticPr fontId="2"/>
  </si>
  <si>
    <t>ドライバー</t>
    <phoneticPr fontId="2"/>
  </si>
  <si>
    <t>バール</t>
    <phoneticPr fontId="2"/>
  </si>
  <si>
    <t>嬰児殺</t>
    <phoneticPr fontId="2"/>
  </si>
  <si>
    <t>わいせつ</t>
    <phoneticPr fontId="2"/>
  </si>
  <si>
    <t>うち)</t>
    <phoneticPr fontId="2"/>
  </si>
  <si>
    <t>スタンガン</t>
    <phoneticPr fontId="2"/>
  </si>
  <si>
    <t>クロスボー</t>
    <phoneticPr fontId="2"/>
  </si>
  <si>
    <t>エアーソフトガン</t>
    <phoneticPr fontId="2"/>
  </si>
  <si>
    <t>ロープ・ひも類</t>
    <rPh sb="6" eb="7">
      <t>ルイ</t>
    </rPh>
    <phoneticPr fontId="2"/>
  </si>
  <si>
    <t>スプレー</t>
    <phoneticPr fontId="2"/>
  </si>
  <si>
    <t>ガムテープ</t>
    <phoneticPr fontId="2"/>
  </si>
  <si>
    <t>玩具のけん銃（エアーソフトガンを除く）</t>
    <rPh sb="0" eb="2">
      <t>ガング</t>
    </rPh>
    <rPh sb="5" eb="6">
      <t>ジュウ</t>
    </rPh>
    <rPh sb="16" eb="17">
      <t>ノゾ</t>
    </rPh>
    <phoneticPr fontId="2"/>
  </si>
  <si>
    <t>そ</t>
    <phoneticPr fontId="2"/>
  </si>
  <si>
    <t>　　　　　の　　　　　　　　　　　　他</t>
    <rPh sb="18" eb="19">
      <t>タ</t>
    </rPh>
    <phoneticPr fontId="2"/>
  </si>
  <si>
    <t>手りゅう弾・実包・導爆線等の火工品</t>
    <rPh sb="0" eb="1">
      <t>シュ</t>
    </rPh>
    <rPh sb="4" eb="5">
      <t>ダン</t>
    </rPh>
    <rPh sb="6" eb="8">
      <t>ジッポウ</t>
    </rPh>
    <rPh sb="9" eb="10">
      <t>ドウ</t>
    </rPh>
    <rPh sb="10" eb="11">
      <t>バク</t>
    </rPh>
    <rPh sb="11" eb="12">
      <t>セン</t>
    </rPh>
    <rPh sb="12" eb="13">
      <t>トウ</t>
    </rPh>
    <rPh sb="14" eb="15">
      <t>カ</t>
    </rPh>
    <rPh sb="15" eb="16">
      <t>コウ</t>
    </rPh>
    <rPh sb="16" eb="17">
      <t>シナ</t>
    </rPh>
    <phoneticPr fontId="2"/>
  </si>
  <si>
    <r>
      <t>犯罪供用物</t>
    </r>
    <r>
      <rPr>
        <sz val="10"/>
        <rFont val="ＭＳ 明朝"/>
        <family val="1"/>
        <charset val="128"/>
      </rPr>
      <t xml:space="preserve">
　　　　　　　　　罪  種</t>
    </r>
    <rPh sb="0" eb="2">
      <t>ハンザイ</t>
    </rPh>
    <rPh sb="2" eb="5">
      <t>キョウヨウブツ</t>
    </rPh>
    <phoneticPr fontId="2"/>
  </si>
  <si>
    <t>刃物類</t>
    <rPh sb="0" eb="2">
      <t>ハモノ</t>
    </rPh>
    <rPh sb="2" eb="3">
      <t>ルイ</t>
    </rPh>
    <phoneticPr fontId="2"/>
  </si>
  <si>
    <t>あいくち</t>
    <phoneticPr fontId="2"/>
  </si>
  <si>
    <t>嬰児殺</t>
    <phoneticPr fontId="2"/>
  </si>
  <si>
    <t>わいせつ</t>
    <phoneticPr fontId="2"/>
  </si>
  <si>
    <t>うち)</t>
    <phoneticPr fontId="2"/>
  </si>
  <si>
    <t>のこぎり</t>
    <phoneticPr fontId="2"/>
  </si>
  <si>
    <t>ハンマー</t>
    <phoneticPr fontId="2"/>
  </si>
  <si>
    <t>嬰児殺</t>
    <phoneticPr fontId="2"/>
  </si>
  <si>
    <t>わいせつ</t>
    <phoneticPr fontId="2"/>
  </si>
  <si>
    <t>うち)</t>
    <phoneticPr fontId="2"/>
  </si>
  <si>
    <t>そ</t>
    <phoneticPr fontId="2"/>
  </si>
  <si>
    <t>スタンガン</t>
    <phoneticPr fontId="2"/>
  </si>
  <si>
    <t>クロスボー</t>
    <phoneticPr fontId="2"/>
  </si>
  <si>
    <t>エアーソフトガン</t>
    <phoneticPr fontId="2"/>
  </si>
  <si>
    <t>スプレー</t>
    <phoneticPr fontId="2"/>
  </si>
  <si>
    <t>ガムテープ</t>
    <phoneticPr fontId="2"/>
  </si>
  <si>
    <t>嬰児殺</t>
    <phoneticPr fontId="2"/>
  </si>
  <si>
    <t>わいせつ</t>
    <phoneticPr fontId="2"/>
  </si>
  <si>
    <t>うち)</t>
    <phoneticPr fontId="2"/>
  </si>
  <si>
    <t>検挙件数（暴力団等事件）</t>
    <rPh sb="0" eb="2">
      <t>ケンキョ</t>
    </rPh>
    <rPh sb="2" eb="4">
      <t>ケンスウ</t>
    </rPh>
    <rPh sb="5" eb="8">
      <t>ボウリョクダン</t>
    </rPh>
    <rPh sb="8" eb="9">
      <t>トウ</t>
    </rPh>
    <rPh sb="9" eb="11">
      <t>ジケン</t>
    </rPh>
    <phoneticPr fontId="2"/>
  </si>
  <si>
    <t>検挙件数（暴力団等事件）つづき</t>
    <rPh sb="0" eb="2">
      <t>ケンキョ</t>
    </rPh>
    <rPh sb="2" eb="4">
      <t>ケンスウ</t>
    </rPh>
    <rPh sb="5" eb="8">
      <t>ボウリョクダン</t>
    </rPh>
    <rPh sb="8" eb="9">
      <t>トウ</t>
    </rPh>
    <rPh sb="9" eb="11">
      <t>ジケン</t>
    </rPh>
    <phoneticPr fontId="2"/>
  </si>
  <si>
    <t>38　罪種別　犯罪供用物別</t>
    <rPh sb="7" eb="9">
      <t>ハンザイ</t>
    </rPh>
    <rPh sb="9" eb="12">
      <t>キョウヨウブツ</t>
    </rPh>
    <rPh sb="12" eb="13">
      <t>ベツ</t>
    </rPh>
    <phoneticPr fontId="2"/>
  </si>
  <si>
    <t>注　解決事件を除く。</t>
    <phoneticPr fontId="2"/>
  </si>
  <si>
    <t>確認用</t>
    <rPh sb="0" eb="2">
      <t>カクニン</t>
    </rPh>
    <rPh sb="2" eb="3">
      <t>ヨウ</t>
    </rPh>
    <phoneticPr fontId="2"/>
  </si>
  <si>
    <t>刑法犯総数</t>
    <rPh sb="0" eb="3">
      <t>ケイホウハン</t>
    </rPh>
    <rPh sb="3" eb="5">
      <t>ソウスウ</t>
    </rPh>
    <phoneticPr fontId="2"/>
  </si>
  <si>
    <t>凶悪犯</t>
    <rPh sb="0" eb="3">
      <t>キョウアクハン</t>
    </rPh>
    <phoneticPr fontId="2"/>
  </si>
  <si>
    <t>強盗</t>
    <rPh sb="0" eb="2">
      <t>ゴウトウ</t>
    </rPh>
    <phoneticPr fontId="2"/>
  </si>
  <si>
    <t>粗暴犯</t>
    <rPh sb="0" eb="2">
      <t>ソボウ</t>
    </rPh>
    <rPh sb="2" eb="3">
      <t>ハン</t>
    </rPh>
    <phoneticPr fontId="2"/>
  </si>
  <si>
    <t>窃盗犯</t>
    <rPh sb="0" eb="2">
      <t>セットウ</t>
    </rPh>
    <rPh sb="2" eb="3">
      <t>ハン</t>
    </rPh>
    <phoneticPr fontId="2"/>
  </si>
  <si>
    <t>知能犯</t>
    <rPh sb="0" eb="3">
      <t>チノウハン</t>
    </rPh>
    <phoneticPr fontId="2"/>
  </si>
  <si>
    <t>横領</t>
    <rPh sb="0" eb="2">
      <t>オウリョウ</t>
    </rPh>
    <phoneticPr fontId="2"/>
  </si>
  <si>
    <t>偽造</t>
    <rPh sb="0" eb="2">
      <t>ギゾウ</t>
    </rPh>
    <phoneticPr fontId="2"/>
  </si>
  <si>
    <t>賭博</t>
    <rPh sb="0" eb="2">
      <t>トバク</t>
    </rPh>
    <phoneticPr fontId="2"/>
  </si>
  <si>
    <t>総数</t>
    <rPh sb="0" eb="2">
      <t>ソウスウ</t>
    </rPh>
    <phoneticPr fontId="2"/>
  </si>
  <si>
    <t>供用物あり</t>
    <rPh sb="0" eb="3">
      <t>キョウヨウブツ</t>
    </rPh>
    <phoneticPr fontId="2"/>
  </si>
  <si>
    <t>毒劇</t>
    <rPh sb="0" eb="1">
      <t>ドク</t>
    </rPh>
    <rPh sb="1" eb="2">
      <t>ゲキ</t>
    </rPh>
    <phoneticPr fontId="2"/>
  </si>
  <si>
    <r>
      <t xml:space="preserve">       　　 　　</t>
    </r>
    <r>
      <rPr>
        <sz val="9"/>
        <rFont val="ＭＳ 明朝"/>
        <family val="1"/>
        <charset val="128"/>
      </rPr>
      <t>犯罪供用物</t>
    </r>
    <r>
      <rPr>
        <sz val="10"/>
        <rFont val="ＭＳ 明朝"/>
        <family val="1"/>
        <charset val="128"/>
      </rPr>
      <t xml:space="preserve">
 罪  種</t>
    </r>
    <rPh sb="12" eb="14">
      <t>ハンザイ</t>
    </rPh>
    <rPh sb="14" eb="17">
      <t>キョウヨウブツ</t>
    </rPh>
    <phoneticPr fontId="2"/>
  </si>
  <si>
    <t>略取誘拐・人身売買</t>
    <rPh sb="5" eb="7">
      <t>ジンシン</t>
    </rPh>
    <rPh sb="7" eb="9">
      <t>バイバイ</t>
    </rPh>
    <phoneticPr fontId="2"/>
  </si>
  <si>
    <t>支払用カード偽造</t>
    <rPh sb="0" eb="2">
      <t>シハラ</t>
    </rPh>
    <rPh sb="2" eb="3">
      <t>ヨウ</t>
    </rPh>
    <rPh sb="6" eb="8">
      <t>ギゾウ</t>
    </rPh>
    <phoneticPr fontId="2"/>
  </si>
  <si>
    <r>
      <t>犯罪供用物</t>
    </r>
    <r>
      <rPr>
        <sz val="10"/>
        <rFont val="ＭＳ 明朝"/>
        <family val="1"/>
        <charset val="128"/>
      </rPr>
      <t xml:space="preserve">
　　　　　　　　　罪  種</t>
    </r>
    <rPh sb="0" eb="2">
      <t>ハンザイ</t>
    </rPh>
    <rPh sb="2" eb="4">
      <t>キョウヨウ</t>
    </rPh>
    <rPh sb="4" eb="5">
      <t>ブツ</t>
    </rPh>
    <phoneticPr fontId="2"/>
  </si>
  <si>
    <t>鉄器・こん棒類</t>
    <rPh sb="0" eb="2">
      <t>テッキ</t>
    </rPh>
    <rPh sb="5" eb="6">
      <t>ボウ</t>
    </rPh>
    <rPh sb="6" eb="7">
      <t>ルイ</t>
    </rPh>
    <phoneticPr fontId="2"/>
  </si>
  <si>
    <t>その他の爆薬</t>
    <phoneticPr fontId="2"/>
  </si>
  <si>
    <t>爆薬</t>
    <rPh sb="0" eb="2">
      <t>バクヤク</t>
    </rPh>
    <phoneticPr fontId="2"/>
  </si>
  <si>
    <t>検挙268</t>
    <rPh sb="0" eb="2">
      <t>ケンキョ</t>
    </rPh>
    <phoneticPr fontId="2"/>
  </si>
  <si>
    <t>検挙269</t>
    <rPh sb="0" eb="2">
      <t>ケンキョ</t>
    </rPh>
    <phoneticPr fontId="2"/>
  </si>
  <si>
    <t>認知270</t>
    <rPh sb="0" eb="2">
      <t>ニンチ</t>
    </rPh>
    <phoneticPr fontId="2"/>
  </si>
  <si>
    <t>認知271</t>
    <rPh sb="0" eb="2">
      <t>ニンチ</t>
    </rPh>
    <phoneticPr fontId="2"/>
  </si>
  <si>
    <t>認知272</t>
    <rPh sb="0" eb="2">
      <t>ニンチ</t>
    </rPh>
    <phoneticPr fontId="2"/>
  </si>
  <si>
    <t>認知273</t>
    <rPh sb="0" eb="2">
      <t>ニンチ</t>
    </rPh>
    <phoneticPr fontId="2"/>
  </si>
  <si>
    <t>検挙274</t>
    <rPh sb="0" eb="2">
      <t>ケンキョ</t>
    </rPh>
    <phoneticPr fontId="2"/>
  </si>
  <si>
    <t>検挙275</t>
    <rPh sb="0" eb="2">
      <t>ケンキョ</t>
    </rPh>
    <phoneticPr fontId="2"/>
  </si>
  <si>
    <t>検挙276</t>
    <rPh sb="0" eb="2">
      <t>ケンキョ</t>
    </rPh>
    <phoneticPr fontId="2"/>
  </si>
  <si>
    <t>検挙277</t>
    <rPh sb="0" eb="2">
      <t>ケンキョ</t>
    </rPh>
    <phoneticPr fontId="2"/>
  </si>
  <si>
    <t>検挙278</t>
    <rPh sb="0" eb="2">
      <t>ケンキョ</t>
    </rPh>
    <phoneticPr fontId="2"/>
  </si>
  <si>
    <t>検挙279</t>
    <rPh sb="0" eb="2">
      <t>ケンキョ</t>
    </rPh>
    <phoneticPr fontId="2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</si>
  <si>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2"/>
  </si>
  <si>
    <t>強制性交等</t>
    <rPh sb="0" eb="2">
      <t>キョウセイ</t>
    </rPh>
    <rPh sb="2" eb="4">
      <t>セイコウ</t>
    </rPh>
    <rPh sb="4" eb="5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</si>
</sst>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9">
    <font>
      <sz val="7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1">
    <xf numFmtId="0" fontId="0" fillId="0" borderId="0" xfId="0"/>
    <xf numFmtId="0" fontId="4" fillId="0" borderId="0" xfId="2" applyFont="1" applyFill="1"/>
    <xf numFmtId="0" fontId="4" fillId="0" borderId="0" xfId="2" applyFont="1" applyFill="1" applyAlignment="1">
      <alignment vertical="center"/>
    </xf>
    <xf numFmtId="0" fontId="3" fillId="0" borderId="0" xfId="2" applyFont="1" applyFill="1" applyAlignment="1">
      <alignment vertical="center"/>
    </xf>
    <xf numFmtId="0" fontId="3" fillId="0" borderId="0" xfId="2" applyFont="1" applyFill="1" applyAlignment="1" applyProtection="1">
      <alignment vertical="center" justifyLastLine="1"/>
    </xf>
    <xf numFmtId="0" fontId="3" fillId="0" borderId="0" xfId="2" applyFont="1" applyFill="1" applyAlignment="1">
      <alignment horizontal="right" vertical="center"/>
    </xf>
    <xf numFmtId="176" fontId="6" fillId="0" borderId="1" xfId="2" applyNumberFormat="1" applyFont="1" applyFill="1" applyBorder="1" applyAlignment="1" applyProtection="1">
      <alignment vertical="center"/>
    </xf>
    <xf numFmtId="176" fontId="4" fillId="0" borderId="1" xfId="2" applyNumberFormat="1" applyFont="1" applyFill="1" applyBorder="1" applyAlignment="1"/>
    <xf numFmtId="176" fontId="6" fillId="0" borderId="0" xfId="0" applyNumberFormat="1" applyFont="1" applyFill="1" applyBorder="1" applyAlignment="1" applyProtection="1">
      <alignment vertical="center"/>
    </xf>
    <xf numFmtId="176" fontId="4" fillId="0" borderId="0" xfId="2" applyNumberFormat="1" applyFont="1" applyFill="1" applyBorder="1" applyAlignment="1"/>
    <xf numFmtId="0" fontId="4" fillId="0" borderId="0" xfId="2" applyFont="1" applyFill="1" applyBorder="1" applyAlignment="1"/>
    <xf numFmtId="0" fontId="4" fillId="0" borderId="0" xfId="2" applyFont="1" applyFill="1" applyAlignment="1"/>
    <xf numFmtId="0" fontId="4" fillId="0" borderId="0" xfId="2" applyFont="1" applyFill="1" applyBorder="1" applyAlignment="1">
      <alignment vertical="center"/>
    </xf>
    <xf numFmtId="0" fontId="4" fillId="0" borderId="0" xfId="2" applyFont="1" applyFill="1" applyAlignment="1">
      <alignment horizontal="right" vertical="center"/>
    </xf>
    <xf numFmtId="0" fontId="6" fillId="0" borderId="0" xfId="2" applyFont="1" applyFill="1" applyAlignment="1">
      <alignment vertical="center"/>
    </xf>
    <xf numFmtId="0" fontId="8" fillId="0" borderId="0" xfId="2" applyFont="1" applyFill="1" applyAlignment="1">
      <alignment horizontal="right" vertical="center"/>
    </xf>
    <xf numFmtId="176" fontId="6" fillId="0" borderId="0" xfId="2" applyNumberFormat="1" applyFont="1" applyFill="1" applyAlignment="1">
      <alignment horizontal="right" vertical="center"/>
    </xf>
    <xf numFmtId="176" fontId="6" fillId="0" borderId="2" xfId="2" applyNumberFormat="1" applyFont="1" applyFill="1" applyBorder="1" applyAlignment="1">
      <alignment horizontal="right" vertical="center"/>
    </xf>
    <xf numFmtId="176" fontId="6" fillId="0" borderId="2" xfId="2" applyNumberFormat="1" applyFont="1" applyFill="1" applyBorder="1" applyAlignment="1" applyProtection="1">
      <alignment horizontal="right" vertical="center"/>
    </xf>
    <xf numFmtId="176" fontId="6" fillId="0" borderId="3" xfId="0" applyNumberFormat="1" applyFont="1" applyFill="1" applyBorder="1" applyAlignment="1" applyProtection="1">
      <alignment horizontal="right" vertical="center"/>
    </xf>
    <xf numFmtId="176" fontId="6" fillId="0" borderId="0" xfId="2" applyNumberFormat="1" applyFont="1" applyFill="1" applyBorder="1" applyAlignment="1">
      <alignment horizontal="right" vertical="center"/>
    </xf>
    <xf numFmtId="176" fontId="6" fillId="0" borderId="4" xfId="2" applyNumberFormat="1" applyFont="1" applyFill="1" applyBorder="1" applyAlignment="1" applyProtection="1">
      <alignment horizontal="right" vertical="center"/>
    </xf>
    <xf numFmtId="0" fontId="6" fillId="0" borderId="3" xfId="2" applyFont="1" applyFill="1" applyBorder="1" applyAlignment="1">
      <alignment horizontal="distributed" vertical="center"/>
    </xf>
    <xf numFmtId="0" fontId="6" fillId="0" borderId="0" xfId="2" applyFont="1" applyFill="1" applyBorder="1" applyAlignment="1">
      <alignment horizontal="distributed" vertical="center"/>
    </xf>
    <xf numFmtId="176" fontId="6" fillId="0" borderId="3" xfId="2" applyNumberFormat="1" applyFont="1" applyFill="1" applyBorder="1" applyAlignment="1" applyProtection="1">
      <alignment horizontal="right" vertical="center"/>
    </xf>
    <xf numFmtId="176" fontId="6" fillId="0" borderId="5" xfId="2" applyNumberFormat="1" applyFont="1" applyFill="1" applyBorder="1" applyAlignment="1">
      <alignment horizontal="right" vertical="center"/>
    </xf>
    <xf numFmtId="176" fontId="6" fillId="0" borderId="5" xfId="2" applyNumberFormat="1" applyFont="1" applyFill="1" applyBorder="1" applyAlignment="1" applyProtection="1">
      <alignment horizontal="right" vertical="center"/>
    </xf>
    <xf numFmtId="176" fontId="6" fillId="0" borderId="6" xfId="2" applyNumberFormat="1" applyFont="1" applyFill="1" applyBorder="1" applyAlignment="1" applyProtection="1">
      <alignment horizontal="right" vertical="center"/>
    </xf>
    <xf numFmtId="0" fontId="4" fillId="0" borderId="0" xfId="2" applyFont="1" applyFill="1" applyBorder="1" applyAlignment="1">
      <alignment horizontal="distributed" vertical="center"/>
    </xf>
    <xf numFmtId="0" fontId="4" fillId="0" borderId="6" xfId="2" applyFont="1" applyFill="1" applyBorder="1" applyAlignment="1">
      <alignment horizontal="distributed" vertical="center"/>
    </xf>
    <xf numFmtId="176" fontId="4" fillId="0" borderId="3" xfId="0" applyNumberFormat="1" applyFont="1" applyFill="1" applyBorder="1" applyAlignment="1" applyProtection="1">
      <alignment horizontal="right" vertical="center"/>
    </xf>
    <xf numFmtId="176" fontId="4" fillId="0" borderId="0" xfId="2" applyNumberFormat="1" applyFont="1" applyFill="1" applyBorder="1" applyAlignment="1">
      <alignment horizontal="right" vertical="center"/>
    </xf>
    <xf numFmtId="0" fontId="4" fillId="0" borderId="3" xfId="2" applyFont="1" applyFill="1" applyBorder="1" applyAlignment="1">
      <alignment horizontal="distributed" vertical="center"/>
    </xf>
    <xf numFmtId="176" fontId="6" fillId="0" borderId="3" xfId="0" applyNumberFormat="1" applyFont="1" applyFill="1" applyBorder="1" applyAlignment="1" applyProtection="1">
      <alignment horizontal="right" vertical="center"/>
      <protection locked="0"/>
    </xf>
    <xf numFmtId="176" fontId="4" fillId="0" borderId="3" xfId="0" applyNumberFormat="1" applyFont="1" applyFill="1" applyBorder="1" applyAlignment="1" applyProtection="1">
      <alignment horizontal="right" vertical="center"/>
      <protection locked="0"/>
    </xf>
    <xf numFmtId="176" fontId="6" fillId="0" borderId="3" xfId="2" applyNumberFormat="1" applyFont="1" applyFill="1" applyBorder="1" applyAlignment="1" applyProtection="1">
      <alignment vertical="center"/>
    </xf>
    <xf numFmtId="0" fontId="4" fillId="0" borderId="3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6" fillId="0" borderId="3" xfId="2" applyFont="1" applyFill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176" fontId="6" fillId="0" borderId="7" xfId="2" applyNumberFormat="1" applyFont="1" applyFill="1" applyBorder="1" applyAlignment="1" applyProtection="1">
      <alignment horizontal="right" vertical="center"/>
    </xf>
    <xf numFmtId="176" fontId="6" fillId="0" borderId="8" xfId="2" applyNumberFormat="1" applyFont="1" applyFill="1" applyBorder="1" applyAlignment="1">
      <alignment horizontal="right" vertical="center"/>
    </xf>
    <xf numFmtId="176" fontId="6" fillId="0" borderId="7" xfId="0" applyNumberFormat="1" applyFont="1" applyFill="1" applyBorder="1" applyAlignment="1" applyProtection="1">
      <alignment horizontal="right" vertical="center"/>
      <protection locked="0"/>
    </xf>
    <xf numFmtId="176" fontId="6" fillId="0" borderId="8" xfId="2" applyNumberFormat="1" applyFont="1" applyFill="1" applyBorder="1" applyAlignment="1" applyProtection="1">
      <alignment horizontal="right" vertical="center"/>
    </xf>
    <xf numFmtId="176" fontId="4" fillId="0" borderId="7" xfId="0" applyNumberFormat="1" applyFont="1" applyFill="1" applyBorder="1" applyAlignment="1" applyProtection="1">
      <alignment horizontal="right" vertical="center"/>
      <protection locked="0"/>
    </xf>
    <xf numFmtId="0" fontId="4" fillId="0" borderId="7" xfId="2" applyFont="1" applyFill="1" applyBorder="1" applyAlignment="1">
      <alignment vertical="center"/>
    </xf>
    <xf numFmtId="0" fontId="4" fillId="0" borderId="0" xfId="0" applyFont="1" applyFill="1"/>
    <xf numFmtId="176" fontId="4" fillId="0" borderId="0" xfId="0" applyNumberFormat="1" applyFont="1" applyFill="1"/>
    <xf numFmtId="0" fontId="4" fillId="0" borderId="0" xfId="2" applyFont="1" applyFill="1" applyAlignment="1">
      <alignment horizontal="center" vertical="center"/>
    </xf>
    <xf numFmtId="176" fontId="6" fillId="0" borderId="0" xfId="2" applyNumberFormat="1" applyFont="1" applyFill="1" applyAlignment="1">
      <alignment vertical="center"/>
    </xf>
    <xf numFmtId="176" fontId="6" fillId="0" borderId="1" xfId="2" applyNumberFormat="1" applyFont="1" applyFill="1" applyBorder="1" applyAlignment="1">
      <alignment vertical="center"/>
    </xf>
    <xf numFmtId="0" fontId="4" fillId="0" borderId="1" xfId="2" applyFont="1" applyFill="1" applyBorder="1" applyAlignment="1"/>
    <xf numFmtId="176" fontId="6" fillId="0" borderId="0" xfId="0" applyNumberFormat="1" applyFont="1" applyFill="1" applyBorder="1" applyAlignment="1" applyProtection="1">
      <alignment horizontal="right" vertical="center"/>
      <protection locked="0"/>
    </xf>
    <xf numFmtId="176" fontId="6" fillId="0" borderId="5" xfId="2" applyNumberFormat="1" applyFont="1" applyFill="1" applyBorder="1" applyAlignment="1">
      <alignment vertical="center"/>
    </xf>
    <xf numFmtId="176" fontId="6" fillId="0" borderId="5" xfId="2" applyNumberFormat="1" applyFont="1" applyFill="1" applyBorder="1" applyAlignment="1" applyProtection="1">
      <alignment vertical="center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38" fontId="6" fillId="0" borderId="6" xfId="1" applyFont="1" applyFill="1" applyBorder="1" applyAlignment="1">
      <alignment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2" xfId="0" applyNumberFormat="1" applyFont="1" applyFill="1" applyBorder="1" applyAlignment="1" applyProtection="1">
      <alignment horizontal="right" vertical="center"/>
    </xf>
    <xf numFmtId="176" fontId="6" fillId="0" borderId="5" xfId="0" applyNumberFormat="1" applyFont="1" applyFill="1" applyBorder="1" applyAlignment="1" applyProtection="1">
      <alignment horizontal="right" vertical="center"/>
    </xf>
    <xf numFmtId="176" fontId="4" fillId="0" borderId="5" xfId="0" applyNumberFormat="1" applyFont="1" applyFill="1" applyBorder="1" applyAlignment="1" applyProtection="1">
      <alignment horizontal="right" vertical="center"/>
    </xf>
    <xf numFmtId="176" fontId="4" fillId="0" borderId="5" xfId="0" applyNumberFormat="1" applyFont="1" applyFill="1" applyBorder="1" applyAlignment="1" applyProtection="1">
      <alignment horizontal="right" vertical="center"/>
      <protection locked="0"/>
    </xf>
    <xf numFmtId="176" fontId="6" fillId="0" borderId="5" xfId="0" applyNumberFormat="1" applyFont="1" applyFill="1" applyBorder="1" applyAlignment="1" applyProtection="1">
      <alignment horizontal="right" vertical="center"/>
      <protection locked="0"/>
    </xf>
    <xf numFmtId="176" fontId="4" fillId="0" borderId="8" xfId="0" applyNumberFormat="1" applyFont="1" applyFill="1" applyBorder="1" applyAlignment="1" applyProtection="1">
      <alignment horizontal="right" vertical="center"/>
      <protection locked="0"/>
    </xf>
    <xf numFmtId="0" fontId="4" fillId="0" borderId="9" xfId="2" applyFont="1" applyFill="1" applyBorder="1" applyAlignment="1" applyProtection="1">
      <alignment horizontal="center" vertical="center" justifyLastLine="1"/>
    </xf>
    <xf numFmtId="176" fontId="6" fillId="0" borderId="10" xfId="0" applyNumberFormat="1" applyFont="1" applyFill="1" applyBorder="1" applyAlignment="1" applyProtection="1">
      <alignment horizontal="right" vertical="center"/>
    </xf>
    <xf numFmtId="176" fontId="6" fillId="0" borderId="4" xfId="0" applyNumberFormat="1" applyFont="1" applyFill="1" applyBorder="1" applyAlignment="1" applyProtection="1">
      <alignment horizontal="right" vertical="center"/>
    </xf>
    <xf numFmtId="176" fontId="6" fillId="0" borderId="6" xfId="0" applyNumberFormat="1" applyFont="1" applyFill="1" applyBorder="1" applyAlignment="1" applyProtection="1">
      <alignment horizontal="right" vertical="center"/>
    </xf>
    <xf numFmtId="176" fontId="4" fillId="0" borderId="6" xfId="0" applyNumberFormat="1" applyFont="1" applyFill="1" applyBorder="1" applyAlignment="1" applyProtection="1">
      <alignment horizontal="right" vertical="center"/>
    </xf>
    <xf numFmtId="176" fontId="4" fillId="0" borderId="6" xfId="0" applyNumberFormat="1" applyFont="1" applyFill="1" applyBorder="1" applyAlignment="1" applyProtection="1">
      <alignment horizontal="right" vertical="center"/>
      <protection locked="0"/>
    </xf>
    <xf numFmtId="176" fontId="6" fillId="0" borderId="6" xfId="0" applyNumberFormat="1" applyFont="1" applyFill="1" applyBorder="1" applyAlignment="1" applyProtection="1">
      <alignment horizontal="right" vertical="center"/>
      <protection locked="0"/>
    </xf>
    <xf numFmtId="176" fontId="4" fillId="0" borderId="11" xfId="0" applyNumberFormat="1" applyFont="1" applyFill="1" applyBorder="1" applyAlignment="1" applyProtection="1">
      <alignment horizontal="right" vertical="center"/>
      <protection locked="0"/>
    </xf>
    <xf numFmtId="176" fontId="4" fillId="0" borderId="5" xfId="2" applyNumberFormat="1" applyFont="1" applyFill="1" applyBorder="1" applyAlignment="1" applyProtection="1">
      <alignment horizontal="right" vertical="center"/>
    </xf>
    <xf numFmtId="176" fontId="4" fillId="0" borderId="6" xfId="2" applyNumberFormat="1" applyFont="1" applyFill="1" applyBorder="1" applyAlignment="1" applyProtection="1">
      <alignment horizontal="right" vertical="center"/>
    </xf>
    <xf numFmtId="176" fontId="4" fillId="0" borderId="8" xfId="2" applyNumberFormat="1" applyFont="1" applyFill="1" applyBorder="1" applyAlignment="1" applyProtection="1">
      <alignment horizontal="right" vertical="center"/>
    </xf>
    <xf numFmtId="176" fontId="4" fillId="0" borderId="11" xfId="2" applyNumberFormat="1" applyFont="1" applyFill="1" applyBorder="1" applyAlignment="1" applyProtection="1">
      <alignment horizontal="right" vertical="center"/>
    </xf>
    <xf numFmtId="0" fontId="3" fillId="0" borderId="0" xfId="2" applyFont="1" applyFill="1" applyAlignment="1" applyProtection="1">
      <alignment horizontal="distributed" vertical="center" justifyLastLine="1"/>
    </xf>
    <xf numFmtId="0" fontId="4" fillId="0" borderId="13" xfId="2" applyFont="1" applyFill="1" applyBorder="1" applyAlignment="1" applyProtection="1">
      <alignment horizontal="distributed" vertical="center" justifyLastLine="1"/>
    </xf>
    <xf numFmtId="0" fontId="4" fillId="0" borderId="9" xfId="2" applyFont="1" applyFill="1" applyBorder="1" applyAlignment="1" applyProtection="1">
      <alignment horizontal="distributed" vertical="center" justifyLastLine="1"/>
    </xf>
    <xf numFmtId="0" fontId="6" fillId="0" borderId="17" xfId="2" applyFont="1" applyFill="1" applyBorder="1" applyAlignment="1">
      <alignment horizontal="distributed" vertical="center"/>
    </xf>
    <xf numFmtId="0" fontId="6" fillId="0" borderId="4" xfId="2" applyFont="1" applyFill="1" applyBorder="1" applyAlignment="1">
      <alignment horizontal="distributed" vertical="center"/>
    </xf>
    <xf numFmtId="0" fontId="4" fillId="0" borderId="18" xfId="2" applyFont="1" applyFill="1" applyBorder="1" applyAlignment="1">
      <alignment vertical="distributed" wrapText="1"/>
    </xf>
    <xf numFmtId="0" fontId="4" fillId="0" borderId="19" xfId="2" applyFont="1" applyFill="1" applyBorder="1" applyAlignment="1">
      <alignment vertical="distributed" wrapText="1"/>
    </xf>
    <xf numFmtId="0" fontId="4" fillId="0" borderId="20" xfId="2" applyFont="1" applyFill="1" applyBorder="1" applyAlignment="1">
      <alignment vertical="distributed" wrapText="1"/>
    </xf>
    <xf numFmtId="0" fontId="4" fillId="0" borderId="21" xfId="2" applyFont="1" applyFill="1" applyBorder="1" applyAlignment="1">
      <alignment vertical="distributed" wrapText="1"/>
    </xf>
    <xf numFmtId="0" fontId="4" fillId="0" borderId="22" xfId="2" applyFont="1" applyFill="1" applyBorder="1" applyAlignment="1">
      <alignment vertical="distributed" wrapText="1"/>
    </xf>
    <xf numFmtId="0" fontId="4" fillId="0" borderId="23" xfId="2" applyFont="1" applyFill="1" applyBorder="1" applyAlignment="1">
      <alignment vertical="distributed" wrapText="1"/>
    </xf>
    <xf numFmtId="0" fontId="4" fillId="0" borderId="24" xfId="2" applyFont="1" applyFill="1" applyBorder="1" applyAlignment="1" applyProtection="1">
      <alignment horizontal="center" vertical="center"/>
    </xf>
    <xf numFmtId="0" fontId="4" fillId="0" borderId="5" xfId="2" applyFont="1" applyFill="1" applyBorder="1" applyAlignment="1" applyProtection="1">
      <alignment horizontal="center" vertical="center"/>
    </xf>
    <xf numFmtId="0" fontId="4" fillId="0" borderId="15" xfId="2" applyFont="1" applyFill="1" applyBorder="1" applyAlignment="1" applyProtection="1">
      <alignment horizontal="center" vertical="center"/>
    </xf>
    <xf numFmtId="0" fontId="4" fillId="0" borderId="24" xfId="2" applyFont="1" applyFill="1" applyBorder="1" applyAlignment="1" applyProtection="1">
      <alignment horizontal="center" vertical="center" wrapText="1"/>
    </xf>
    <xf numFmtId="0" fontId="4" fillId="0" borderId="5" xfId="2" applyFont="1" applyFill="1" applyBorder="1" applyAlignment="1" applyProtection="1">
      <alignment horizontal="center" vertical="center" wrapText="1"/>
    </xf>
    <xf numFmtId="0" fontId="4" fillId="0" borderId="15" xfId="2" applyFont="1" applyFill="1" applyBorder="1" applyAlignment="1" applyProtection="1">
      <alignment horizontal="center" vertical="center" wrapText="1"/>
    </xf>
    <xf numFmtId="0" fontId="4" fillId="0" borderId="5" xfId="2" applyFont="1" applyFill="1" applyBorder="1" applyAlignment="1">
      <alignment horizontal="center" vertical="center"/>
    </xf>
    <xf numFmtId="0" fontId="4" fillId="0" borderId="15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 applyProtection="1">
      <alignment horizontal="distributed" vertical="center" justifyLastLine="1"/>
    </xf>
    <xf numFmtId="0" fontId="4" fillId="0" borderId="4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14" xfId="2" applyFont="1" applyFill="1" applyBorder="1" applyAlignment="1">
      <alignment horizontal="center" vertical="center"/>
    </xf>
    <xf numFmtId="0" fontId="4" fillId="0" borderId="2" xfId="2" applyFont="1" applyFill="1" applyBorder="1" applyAlignment="1" applyProtection="1">
      <alignment horizontal="center" vertical="center" wrapText="1"/>
    </xf>
    <xf numFmtId="0" fontId="4" fillId="0" borderId="3" xfId="2" applyFont="1" applyFill="1" applyBorder="1" applyAlignment="1" applyProtection="1">
      <alignment horizontal="center" vertical="center" wrapText="1"/>
    </xf>
    <xf numFmtId="0" fontId="4" fillId="0" borderId="16" xfId="2" applyFont="1" applyFill="1" applyBorder="1" applyAlignment="1" applyProtection="1">
      <alignment horizontal="center" vertical="center" wrapText="1"/>
    </xf>
    <xf numFmtId="0" fontId="6" fillId="0" borderId="0" xfId="2" applyFont="1" applyFill="1" applyBorder="1" applyAlignment="1">
      <alignment horizontal="distributed" vertical="center"/>
    </xf>
    <xf numFmtId="0" fontId="6" fillId="0" borderId="6" xfId="2" applyFont="1" applyFill="1" applyBorder="1" applyAlignment="1">
      <alignment horizontal="distributed" vertical="center"/>
    </xf>
    <xf numFmtId="0" fontId="4" fillId="0" borderId="0" xfId="2" applyFont="1" applyFill="1" applyBorder="1" applyAlignment="1">
      <alignment horizontal="distributed" vertical="center"/>
    </xf>
    <xf numFmtId="0" fontId="4" fillId="0" borderId="6" xfId="2" applyFont="1" applyFill="1" applyBorder="1" applyAlignment="1">
      <alignment horizontal="distributed"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quotePrefix="1" applyFont="1" applyFill="1" applyBorder="1" applyAlignment="1">
      <alignment horizontal="distributed" vertical="center"/>
    </xf>
    <xf numFmtId="0" fontId="4" fillId="0" borderId="6" xfId="2" quotePrefix="1" applyFont="1" applyFill="1" applyBorder="1" applyAlignment="1">
      <alignment horizontal="distributed" vertical="center"/>
    </xf>
    <xf numFmtId="0" fontId="4" fillId="0" borderId="0" xfId="2" applyFont="1" applyFill="1" applyBorder="1" applyAlignment="1" applyProtection="1">
      <alignment horizontal="distributed" vertical="center"/>
    </xf>
    <xf numFmtId="0" fontId="4" fillId="0" borderId="6" xfId="2" applyFont="1" applyFill="1" applyBorder="1" applyAlignment="1" applyProtection="1">
      <alignment horizontal="distributed" vertical="center"/>
    </xf>
    <xf numFmtId="0" fontId="6" fillId="0" borderId="3" xfId="2" applyFont="1" applyFill="1" applyBorder="1" applyAlignment="1">
      <alignment horizontal="distributed" vertical="center"/>
    </xf>
    <xf numFmtId="0" fontId="4" fillId="0" borderId="0" xfId="2" applyFont="1" applyFill="1" applyBorder="1" applyAlignment="1">
      <alignment vertical="center"/>
    </xf>
    <xf numFmtId="0" fontId="8" fillId="0" borderId="0" xfId="0" applyFont="1" applyFill="1" applyBorder="1" applyAlignment="1">
      <alignment horizontal="distributed"/>
    </xf>
    <xf numFmtId="0" fontId="4" fillId="0" borderId="1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distributed" vertical="center"/>
    </xf>
    <xf numFmtId="0" fontId="4" fillId="0" borderId="11" xfId="2" applyFont="1" applyFill="1" applyBorder="1" applyAlignment="1">
      <alignment horizontal="distributed" vertical="center"/>
    </xf>
    <xf numFmtId="0" fontId="8" fillId="0" borderId="6" xfId="0" applyFont="1" applyFill="1" applyBorder="1" applyAlignment="1">
      <alignment horizontal="distributed"/>
    </xf>
    <xf numFmtId="0" fontId="5" fillId="0" borderId="25" xfId="2" applyFont="1" applyFill="1" applyBorder="1" applyAlignment="1">
      <alignment vertical="distributed" wrapText="1"/>
    </xf>
    <xf numFmtId="0" fontId="4" fillId="0" borderId="26" xfId="2" applyFont="1" applyFill="1" applyBorder="1" applyAlignment="1">
      <alignment vertical="distributed" wrapText="1"/>
    </xf>
    <xf numFmtId="0" fontId="4" fillId="0" borderId="27" xfId="2" applyFont="1" applyFill="1" applyBorder="1" applyAlignment="1">
      <alignment vertical="distributed" wrapText="1"/>
    </xf>
    <xf numFmtId="0" fontId="4" fillId="0" borderId="28" xfId="2" applyFont="1" applyFill="1" applyBorder="1" applyAlignment="1">
      <alignment vertical="distributed" wrapText="1"/>
    </xf>
    <xf numFmtId="0" fontId="4" fillId="0" borderId="29" xfId="2" applyFont="1" applyFill="1" applyBorder="1" applyAlignment="1">
      <alignment vertical="distributed" wrapText="1"/>
    </xf>
    <xf numFmtId="0" fontId="4" fillId="0" borderId="30" xfId="2" applyFont="1" applyFill="1" applyBorder="1" applyAlignment="1">
      <alignment vertical="distributed" wrapText="1"/>
    </xf>
    <xf numFmtId="0" fontId="8" fillId="0" borderId="5" xfId="2" applyFont="1" applyFill="1" applyBorder="1" applyAlignment="1" applyProtection="1">
      <alignment horizontal="center" vertical="center" wrapText="1"/>
    </xf>
    <xf numFmtId="0" fontId="8" fillId="0" borderId="15" xfId="2" applyFont="1" applyFill="1" applyBorder="1" applyAlignment="1" applyProtection="1">
      <alignment horizontal="center" vertical="center" wrapText="1"/>
    </xf>
    <xf numFmtId="0" fontId="4" fillId="0" borderId="31" xfId="2" applyFont="1" applyFill="1" applyBorder="1" applyAlignment="1" applyProtection="1">
      <alignment horizontal="distributed" vertical="center" wrapText="1" justifyLastLine="1"/>
    </xf>
    <xf numFmtId="0" fontId="4" fillId="0" borderId="32" xfId="2" applyFont="1" applyFill="1" applyBorder="1" applyAlignment="1" applyProtection="1">
      <alignment horizontal="distributed" vertical="center" wrapText="1" justifyLastLine="1"/>
    </xf>
    <xf numFmtId="0" fontId="4" fillId="0" borderId="6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 applyProtection="1">
      <alignment horizontal="center" vertical="center" wrapText="1"/>
    </xf>
    <xf numFmtId="0" fontId="4" fillId="0" borderId="6" xfId="2" applyFont="1" applyFill="1" applyBorder="1" applyAlignment="1" applyProtection="1">
      <alignment horizontal="center" vertical="center" wrapText="1"/>
    </xf>
    <xf numFmtId="0" fontId="4" fillId="0" borderId="14" xfId="2" applyFont="1" applyFill="1" applyBorder="1" applyAlignment="1" applyProtection="1">
      <alignment horizontal="center" vertical="center" wrapText="1"/>
    </xf>
    <xf numFmtId="0" fontId="4" fillId="0" borderId="10" xfId="2" applyFont="1" applyFill="1" applyBorder="1" applyAlignment="1" applyProtection="1">
      <alignment horizontal="center" vertical="center" wrapText="1"/>
    </xf>
    <xf numFmtId="0" fontId="4" fillId="0" borderId="13" xfId="2" applyFont="1" applyFill="1" applyBorder="1" applyAlignment="1" applyProtection="1">
      <alignment vertical="center"/>
    </xf>
  </cellXfs>
  <cellStyles count="3">
    <cellStyle name="桁区切り" xfId="1" builtinId="6"/>
    <cellStyle name="標準" xfId="0" builtinId="0"/>
    <cellStyle name="標準_H16_016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S77"/>
  <sheetViews>
    <sheetView tabSelected="1" view="pageBreakPreview" zoomScaleNormal="100" zoomScaleSheetLayoutView="100" workbookViewId="0">
      <pane xSplit="7" ySplit="7" topLeftCell="H8" activePane="bottomRight" state="frozen"/>
      <selection activeCell="K23" sqref="K23"/>
      <selection pane="topRight" activeCell="K23" sqref="K23"/>
      <selection pane="bottomLeft" activeCell="K23" sqref="K23"/>
      <selection pane="bottomRight" activeCell="H3" sqref="H3"/>
    </sheetView>
  </sheetViews>
  <sheetFormatPr defaultColWidth="12.83203125" defaultRowHeight="12"/>
  <cols>
    <col min="1" max="6" width="3.83203125" style="1" customWidth="1"/>
    <col min="7" max="7" width="19.83203125" style="1" bestFit="1" customWidth="1"/>
    <col min="8" max="8" width="14.1640625" style="2" customWidth="1"/>
    <col min="9" max="10" width="14.83203125" style="2" customWidth="1"/>
    <col min="11" max="11" width="13" style="2" customWidth="1"/>
    <col min="12" max="12" width="12.1640625" style="2" customWidth="1"/>
    <col min="13" max="13" width="11.33203125" style="2" customWidth="1"/>
    <col min="14" max="15" width="11" style="2" customWidth="1"/>
    <col min="16" max="16" width="12.33203125" style="2" customWidth="1"/>
    <col min="17" max="17" width="3.83203125" style="2" customWidth="1"/>
    <col min="18" max="18" width="14.1640625" style="2" customWidth="1"/>
    <col min="19" max="28" width="10.33203125" style="2" customWidth="1"/>
    <col min="29" max="33" width="3.83203125" style="1" customWidth="1"/>
    <col min="34" max="34" width="19.83203125" style="1" bestFit="1" customWidth="1"/>
    <col min="35" max="102" width="12.1640625" style="2" customWidth="1"/>
    <col min="103" max="16384" width="12.83203125" style="2"/>
  </cols>
  <sheetData>
    <row r="1" spans="1:45">
      <c r="B1" s="1" t="s">
        <v>170</v>
      </c>
      <c r="R1" s="2" t="s">
        <v>171</v>
      </c>
    </row>
    <row r="2" spans="1:45" s="3" customFormat="1" ht="14.4">
      <c r="B2" s="4"/>
      <c r="C2" s="4"/>
      <c r="D2" s="4"/>
      <c r="E2" s="4"/>
      <c r="F2" s="4"/>
      <c r="G2" s="4"/>
      <c r="H2" s="76" t="s">
        <v>148</v>
      </c>
      <c r="I2" s="76"/>
      <c r="J2" s="76"/>
      <c r="K2" s="76"/>
      <c r="L2" s="76"/>
      <c r="M2" s="76"/>
      <c r="N2" s="76"/>
      <c r="O2" s="76"/>
      <c r="P2" s="4"/>
      <c r="R2" s="4"/>
      <c r="S2" s="76" t="s">
        <v>85</v>
      </c>
      <c r="T2" s="76"/>
      <c r="U2" s="76"/>
      <c r="V2" s="76"/>
      <c r="W2" s="76"/>
      <c r="X2" s="76"/>
      <c r="Y2" s="76"/>
      <c r="Z2" s="76"/>
      <c r="AA2" s="76"/>
      <c r="AB2" s="76"/>
      <c r="AC2" s="4"/>
      <c r="AD2" s="4"/>
      <c r="AE2" s="4"/>
      <c r="AF2" s="4"/>
      <c r="AG2" s="4"/>
      <c r="AH2" s="5"/>
    </row>
    <row r="3" spans="1:45" s="11" customFormat="1" ht="18.75" customHeight="1" thickBot="1">
      <c r="A3" s="1"/>
      <c r="B3" s="1" t="s">
        <v>149</v>
      </c>
      <c r="C3" s="1"/>
      <c r="D3" s="1"/>
      <c r="E3" s="1"/>
      <c r="F3" s="1"/>
      <c r="G3" s="1"/>
      <c r="H3" s="49"/>
      <c r="I3" s="7"/>
      <c r="J3" s="50"/>
      <c r="K3" s="51"/>
      <c r="L3" s="10"/>
      <c r="M3" s="10"/>
      <c r="N3" s="10"/>
      <c r="O3" s="10"/>
      <c r="P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"/>
      <c r="AD3" s="1"/>
      <c r="AE3" s="1"/>
      <c r="AF3" s="1"/>
      <c r="AG3" s="1"/>
      <c r="AH3" s="1"/>
    </row>
    <row r="4" spans="1:45" ht="18" customHeight="1">
      <c r="A4" s="2"/>
      <c r="B4" s="81" t="s">
        <v>163</v>
      </c>
      <c r="C4" s="81"/>
      <c r="D4" s="81"/>
      <c r="E4" s="81"/>
      <c r="F4" s="81"/>
      <c r="G4" s="82"/>
      <c r="H4" s="87" t="s">
        <v>24</v>
      </c>
      <c r="I4" s="90" t="s">
        <v>86</v>
      </c>
      <c r="J4" s="90" t="s">
        <v>87</v>
      </c>
      <c r="K4" s="98" t="s">
        <v>0</v>
      </c>
      <c r="L4" s="77"/>
      <c r="M4" s="77"/>
      <c r="N4" s="77"/>
      <c r="O4" s="77"/>
      <c r="P4" s="77"/>
      <c r="Q4" s="12"/>
      <c r="R4" s="77" t="s">
        <v>7</v>
      </c>
      <c r="S4" s="77"/>
      <c r="T4" s="77"/>
      <c r="U4" s="77"/>
      <c r="V4" s="78"/>
      <c r="W4" s="98" t="s">
        <v>127</v>
      </c>
      <c r="X4" s="77"/>
      <c r="Y4" s="77"/>
      <c r="Z4" s="77"/>
      <c r="AA4" s="77"/>
      <c r="AB4" s="78"/>
      <c r="AC4" s="121" t="s">
        <v>126</v>
      </c>
      <c r="AD4" s="122"/>
      <c r="AE4" s="122"/>
      <c r="AF4" s="122"/>
      <c r="AG4" s="122"/>
      <c r="AH4" s="122"/>
    </row>
    <row r="5" spans="1:45">
      <c r="A5" s="2"/>
      <c r="B5" s="83"/>
      <c r="C5" s="83"/>
      <c r="D5" s="83"/>
      <c r="E5" s="83"/>
      <c r="F5" s="83"/>
      <c r="G5" s="84"/>
      <c r="H5" s="88"/>
      <c r="I5" s="91"/>
      <c r="J5" s="91"/>
      <c r="K5" s="93" t="s">
        <v>1</v>
      </c>
      <c r="L5" s="95" t="s">
        <v>2</v>
      </c>
      <c r="M5" s="95" t="s">
        <v>3</v>
      </c>
      <c r="N5" s="91" t="s">
        <v>6</v>
      </c>
      <c r="O5" s="91" t="s">
        <v>5</v>
      </c>
      <c r="P5" s="103" t="s">
        <v>25</v>
      </c>
      <c r="Q5" s="12"/>
      <c r="R5" s="99" t="s">
        <v>1</v>
      </c>
      <c r="S5" s="97" t="s">
        <v>8</v>
      </c>
      <c r="T5" s="97" t="s">
        <v>88</v>
      </c>
      <c r="U5" s="97" t="s">
        <v>9</v>
      </c>
      <c r="V5" s="97" t="s">
        <v>10</v>
      </c>
      <c r="W5" s="97" t="s">
        <v>1</v>
      </c>
      <c r="X5" s="102" t="s">
        <v>89</v>
      </c>
      <c r="Y5" s="102" t="s">
        <v>11</v>
      </c>
      <c r="Z5" s="97" t="s">
        <v>90</v>
      </c>
      <c r="AA5" s="102" t="s">
        <v>12</v>
      </c>
      <c r="AB5" s="102" t="s">
        <v>91</v>
      </c>
      <c r="AC5" s="123"/>
      <c r="AD5" s="124"/>
      <c r="AE5" s="124"/>
      <c r="AF5" s="124"/>
      <c r="AG5" s="124"/>
      <c r="AH5" s="124"/>
    </row>
    <row r="6" spans="1:45" ht="36" customHeight="1">
      <c r="A6" s="2"/>
      <c r="B6" s="83"/>
      <c r="C6" s="83"/>
      <c r="D6" s="83"/>
      <c r="E6" s="83"/>
      <c r="F6" s="83"/>
      <c r="G6" s="84"/>
      <c r="H6" s="88"/>
      <c r="I6" s="91"/>
      <c r="J6" s="91"/>
      <c r="K6" s="93"/>
      <c r="L6" s="95"/>
      <c r="M6" s="95"/>
      <c r="N6" s="91"/>
      <c r="O6" s="91"/>
      <c r="P6" s="103"/>
      <c r="Q6" s="12"/>
      <c r="R6" s="100"/>
      <c r="S6" s="95"/>
      <c r="T6" s="95"/>
      <c r="U6" s="95"/>
      <c r="V6" s="95"/>
      <c r="W6" s="95"/>
      <c r="X6" s="91"/>
      <c r="Y6" s="91"/>
      <c r="Z6" s="95"/>
      <c r="AA6" s="91"/>
      <c r="AB6" s="91"/>
      <c r="AC6" s="123"/>
      <c r="AD6" s="124"/>
      <c r="AE6" s="124"/>
      <c r="AF6" s="124"/>
      <c r="AG6" s="124"/>
      <c r="AH6" s="124"/>
      <c r="AI6" s="13" t="s">
        <v>150</v>
      </c>
    </row>
    <row r="7" spans="1:45">
      <c r="A7" s="14"/>
      <c r="B7" s="85"/>
      <c r="C7" s="85"/>
      <c r="D7" s="85"/>
      <c r="E7" s="85"/>
      <c r="F7" s="85"/>
      <c r="G7" s="86"/>
      <c r="H7" s="89"/>
      <c r="I7" s="92"/>
      <c r="J7" s="92"/>
      <c r="K7" s="94"/>
      <c r="L7" s="96"/>
      <c r="M7" s="96"/>
      <c r="N7" s="92"/>
      <c r="O7" s="92"/>
      <c r="P7" s="104"/>
      <c r="Q7" s="12"/>
      <c r="R7" s="101"/>
      <c r="S7" s="96"/>
      <c r="T7" s="96"/>
      <c r="U7" s="96"/>
      <c r="V7" s="96"/>
      <c r="W7" s="96"/>
      <c r="X7" s="92"/>
      <c r="Y7" s="92"/>
      <c r="Z7" s="96"/>
      <c r="AA7" s="92"/>
      <c r="AB7" s="92"/>
      <c r="AC7" s="125"/>
      <c r="AD7" s="126"/>
      <c r="AE7" s="126"/>
      <c r="AF7" s="126"/>
      <c r="AG7" s="126"/>
      <c r="AH7" s="126"/>
      <c r="AI7" s="13" t="s">
        <v>160</v>
      </c>
      <c r="AJ7" s="15" t="s">
        <v>161</v>
      </c>
      <c r="AK7" s="13" t="s">
        <v>0</v>
      </c>
      <c r="AL7" s="13" t="s">
        <v>7</v>
      </c>
      <c r="AM7" s="13" t="s">
        <v>127</v>
      </c>
      <c r="AN7" s="13" t="s">
        <v>96</v>
      </c>
      <c r="AO7" s="13" t="s">
        <v>103</v>
      </c>
      <c r="AP7" s="13" t="s">
        <v>162</v>
      </c>
      <c r="AQ7" s="13" t="s">
        <v>18</v>
      </c>
      <c r="AR7" s="13" t="s">
        <v>19</v>
      </c>
      <c r="AS7" s="13" t="s">
        <v>4</v>
      </c>
    </row>
    <row r="8" spans="1:45" s="14" customFormat="1" ht="12.9" customHeight="1">
      <c r="B8" s="79" t="s">
        <v>65</v>
      </c>
      <c r="C8" s="79"/>
      <c r="D8" s="79"/>
      <c r="E8" s="79"/>
      <c r="F8" s="79"/>
      <c r="G8" s="80"/>
      <c r="H8" s="16">
        <f>H9+H22+H29+H33+H48+H56</f>
        <v>284584</v>
      </c>
      <c r="I8" s="17">
        <f>SUM(L8:P8,S8:V8,X8:AB8,'02'!I8:K8,'02'!M8:S8,'02'!V8:Z8,'02'!AB8:AE8,'03'!I8:K8,'03'!M8:P8,'03'!R8:W8)</f>
        <v>60122</v>
      </c>
      <c r="J8" s="17">
        <f>J9+J22+J29+J33+J48+J56</f>
        <v>224462</v>
      </c>
      <c r="K8" s="18">
        <f>SUM(L8:P8)</f>
        <v>25</v>
      </c>
      <c r="L8" s="19">
        <v>14</v>
      </c>
      <c r="M8" s="19">
        <v>0</v>
      </c>
      <c r="N8" s="19">
        <v>5</v>
      </c>
      <c r="O8" s="19">
        <v>2</v>
      </c>
      <c r="P8" s="19">
        <v>4</v>
      </c>
      <c r="Q8" s="20"/>
      <c r="R8" s="21">
        <f>SUM(S8:V8)</f>
        <v>39</v>
      </c>
      <c r="S8" s="19">
        <v>13</v>
      </c>
      <c r="T8" s="19">
        <v>1</v>
      </c>
      <c r="U8" s="19">
        <v>3</v>
      </c>
      <c r="V8" s="19">
        <v>22</v>
      </c>
      <c r="W8" s="18">
        <f>SUM(X8:AB8)</f>
        <v>3702</v>
      </c>
      <c r="X8" s="19">
        <v>503</v>
      </c>
      <c r="Y8" s="19">
        <v>1750</v>
      </c>
      <c r="Z8" s="19">
        <v>659</v>
      </c>
      <c r="AA8" s="19">
        <v>39</v>
      </c>
      <c r="AB8" s="19">
        <v>751</v>
      </c>
      <c r="AC8" s="114" t="s">
        <v>65</v>
      </c>
      <c r="AD8" s="105"/>
      <c r="AE8" s="105"/>
      <c r="AF8" s="105"/>
      <c r="AG8" s="105"/>
      <c r="AH8" s="105"/>
      <c r="AI8" s="16">
        <f>SUM(K8,R8,W8,'02'!H8,'02'!L8,'02'!U8,'02'!AA8,'03'!H8,'03'!L8,'01'!J8)-H8</f>
        <v>0</v>
      </c>
      <c r="AJ8" s="16">
        <f>SUM(K8,R8,W8,'02'!H8,'02'!L8,'02'!U8,'02'!AA8,'03'!H8,'03'!L8)-I8</f>
        <v>0</v>
      </c>
      <c r="AK8" s="16">
        <f>SUM(L8:P8)-K8</f>
        <v>0</v>
      </c>
      <c r="AL8" s="16">
        <f>SUM(S8:V8)-R8</f>
        <v>0</v>
      </c>
      <c r="AM8" s="16">
        <f>SUM(X8:AB8)-W8</f>
        <v>0</v>
      </c>
      <c r="AN8" s="16">
        <f>SUM('02'!I8:K8)-'02'!H8</f>
        <v>0</v>
      </c>
      <c r="AO8" s="16">
        <f>SUM('02'!M8:S8)-'02'!L8</f>
        <v>0</v>
      </c>
      <c r="AP8" s="16">
        <f>SUM('02'!V8:Z8)-'02'!U8</f>
        <v>0</v>
      </c>
      <c r="AQ8" s="16">
        <f>SUM('02'!AB8:AE8)-'02'!AA8</f>
        <v>0</v>
      </c>
      <c r="AR8" s="16">
        <f>SUM('03'!I8:K8)-'03'!H8</f>
        <v>0</v>
      </c>
      <c r="AS8" s="16">
        <f>SUM('03'!M8:P8,'03'!R8:W8)-'03'!L8</f>
        <v>0</v>
      </c>
    </row>
    <row r="9" spans="1:45" s="14" customFormat="1" ht="12.9" customHeight="1">
      <c r="A9" s="2"/>
      <c r="B9" s="23"/>
      <c r="C9" s="105" t="s">
        <v>66</v>
      </c>
      <c r="D9" s="105"/>
      <c r="E9" s="105"/>
      <c r="F9" s="105"/>
      <c r="G9" s="106"/>
      <c r="H9" s="16">
        <f>H10+H15+H20+H21</f>
        <v>4085</v>
      </c>
      <c r="I9" s="25">
        <f>SUM(L9:P9,S9:V9,X9:AB9,'02'!I9:K9,'02'!M9:S9,'02'!V9:Z9,'02'!AB9:AE9,'03'!I9:K9,'03'!M9:P9,'03'!R9:W9)</f>
        <v>1932</v>
      </c>
      <c r="J9" s="16">
        <f>J10+J15+J20+J21</f>
        <v>2153</v>
      </c>
      <c r="K9" s="26">
        <f t="shared" ref="K9:K63" si="0">SUM(L9:P9)</f>
        <v>10</v>
      </c>
      <c r="L9" s="19">
        <v>8</v>
      </c>
      <c r="M9" s="19">
        <v>0</v>
      </c>
      <c r="N9" s="19">
        <v>0</v>
      </c>
      <c r="O9" s="19">
        <v>1</v>
      </c>
      <c r="P9" s="19">
        <v>1</v>
      </c>
      <c r="Q9" s="20"/>
      <c r="R9" s="27">
        <f t="shared" ref="R9:R63" si="1">SUM(S9:V9)</f>
        <v>8</v>
      </c>
      <c r="S9" s="19">
        <v>5</v>
      </c>
      <c r="T9" s="19">
        <v>0</v>
      </c>
      <c r="U9" s="19">
        <v>0</v>
      </c>
      <c r="V9" s="19">
        <v>3</v>
      </c>
      <c r="W9" s="26">
        <f t="shared" ref="W9:W63" si="2">SUM(X9:AB9)</f>
        <v>757</v>
      </c>
      <c r="X9" s="19">
        <v>146</v>
      </c>
      <c r="Y9" s="19">
        <v>476</v>
      </c>
      <c r="Z9" s="19">
        <v>31</v>
      </c>
      <c r="AA9" s="19">
        <v>4</v>
      </c>
      <c r="AB9" s="19">
        <v>100</v>
      </c>
      <c r="AC9" s="22"/>
      <c r="AD9" s="105" t="s">
        <v>66</v>
      </c>
      <c r="AE9" s="105"/>
      <c r="AF9" s="105"/>
      <c r="AG9" s="105"/>
      <c r="AH9" s="105"/>
      <c r="AI9" s="16">
        <f>SUM(K9,R9,W9,'02'!H9,'02'!L9,'02'!U9,'02'!AA9,'03'!H9,'03'!L9,'01'!J9)-H9</f>
        <v>0</v>
      </c>
      <c r="AJ9" s="16">
        <f>SUM(K9,R9,W9,'02'!H9,'02'!L9,'02'!U9,'02'!AA9,'03'!H9,'03'!L9)-I9</f>
        <v>0</v>
      </c>
      <c r="AK9" s="16">
        <f t="shared" ref="AK9:AK63" si="3">SUM(L9:P9)-K9</f>
        <v>0</v>
      </c>
      <c r="AL9" s="16">
        <f t="shared" ref="AL9:AL63" si="4">SUM(S9:V9)-R9</f>
        <v>0</v>
      </c>
      <c r="AM9" s="16">
        <f t="shared" ref="AM9:AM63" si="5">SUM(X9:AB9)-W9</f>
        <v>0</v>
      </c>
      <c r="AN9" s="16">
        <f>SUM('02'!I9:K9)-'02'!H9</f>
        <v>0</v>
      </c>
      <c r="AO9" s="16">
        <f>SUM('02'!M9:S9)-'02'!L9</f>
        <v>0</v>
      </c>
      <c r="AP9" s="16">
        <f>SUM('02'!V9:Z9)-'02'!U9</f>
        <v>0</v>
      </c>
      <c r="AQ9" s="16">
        <f>SUM('02'!AB9:AE9)-'02'!AA9</f>
        <v>0</v>
      </c>
      <c r="AR9" s="16">
        <f>SUM('03'!I9:K9)-'03'!H9</f>
        <v>0</v>
      </c>
      <c r="AS9" s="16">
        <f>SUM('03'!M9:P9,'03'!R9:W9)-'03'!L9</f>
        <v>0</v>
      </c>
    </row>
    <row r="10" spans="1:45" ht="12.9" customHeight="1">
      <c r="A10" s="2"/>
      <c r="B10" s="28"/>
      <c r="C10" s="28"/>
      <c r="D10" s="107" t="s">
        <v>67</v>
      </c>
      <c r="E10" s="107"/>
      <c r="F10" s="107"/>
      <c r="G10" s="108"/>
      <c r="H10" s="16">
        <f>SUM(H11:H14)</f>
        <v>874</v>
      </c>
      <c r="I10" s="25">
        <f>SUM(L10:P10,S10:V10,X10:AB10,'02'!I10:K10,'02'!M10:S10,'02'!V10:Z10,'02'!AB10:AE10,'03'!I10:K10,'03'!M10:P10,'03'!R10:W10)</f>
        <v>698</v>
      </c>
      <c r="J10" s="16">
        <f>SUM(J11:J14)</f>
        <v>176</v>
      </c>
      <c r="K10" s="72">
        <f t="shared" si="0"/>
        <v>8</v>
      </c>
      <c r="L10" s="30">
        <v>7</v>
      </c>
      <c r="M10" s="30">
        <v>0</v>
      </c>
      <c r="N10" s="30">
        <v>0</v>
      </c>
      <c r="O10" s="30">
        <v>1</v>
      </c>
      <c r="P10" s="30">
        <v>0</v>
      </c>
      <c r="Q10" s="31"/>
      <c r="R10" s="73">
        <f t="shared" si="1"/>
        <v>8</v>
      </c>
      <c r="S10" s="30">
        <v>5</v>
      </c>
      <c r="T10" s="30">
        <v>0</v>
      </c>
      <c r="U10" s="30">
        <v>0</v>
      </c>
      <c r="V10" s="30">
        <v>3</v>
      </c>
      <c r="W10" s="72">
        <f t="shared" si="2"/>
        <v>418</v>
      </c>
      <c r="X10" s="30">
        <v>62</v>
      </c>
      <c r="Y10" s="30">
        <v>306</v>
      </c>
      <c r="Z10" s="30">
        <v>12</v>
      </c>
      <c r="AA10" s="30">
        <v>2</v>
      </c>
      <c r="AB10" s="30">
        <v>36</v>
      </c>
      <c r="AC10" s="32"/>
      <c r="AD10" s="28"/>
      <c r="AE10" s="107" t="s">
        <v>67</v>
      </c>
      <c r="AF10" s="107"/>
      <c r="AG10" s="107"/>
      <c r="AH10" s="107"/>
      <c r="AI10" s="16">
        <f>SUM(K10,R10,W10,'02'!H10,'02'!L10,'02'!U10,'02'!AA10,'03'!H10,'03'!L10,'01'!J10)-H10</f>
        <v>0</v>
      </c>
      <c r="AJ10" s="16">
        <f>SUM(K10,R10,W10,'02'!H10,'02'!L10,'02'!U10,'02'!AA10,'03'!H10,'03'!L10)-I10</f>
        <v>0</v>
      </c>
      <c r="AK10" s="16">
        <f t="shared" si="3"/>
        <v>0</v>
      </c>
      <c r="AL10" s="16">
        <f t="shared" si="4"/>
        <v>0</v>
      </c>
      <c r="AM10" s="16">
        <f t="shared" si="5"/>
        <v>0</v>
      </c>
      <c r="AN10" s="16">
        <f>SUM('02'!I10:K10)-'02'!H10</f>
        <v>0</v>
      </c>
      <c r="AO10" s="16">
        <f>SUM('02'!M10:S10)-'02'!L10</f>
        <v>0</v>
      </c>
      <c r="AP10" s="16">
        <f>SUM('02'!V10:Z10)-'02'!U10</f>
        <v>0</v>
      </c>
      <c r="AQ10" s="16">
        <f>SUM('02'!AB10:AE10)-'02'!AA10</f>
        <v>0</v>
      </c>
      <c r="AR10" s="16">
        <f>SUM('03'!I10:K10)-'03'!H10</f>
        <v>0</v>
      </c>
      <c r="AS10" s="16">
        <f>SUM('03'!M10:P10,'03'!R10:W10)-'03'!L10</f>
        <v>0</v>
      </c>
    </row>
    <row r="11" spans="1:45" ht="12.9" customHeight="1">
      <c r="A11" s="2"/>
      <c r="B11" s="28"/>
      <c r="C11" s="28"/>
      <c r="D11" s="28"/>
      <c r="E11" s="107" t="s">
        <v>26</v>
      </c>
      <c r="F11" s="107"/>
      <c r="G11" s="108"/>
      <c r="H11" s="16">
        <f>SUM(I11:J11)</f>
        <v>821</v>
      </c>
      <c r="I11" s="26">
        <f>SUM(L11:P11,S11:V11,X11:AB11,'02'!I11:K11,'02'!M11:S11,'02'!V11:Z11,'02'!AB11:AE11,'03'!I11:K11,'03'!M11:P11,'03'!R11:W11)</f>
        <v>668</v>
      </c>
      <c r="J11" s="52">
        <v>153</v>
      </c>
      <c r="K11" s="72">
        <f t="shared" si="0"/>
        <v>8</v>
      </c>
      <c r="L11" s="34">
        <v>7</v>
      </c>
      <c r="M11" s="34">
        <v>0</v>
      </c>
      <c r="N11" s="34">
        <v>0</v>
      </c>
      <c r="O11" s="34">
        <v>1</v>
      </c>
      <c r="P11" s="34">
        <v>0</v>
      </c>
      <c r="Q11" s="31"/>
      <c r="R11" s="73">
        <f t="shared" si="1"/>
        <v>8</v>
      </c>
      <c r="S11" s="34">
        <v>5</v>
      </c>
      <c r="T11" s="34">
        <v>0</v>
      </c>
      <c r="U11" s="34">
        <v>0</v>
      </c>
      <c r="V11" s="34">
        <v>3</v>
      </c>
      <c r="W11" s="72">
        <f t="shared" si="2"/>
        <v>399</v>
      </c>
      <c r="X11" s="34">
        <v>58</v>
      </c>
      <c r="Y11" s="34">
        <v>295</v>
      </c>
      <c r="Z11" s="34">
        <v>11</v>
      </c>
      <c r="AA11" s="34">
        <v>2</v>
      </c>
      <c r="AB11" s="34">
        <v>33</v>
      </c>
      <c r="AC11" s="32"/>
      <c r="AD11" s="28"/>
      <c r="AE11" s="28"/>
      <c r="AF11" s="107" t="s">
        <v>26</v>
      </c>
      <c r="AG11" s="107"/>
      <c r="AH11" s="107"/>
      <c r="AI11" s="16">
        <f>SUM(K11,R11,W11,'02'!H11,'02'!L11,'02'!U11,'02'!AA11,'03'!H11,'03'!L11,'01'!J11)-H11</f>
        <v>0</v>
      </c>
      <c r="AJ11" s="16">
        <f>SUM(K11,R11,W11,'02'!H11,'02'!L11,'02'!U11,'02'!AA11,'03'!H11,'03'!L11)-I11</f>
        <v>0</v>
      </c>
      <c r="AK11" s="16">
        <f t="shared" si="3"/>
        <v>0</v>
      </c>
      <c r="AL11" s="16">
        <f t="shared" si="4"/>
        <v>0</v>
      </c>
      <c r="AM11" s="16">
        <f t="shared" si="5"/>
        <v>0</v>
      </c>
      <c r="AN11" s="16">
        <f>SUM('02'!I11:K11)-'02'!H11</f>
        <v>0</v>
      </c>
      <c r="AO11" s="16">
        <f>SUM('02'!M11:S11)-'02'!L11</f>
        <v>0</v>
      </c>
      <c r="AP11" s="16">
        <f>SUM('02'!V11:Z11)-'02'!U11</f>
        <v>0</v>
      </c>
      <c r="AQ11" s="16">
        <f>SUM('02'!AB11:AE11)-'02'!AA11</f>
        <v>0</v>
      </c>
      <c r="AR11" s="16">
        <f>SUM('03'!I11:K11)-'03'!H11</f>
        <v>0</v>
      </c>
      <c r="AS11" s="16">
        <f>SUM('03'!M11:P11,'03'!R11:W11)-'03'!L11</f>
        <v>0</v>
      </c>
    </row>
    <row r="12" spans="1:45" ht="12.9" customHeight="1">
      <c r="A12" s="2"/>
      <c r="B12" s="28"/>
      <c r="C12" s="28"/>
      <c r="D12" s="28"/>
      <c r="E12" s="107" t="s">
        <v>68</v>
      </c>
      <c r="F12" s="107"/>
      <c r="G12" s="108"/>
      <c r="H12" s="16">
        <f t="shared" ref="H12:H63" si="6">SUM(I12:J12)</f>
        <v>12</v>
      </c>
      <c r="I12" s="26">
        <f>SUM(L12:P12,S12:V12,X12:AB12,'02'!I12:K12,'02'!M12:S12,'02'!V12:Z12,'02'!AB12:AE12,'03'!I12:K12,'03'!M12:P12,'03'!R12:W12)</f>
        <v>1</v>
      </c>
      <c r="J12" s="52">
        <v>11</v>
      </c>
      <c r="K12" s="72">
        <f t="shared" si="0"/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1"/>
      <c r="R12" s="73">
        <f t="shared" si="1"/>
        <v>0</v>
      </c>
      <c r="S12" s="34">
        <v>0</v>
      </c>
      <c r="T12" s="34">
        <v>0</v>
      </c>
      <c r="U12" s="34">
        <v>0</v>
      </c>
      <c r="V12" s="34">
        <v>0</v>
      </c>
      <c r="W12" s="72">
        <f t="shared" si="2"/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2"/>
      <c r="AD12" s="28"/>
      <c r="AE12" s="28"/>
      <c r="AF12" s="107" t="s">
        <v>68</v>
      </c>
      <c r="AG12" s="107"/>
      <c r="AH12" s="107"/>
      <c r="AI12" s="16">
        <f>SUM(K12,R12,W12,'02'!H12,'02'!L12,'02'!U12,'02'!AA12,'03'!H12,'03'!L12,'01'!J12)-H12</f>
        <v>0</v>
      </c>
      <c r="AJ12" s="16">
        <f>SUM(K12,R12,W12,'02'!H12,'02'!L12,'02'!U12,'02'!AA12,'03'!H12,'03'!L12)-I12</f>
        <v>0</v>
      </c>
      <c r="AK12" s="16">
        <f t="shared" si="3"/>
        <v>0</v>
      </c>
      <c r="AL12" s="16">
        <f t="shared" si="4"/>
        <v>0</v>
      </c>
      <c r="AM12" s="16">
        <f t="shared" si="5"/>
        <v>0</v>
      </c>
      <c r="AN12" s="16">
        <f>SUM('02'!I12:K12)-'02'!H12</f>
        <v>0</v>
      </c>
      <c r="AO12" s="16">
        <f>SUM('02'!M12:S12)-'02'!L12</f>
        <v>0</v>
      </c>
      <c r="AP12" s="16">
        <f>SUM('02'!V12:Z12)-'02'!U12</f>
        <v>0</v>
      </c>
      <c r="AQ12" s="16">
        <f>SUM('02'!AB12:AE12)-'02'!AA12</f>
        <v>0</v>
      </c>
      <c r="AR12" s="16">
        <f>SUM('03'!I12:K12)-'03'!H12</f>
        <v>0</v>
      </c>
      <c r="AS12" s="16">
        <f>SUM('03'!M12:P12,'03'!R12:W12)-'03'!L12</f>
        <v>0</v>
      </c>
    </row>
    <row r="13" spans="1:45" ht="12.9" customHeight="1">
      <c r="A13" s="2"/>
      <c r="B13" s="28"/>
      <c r="C13" s="28"/>
      <c r="D13" s="28"/>
      <c r="E13" s="107" t="s">
        <v>27</v>
      </c>
      <c r="F13" s="107"/>
      <c r="G13" s="108"/>
      <c r="H13" s="16">
        <f t="shared" si="6"/>
        <v>21</v>
      </c>
      <c r="I13" s="26">
        <f>SUM(L13:P13,S13:V13,X13:AB13,'02'!I13:K13,'02'!M13:S13,'02'!V13:Z13,'02'!AB13:AE13,'03'!I13:K13,'03'!M13:P13,'03'!R13:W13)</f>
        <v>18</v>
      </c>
      <c r="J13" s="52">
        <v>3</v>
      </c>
      <c r="K13" s="72">
        <f t="shared" si="0"/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1"/>
      <c r="R13" s="73">
        <f t="shared" si="1"/>
        <v>0</v>
      </c>
      <c r="S13" s="34">
        <v>0</v>
      </c>
      <c r="T13" s="34">
        <v>0</v>
      </c>
      <c r="U13" s="34">
        <v>0</v>
      </c>
      <c r="V13" s="34">
        <v>0</v>
      </c>
      <c r="W13" s="72">
        <f t="shared" si="2"/>
        <v>17</v>
      </c>
      <c r="X13" s="34">
        <v>2</v>
      </c>
      <c r="Y13" s="34">
        <v>11</v>
      </c>
      <c r="Z13" s="34">
        <v>1</v>
      </c>
      <c r="AA13" s="34">
        <v>0</v>
      </c>
      <c r="AB13" s="34">
        <v>3</v>
      </c>
      <c r="AC13" s="32"/>
      <c r="AD13" s="28"/>
      <c r="AE13" s="28"/>
      <c r="AF13" s="107" t="s">
        <v>27</v>
      </c>
      <c r="AG13" s="107"/>
      <c r="AH13" s="107"/>
      <c r="AI13" s="16">
        <f>SUM(K13,R13,W13,'02'!H13,'02'!L13,'02'!U13,'02'!AA13,'03'!H13,'03'!L13,'01'!J13)-H13</f>
        <v>0</v>
      </c>
      <c r="AJ13" s="16">
        <f>SUM(K13,R13,W13,'02'!H13,'02'!L13,'02'!U13,'02'!AA13,'03'!H13,'03'!L13)-I13</f>
        <v>0</v>
      </c>
      <c r="AK13" s="16">
        <f t="shared" si="3"/>
        <v>0</v>
      </c>
      <c r="AL13" s="16">
        <f t="shared" si="4"/>
        <v>0</v>
      </c>
      <c r="AM13" s="16">
        <f t="shared" si="5"/>
        <v>0</v>
      </c>
      <c r="AN13" s="16">
        <f>SUM('02'!I13:K13)-'02'!H13</f>
        <v>0</v>
      </c>
      <c r="AO13" s="16">
        <f>SUM('02'!M13:S13)-'02'!L13</f>
        <v>0</v>
      </c>
      <c r="AP13" s="16">
        <f>SUM('02'!V13:Z13)-'02'!U13</f>
        <v>0</v>
      </c>
      <c r="AQ13" s="16">
        <f>SUM('02'!AB13:AE13)-'02'!AA13</f>
        <v>0</v>
      </c>
      <c r="AR13" s="16">
        <f>SUM('03'!I13:K13)-'03'!H13</f>
        <v>0</v>
      </c>
      <c r="AS13" s="16">
        <f>SUM('03'!M13:P13,'03'!R13:W13)-'03'!L13</f>
        <v>0</v>
      </c>
    </row>
    <row r="14" spans="1:45" ht="12.9" customHeight="1">
      <c r="A14" s="2"/>
      <c r="B14" s="28"/>
      <c r="C14" s="28"/>
      <c r="D14" s="28"/>
      <c r="E14" s="107" t="s">
        <v>28</v>
      </c>
      <c r="F14" s="107"/>
      <c r="G14" s="108"/>
      <c r="H14" s="16">
        <f t="shared" si="6"/>
        <v>20</v>
      </c>
      <c r="I14" s="26">
        <f>SUM(L14:P14,S14:V14,X14:AB14,'02'!I14:K14,'02'!M14:S14,'02'!V14:Z14,'02'!AB14:AE14,'03'!I14:K14,'03'!M14:P14,'03'!R14:W14)</f>
        <v>11</v>
      </c>
      <c r="J14" s="52">
        <v>9</v>
      </c>
      <c r="K14" s="72">
        <f t="shared" si="0"/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1"/>
      <c r="R14" s="73">
        <f t="shared" si="1"/>
        <v>0</v>
      </c>
      <c r="S14" s="34">
        <v>0</v>
      </c>
      <c r="T14" s="34">
        <v>0</v>
      </c>
      <c r="U14" s="34">
        <v>0</v>
      </c>
      <c r="V14" s="34">
        <v>0</v>
      </c>
      <c r="W14" s="72">
        <f t="shared" si="2"/>
        <v>2</v>
      </c>
      <c r="X14" s="34">
        <v>2</v>
      </c>
      <c r="Y14" s="34">
        <v>0</v>
      </c>
      <c r="Z14" s="34">
        <v>0</v>
      </c>
      <c r="AA14" s="34">
        <v>0</v>
      </c>
      <c r="AB14" s="34">
        <v>0</v>
      </c>
      <c r="AC14" s="32"/>
      <c r="AD14" s="28"/>
      <c r="AE14" s="28"/>
      <c r="AF14" s="107" t="s">
        <v>28</v>
      </c>
      <c r="AG14" s="107"/>
      <c r="AH14" s="107"/>
      <c r="AI14" s="16">
        <f>SUM(K14,R14,W14,'02'!H14,'02'!L14,'02'!U14,'02'!AA14,'03'!H14,'03'!L14,'01'!J14)-H14</f>
        <v>0</v>
      </c>
      <c r="AJ14" s="16">
        <f>SUM(K14,R14,W14,'02'!H14,'02'!L14,'02'!U14,'02'!AA14,'03'!H14,'03'!L14)-I14</f>
        <v>0</v>
      </c>
      <c r="AK14" s="16">
        <f t="shared" si="3"/>
        <v>0</v>
      </c>
      <c r="AL14" s="16">
        <f t="shared" si="4"/>
        <v>0</v>
      </c>
      <c r="AM14" s="16">
        <f t="shared" si="5"/>
        <v>0</v>
      </c>
      <c r="AN14" s="16">
        <f>SUM('02'!I14:K14)-'02'!H14</f>
        <v>0</v>
      </c>
      <c r="AO14" s="16">
        <f>SUM('02'!M14:S14)-'02'!L14</f>
        <v>0</v>
      </c>
      <c r="AP14" s="16">
        <f>SUM('02'!V14:Z14)-'02'!U14</f>
        <v>0</v>
      </c>
      <c r="AQ14" s="16">
        <f>SUM('02'!AB14:AE14)-'02'!AA14</f>
        <v>0</v>
      </c>
      <c r="AR14" s="16">
        <f>SUM('03'!I14:K14)-'03'!H14</f>
        <v>0</v>
      </c>
      <c r="AS14" s="16">
        <f>SUM('03'!M14:P14,'03'!R14:W14)-'03'!L14</f>
        <v>0</v>
      </c>
    </row>
    <row r="15" spans="1:45" s="14" customFormat="1" ht="12.9" customHeight="1">
      <c r="A15" s="2"/>
      <c r="B15" s="28"/>
      <c r="C15" s="28"/>
      <c r="D15" s="107" t="s">
        <v>69</v>
      </c>
      <c r="E15" s="107"/>
      <c r="F15" s="107"/>
      <c r="G15" s="108"/>
      <c r="H15" s="16">
        <f>SUM(H16:H19)</f>
        <v>1313</v>
      </c>
      <c r="I15" s="25">
        <f>SUM(L15:P15,S15:V15,X15:AB15,'02'!I15:K15,'02'!M15:S15,'02'!V15:Z15,'02'!AB15:AE15,'03'!I15:K15,'03'!M15:P15,'03'!R15:W15)</f>
        <v>550</v>
      </c>
      <c r="J15" s="16">
        <f>SUM(J16:J19)</f>
        <v>763</v>
      </c>
      <c r="K15" s="72">
        <f t="shared" si="0"/>
        <v>2</v>
      </c>
      <c r="L15" s="30">
        <v>1</v>
      </c>
      <c r="M15" s="30">
        <v>0</v>
      </c>
      <c r="N15" s="30">
        <v>0</v>
      </c>
      <c r="O15" s="30">
        <v>0</v>
      </c>
      <c r="P15" s="30">
        <v>1</v>
      </c>
      <c r="Q15" s="31"/>
      <c r="R15" s="73">
        <f t="shared" si="1"/>
        <v>0</v>
      </c>
      <c r="S15" s="30">
        <v>0</v>
      </c>
      <c r="T15" s="30">
        <v>0</v>
      </c>
      <c r="U15" s="30">
        <v>0</v>
      </c>
      <c r="V15" s="30">
        <v>0</v>
      </c>
      <c r="W15" s="72">
        <f t="shared" si="2"/>
        <v>313</v>
      </c>
      <c r="X15" s="30">
        <v>74</v>
      </c>
      <c r="Y15" s="30">
        <v>165</v>
      </c>
      <c r="Z15" s="30">
        <v>18</v>
      </c>
      <c r="AA15" s="30">
        <v>2</v>
      </c>
      <c r="AB15" s="30">
        <v>54</v>
      </c>
      <c r="AC15" s="32"/>
      <c r="AD15" s="28"/>
      <c r="AE15" s="107" t="s">
        <v>69</v>
      </c>
      <c r="AF15" s="107"/>
      <c r="AG15" s="107"/>
      <c r="AH15" s="107"/>
      <c r="AI15" s="16">
        <f>SUM(K15,R15,W15,'02'!H15,'02'!L15,'02'!U15,'02'!AA15,'03'!H15,'03'!L15,'01'!J15)-H15</f>
        <v>0</v>
      </c>
      <c r="AJ15" s="16">
        <f>SUM(K15,R15,W15,'02'!H15,'02'!L15,'02'!U15,'02'!AA15,'03'!H15,'03'!L15)-I15</f>
        <v>0</v>
      </c>
      <c r="AK15" s="16">
        <f t="shared" si="3"/>
        <v>0</v>
      </c>
      <c r="AL15" s="16">
        <f t="shared" si="4"/>
        <v>0</v>
      </c>
      <c r="AM15" s="16">
        <f t="shared" si="5"/>
        <v>0</v>
      </c>
      <c r="AN15" s="16">
        <f>SUM('02'!I15:K15)-'02'!H15</f>
        <v>0</v>
      </c>
      <c r="AO15" s="16">
        <f>SUM('02'!M15:S15)-'02'!L15</f>
        <v>0</v>
      </c>
      <c r="AP15" s="16">
        <f>SUM('02'!V15:Z15)-'02'!U15</f>
        <v>0</v>
      </c>
      <c r="AQ15" s="16">
        <f>SUM('02'!AB15:AE15)-'02'!AA15</f>
        <v>0</v>
      </c>
      <c r="AR15" s="16">
        <f>SUM('03'!I15:K15)-'03'!H15</f>
        <v>0</v>
      </c>
      <c r="AS15" s="16">
        <f>SUM('03'!M15:P15,'03'!R15:W15)-'03'!L15</f>
        <v>0</v>
      </c>
    </row>
    <row r="16" spans="1:45" ht="12.9" customHeight="1">
      <c r="A16" s="2"/>
      <c r="B16" s="28"/>
      <c r="C16" s="28"/>
      <c r="D16" s="28"/>
      <c r="E16" s="107" t="s">
        <v>29</v>
      </c>
      <c r="F16" s="107"/>
      <c r="G16" s="108"/>
      <c r="H16" s="16">
        <f>SUM(I16:J16)</f>
        <v>24</v>
      </c>
      <c r="I16" s="26">
        <f>SUM(L16:P16,S16:V16,X16:AB16,'02'!I16:K16,'02'!M16:S16,'02'!V16:Z16,'02'!AB16:AE16,'03'!I16:K16,'03'!M16:P16,'03'!R16:W16)</f>
        <v>21</v>
      </c>
      <c r="J16" s="52">
        <v>3</v>
      </c>
      <c r="K16" s="72">
        <f t="shared" si="0"/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1"/>
      <c r="R16" s="73">
        <f t="shared" si="1"/>
        <v>0</v>
      </c>
      <c r="S16" s="34">
        <v>0</v>
      </c>
      <c r="T16" s="34">
        <v>0</v>
      </c>
      <c r="U16" s="34">
        <v>0</v>
      </c>
      <c r="V16" s="34">
        <v>0</v>
      </c>
      <c r="W16" s="72">
        <f t="shared" si="2"/>
        <v>10</v>
      </c>
      <c r="X16" s="34">
        <v>5</v>
      </c>
      <c r="Y16" s="34">
        <v>4</v>
      </c>
      <c r="Z16" s="34">
        <v>0</v>
      </c>
      <c r="AA16" s="34">
        <v>1</v>
      </c>
      <c r="AB16" s="34">
        <v>0</v>
      </c>
      <c r="AC16" s="32"/>
      <c r="AD16" s="28"/>
      <c r="AE16" s="28"/>
      <c r="AF16" s="107" t="s">
        <v>29</v>
      </c>
      <c r="AG16" s="107"/>
      <c r="AH16" s="107"/>
      <c r="AI16" s="16">
        <f>SUM(K16,R16,W16,'02'!H16,'02'!L16,'02'!U16,'02'!AA16,'03'!H16,'03'!L16,'01'!J16)-H16</f>
        <v>0</v>
      </c>
      <c r="AJ16" s="16">
        <f>SUM(K16,R16,W16,'02'!H16,'02'!L16,'02'!U16,'02'!AA16,'03'!H16,'03'!L16)-I16</f>
        <v>0</v>
      </c>
      <c r="AK16" s="16">
        <f t="shared" si="3"/>
        <v>0</v>
      </c>
      <c r="AL16" s="16">
        <f t="shared" si="4"/>
        <v>0</v>
      </c>
      <c r="AM16" s="16">
        <f t="shared" si="5"/>
        <v>0</v>
      </c>
      <c r="AN16" s="16">
        <f>SUM('02'!I16:K16)-'02'!H16</f>
        <v>0</v>
      </c>
      <c r="AO16" s="16">
        <f>SUM('02'!M16:S16)-'02'!L16</f>
        <v>0</v>
      </c>
      <c r="AP16" s="16">
        <f>SUM('02'!V16:Z16)-'02'!U16</f>
        <v>0</v>
      </c>
      <c r="AQ16" s="16">
        <f>SUM('02'!AB16:AE16)-'02'!AA16</f>
        <v>0</v>
      </c>
      <c r="AR16" s="16">
        <f>SUM('03'!I16:K16)-'03'!H16</f>
        <v>0</v>
      </c>
      <c r="AS16" s="16">
        <f>SUM('03'!M16:P16,'03'!R16:W16)-'03'!L16</f>
        <v>0</v>
      </c>
    </row>
    <row r="17" spans="1:45" ht="12.9" customHeight="1">
      <c r="A17" s="2"/>
      <c r="B17" s="28"/>
      <c r="C17" s="28"/>
      <c r="D17" s="28"/>
      <c r="E17" s="107" t="s">
        <v>30</v>
      </c>
      <c r="F17" s="107"/>
      <c r="G17" s="108"/>
      <c r="H17" s="16">
        <f t="shared" si="6"/>
        <v>535</v>
      </c>
      <c r="I17" s="26">
        <f>SUM(L17:P17,S17:V17,X17:AB17,'02'!I17:K17,'02'!M17:S17,'02'!V17:Z17,'02'!AB17:AE17,'03'!I17:K17,'03'!M17:P17,'03'!R17:W17)</f>
        <v>140</v>
      </c>
      <c r="J17" s="52">
        <v>395</v>
      </c>
      <c r="K17" s="72">
        <f t="shared" si="0"/>
        <v>1</v>
      </c>
      <c r="L17" s="34">
        <v>1</v>
      </c>
      <c r="M17" s="34">
        <v>0</v>
      </c>
      <c r="N17" s="34">
        <v>0</v>
      </c>
      <c r="O17" s="34">
        <v>0</v>
      </c>
      <c r="P17" s="34">
        <v>0</v>
      </c>
      <c r="Q17" s="31"/>
      <c r="R17" s="73">
        <f t="shared" si="1"/>
        <v>0</v>
      </c>
      <c r="S17" s="34">
        <v>0</v>
      </c>
      <c r="T17" s="34">
        <v>0</v>
      </c>
      <c r="U17" s="34">
        <v>0</v>
      </c>
      <c r="V17" s="34">
        <v>0</v>
      </c>
      <c r="W17" s="72">
        <f t="shared" si="2"/>
        <v>39</v>
      </c>
      <c r="X17" s="34">
        <v>13</v>
      </c>
      <c r="Y17" s="34">
        <v>17</v>
      </c>
      <c r="Z17" s="34">
        <v>4</v>
      </c>
      <c r="AA17" s="34">
        <v>0</v>
      </c>
      <c r="AB17" s="34">
        <v>5</v>
      </c>
      <c r="AC17" s="32"/>
      <c r="AD17" s="28"/>
      <c r="AE17" s="28"/>
      <c r="AF17" s="107" t="s">
        <v>30</v>
      </c>
      <c r="AG17" s="107"/>
      <c r="AH17" s="107"/>
      <c r="AI17" s="16">
        <f>SUM(K17,R17,W17,'02'!H17,'02'!L17,'02'!U17,'02'!AA17,'03'!H17,'03'!L17,'01'!J17)-H17</f>
        <v>0</v>
      </c>
      <c r="AJ17" s="16">
        <f>SUM(K17,R17,W17,'02'!H17,'02'!L17,'02'!U17,'02'!AA17,'03'!H17,'03'!L17)-I17</f>
        <v>0</v>
      </c>
      <c r="AK17" s="16">
        <f t="shared" si="3"/>
        <v>0</v>
      </c>
      <c r="AL17" s="16">
        <f t="shared" si="4"/>
        <v>0</v>
      </c>
      <c r="AM17" s="16">
        <f t="shared" si="5"/>
        <v>0</v>
      </c>
      <c r="AN17" s="16">
        <f>SUM('02'!I17:K17)-'02'!H17</f>
        <v>0</v>
      </c>
      <c r="AO17" s="16">
        <f>SUM('02'!M17:S17)-'02'!L17</f>
        <v>0</v>
      </c>
      <c r="AP17" s="16">
        <f>SUM('02'!V17:Z17)-'02'!U17</f>
        <v>0</v>
      </c>
      <c r="AQ17" s="16">
        <f>SUM('02'!AB17:AE17)-'02'!AA17</f>
        <v>0</v>
      </c>
      <c r="AR17" s="16">
        <f>SUM('03'!I17:K17)-'03'!H17</f>
        <v>0</v>
      </c>
      <c r="AS17" s="16">
        <f>SUM('03'!M17:P17,'03'!R17:W17)-'03'!L17</f>
        <v>0</v>
      </c>
    </row>
    <row r="18" spans="1:45" ht="12.9" customHeight="1">
      <c r="A18" s="2"/>
      <c r="B18" s="28"/>
      <c r="C18" s="28"/>
      <c r="D18" s="28"/>
      <c r="E18" s="107" t="s">
        <v>182</v>
      </c>
      <c r="F18" s="107"/>
      <c r="G18" s="108"/>
      <c r="H18" s="16">
        <f t="shared" si="6"/>
        <v>36</v>
      </c>
      <c r="I18" s="26">
        <f>SUM(L18:P18,S18:V18,X18:AB18,'02'!I18:K18,'02'!M18:S18,'02'!V18:Z18,'02'!AB18:AE18,'03'!I18:K18,'03'!M18:P18,'03'!R18:W18)</f>
        <v>16</v>
      </c>
      <c r="J18" s="52">
        <v>20</v>
      </c>
      <c r="K18" s="72">
        <f t="shared" si="0"/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1"/>
      <c r="R18" s="73">
        <f t="shared" si="1"/>
        <v>0</v>
      </c>
      <c r="S18" s="34">
        <v>0</v>
      </c>
      <c r="T18" s="34">
        <v>0</v>
      </c>
      <c r="U18" s="34">
        <v>0</v>
      </c>
      <c r="V18" s="34">
        <v>0</v>
      </c>
      <c r="W18" s="72">
        <f t="shared" si="2"/>
        <v>8</v>
      </c>
      <c r="X18" s="34">
        <v>4</v>
      </c>
      <c r="Y18" s="34">
        <v>1</v>
      </c>
      <c r="Z18" s="34">
        <v>0</v>
      </c>
      <c r="AA18" s="34">
        <v>0</v>
      </c>
      <c r="AB18" s="34">
        <v>3</v>
      </c>
      <c r="AC18" s="32"/>
      <c r="AD18" s="28"/>
      <c r="AE18" s="28"/>
      <c r="AF18" s="107" t="s">
        <v>182</v>
      </c>
      <c r="AG18" s="107"/>
      <c r="AH18" s="107"/>
      <c r="AI18" s="16">
        <f>SUM(K18,R18,W18,'02'!H18,'02'!L18,'02'!U18,'02'!AA18,'03'!H18,'03'!L18,'01'!J18)-H18</f>
        <v>0</v>
      </c>
      <c r="AJ18" s="16">
        <f>SUM(K18,R18,W18,'02'!H18,'02'!L18,'02'!U18,'02'!AA18,'03'!H18,'03'!L18)-I18</f>
        <v>0</v>
      </c>
      <c r="AK18" s="16">
        <f t="shared" si="3"/>
        <v>0</v>
      </c>
      <c r="AL18" s="16">
        <f t="shared" si="4"/>
        <v>0</v>
      </c>
      <c r="AM18" s="16">
        <f t="shared" si="5"/>
        <v>0</v>
      </c>
      <c r="AN18" s="16">
        <f>SUM('02'!I18:K18)-'02'!H18</f>
        <v>0</v>
      </c>
      <c r="AO18" s="16">
        <f>SUM('02'!M18:S18)-'02'!L18</f>
        <v>0</v>
      </c>
      <c r="AP18" s="16">
        <f>SUM('02'!V18:Z18)-'02'!U18</f>
        <v>0</v>
      </c>
      <c r="AQ18" s="16">
        <f>SUM('02'!AB18:AE18)-'02'!AA18</f>
        <v>0</v>
      </c>
      <c r="AR18" s="16">
        <f>SUM('03'!I18:K18)-'03'!H18</f>
        <v>0</v>
      </c>
      <c r="AS18" s="16">
        <f>SUM('03'!M18:P18,'03'!R18:W18)-'03'!L18</f>
        <v>0</v>
      </c>
    </row>
    <row r="19" spans="1:45" ht="12.9" customHeight="1">
      <c r="A19" s="2"/>
      <c r="B19" s="28"/>
      <c r="C19" s="28"/>
      <c r="D19" s="28"/>
      <c r="E19" s="107" t="s">
        <v>31</v>
      </c>
      <c r="F19" s="107"/>
      <c r="G19" s="108"/>
      <c r="H19" s="16">
        <f t="shared" si="6"/>
        <v>718</v>
      </c>
      <c r="I19" s="26">
        <f>SUM(L19:P19,S19:V19,X19:AB19,'02'!I19:K19,'02'!M19:S19,'02'!V19:Z19,'02'!AB19:AE19,'03'!I19:K19,'03'!M19:P19,'03'!R19:W19)</f>
        <v>373</v>
      </c>
      <c r="J19" s="52">
        <v>345</v>
      </c>
      <c r="K19" s="72">
        <f t="shared" si="0"/>
        <v>1</v>
      </c>
      <c r="L19" s="34">
        <v>0</v>
      </c>
      <c r="M19" s="34">
        <v>0</v>
      </c>
      <c r="N19" s="34">
        <v>0</v>
      </c>
      <c r="O19" s="34">
        <v>0</v>
      </c>
      <c r="P19" s="34">
        <v>1</v>
      </c>
      <c r="Q19" s="31"/>
      <c r="R19" s="73">
        <f t="shared" si="1"/>
        <v>0</v>
      </c>
      <c r="S19" s="34">
        <v>0</v>
      </c>
      <c r="T19" s="34">
        <v>0</v>
      </c>
      <c r="U19" s="34">
        <v>0</v>
      </c>
      <c r="V19" s="34">
        <v>0</v>
      </c>
      <c r="W19" s="72">
        <f t="shared" si="2"/>
        <v>256</v>
      </c>
      <c r="X19" s="34">
        <v>52</v>
      </c>
      <c r="Y19" s="34">
        <v>143</v>
      </c>
      <c r="Z19" s="34">
        <v>14</v>
      </c>
      <c r="AA19" s="34">
        <v>1</v>
      </c>
      <c r="AB19" s="34">
        <v>46</v>
      </c>
      <c r="AC19" s="32"/>
      <c r="AD19" s="28"/>
      <c r="AE19" s="28"/>
      <c r="AF19" s="107" t="s">
        <v>31</v>
      </c>
      <c r="AG19" s="107"/>
      <c r="AH19" s="107"/>
      <c r="AI19" s="16">
        <f>SUM(K19,R19,W19,'02'!H19,'02'!L19,'02'!U19,'02'!AA19,'03'!H19,'03'!L19,'01'!J19)-H19</f>
        <v>0</v>
      </c>
      <c r="AJ19" s="16">
        <f>SUM(K19,R19,W19,'02'!H19,'02'!L19,'02'!U19,'02'!AA19,'03'!H19,'03'!L19)-I19</f>
        <v>0</v>
      </c>
      <c r="AK19" s="16">
        <f t="shared" si="3"/>
        <v>0</v>
      </c>
      <c r="AL19" s="16">
        <f t="shared" si="4"/>
        <v>0</v>
      </c>
      <c r="AM19" s="16">
        <f t="shared" si="5"/>
        <v>0</v>
      </c>
      <c r="AN19" s="16">
        <f>SUM('02'!I19:K19)-'02'!H19</f>
        <v>0</v>
      </c>
      <c r="AO19" s="16">
        <f>SUM('02'!M19:S19)-'02'!L19</f>
        <v>0</v>
      </c>
      <c r="AP19" s="16">
        <f>SUM('02'!V19:Z19)-'02'!U19</f>
        <v>0</v>
      </c>
      <c r="AQ19" s="16">
        <f>SUM('02'!AB19:AE19)-'02'!AA19</f>
        <v>0</v>
      </c>
      <c r="AR19" s="16">
        <f>SUM('03'!I19:K19)-'03'!H19</f>
        <v>0</v>
      </c>
      <c r="AS19" s="16">
        <f>SUM('03'!M19:P19,'03'!R19:W19)-'03'!L19</f>
        <v>0</v>
      </c>
    </row>
    <row r="20" spans="1:45" ht="12.9" customHeight="1">
      <c r="A20" s="2"/>
      <c r="B20" s="28"/>
      <c r="C20" s="28"/>
      <c r="D20" s="107" t="s">
        <v>70</v>
      </c>
      <c r="E20" s="107"/>
      <c r="F20" s="107"/>
      <c r="G20" s="108"/>
      <c r="H20" s="16">
        <f t="shared" si="6"/>
        <v>623</v>
      </c>
      <c r="I20" s="26">
        <f>SUM(L20:P20,S20:V20,X20:AB20,'02'!I20:K20,'02'!M20:S20,'02'!V20:Z20,'02'!AB20:AE20,'03'!I20:K20,'03'!M20:P20,'03'!R20:W20)</f>
        <v>541</v>
      </c>
      <c r="J20" s="52">
        <v>82</v>
      </c>
      <c r="K20" s="72">
        <f t="shared" si="0"/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1"/>
      <c r="R20" s="73">
        <f t="shared" si="1"/>
        <v>0</v>
      </c>
      <c r="S20" s="34">
        <v>0</v>
      </c>
      <c r="T20" s="34">
        <v>0</v>
      </c>
      <c r="U20" s="34">
        <v>0</v>
      </c>
      <c r="V20" s="34">
        <v>0</v>
      </c>
      <c r="W20" s="72">
        <f t="shared" si="2"/>
        <v>1</v>
      </c>
      <c r="X20" s="34">
        <v>1</v>
      </c>
      <c r="Y20" s="34">
        <v>0</v>
      </c>
      <c r="Z20" s="34">
        <v>0</v>
      </c>
      <c r="AA20" s="34">
        <v>0</v>
      </c>
      <c r="AB20" s="34">
        <v>0</v>
      </c>
      <c r="AC20" s="32"/>
      <c r="AD20" s="28"/>
      <c r="AE20" s="107" t="s">
        <v>70</v>
      </c>
      <c r="AF20" s="107"/>
      <c r="AG20" s="107"/>
      <c r="AH20" s="107"/>
      <c r="AI20" s="16">
        <f>SUM(K20,R20,W20,'02'!H20,'02'!L20,'02'!U20,'02'!AA20,'03'!H20,'03'!L20,'01'!J20)-H20</f>
        <v>0</v>
      </c>
      <c r="AJ20" s="16">
        <f>SUM(K20,R20,W20,'02'!H20,'02'!L20,'02'!U20,'02'!AA20,'03'!H20,'03'!L20)-I20</f>
        <v>0</v>
      </c>
      <c r="AK20" s="16">
        <f t="shared" si="3"/>
        <v>0</v>
      </c>
      <c r="AL20" s="16">
        <f t="shared" si="4"/>
        <v>0</v>
      </c>
      <c r="AM20" s="16">
        <f t="shared" si="5"/>
        <v>0</v>
      </c>
      <c r="AN20" s="16">
        <f>SUM('02'!I20:K20)-'02'!H20</f>
        <v>0</v>
      </c>
      <c r="AO20" s="16">
        <f>SUM('02'!M20:S20)-'02'!L20</f>
        <v>0</v>
      </c>
      <c r="AP20" s="16">
        <f>SUM('02'!V20:Z20)-'02'!U20</f>
        <v>0</v>
      </c>
      <c r="AQ20" s="16">
        <f>SUM('02'!AB20:AE20)-'02'!AA20</f>
        <v>0</v>
      </c>
      <c r="AR20" s="16">
        <f>SUM('03'!I20:K20)-'03'!H20</f>
        <v>0</v>
      </c>
      <c r="AS20" s="16">
        <f>SUM('03'!M20:P20,'03'!R20:W20)-'03'!L20</f>
        <v>0</v>
      </c>
    </row>
    <row r="21" spans="1:45" ht="12.9" customHeight="1">
      <c r="A21" s="14"/>
      <c r="B21" s="28"/>
      <c r="C21" s="28"/>
      <c r="D21" s="107" t="s">
        <v>183</v>
      </c>
      <c r="E21" s="107"/>
      <c r="F21" s="107"/>
      <c r="G21" s="108"/>
      <c r="H21" s="16">
        <f t="shared" si="6"/>
        <v>1275</v>
      </c>
      <c r="I21" s="26">
        <f>SUM(L21:P21,S21:V21,X21:AB21,'02'!I21:K21,'02'!M21:S21,'02'!V21:Z21,'02'!AB21:AE21,'03'!I21:K21,'03'!M21:P21,'03'!R21:W21)</f>
        <v>143</v>
      </c>
      <c r="J21" s="52">
        <v>1132</v>
      </c>
      <c r="K21" s="72">
        <f t="shared" si="0"/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1"/>
      <c r="R21" s="73">
        <f t="shared" si="1"/>
        <v>0</v>
      </c>
      <c r="S21" s="34">
        <v>0</v>
      </c>
      <c r="T21" s="34">
        <v>0</v>
      </c>
      <c r="U21" s="34">
        <v>0</v>
      </c>
      <c r="V21" s="34">
        <v>0</v>
      </c>
      <c r="W21" s="72">
        <f t="shared" si="2"/>
        <v>25</v>
      </c>
      <c r="X21" s="34">
        <v>9</v>
      </c>
      <c r="Y21" s="34">
        <v>5</v>
      </c>
      <c r="Z21" s="34">
        <v>1</v>
      </c>
      <c r="AA21" s="34">
        <v>0</v>
      </c>
      <c r="AB21" s="34">
        <v>10</v>
      </c>
      <c r="AC21" s="32"/>
      <c r="AD21" s="28"/>
      <c r="AE21" s="107" t="s">
        <v>183</v>
      </c>
      <c r="AF21" s="107"/>
      <c r="AG21" s="107"/>
      <c r="AH21" s="107"/>
      <c r="AI21" s="16">
        <f>SUM(K21,R21,W21,'02'!H21,'02'!L21,'02'!U21,'02'!AA21,'03'!H21,'03'!L21,'01'!J21)-H21</f>
        <v>0</v>
      </c>
      <c r="AJ21" s="16">
        <f>SUM(K21,R21,W21,'02'!H21,'02'!L21,'02'!U21,'02'!AA21,'03'!H21,'03'!L21)-I21</f>
        <v>0</v>
      </c>
      <c r="AK21" s="16">
        <f t="shared" si="3"/>
        <v>0</v>
      </c>
      <c r="AL21" s="16">
        <f t="shared" si="4"/>
        <v>0</v>
      </c>
      <c r="AM21" s="16">
        <f t="shared" si="5"/>
        <v>0</v>
      </c>
      <c r="AN21" s="16">
        <f>SUM('02'!I21:K21)-'02'!H21</f>
        <v>0</v>
      </c>
      <c r="AO21" s="16">
        <f>SUM('02'!M21:S21)-'02'!L21</f>
        <v>0</v>
      </c>
      <c r="AP21" s="16">
        <f>SUM('02'!V21:Z21)-'02'!U21</f>
        <v>0</v>
      </c>
      <c r="AQ21" s="16">
        <f>SUM('02'!AB21:AE21)-'02'!AA21</f>
        <v>0</v>
      </c>
      <c r="AR21" s="16">
        <f>SUM('03'!I21:K21)-'03'!H21</f>
        <v>0</v>
      </c>
      <c r="AS21" s="16">
        <f>SUM('03'!M21:P21,'03'!R21:W21)-'03'!L21</f>
        <v>0</v>
      </c>
    </row>
    <row r="22" spans="1:45" s="14" customFormat="1" ht="12.9" customHeight="1">
      <c r="A22" s="2"/>
      <c r="B22" s="23"/>
      <c r="C22" s="105" t="s">
        <v>71</v>
      </c>
      <c r="D22" s="105"/>
      <c r="E22" s="105"/>
      <c r="F22" s="105"/>
      <c r="G22" s="106"/>
      <c r="H22" s="16">
        <f>H23+H24+H25+H27+H28</f>
        <v>47826</v>
      </c>
      <c r="I22" s="25">
        <f>SUM(L22:P22,S22:V22,X22:AB22,'02'!I22:K22,'02'!M22:S22,'02'!V22:Z22,'02'!AB22:AE22,'03'!I22:K22,'03'!M22:P22,'03'!R22:W22)</f>
        <v>6278</v>
      </c>
      <c r="J22" s="16">
        <f>J23+J24+J25+J27+J28</f>
        <v>41548</v>
      </c>
      <c r="K22" s="26">
        <f t="shared" si="0"/>
        <v>1</v>
      </c>
      <c r="L22" s="19">
        <v>1</v>
      </c>
      <c r="M22" s="19">
        <v>0</v>
      </c>
      <c r="N22" s="19">
        <v>0</v>
      </c>
      <c r="O22" s="19">
        <v>0</v>
      </c>
      <c r="P22" s="19">
        <v>0</v>
      </c>
      <c r="Q22" s="20"/>
      <c r="R22" s="27">
        <f t="shared" si="1"/>
        <v>25</v>
      </c>
      <c r="S22" s="19">
        <v>6</v>
      </c>
      <c r="T22" s="19">
        <v>1</v>
      </c>
      <c r="U22" s="19">
        <v>3</v>
      </c>
      <c r="V22" s="19">
        <v>15</v>
      </c>
      <c r="W22" s="26">
        <f t="shared" si="2"/>
        <v>1663</v>
      </c>
      <c r="X22" s="19">
        <v>208</v>
      </c>
      <c r="Y22" s="19">
        <v>1104</v>
      </c>
      <c r="Z22" s="19">
        <v>130</v>
      </c>
      <c r="AA22" s="19">
        <v>14</v>
      </c>
      <c r="AB22" s="19">
        <v>207</v>
      </c>
      <c r="AC22" s="22"/>
      <c r="AD22" s="105" t="s">
        <v>71</v>
      </c>
      <c r="AE22" s="105"/>
      <c r="AF22" s="105"/>
      <c r="AG22" s="105"/>
      <c r="AH22" s="105"/>
      <c r="AI22" s="16">
        <f>SUM(K22,R22,W22,'02'!H22,'02'!L22,'02'!U22,'02'!AA22,'03'!H22,'03'!L22,'01'!J22)-H22</f>
        <v>0</v>
      </c>
      <c r="AJ22" s="16">
        <f>SUM(K22,R22,W22,'02'!H22,'02'!L22,'02'!U22,'02'!AA22,'03'!H22,'03'!L22)-I22</f>
        <v>0</v>
      </c>
      <c r="AK22" s="16">
        <f t="shared" si="3"/>
        <v>0</v>
      </c>
      <c r="AL22" s="16">
        <f t="shared" si="4"/>
        <v>0</v>
      </c>
      <c r="AM22" s="16">
        <f t="shared" si="5"/>
        <v>0</v>
      </c>
      <c r="AN22" s="16">
        <f>SUM('02'!I22:K22)-'02'!H22</f>
        <v>0</v>
      </c>
      <c r="AO22" s="16">
        <f>SUM('02'!M22:S22)-'02'!L22</f>
        <v>0</v>
      </c>
      <c r="AP22" s="16">
        <f>SUM('02'!V22:Z22)-'02'!U22</f>
        <v>0</v>
      </c>
      <c r="AQ22" s="16">
        <f>SUM('02'!AB22:AE22)-'02'!AA22</f>
        <v>0</v>
      </c>
      <c r="AR22" s="16">
        <f>SUM('03'!I22:K22)-'03'!H22</f>
        <v>0</v>
      </c>
      <c r="AS22" s="16">
        <f>SUM('03'!M22:P22,'03'!R22:W22)-'03'!L22</f>
        <v>0</v>
      </c>
    </row>
    <row r="23" spans="1:45" ht="12.9" customHeight="1">
      <c r="A23" s="2"/>
      <c r="B23" s="28"/>
      <c r="C23" s="28"/>
      <c r="D23" s="107" t="s">
        <v>32</v>
      </c>
      <c r="E23" s="107"/>
      <c r="F23" s="107"/>
      <c r="G23" s="108"/>
      <c r="H23" s="16">
        <f t="shared" si="6"/>
        <v>3</v>
      </c>
      <c r="I23" s="26">
        <f>SUM(L23:P23,S23:V23,X23:AB23,'02'!I23:K23,'02'!M23:S23,'02'!V23:Z23,'02'!AB23:AE23,'03'!I23:K23,'03'!M23:P23,'03'!R23:W23)</f>
        <v>2</v>
      </c>
      <c r="J23" s="52">
        <v>1</v>
      </c>
      <c r="K23" s="72">
        <f t="shared" si="0"/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1"/>
      <c r="R23" s="73">
        <f t="shared" si="1"/>
        <v>0</v>
      </c>
      <c r="S23" s="34">
        <v>0</v>
      </c>
      <c r="T23" s="34">
        <v>0</v>
      </c>
      <c r="U23" s="34">
        <v>0</v>
      </c>
      <c r="V23" s="34">
        <v>0</v>
      </c>
      <c r="W23" s="72">
        <f t="shared" si="2"/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2"/>
      <c r="AD23" s="28"/>
      <c r="AE23" s="107" t="s">
        <v>32</v>
      </c>
      <c r="AF23" s="107"/>
      <c r="AG23" s="107"/>
      <c r="AH23" s="107"/>
      <c r="AI23" s="16">
        <f>SUM(K23,R23,W23,'02'!H23,'02'!L23,'02'!U23,'02'!AA23,'03'!H23,'03'!L23,'01'!J23)-H23</f>
        <v>0</v>
      </c>
      <c r="AJ23" s="16">
        <f>SUM(K23,R23,W23,'02'!H23,'02'!L23,'02'!U23,'02'!AA23,'03'!H23,'03'!L23)-I23</f>
        <v>0</v>
      </c>
      <c r="AK23" s="16">
        <f t="shared" si="3"/>
        <v>0</v>
      </c>
      <c r="AL23" s="16">
        <f t="shared" si="4"/>
        <v>0</v>
      </c>
      <c r="AM23" s="16">
        <f t="shared" si="5"/>
        <v>0</v>
      </c>
      <c r="AN23" s="16">
        <f>SUM('02'!I23:K23)-'02'!H23</f>
        <v>0</v>
      </c>
      <c r="AO23" s="16">
        <f>SUM('02'!M23:S23)-'02'!L23</f>
        <v>0</v>
      </c>
      <c r="AP23" s="16">
        <f>SUM('02'!V23:Z23)-'02'!U23</f>
        <v>0</v>
      </c>
      <c r="AQ23" s="16">
        <f>SUM('02'!AB23:AE23)-'02'!AA23</f>
        <v>0</v>
      </c>
      <c r="AR23" s="16">
        <f>SUM('03'!I23:K23)-'03'!H23</f>
        <v>0</v>
      </c>
      <c r="AS23" s="16">
        <f>SUM('03'!M23:P23,'03'!R23:W23)-'03'!L23</f>
        <v>0</v>
      </c>
    </row>
    <row r="24" spans="1:45" ht="12.9" customHeight="1">
      <c r="A24" s="2"/>
      <c r="B24" s="28"/>
      <c r="C24" s="28"/>
      <c r="D24" s="107" t="s">
        <v>33</v>
      </c>
      <c r="E24" s="107"/>
      <c r="F24" s="107"/>
      <c r="G24" s="108"/>
      <c r="H24" s="16">
        <f t="shared" si="6"/>
        <v>25491</v>
      </c>
      <c r="I24" s="26">
        <f>SUM(L24:P24,S24:V24,X24:AB24,'02'!I24:K24,'02'!M24:S24,'02'!V24:Z24,'02'!AB24:AE24,'03'!I24:K24,'03'!M24:P24,'03'!R24:W24)</f>
        <v>1388</v>
      </c>
      <c r="J24" s="52">
        <v>24103</v>
      </c>
      <c r="K24" s="72">
        <f t="shared" si="0"/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1"/>
      <c r="R24" s="73">
        <f t="shared" si="1"/>
        <v>2</v>
      </c>
      <c r="S24" s="34">
        <v>1</v>
      </c>
      <c r="T24" s="34">
        <v>0</v>
      </c>
      <c r="U24" s="34">
        <v>1</v>
      </c>
      <c r="V24" s="34">
        <v>0</v>
      </c>
      <c r="W24" s="72">
        <f t="shared" si="2"/>
        <v>207</v>
      </c>
      <c r="X24" s="34">
        <v>19</v>
      </c>
      <c r="Y24" s="34">
        <v>137</v>
      </c>
      <c r="Z24" s="34">
        <v>27</v>
      </c>
      <c r="AA24" s="34">
        <v>2</v>
      </c>
      <c r="AB24" s="34">
        <v>22</v>
      </c>
      <c r="AC24" s="32"/>
      <c r="AD24" s="28"/>
      <c r="AE24" s="107" t="s">
        <v>33</v>
      </c>
      <c r="AF24" s="107"/>
      <c r="AG24" s="107"/>
      <c r="AH24" s="107"/>
      <c r="AI24" s="16">
        <f>SUM(K24,R24,W24,'02'!H24,'02'!L24,'02'!U24,'02'!AA24,'03'!H24,'03'!L24,'01'!J24)-H24</f>
        <v>0</v>
      </c>
      <c r="AJ24" s="16">
        <f>SUM(K24,R24,W24,'02'!H24,'02'!L24,'02'!U24,'02'!AA24,'03'!H24,'03'!L24)-I24</f>
        <v>0</v>
      </c>
      <c r="AK24" s="16">
        <f t="shared" si="3"/>
        <v>0</v>
      </c>
      <c r="AL24" s="16">
        <f t="shared" si="4"/>
        <v>0</v>
      </c>
      <c r="AM24" s="16">
        <f t="shared" si="5"/>
        <v>0</v>
      </c>
      <c r="AN24" s="16">
        <f>SUM('02'!I24:K24)-'02'!H24</f>
        <v>0</v>
      </c>
      <c r="AO24" s="16">
        <f>SUM('02'!M24:S24)-'02'!L24</f>
        <v>0</v>
      </c>
      <c r="AP24" s="16">
        <f>SUM('02'!V24:Z24)-'02'!U24</f>
        <v>0</v>
      </c>
      <c r="AQ24" s="16">
        <f>SUM('02'!AB24:AE24)-'02'!AA24</f>
        <v>0</v>
      </c>
      <c r="AR24" s="16">
        <f>SUM('03'!I24:K24)-'03'!H24</f>
        <v>0</v>
      </c>
      <c r="AS24" s="16">
        <f>SUM('03'!M24:P24,'03'!R24:W24)-'03'!L24</f>
        <v>0</v>
      </c>
    </row>
    <row r="25" spans="1:45" ht="12.9" customHeight="1">
      <c r="A25" s="2"/>
      <c r="B25" s="28"/>
      <c r="C25" s="28"/>
      <c r="D25" s="107" t="s">
        <v>34</v>
      </c>
      <c r="E25" s="107"/>
      <c r="F25" s="107"/>
      <c r="G25" s="108"/>
      <c r="H25" s="16">
        <f t="shared" si="6"/>
        <v>17915</v>
      </c>
      <c r="I25" s="26">
        <f>SUM(L25:P25,S25:V25,X25:AB25,'02'!I25:K25,'02'!M25:S25,'02'!V25:Z25,'02'!AB25:AE25,'03'!I25:K25,'03'!M25:P25,'03'!R25:W25)</f>
        <v>2800</v>
      </c>
      <c r="J25" s="52">
        <v>15115</v>
      </c>
      <c r="K25" s="72">
        <f t="shared" si="0"/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1"/>
      <c r="R25" s="73">
        <f t="shared" si="1"/>
        <v>1</v>
      </c>
      <c r="S25" s="34">
        <v>1</v>
      </c>
      <c r="T25" s="34">
        <v>0</v>
      </c>
      <c r="U25" s="34">
        <v>0</v>
      </c>
      <c r="V25" s="34">
        <v>0</v>
      </c>
      <c r="W25" s="72">
        <f t="shared" si="2"/>
        <v>453</v>
      </c>
      <c r="X25" s="34">
        <v>65</v>
      </c>
      <c r="Y25" s="34">
        <v>268</v>
      </c>
      <c r="Z25" s="34">
        <v>52</v>
      </c>
      <c r="AA25" s="34">
        <v>8</v>
      </c>
      <c r="AB25" s="34">
        <v>60</v>
      </c>
      <c r="AC25" s="32"/>
      <c r="AD25" s="28"/>
      <c r="AE25" s="107" t="s">
        <v>34</v>
      </c>
      <c r="AF25" s="107"/>
      <c r="AG25" s="107"/>
      <c r="AH25" s="107"/>
      <c r="AI25" s="16">
        <f>SUM(K25,R25,W25,'02'!H25,'02'!L25,'02'!U25,'02'!AA25,'03'!H25,'03'!L25,'01'!J25)-H25</f>
        <v>0</v>
      </c>
      <c r="AJ25" s="16">
        <f>SUM(K25,R25,W25,'02'!H25,'02'!L25,'02'!U25,'02'!AA25,'03'!H25,'03'!L25)-I25</f>
        <v>0</v>
      </c>
      <c r="AK25" s="16">
        <f t="shared" si="3"/>
        <v>0</v>
      </c>
      <c r="AL25" s="16">
        <f t="shared" si="4"/>
        <v>0</v>
      </c>
      <c r="AM25" s="16">
        <f t="shared" si="5"/>
        <v>0</v>
      </c>
      <c r="AN25" s="16">
        <f>SUM('02'!I25:K25)-'02'!H25</f>
        <v>0</v>
      </c>
      <c r="AO25" s="16">
        <f>SUM('02'!M25:S25)-'02'!L25</f>
        <v>0</v>
      </c>
      <c r="AP25" s="16">
        <f>SUM('02'!V25:Z25)-'02'!U25</f>
        <v>0</v>
      </c>
      <c r="AQ25" s="16">
        <f>SUM('02'!AB25:AE25)-'02'!AA25</f>
        <v>0</v>
      </c>
      <c r="AR25" s="16">
        <f>SUM('03'!I25:K25)-'03'!H25</f>
        <v>0</v>
      </c>
      <c r="AS25" s="16">
        <f>SUM('03'!M25:P25,'03'!R25:W25)-'03'!L25</f>
        <v>0</v>
      </c>
    </row>
    <row r="26" spans="1:45" ht="12.9" customHeight="1">
      <c r="A26" s="2"/>
      <c r="B26" s="28"/>
      <c r="C26" s="28"/>
      <c r="D26" s="28"/>
      <c r="E26" s="109" t="s">
        <v>35</v>
      </c>
      <c r="F26" s="109"/>
      <c r="G26" s="29" t="s">
        <v>36</v>
      </c>
      <c r="H26" s="16">
        <f t="shared" si="6"/>
        <v>60</v>
      </c>
      <c r="I26" s="26">
        <f>SUM(L26:P26,S26:V26,X26:AB26,'02'!I26:K26,'02'!M26:S26,'02'!V26:Z26,'02'!AB26:AE26,'03'!I26:K26,'03'!M26:P26,'03'!R26:W26)</f>
        <v>11</v>
      </c>
      <c r="J26" s="52">
        <v>49</v>
      </c>
      <c r="K26" s="72">
        <f t="shared" si="0"/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1"/>
      <c r="R26" s="73">
        <f t="shared" si="1"/>
        <v>0</v>
      </c>
      <c r="S26" s="34">
        <v>0</v>
      </c>
      <c r="T26" s="34">
        <v>0</v>
      </c>
      <c r="U26" s="34">
        <v>0</v>
      </c>
      <c r="V26" s="34">
        <v>0</v>
      </c>
      <c r="W26" s="72">
        <f t="shared" si="2"/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32"/>
      <c r="AD26" s="28"/>
      <c r="AE26" s="28"/>
      <c r="AF26" s="109" t="s">
        <v>35</v>
      </c>
      <c r="AG26" s="109"/>
      <c r="AH26" s="28" t="s">
        <v>36</v>
      </c>
      <c r="AI26" s="16">
        <f>SUM(K26,R26,W26,'02'!H26,'02'!L26,'02'!U26,'02'!AA26,'03'!H26,'03'!L26,'01'!J26)-H26</f>
        <v>0</v>
      </c>
      <c r="AJ26" s="16">
        <f>SUM(K26,R26,W26,'02'!H26,'02'!L26,'02'!U26,'02'!AA26,'03'!H26,'03'!L26)-I26</f>
        <v>0</v>
      </c>
      <c r="AK26" s="16">
        <f t="shared" si="3"/>
        <v>0</v>
      </c>
      <c r="AL26" s="16">
        <f t="shared" si="4"/>
        <v>0</v>
      </c>
      <c r="AM26" s="16">
        <f t="shared" si="5"/>
        <v>0</v>
      </c>
      <c r="AN26" s="16">
        <f>SUM('02'!I26:K26)-'02'!H26</f>
        <v>0</v>
      </c>
      <c r="AO26" s="16">
        <f>SUM('02'!M26:S26)-'02'!L26</f>
        <v>0</v>
      </c>
      <c r="AP26" s="16">
        <f>SUM('02'!V26:Z26)-'02'!U26</f>
        <v>0</v>
      </c>
      <c r="AQ26" s="16">
        <f>SUM('02'!AB26:AE26)-'02'!AA26</f>
        <v>0</v>
      </c>
      <c r="AR26" s="16">
        <f>SUM('03'!I26:K26)-'03'!H26</f>
        <v>0</v>
      </c>
      <c r="AS26" s="16">
        <f>SUM('03'!M26:P26,'03'!R26:W26)-'03'!L26</f>
        <v>0</v>
      </c>
    </row>
    <row r="27" spans="1:45" ht="12.9" customHeight="1">
      <c r="A27" s="2"/>
      <c r="B27" s="28"/>
      <c r="C27" s="28"/>
      <c r="D27" s="107" t="s">
        <v>37</v>
      </c>
      <c r="E27" s="107"/>
      <c r="F27" s="107"/>
      <c r="G27" s="108"/>
      <c r="H27" s="16">
        <f t="shared" si="6"/>
        <v>3141</v>
      </c>
      <c r="I27" s="26">
        <f>SUM(L27:P27,S27:V27,X27:AB27,'02'!I27:K27,'02'!M27:S27,'02'!V27:Z27,'02'!AB27:AE27,'03'!I27:K27,'03'!M27:P27,'03'!R27:W27)</f>
        <v>1871</v>
      </c>
      <c r="J27" s="52">
        <v>1270</v>
      </c>
      <c r="K27" s="72">
        <f t="shared" si="0"/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1"/>
      <c r="R27" s="73">
        <f t="shared" si="1"/>
        <v>22</v>
      </c>
      <c r="S27" s="34">
        <v>4</v>
      </c>
      <c r="T27" s="34">
        <v>1</v>
      </c>
      <c r="U27" s="34">
        <v>2</v>
      </c>
      <c r="V27" s="34">
        <v>15</v>
      </c>
      <c r="W27" s="72">
        <f t="shared" si="2"/>
        <v>992</v>
      </c>
      <c r="X27" s="34">
        <v>123</v>
      </c>
      <c r="Y27" s="34">
        <v>695</v>
      </c>
      <c r="Z27" s="34">
        <v>50</v>
      </c>
      <c r="AA27" s="34">
        <v>4</v>
      </c>
      <c r="AB27" s="34">
        <v>120</v>
      </c>
      <c r="AC27" s="32"/>
      <c r="AD27" s="28"/>
      <c r="AE27" s="107" t="s">
        <v>37</v>
      </c>
      <c r="AF27" s="107"/>
      <c r="AG27" s="107"/>
      <c r="AH27" s="107"/>
      <c r="AI27" s="16">
        <f>SUM(K27,R27,W27,'02'!H27,'02'!L27,'02'!U27,'02'!AA27,'03'!H27,'03'!L27,'01'!J27)-H27</f>
        <v>0</v>
      </c>
      <c r="AJ27" s="16">
        <f>SUM(K27,R27,W27,'02'!H27,'02'!L27,'02'!U27,'02'!AA27,'03'!H27,'03'!L27)-I27</f>
        <v>0</v>
      </c>
      <c r="AK27" s="16">
        <f t="shared" si="3"/>
        <v>0</v>
      </c>
      <c r="AL27" s="16">
        <f t="shared" si="4"/>
        <v>0</v>
      </c>
      <c r="AM27" s="16">
        <f t="shared" si="5"/>
        <v>0</v>
      </c>
      <c r="AN27" s="16">
        <f>SUM('02'!I27:K27)-'02'!H27</f>
        <v>0</v>
      </c>
      <c r="AO27" s="16">
        <f>SUM('02'!M27:S27)-'02'!L27</f>
        <v>0</v>
      </c>
      <c r="AP27" s="16">
        <f>SUM('02'!V27:Z27)-'02'!U27</f>
        <v>0</v>
      </c>
      <c r="AQ27" s="16">
        <f>SUM('02'!AB27:AE27)-'02'!AA27</f>
        <v>0</v>
      </c>
      <c r="AR27" s="16">
        <f>SUM('03'!I27:K27)-'03'!H27</f>
        <v>0</v>
      </c>
      <c r="AS27" s="16">
        <f>SUM('03'!M27:P27,'03'!R27:W27)-'03'!L27</f>
        <v>0</v>
      </c>
    </row>
    <row r="28" spans="1:45" ht="12.9" customHeight="1">
      <c r="A28" s="14"/>
      <c r="B28" s="28"/>
      <c r="C28" s="28"/>
      <c r="D28" s="107" t="s">
        <v>38</v>
      </c>
      <c r="E28" s="107"/>
      <c r="F28" s="107"/>
      <c r="G28" s="108"/>
      <c r="H28" s="16">
        <f t="shared" si="6"/>
        <v>1276</v>
      </c>
      <c r="I28" s="26">
        <f>SUM(L28:P28,S28:V28,X28:AB28,'02'!I28:K28,'02'!M28:S28,'02'!V28:Z28,'02'!AB28:AE28,'03'!I28:K28,'03'!M28:P28,'03'!R28:W28)</f>
        <v>217</v>
      </c>
      <c r="J28" s="52">
        <v>1059</v>
      </c>
      <c r="K28" s="72">
        <f t="shared" si="0"/>
        <v>1</v>
      </c>
      <c r="L28" s="34">
        <v>1</v>
      </c>
      <c r="M28" s="34">
        <v>0</v>
      </c>
      <c r="N28" s="34">
        <v>0</v>
      </c>
      <c r="O28" s="34">
        <v>0</v>
      </c>
      <c r="P28" s="34">
        <v>0</v>
      </c>
      <c r="Q28" s="31"/>
      <c r="R28" s="73">
        <f t="shared" si="1"/>
        <v>0</v>
      </c>
      <c r="S28" s="34">
        <v>0</v>
      </c>
      <c r="T28" s="34">
        <v>0</v>
      </c>
      <c r="U28" s="34">
        <v>0</v>
      </c>
      <c r="V28" s="34">
        <v>0</v>
      </c>
      <c r="W28" s="72">
        <f t="shared" si="2"/>
        <v>11</v>
      </c>
      <c r="X28" s="34">
        <v>1</v>
      </c>
      <c r="Y28" s="34">
        <v>4</v>
      </c>
      <c r="Z28" s="34">
        <v>1</v>
      </c>
      <c r="AA28" s="34">
        <v>0</v>
      </c>
      <c r="AB28" s="34">
        <v>5</v>
      </c>
      <c r="AC28" s="32"/>
      <c r="AD28" s="28"/>
      <c r="AE28" s="107" t="s">
        <v>38</v>
      </c>
      <c r="AF28" s="107"/>
      <c r="AG28" s="107"/>
      <c r="AH28" s="107"/>
      <c r="AI28" s="16">
        <f>SUM(K28,R28,W28,'02'!H28,'02'!L28,'02'!U28,'02'!AA28,'03'!H28,'03'!L28,'01'!J28)-H28</f>
        <v>0</v>
      </c>
      <c r="AJ28" s="16">
        <f>SUM(K28,R28,W28,'02'!H28,'02'!L28,'02'!U28,'02'!AA28,'03'!H28,'03'!L28)-I28</f>
        <v>0</v>
      </c>
      <c r="AK28" s="16">
        <f t="shared" si="3"/>
        <v>0</v>
      </c>
      <c r="AL28" s="16">
        <f t="shared" si="4"/>
        <v>0</v>
      </c>
      <c r="AM28" s="16">
        <f t="shared" si="5"/>
        <v>0</v>
      </c>
      <c r="AN28" s="16">
        <f>SUM('02'!I28:K28)-'02'!H28</f>
        <v>0</v>
      </c>
      <c r="AO28" s="16">
        <f>SUM('02'!M28:S28)-'02'!L28</f>
        <v>0</v>
      </c>
      <c r="AP28" s="16">
        <f>SUM('02'!V28:Z28)-'02'!U28</f>
        <v>0</v>
      </c>
      <c r="AQ28" s="16">
        <f>SUM('02'!AB28:AE28)-'02'!AA28</f>
        <v>0</v>
      </c>
      <c r="AR28" s="16">
        <f>SUM('03'!I28:K28)-'03'!H28</f>
        <v>0</v>
      </c>
      <c r="AS28" s="16">
        <f>SUM('03'!M28:P28,'03'!R28:W28)-'03'!L28</f>
        <v>0</v>
      </c>
    </row>
    <row r="29" spans="1:45" s="14" customFormat="1" ht="12.9" customHeight="1">
      <c r="A29" s="2"/>
      <c r="B29" s="23"/>
      <c r="C29" s="105" t="s">
        <v>39</v>
      </c>
      <c r="D29" s="105"/>
      <c r="E29" s="105"/>
      <c r="F29" s="105"/>
      <c r="G29" s="106"/>
      <c r="H29" s="49">
        <f>SUM(H30:H32)</f>
        <v>173336</v>
      </c>
      <c r="I29" s="53">
        <f>SUM(L29:P29,S29:V29,X29:AB29,'02'!I29:K29,'02'!M29:S29,'02'!V29:Z29,'02'!AB29:AE29,'03'!I29:K29,'03'!M29:P29,'03'!R29:W29)</f>
        <v>36939</v>
      </c>
      <c r="J29" s="49">
        <f>SUM(J30:J32)</f>
        <v>136397</v>
      </c>
      <c r="K29" s="26">
        <f t="shared" si="0"/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20"/>
      <c r="R29" s="27">
        <f t="shared" si="1"/>
        <v>0</v>
      </c>
      <c r="S29" s="19">
        <v>0</v>
      </c>
      <c r="T29" s="19">
        <v>0</v>
      </c>
      <c r="U29" s="19">
        <v>0</v>
      </c>
      <c r="V29" s="19">
        <v>0</v>
      </c>
      <c r="W29" s="26">
        <f t="shared" si="2"/>
        <v>682</v>
      </c>
      <c r="X29" s="19">
        <v>46</v>
      </c>
      <c r="Y29" s="19">
        <v>25</v>
      </c>
      <c r="Z29" s="19">
        <v>369</v>
      </c>
      <c r="AA29" s="19">
        <v>12</v>
      </c>
      <c r="AB29" s="19">
        <v>230</v>
      </c>
      <c r="AC29" s="22"/>
      <c r="AD29" s="105" t="s">
        <v>39</v>
      </c>
      <c r="AE29" s="105"/>
      <c r="AF29" s="105"/>
      <c r="AG29" s="105"/>
      <c r="AH29" s="105"/>
      <c r="AI29" s="16">
        <f>SUM(K29,R29,W29,'02'!H29,'02'!L29,'02'!U29,'02'!AA29,'03'!H29,'03'!L29,'01'!J29)-H29</f>
        <v>0</v>
      </c>
      <c r="AJ29" s="16">
        <f>SUM(K29,R29,W29,'02'!H29,'02'!L29,'02'!U29,'02'!AA29,'03'!H29,'03'!L29)-I29</f>
        <v>0</v>
      </c>
      <c r="AK29" s="16">
        <f t="shared" si="3"/>
        <v>0</v>
      </c>
      <c r="AL29" s="16">
        <f t="shared" si="4"/>
        <v>0</v>
      </c>
      <c r="AM29" s="16">
        <f t="shared" si="5"/>
        <v>0</v>
      </c>
      <c r="AN29" s="16">
        <f>SUM('02'!I29:K29)-'02'!H29</f>
        <v>0</v>
      </c>
      <c r="AO29" s="16">
        <f>SUM('02'!M29:S29)-'02'!L29</f>
        <v>0</v>
      </c>
      <c r="AP29" s="16">
        <f>SUM('02'!V29:Z29)-'02'!U29</f>
        <v>0</v>
      </c>
      <c r="AQ29" s="16">
        <f>SUM('02'!AB29:AE29)-'02'!AA29</f>
        <v>0</v>
      </c>
      <c r="AR29" s="16">
        <f>SUM('03'!I29:K29)-'03'!H29</f>
        <v>0</v>
      </c>
      <c r="AS29" s="16">
        <f>SUM('03'!M29:P29,'03'!R29:W29)-'03'!L29</f>
        <v>0</v>
      </c>
    </row>
    <row r="30" spans="1:45" ht="12.9" customHeight="1">
      <c r="A30" s="2"/>
      <c r="B30" s="28"/>
      <c r="C30" s="28"/>
      <c r="D30" s="107" t="s">
        <v>40</v>
      </c>
      <c r="E30" s="107"/>
      <c r="F30" s="107"/>
      <c r="G30" s="108"/>
      <c r="H30" s="49">
        <f t="shared" si="6"/>
        <v>36532</v>
      </c>
      <c r="I30" s="54">
        <f>SUM(L30:P30,S30:V30,X30:AB30,'02'!I30:K30,'02'!M30:S30,'02'!V30:Z30,'02'!AB30:AE30,'03'!I30:K30,'03'!M30:P30,'03'!R30:W30)</f>
        <v>16050</v>
      </c>
      <c r="J30" s="55">
        <v>20482</v>
      </c>
      <c r="K30" s="72">
        <f t="shared" si="0"/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1"/>
      <c r="R30" s="73">
        <f t="shared" si="1"/>
        <v>0</v>
      </c>
      <c r="S30" s="34">
        <v>0</v>
      </c>
      <c r="T30" s="34">
        <v>0</v>
      </c>
      <c r="U30" s="34">
        <v>0</v>
      </c>
      <c r="V30" s="34">
        <v>0</v>
      </c>
      <c r="W30" s="72">
        <f t="shared" si="2"/>
        <v>367</v>
      </c>
      <c r="X30" s="34">
        <v>35</v>
      </c>
      <c r="Y30" s="34">
        <v>10</v>
      </c>
      <c r="Z30" s="34">
        <v>200</v>
      </c>
      <c r="AA30" s="34">
        <v>3</v>
      </c>
      <c r="AB30" s="34">
        <v>119</v>
      </c>
      <c r="AC30" s="32"/>
      <c r="AD30" s="28"/>
      <c r="AE30" s="107" t="s">
        <v>40</v>
      </c>
      <c r="AF30" s="107"/>
      <c r="AG30" s="107"/>
      <c r="AH30" s="107"/>
      <c r="AI30" s="16">
        <f>SUM(K30,R30,W30,'02'!H30,'02'!L30,'02'!U30,'02'!AA30,'03'!H30,'03'!L30,'01'!J30)-H30</f>
        <v>0</v>
      </c>
      <c r="AJ30" s="16">
        <f>SUM(K30,R30,W30,'02'!H30,'02'!L30,'02'!U30,'02'!AA30,'03'!H30,'03'!L30)-I30</f>
        <v>0</v>
      </c>
      <c r="AK30" s="16">
        <f t="shared" si="3"/>
        <v>0</v>
      </c>
      <c r="AL30" s="16">
        <f t="shared" si="4"/>
        <v>0</v>
      </c>
      <c r="AM30" s="16">
        <f t="shared" si="5"/>
        <v>0</v>
      </c>
      <c r="AN30" s="16">
        <f>SUM('02'!I30:K30)-'02'!H30</f>
        <v>0</v>
      </c>
      <c r="AO30" s="16">
        <f>SUM('02'!M30:S30)-'02'!L30</f>
        <v>0</v>
      </c>
      <c r="AP30" s="16">
        <f>SUM('02'!V30:Z30)-'02'!U30</f>
        <v>0</v>
      </c>
      <c r="AQ30" s="16">
        <f>SUM('02'!AB30:AE30)-'02'!AA30</f>
        <v>0</v>
      </c>
      <c r="AR30" s="16">
        <f>SUM('03'!I30:K30)-'03'!H30</f>
        <v>0</v>
      </c>
      <c r="AS30" s="16">
        <f>SUM('03'!M30:P30,'03'!R30:W30)-'03'!L30</f>
        <v>0</v>
      </c>
    </row>
    <row r="31" spans="1:45" ht="12.9" customHeight="1">
      <c r="A31" s="2"/>
      <c r="B31" s="28"/>
      <c r="C31" s="28"/>
      <c r="D31" s="107" t="s">
        <v>41</v>
      </c>
      <c r="E31" s="107"/>
      <c r="F31" s="107"/>
      <c r="G31" s="108"/>
      <c r="H31" s="49">
        <f t="shared" si="6"/>
        <v>13439</v>
      </c>
      <c r="I31" s="26">
        <f>SUM(L31:P31,S31:V31,X31:AB31,'02'!I31:K31,'02'!M31:S31,'02'!V31:Z31,'02'!AB31:AE31,'03'!I31:K31,'03'!M31:P31,'03'!R31:W31)</f>
        <v>0</v>
      </c>
      <c r="J31" s="56">
        <v>13439</v>
      </c>
      <c r="K31" s="72">
        <f t="shared" si="0"/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1"/>
      <c r="R31" s="73">
        <f t="shared" si="1"/>
        <v>0</v>
      </c>
      <c r="S31" s="34">
        <v>0</v>
      </c>
      <c r="T31" s="34">
        <v>0</v>
      </c>
      <c r="U31" s="34">
        <v>0</v>
      </c>
      <c r="V31" s="34">
        <v>0</v>
      </c>
      <c r="W31" s="72">
        <f t="shared" si="2"/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2"/>
      <c r="AD31" s="28"/>
      <c r="AE31" s="107" t="s">
        <v>41</v>
      </c>
      <c r="AF31" s="107"/>
      <c r="AG31" s="107"/>
      <c r="AH31" s="107"/>
      <c r="AI31" s="16">
        <f>SUM(K31,R31,W31,'02'!H31,'02'!L31,'02'!U31,'02'!AA31,'03'!H31,'03'!L31,'01'!J31)-H31</f>
        <v>0</v>
      </c>
      <c r="AJ31" s="16">
        <f>SUM(K31,R31,W31,'02'!H31,'02'!L31,'02'!U31,'02'!AA31,'03'!H31,'03'!L31)-I31</f>
        <v>0</v>
      </c>
      <c r="AK31" s="16">
        <f t="shared" si="3"/>
        <v>0</v>
      </c>
      <c r="AL31" s="16">
        <f t="shared" si="4"/>
        <v>0</v>
      </c>
      <c r="AM31" s="16">
        <f t="shared" si="5"/>
        <v>0</v>
      </c>
      <c r="AN31" s="16">
        <f>SUM('02'!I31:K31)-'02'!H31</f>
        <v>0</v>
      </c>
      <c r="AO31" s="16">
        <f>SUM('02'!M31:S31)-'02'!L31</f>
        <v>0</v>
      </c>
      <c r="AP31" s="16">
        <f>SUM('02'!V31:Z31)-'02'!U31</f>
        <v>0</v>
      </c>
      <c r="AQ31" s="16">
        <f>SUM('02'!AB31:AE31)-'02'!AA31</f>
        <v>0</v>
      </c>
      <c r="AR31" s="16">
        <f>SUM('03'!I31:K31)-'03'!H31</f>
        <v>0</v>
      </c>
      <c r="AS31" s="16">
        <f>SUM('03'!M31:P31,'03'!R31:W31)-'03'!L31</f>
        <v>0</v>
      </c>
    </row>
    <row r="32" spans="1:45" ht="12.9" customHeight="1">
      <c r="A32" s="14"/>
      <c r="B32" s="28"/>
      <c r="C32" s="28"/>
      <c r="D32" s="107" t="s">
        <v>42</v>
      </c>
      <c r="E32" s="107"/>
      <c r="F32" s="107"/>
      <c r="G32" s="108"/>
      <c r="H32" s="49">
        <f t="shared" si="6"/>
        <v>123365</v>
      </c>
      <c r="I32" s="54">
        <f>SUM(L32:P32,S32:V32,X32:AB32,'02'!I32:K32,'02'!M32:S32,'02'!V32:Z32,'02'!AB32:AE32,'03'!I32:K32,'03'!M32:P32,'03'!R32:W32)</f>
        <v>20889</v>
      </c>
      <c r="J32" s="55">
        <v>102476</v>
      </c>
      <c r="K32" s="72">
        <f t="shared" si="0"/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1"/>
      <c r="R32" s="73">
        <f t="shared" si="1"/>
        <v>0</v>
      </c>
      <c r="S32" s="34">
        <v>0</v>
      </c>
      <c r="T32" s="34">
        <v>0</v>
      </c>
      <c r="U32" s="34">
        <v>0</v>
      </c>
      <c r="V32" s="34">
        <v>0</v>
      </c>
      <c r="W32" s="72">
        <f t="shared" si="2"/>
        <v>315</v>
      </c>
      <c r="X32" s="34">
        <v>11</v>
      </c>
      <c r="Y32" s="34">
        <v>15</v>
      </c>
      <c r="Z32" s="34">
        <v>169</v>
      </c>
      <c r="AA32" s="34">
        <v>9</v>
      </c>
      <c r="AB32" s="34">
        <v>111</v>
      </c>
      <c r="AC32" s="32"/>
      <c r="AD32" s="28"/>
      <c r="AE32" s="107" t="s">
        <v>42</v>
      </c>
      <c r="AF32" s="107"/>
      <c r="AG32" s="107"/>
      <c r="AH32" s="107"/>
      <c r="AI32" s="16">
        <f>SUM(K32,R32,W32,'02'!H32,'02'!L32,'02'!U32,'02'!AA32,'03'!H32,'03'!L32,'01'!J32)-H32</f>
        <v>0</v>
      </c>
      <c r="AJ32" s="16">
        <f>SUM(K32,R32,W32,'02'!H32,'02'!L32,'02'!U32,'02'!AA32,'03'!H32,'03'!L32)-I32</f>
        <v>0</v>
      </c>
      <c r="AK32" s="16">
        <f t="shared" si="3"/>
        <v>0</v>
      </c>
      <c r="AL32" s="16">
        <f t="shared" si="4"/>
        <v>0</v>
      </c>
      <c r="AM32" s="16">
        <f t="shared" si="5"/>
        <v>0</v>
      </c>
      <c r="AN32" s="16">
        <f>SUM('02'!I32:K32)-'02'!H32</f>
        <v>0</v>
      </c>
      <c r="AO32" s="16">
        <f>SUM('02'!M32:S32)-'02'!L32</f>
        <v>0</v>
      </c>
      <c r="AP32" s="16">
        <f>SUM('02'!V32:Z32)-'02'!U32</f>
        <v>0</v>
      </c>
      <c r="AQ32" s="16">
        <f>SUM('02'!AB32:AE32)-'02'!AA32</f>
        <v>0</v>
      </c>
      <c r="AR32" s="16">
        <f>SUM('03'!I32:K32)-'03'!H32</f>
        <v>0</v>
      </c>
      <c r="AS32" s="16">
        <f>SUM('03'!M32:P32,'03'!R32:W32)-'03'!L32</f>
        <v>0</v>
      </c>
    </row>
    <row r="33" spans="1:45" s="14" customFormat="1" ht="12.9" customHeight="1">
      <c r="B33" s="23"/>
      <c r="C33" s="105" t="s">
        <v>43</v>
      </c>
      <c r="D33" s="105"/>
      <c r="E33" s="105"/>
      <c r="F33" s="105"/>
      <c r="G33" s="106"/>
      <c r="H33" s="16">
        <f>H34+H35+H38+H44+H46+H47</f>
        <v>18917</v>
      </c>
      <c r="I33" s="25">
        <f>SUM(L33:P33,S33:V33,X33:AB33,'02'!I33:K33,'02'!M33:S33,'02'!V33:Z33,'02'!AB33:AE33,'03'!I33:K33,'03'!M33:P33,'03'!R33:W33)</f>
        <v>7141</v>
      </c>
      <c r="J33" s="16">
        <f>J34+J35+J38+J44+J46+J47</f>
        <v>11776</v>
      </c>
      <c r="K33" s="26">
        <f t="shared" si="0"/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20"/>
      <c r="R33" s="27">
        <f t="shared" si="1"/>
        <v>0</v>
      </c>
      <c r="S33" s="19">
        <v>0</v>
      </c>
      <c r="T33" s="19">
        <v>0</v>
      </c>
      <c r="U33" s="19">
        <v>0</v>
      </c>
      <c r="V33" s="19">
        <v>0</v>
      </c>
      <c r="W33" s="26">
        <f t="shared" si="2"/>
        <v>0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22"/>
      <c r="AD33" s="105" t="s">
        <v>43</v>
      </c>
      <c r="AE33" s="105"/>
      <c r="AF33" s="105"/>
      <c r="AG33" s="105"/>
      <c r="AH33" s="105"/>
      <c r="AI33" s="16">
        <f>SUM(K33,R33,W33,'02'!H33,'02'!L33,'02'!U33,'02'!AA33,'03'!H33,'03'!L33,'01'!J33)-H33</f>
        <v>0</v>
      </c>
      <c r="AJ33" s="16">
        <f>SUM(K33,R33,W33,'02'!H33,'02'!L33,'02'!U33,'02'!AA33,'03'!H33,'03'!L33)-I33</f>
        <v>0</v>
      </c>
      <c r="AK33" s="16">
        <f t="shared" si="3"/>
        <v>0</v>
      </c>
      <c r="AL33" s="16">
        <f t="shared" si="4"/>
        <v>0</v>
      </c>
      <c r="AM33" s="16">
        <f t="shared" si="5"/>
        <v>0</v>
      </c>
      <c r="AN33" s="16">
        <f>SUM('02'!I33:K33)-'02'!H33</f>
        <v>0</v>
      </c>
      <c r="AO33" s="16">
        <f>SUM('02'!M33:S33)-'02'!L33</f>
        <v>0</v>
      </c>
      <c r="AP33" s="16">
        <f>SUM('02'!V33:Z33)-'02'!U33</f>
        <v>0</v>
      </c>
      <c r="AQ33" s="16">
        <f>SUM('02'!AB33:AE33)-'02'!AA33</f>
        <v>0</v>
      </c>
      <c r="AR33" s="16">
        <f>SUM('03'!I33:K33)-'03'!H33</f>
        <v>0</v>
      </c>
      <c r="AS33" s="16">
        <f>SUM('03'!M33:P33,'03'!R33:W33)-'03'!L33</f>
        <v>0</v>
      </c>
    </row>
    <row r="34" spans="1:45" ht="12.9" customHeight="1">
      <c r="A34" s="2"/>
      <c r="B34" s="28"/>
      <c r="C34" s="28"/>
      <c r="D34" s="107" t="s">
        <v>44</v>
      </c>
      <c r="E34" s="107"/>
      <c r="F34" s="107"/>
      <c r="G34" s="108"/>
      <c r="H34" s="16">
        <f t="shared" si="6"/>
        <v>15776</v>
      </c>
      <c r="I34" s="26">
        <f>SUM(L34:P34,S34:V34,X34:AB34,'02'!I34:K34,'02'!M34:S34,'02'!V34:Z34,'02'!AB34:AE34,'03'!I34:K34,'03'!M34:P34,'03'!R34:W34)</f>
        <v>5924</v>
      </c>
      <c r="J34" s="52">
        <v>9852</v>
      </c>
      <c r="K34" s="72">
        <f t="shared" si="0"/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1"/>
      <c r="R34" s="73">
        <f t="shared" si="1"/>
        <v>0</v>
      </c>
      <c r="S34" s="34">
        <v>0</v>
      </c>
      <c r="T34" s="34">
        <v>0</v>
      </c>
      <c r="U34" s="34">
        <v>0</v>
      </c>
      <c r="V34" s="34">
        <v>0</v>
      </c>
      <c r="W34" s="72">
        <f t="shared" si="2"/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2"/>
      <c r="AD34" s="28"/>
      <c r="AE34" s="107" t="s">
        <v>44</v>
      </c>
      <c r="AF34" s="107"/>
      <c r="AG34" s="107"/>
      <c r="AH34" s="107"/>
      <c r="AI34" s="16">
        <f>SUM(K34,R34,W34,'02'!H34,'02'!L34,'02'!U34,'02'!AA34,'03'!H34,'03'!L34,'01'!J34)-H34</f>
        <v>0</v>
      </c>
      <c r="AJ34" s="16">
        <f>SUM(K34,R34,W34,'02'!H34,'02'!L34,'02'!U34,'02'!AA34,'03'!H34,'03'!L34)-I34</f>
        <v>0</v>
      </c>
      <c r="AK34" s="16">
        <f t="shared" si="3"/>
        <v>0</v>
      </c>
      <c r="AL34" s="16">
        <f t="shared" si="4"/>
        <v>0</v>
      </c>
      <c r="AM34" s="16">
        <f t="shared" si="5"/>
        <v>0</v>
      </c>
      <c r="AN34" s="16">
        <f>SUM('02'!I34:K34)-'02'!H34</f>
        <v>0</v>
      </c>
      <c r="AO34" s="16">
        <f>SUM('02'!M34:S34)-'02'!L34</f>
        <v>0</v>
      </c>
      <c r="AP34" s="16">
        <f>SUM('02'!V34:Z34)-'02'!U34</f>
        <v>0</v>
      </c>
      <c r="AQ34" s="16">
        <f>SUM('02'!AB34:AE34)-'02'!AA34</f>
        <v>0</v>
      </c>
      <c r="AR34" s="16">
        <f>SUM('03'!I34:K34)-'03'!H34</f>
        <v>0</v>
      </c>
      <c r="AS34" s="16">
        <f>SUM('03'!M34:P34,'03'!R34:W34)-'03'!L34</f>
        <v>0</v>
      </c>
    </row>
    <row r="35" spans="1:45" ht="12.9" customHeight="1">
      <c r="A35" s="2"/>
      <c r="B35" s="28"/>
      <c r="C35" s="28"/>
      <c r="D35" s="107" t="s">
        <v>45</v>
      </c>
      <c r="E35" s="107"/>
      <c r="F35" s="107"/>
      <c r="G35" s="108"/>
      <c r="H35" s="16">
        <f t="shared" si="6"/>
        <v>1039</v>
      </c>
      <c r="I35" s="26">
        <f>SUM(L35:P35,S35:V35,X35:AB35,'02'!I35:K35,'02'!M35:S35,'02'!V35:Z35,'02'!AB35:AE35,'03'!I35:K35,'03'!M35:P35,'03'!R35:W35)</f>
        <v>89</v>
      </c>
      <c r="J35" s="57">
        <v>950</v>
      </c>
      <c r="K35" s="72">
        <f t="shared" si="0"/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1"/>
      <c r="R35" s="73">
        <f t="shared" si="1"/>
        <v>0</v>
      </c>
      <c r="S35" s="30">
        <v>0</v>
      </c>
      <c r="T35" s="30">
        <v>0</v>
      </c>
      <c r="U35" s="30">
        <v>0</v>
      </c>
      <c r="V35" s="30">
        <v>0</v>
      </c>
      <c r="W35" s="72">
        <f t="shared" si="2"/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2"/>
      <c r="AD35" s="28"/>
      <c r="AE35" s="107" t="s">
        <v>45</v>
      </c>
      <c r="AF35" s="107"/>
      <c r="AG35" s="107"/>
      <c r="AH35" s="107"/>
      <c r="AI35" s="16">
        <f>SUM(K35,R35,W35,'02'!H35,'02'!L35,'02'!U35,'02'!AA35,'03'!H35,'03'!L35,'01'!J35)-H35</f>
        <v>0</v>
      </c>
      <c r="AJ35" s="16">
        <f>SUM(K35,R35,W35,'02'!H35,'02'!L35,'02'!U35,'02'!AA35,'03'!H35,'03'!L35)-I35</f>
        <v>0</v>
      </c>
      <c r="AK35" s="16">
        <f t="shared" si="3"/>
        <v>0</v>
      </c>
      <c r="AL35" s="16">
        <f t="shared" si="4"/>
        <v>0</v>
      </c>
      <c r="AM35" s="16">
        <f t="shared" si="5"/>
        <v>0</v>
      </c>
      <c r="AN35" s="16">
        <f>SUM('02'!I35:K35)-'02'!H35</f>
        <v>0</v>
      </c>
      <c r="AO35" s="16">
        <f>SUM('02'!M35:S35)-'02'!L35</f>
        <v>0</v>
      </c>
      <c r="AP35" s="16">
        <f>SUM('02'!V35:Z35)-'02'!U35</f>
        <v>0</v>
      </c>
      <c r="AQ35" s="16">
        <f>SUM('02'!AB35:AE35)-'02'!AA35</f>
        <v>0</v>
      </c>
      <c r="AR35" s="16">
        <f>SUM('03'!I35:K35)-'03'!H35</f>
        <v>0</v>
      </c>
      <c r="AS35" s="16">
        <f>SUM('03'!M35:P35,'03'!R35:W35)-'03'!L35</f>
        <v>0</v>
      </c>
    </row>
    <row r="36" spans="1:45" ht="12.9" customHeight="1">
      <c r="A36" s="2"/>
      <c r="B36" s="28"/>
      <c r="C36" s="28"/>
      <c r="D36" s="28"/>
      <c r="E36" s="107" t="s">
        <v>45</v>
      </c>
      <c r="F36" s="107"/>
      <c r="G36" s="108"/>
      <c r="H36" s="16">
        <f t="shared" si="6"/>
        <v>412</v>
      </c>
      <c r="I36" s="26">
        <f>SUM(L36:P36,S36:V36,X36:AB36,'02'!I36:K36,'02'!M36:S36,'02'!V36:Z36,'02'!AB36:AE36,'03'!I36:K36,'03'!M36:P36,'03'!R36:W36)</f>
        <v>19</v>
      </c>
      <c r="J36" s="52">
        <v>393</v>
      </c>
      <c r="K36" s="72">
        <f t="shared" si="0"/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1"/>
      <c r="R36" s="73">
        <f t="shared" si="1"/>
        <v>0</v>
      </c>
      <c r="S36" s="34">
        <v>0</v>
      </c>
      <c r="T36" s="34">
        <v>0</v>
      </c>
      <c r="U36" s="34">
        <v>0</v>
      </c>
      <c r="V36" s="34">
        <v>0</v>
      </c>
      <c r="W36" s="72">
        <f t="shared" si="2"/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32"/>
      <c r="AD36" s="28"/>
      <c r="AE36" s="28"/>
      <c r="AF36" s="107" t="s">
        <v>45</v>
      </c>
      <c r="AG36" s="107"/>
      <c r="AH36" s="107"/>
      <c r="AI36" s="16">
        <f>SUM(K36,R36,W36,'02'!H36,'02'!L36,'02'!U36,'02'!AA36,'03'!H36,'03'!L36,'01'!J36)-H36</f>
        <v>0</v>
      </c>
      <c r="AJ36" s="16">
        <f>SUM(K36,R36,W36,'02'!H36,'02'!L36,'02'!U36,'02'!AA36,'03'!H36,'03'!L36)-I36</f>
        <v>0</v>
      </c>
      <c r="AK36" s="16">
        <f t="shared" si="3"/>
        <v>0</v>
      </c>
      <c r="AL36" s="16">
        <f t="shared" si="4"/>
        <v>0</v>
      </c>
      <c r="AM36" s="16">
        <f t="shared" si="5"/>
        <v>0</v>
      </c>
      <c r="AN36" s="16">
        <f>SUM('02'!I36:K36)-'02'!H36</f>
        <v>0</v>
      </c>
      <c r="AO36" s="16">
        <f>SUM('02'!M36:S36)-'02'!L36</f>
        <v>0</v>
      </c>
      <c r="AP36" s="16">
        <f>SUM('02'!V36:Z36)-'02'!U36</f>
        <v>0</v>
      </c>
      <c r="AQ36" s="16">
        <f>SUM('02'!AB36:AE36)-'02'!AA36</f>
        <v>0</v>
      </c>
      <c r="AR36" s="16">
        <f>SUM('03'!I36:K36)-'03'!H36</f>
        <v>0</v>
      </c>
      <c r="AS36" s="16">
        <f>SUM('03'!M36:P36,'03'!R36:W36)-'03'!L36</f>
        <v>0</v>
      </c>
    </row>
    <row r="37" spans="1:45" ht="12.9" customHeight="1">
      <c r="A37" s="2"/>
      <c r="B37" s="28"/>
      <c r="C37" s="28"/>
      <c r="D37" s="28"/>
      <c r="E37" s="107" t="s">
        <v>46</v>
      </c>
      <c r="F37" s="107"/>
      <c r="G37" s="108"/>
      <c r="H37" s="16">
        <f t="shared" si="6"/>
        <v>627</v>
      </c>
      <c r="I37" s="26">
        <f>SUM(L37:P37,S37:V37,X37:AB37,'02'!I37:K37,'02'!M37:S37,'02'!V37:Z37,'02'!AB37:AE37,'03'!I37:K37,'03'!M37:P37,'03'!R37:W37)</f>
        <v>70</v>
      </c>
      <c r="J37" s="52">
        <v>557</v>
      </c>
      <c r="K37" s="72">
        <f t="shared" si="0"/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1"/>
      <c r="R37" s="73">
        <f t="shared" si="1"/>
        <v>0</v>
      </c>
      <c r="S37" s="34">
        <v>0</v>
      </c>
      <c r="T37" s="34">
        <v>0</v>
      </c>
      <c r="U37" s="34">
        <v>0</v>
      </c>
      <c r="V37" s="34">
        <v>0</v>
      </c>
      <c r="W37" s="72">
        <f t="shared" si="2"/>
        <v>0</v>
      </c>
      <c r="X37" s="34">
        <v>0</v>
      </c>
      <c r="Y37" s="34">
        <v>0</v>
      </c>
      <c r="Z37" s="34">
        <v>0</v>
      </c>
      <c r="AA37" s="34">
        <v>0</v>
      </c>
      <c r="AB37" s="34">
        <v>0</v>
      </c>
      <c r="AC37" s="32"/>
      <c r="AD37" s="28"/>
      <c r="AE37" s="28"/>
      <c r="AF37" s="107" t="s">
        <v>46</v>
      </c>
      <c r="AG37" s="107"/>
      <c r="AH37" s="107"/>
      <c r="AI37" s="16">
        <f>SUM(K37,R37,W37,'02'!H37,'02'!L37,'02'!U37,'02'!AA37,'03'!H37,'03'!L37,'01'!J37)-H37</f>
        <v>0</v>
      </c>
      <c r="AJ37" s="16">
        <f>SUM(K37,R37,W37,'02'!H37,'02'!L37,'02'!U37,'02'!AA37,'03'!H37,'03'!L37)-I37</f>
        <v>0</v>
      </c>
      <c r="AK37" s="16">
        <f t="shared" si="3"/>
        <v>0</v>
      </c>
      <c r="AL37" s="16">
        <f t="shared" si="4"/>
        <v>0</v>
      </c>
      <c r="AM37" s="16">
        <f t="shared" si="5"/>
        <v>0</v>
      </c>
      <c r="AN37" s="16">
        <f>SUM('02'!I37:K37)-'02'!H37</f>
        <v>0</v>
      </c>
      <c r="AO37" s="16">
        <f>SUM('02'!M37:S37)-'02'!L37</f>
        <v>0</v>
      </c>
      <c r="AP37" s="16">
        <f>SUM('02'!V37:Z37)-'02'!U37</f>
        <v>0</v>
      </c>
      <c r="AQ37" s="16">
        <f>SUM('02'!AB37:AE37)-'02'!AA37</f>
        <v>0</v>
      </c>
      <c r="AR37" s="16">
        <f>SUM('03'!I37:K37)-'03'!H37</f>
        <v>0</v>
      </c>
      <c r="AS37" s="16">
        <f>SUM('03'!M37:P37,'03'!R37:W37)-'03'!L37</f>
        <v>0</v>
      </c>
    </row>
    <row r="38" spans="1:45" ht="12.9" customHeight="1">
      <c r="A38" s="2"/>
      <c r="B38" s="28"/>
      <c r="C38" s="28"/>
      <c r="D38" s="107" t="s">
        <v>47</v>
      </c>
      <c r="E38" s="107"/>
      <c r="F38" s="107"/>
      <c r="G38" s="108"/>
      <c r="H38" s="16">
        <f t="shared" si="6"/>
        <v>2020</v>
      </c>
      <c r="I38" s="26">
        <f>SUM(L38:P38,S38:V38,X38:AB38,'02'!I38:K38,'02'!M38:S38,'02'!V38:Z38,'02'!AB38:AE38,'03'!I38:K38,'03'!M38:P38,'03'!R38:W38)</f>
        <v>1116</v>
      </c>
      <c r="J38" s="57">
        <f>SUM(J39:J43)</f>
        <v>904</v>
      </c>
      <c r="K38" s="72">
        <f t="shared" si="0"/>
        <v>0</v>
      </c>
      <c r="L38" s="30">
        <f>SUM(L39:L43)</f>
        <v>0</v>
      </c>
      <c r="M38" s="30">
        <f>SUM(M39:M43)</f>
        <v>0</v>
      </c>
      <c r="N38" s="30">
        <f>SUM(N39:N43)</f>
        <v>0</v>
      </c>
      <c r="O38" s="30">
        <f>SUM(O39:O43)</f>
        <v>0</v>
      </c>
      <c r="P38" s="30">
        <f>SUM(P39:P43)</f>
        <v>0</v>
      </c>
      <c r="Q38" s="31"/>
      <c r="R38" s="73">
        <f t="shared" si="1"/>
        <v>0</v>
      </c>
      <c r="S38" s="30">
        <f>SUM(S39:S43)</f>
        <v>0</v>
      </c>
      <c r="T38" s="30">
        <f>SUM(T39:T43)</f>
        <v>0</v>
      </c>
      <c r="U38" s="30">
        <f>SUM(U39:U43)</f>
        <v>0</v>
      </c>
      <c r="V38" s="30">
        <f>SUM(V39:V43)</f>
        <v>0</v>
      </c>
      <c r="W38" s="72">
        <f t="shared" si="2"/>
        <v>0</v>
      </c>
      <c r="X38" s="30">
        <f>SUM(X39:X43)</f>
        <v>0</v>
      </c>
      <c r="Y38" s="30">
        <f>SUM(Y39:Y43)</f>
        <v>0</v>
      </c>
      <c r="Z38" s="30">
        <f>SUM(Z39:Z43)</f>
        <v>0</v>
      </c>
      <c r="AA38" s="30">
        <f>SUM(AA39:AA43)</f>
        <v>0</v>
      </c>
      <c r="AB38" s="30">
        <f>SUM(AB39:AB43)</f>
        <v>0</v>
      </c>
      <c r="AC38" s="32"/>
      <c r="AD38" s="28"/>
      <c r="AE38" s="107" t="s">
        <v>47</v>
      </c>
      <c r="AF38" s="107"/>
      <c r="AG38" s="107"/>
      <c r="AH38" s="107"/>
      <c r="AI38" s="16">
        <f>SUM(K38,R38,W38,'02'!H38,'02'!L38,'02'!U38,'02'!AA38,'03'!H38,'03'!L38,'01'!J38)-H38</f>
        <v>0</v>
      </c>
      <c r="AJ38" s="16">
        <f>SUM(K38,R38,W38,'02'!H38,'02'!L38,'02'!U38,'02'!AA38,'03'!H38,'03'!L38)-I38</f>
        <v>0</v>
      </c>
      <c r="AK38" s="16">
        <f t="shared" si="3"/>
        <v>0</v>
      </c>
      <c r="AL38" s="16">
        <f t="shared" si="4"/>
        <v>0</v>
      </c>
      <c r="AM38" s="16">
        <f t="shared" si="5"/>
        <v>0</v>
      </c>
      <c r="AN38" s="16">
        <f>SUM('02'!I38:K38)-'02'!H38</f>
        <v>0</v>
      </c>
      <c r="AO38" s="16">
        <f>SUM('02'!M38:S38)-'02'!L38</f>
        <v>0</v>
      </c>
      <c r="AP38" s="16">
        <f>SUM('02'!V38:Z38)-'02'!U38</f>
        <v>0</v>
      </c>
      <c r="AQ38" s="16">
        <f>SUM('02'!AB38:AE38)-'02'!AA38</f>
        <v>0</v>
      </c>
      <c r="AR38" s="16">
        <f>SUM('03'!I38:K38)-'03'!H38</f>
        <v>0</v>
      </c>
      <c r="AS38" s="16">
        <f>SUM('03'!M38:P38,'03'!R38:W38)-'03'!L38</f>
        <v>0</v>
      </c>
    </row>
    <row r="39" spans="1:45" ht="12.9" customHeight="1">
      <c r="A39" s="2"/>
      <c r="B39" s="28"/>
      <c r="C39" s="28"/>
      <c r="D39" s="28"/>
      <c r="E39" s="110" t="s">
        <v>48</v>
      </c>
      <c r="F39" s="110"/>
      <c r="G39" s="111"/>
      <c r="H39" s="16">
        <f t="shared" si="6"/>
        <v>157</v>
      </c>
      <c r="I39" s="26">
        <f>SUM(L39:P39,S39:V39,X39:AB39,'02'!I39:K39,'02'!M39:S39,'02'!V39:Z39,'02'!AB39:AE39,'03'!I39:K39,'03'!M39:P39,'03'!R39:W39)</f>
        <v>108</v>
      </c>
      <c r="J39" s="52">
        <v>49</v>
      </c>
      <c r="K39" s="72">
        <f t="shared" si="0"/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1"/>
      <c r="R39" s="73">
        <f t="shared" si="1"/>
        <v>0</v>
      </c>
      <c r="S39" s="34">
        <v>0</v>
      </c>
      <c r="T39" s="34">
        <v>0</v>
      </c>
      <c r="U39" s="34">
        <v>0</v>
      </c>
      <c r="V39" s="34">
        <v>0</v>
      </c>
      <c r="W39" s="72">
        <f t="shared" si="2"/>
        <v>0</v>
      </c>
      <c r="X39" s="34">
        <v>0</v>
      </c>
      <c r="Y39" s="34">
        <v>0</v>
      </c>
      <c r="Z39" s="34">
        <v>0</v>
      </c>
      <c r="AA39" s="34">
        <v>0</v>
      </c>
      <c r="AB39" s="34">
        <v>0</v>
      </c>
      <c r="AC39" s="32"/>
      <c r="AD39" s="28"/>
      <c r="AE39" s="28"/>
      <c r="AF39" s="110" t="s">
        <v>48</v>
      </c>
      <c r="AG39" s="110"/>
      <c r="AH39" s="110"/>
      <c r="AI39" s="16">
        <f>SUM(K39,R39,W39,'02'!H39,'02'!L39,'02'!U39,'02'!AA39,'03'!H39,'03'!L39,'01'!J39)-H39</f>
        <v>0</v>
      </c>
      <c r="AJ39" s="16">
        <f>SUM(K39,R39,W39,'02'!H39,'02'!L39,'02'!U39,'02'!AA39,'03'!H39,'03'!L39)-I39</f>
        <v>0</v>
      </c>
      <c r="AK39" s="16">
        <f t="shared" si="3"/>
        <v>0</v>
      </c>
      <c r="AL39" s="16">
        <f t="shared" si="4"/>
        <v>0</v>
      </c>
      <c r="AM39" s="16">
        <f t="shared" si="5"/>
        <v>0</v>
      </c>
      <c r="AN39" s="16">
        <f>SUM('02'!I39:K39)-'02'!H39</f>
        <v>0</v>
      </c>
      <c r="AO39" s="16">
        <f>SUM('02'!M39:S39)-'02'!L39</f>
        <v>0</v>
      </c>
      <c r="AP39" s="16">
        <f>SUM('02'!V39:Z39)-'02'!U39</f>
        <v>0</v>
      </c>
      <c r="AQ39" s="16">
        <f>SUM('02'!AB39:AE39)-'02'!AA39</f>
        <v>0</v>
      </c>
      <c r="AR39" s="16">
        <f>SUM('03'!I39:K39)-'03'!H39</f>
        <v>0</v>
      </c>
      <c r="AS39" s="16">
        <f>SUM('03'!M39:P39,'03'!R39:W39)-'03'!L39</f>
        <v>0</v>
      </c>
    </row>
    <row r="40" spans="1:45" ht="12.9" customHeight="1">
      <c r="A40" s="2"/>
      <c r="B40" s="28"/>
      <c r="C40" s="28"/>
      <c r="D40" s="28"/>
      <c r="E40" s="107" t="s">
        <v>49</v>
      </c>
      <c r="F40" s="107"/>
      <c r="G40" s="108"/>
      <c r="H40" s="16">
        <f t="shared" si="6"/>
        <v>1359</v>
      </c>
      <c r="I40" s="26">
        <f>SUM(L40:P40,S40:V40,X40:AB40,'02'!I40:K40,'02'!M40:S40,'02'!V40:Z40,'02'!AB40:AE40,'03'!I40:K40,'03'!M40:P40,'03'!R40:W40)</f>
        <v>678</v>
      </c>
      <c r="J40" s="52">
        <v>681</v>
      </c>
      <c r="K40" s="72">
        <f t="shared" si="0"/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1"/>
      <c r="R40" s="73">
        <f t="shared" si="1"/>
        <v>0</v>
      </c>
      <c r="S40" s="34">
        <v>0</v>
      </c>
      <c r="T40" s="34">
        <v>0</v>
      </c>
      <c r="U40" s="34">
        <v>0</v>
      </c>
      <c r="V40" s="34">
        <v>0</v>
      </c>
      <c r="W40" s="72">
        <f t="shared" si="2"/>
        <v>0</v>
      </c>
      <c r="X40" s="34">
        <v>0</v>
      </c>
      <c r="Y40" s="34">
        <v>0</v>
      </c>
      <c r="Z40" s="34">
        <v>0</v>
      </c>
      <c r="AA40" s="34">
        <v>0</v>
      </c>
      <c r="AB40" s="34">
        <v>0</v>
      </c>
      <c r="AC40" s="32"/>
      <c r="AD40" s="28"/>
      <c r="AE40" s="28"/>
      <c r="AF40" s="107" t="s">
        <v>49</v>
      </c>
      <c r="AG40" s="107"/>
      <c r="AH40" s="107"/>
      <c r="AI40" s="16">
        <f>SUM(K40,R40,W40,'02'!H40,'02'!L40,'02'!U40,'02'!AA40,'03'!H40,'03'!L40,'01'!J40)-H40</f>
        <v>0</v>
      </c>
      <c r="AJ40" s="16">
        <f>SUM(K40,R40,W40,'02'!H40,'02'!L40,'02'!U40,'02'!AA40,'03'!H40,'03'!L40)-I40</f>
        <v>0</v>
      </c>
      <c r="AK40" s="16">
        <f t="shared" si="3"/>
        <v>0</v>
      </c>
      <c r="AL40" s="16">
        <f t="shared" si="4"/>
        <v>0</v>
      </c>
      <c r="AM40" s="16">
        <f t="shared" si="5"/>
        <v>0</v>
      </c>
      <c r="AN40" s="16">
        <f>SUM('02'!I40:K40)-'02'!H40</f>
        <v>0</v>
      </c>
      <c r="AO40" s="16">
        <f>SUM('02'!M40:S40)-'02'!L40</f>
        <v>0</v>
      </c>
      <c r="AP40" s="16">
        <f>SUM('02'!V40:Z40)-'02'!U40</f>
        <v>0</v>
      </c>
      <c r="AQ40" s="16">
        <f>SUM('02'!AB40:AE40)-'02'!AA40</f>
        <v>0</v>
      </c>
      <c r="AR40" s="16">
        <f>SUM('03'!I40:K40)-'03'!H40</f>
        <v>0</v>
      </c>
      <c r="AS40" s="16">
        <f>SUM('03'!M40:P40,'03'!R40:W40)-'03'!L40</f>
        <v>0</v>
      </c>
    </row>
    <row r="41" spans="1:45" ht="12.9" customHeight="1">
      <c r="A41" s="2"/>
      <c r="B41" s="28"/>
      <c r="C41" s="28"/>
      <c r="D41" s="28"/>
      <c r="E41" s="107" t="s">
        <v>165</v>
      </c>
      <c r="F41" s="107"/>
      <c r="G41" s="108"/>
      <c r="H41" s="16">
        <f t="shared" si="6"/>
        <v>286</v>
      </c>
      <c r="I41" s="26">
        <f>SUM(L41:P41,S41:V41,X41:AB41,'02'!I41:K41,'02'!M41:S41,'02'!V41:Z41,'02'!AB41:AE41,'03'!I41:K41,'03'!M41:P41,'03'!R41:W41)</f>
        <v>184</v>
      </c>
      <c r="J41" s="52">
        <v>102</v>
      </c>
      <c r="K41" s="72">
        <f t="shared" si="0"/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1"/>
      <c r="R41" s="73">
        <f t="shared" si="1"/>
        <v>0</v>
      </c>
      <c r="S41" s="34">
        <v>0</v>
      </c>
      <c r="T41" s="34">
        <v>0</v>
      </c>
      <c r="U41" s="34">
        <v>0</v>
      </c>
      <c r="V41" s="34">
        <v>0</v>
      </c>
      <c r="W41" s="72">
        <f t="shared" si="2"/>
        <v>0</v>
      </c>
      <c r="X41" s="34">
        <v>0</v>
      </c>
      <c r="Y41" s="34">
        <v>0</v>
      </c>
      <c r="Z41" s="34">
        <v>0</v>
      </c>
      <c r="AA41" s="34">
        <v>0</v>
      </c>
      <c r="AB41" s="34">
        <v>0</v>
      </c>
      <c r="AC41" s="32"/>
      <c r="AD41" s="28"/>
      <c r="AE41" s="28"/>
      <c r="AF41" s="107" t="s">
        <v>165</v>
      </c>
      <c r="AG41" s="107"/>
      <c r="AH41" s="107"/>
      <c r="AI41" s="16">
        <f>SUM(K41,R41,W41,'02'!H41,'02'!L41,'02'!U41,'02'!AA41,'03'!H41,'03'!L41,'01'!J41)-H41</f>
        <v>0</v>
      </c>
      <c r="AJ41" s="16">
        <f>SUM(K41,R41,W41,'02'!H41,'02'!L41,'02'!U41,'02'!AA41,'03'!H41,'03'!L41)-I41</f>
        <v>0</v>
      </c>
      <c r="AK41" s="16">
        <f t="shared" si="3"/>
        <v>0</v>
      </c>
      <c r="AL41" s="16">
        <f t="shared" si="4"/>
        <v>0</v>
      </c>
      <c r="AM41" s="16">
        <f t="shared" si="5"/>
        <v>0</v>
      </c>
      <c r="AN41" s="16">
        <f>SUM('02'!I41:K41)-'02'!H41</f>
        <v>0</v>
      </c>
      <c r="AO41" s="16">
        <f>SUM('02'!M41:S41)-'02'!L41</f>
        <v>0</v>
      </c>
      <c r="AP41" s="16">
        <f>SUM('02'!V41:Z41)-'02'!U41</f>
        <v>0</v>
      </c>
      <c r="AQ41" s="16">
        <f>SUM('02'!AB41:AE41)-'02'!AA41</f>
        <v>0</v>
      </c>
      <c r="AR41" s="16">
        <f>SUM('03'!I41:K41)-'03'!H41</f>
        <v>0</v>
      </c>
      <c r="AS41" s="16">
        <f>SUM('03'!M41:P41,'03'!R41:W41)-'03'!L41</f>
        <v>0</v>
      </c>
    </row>
    <row r="42" spans="1:45" ht="12.9" customHeight="1">
      <c r="A42" s="2"/>
      <c r="B42" s="28"/>
      <c r="C42" s="28"/>
      <c r="D42" s="28"/>
      <c r="E42" s="107" t="s">
        <v>50</v>
      </c>
      <c r="F42" s="107"/>
      <c r="G42" s="108"/>
      <c r="H42" s="16">
        <f t="shared" si="6"/>
        <v>174</v>
      </c>
      <c r="I42" s="26">
        <f>SUM(L42:P42,S42:V42,X42:AB42,'02'!I42:K42,'02'!M42:S42,'02'!V42:Z42,'02'!AB42:AE42,'03'!I42:K42,'03'!M42:P42,'03'!R42:W42)</f>
        <v>137</v>
      </c>
      <c r="J42" s="52">
        <v>37</v>
      </c>
      <c r="K42" s="72">
        <f t="shared" si="0"/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1"/>
      <c r="R42" s="73">
        <f t="shared" si="1"/>
        <v>0</v>
      </c>
      <c r="S42" s="34">
        <v>0</v>
      </c>
      <c r="T42" s="34">
        <v>0</v>
      </c>
      <c r="U42" s="34">
        <v>0</v>
      </c>
      <c r="V42" s="34">
        <v>0</v>
      </c>
      <c r="W42" s="72">
        <f t="shared" si="2"/>
        <v>0</v>
      </c>
      <c r="X42" s="34">
        <v>0</v>
      </c>
      <c r="Y42" s="34">
        <v>0</v>
      </c>
      <c r="Z42" s="34">
        <v>0</v>
      </c>
      <c r="AA42" s="34">
        <v>0</v>
      </c>
      <c r="AB42" s="34">
        <v>0</v>
      </c>
      <c r="AC42" s="32"/>
      <c r="AD42" s="28"/>
      <c r="AE42" s="28"/>
      <c r="AF42" s="107" t="s">
        <v>50</v>
      </c>
      <c r="AG42" s="107"/>
      <c r="AH42" s="107"/>
      <c r="AI42" s="16">
        <f>SUM(K42,R42,W42,'02'!H42,'02'!L42,'02'!U42,'02'!AA42,'03'!H42,'03'!L42,'01'!J42)-H42</f>
        <v>0</v>
      </c>
      <c r="AJ42" s="16">
        <f>SUM(K42,R42,W42,'02'!H42,'02'!L42,'02'!U42,'02'!AA42,'03'!H42,'03'!L42)-I42</f>
        <v>0</v>
      </c>
      <c r="AK42" s="16">
        <f t="shared" si="3"/>
        <v>0</v>
      </c>
      <c r="AL42" s="16">
        <f t="shared" si="4"/>
        <v>0</v>
      </c>
      <c r="AM42" s="16">
        <f t="shared" si="5"/>
        <v>0</v>
      </c>
      <c r="AN42" s="16">
        <f>SUM('02'!I42:K42)-'02'!H42</f>
        <v>0</v>
      </c>
      <c r="AO42" s="16">
        <f>SUM('02'!M42:S42)-'02'!L42</f>
        <v>0</v>
      </c>
      <c r="AP42" s="16">
        <f>SUM('02'!V42:Z42)-'02'!U42</f>
        <v>0</v>
      </c>
      <c r="AQ42" s="16">
        <f>SUM('02'!AB42:AE42)-'02'!AA42</f>
        <v>0</v>
      </c>
      <c r="AR42" s="16">
        <f>SUM('03'!I42:K42)-'03'!H42</f>
        <v>0</v>
      </c>
      <c r="AS42" s="16">
        <f>SUM('03'!M42:P42,'03'!R42:W42)-'03'!L42</f>
        <v>0</v>
      </c>
    </row>
    <row r="43" spans="1:45" ht="12.9" customHeight="1">
      <c r="A43" s="2"/>
      <c r="B43" s="28"/>
      <c r="C43" s="28"/>
      <c r="D43" s="28"/>
      <c r="E43" s="112" t="s">
        <v>72</v>
      </c>
      <c r="F43" s="112"/>
      <c r="G43" s="113"/>
      <c r="H43" s="16">
        <f t="shared" si="6"/>
        <v>44</v>
      </c>
      <c r="I43" s="26">
        <f>SUM(L43:P43,S43:V43,X43:AB43,'02'!I43:K43,'02'!M43:S43,'02'!V43:Z43,'02'!AB43:AE43,'03'!I43:K43,'03'!M43:P43,'03'!R43:W43)</f>
        <v>9</v>
      </c>
      <c r="J43" s="52">
        <v>35</v>
      </c>
      <c r="K43" s="72">
        <f t="shared" si="0"/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1"/>
      <c r="R43" s="73">
        <f t="shared" si="1"/>
        <v>0</v>
      </c>
      <c r="S43" s="34">
        <v>0</v>
      </c>
      <c r="T43" s="34">
        <v>0</v>
      </c>
      <c r="U43" s="34">
        <v>0</v>
      </c>
      <c r="V43" s="34">
        <v>0</v>
      </c>
      <c r="W43" s="72">
        <f t="shared" si="2"/>
        <v>0</v>
      </c>
      <c r="X43" s="34">
        <v>0</v>
      </c>
      <c r="Y43" s="34">
        <v>0</v>
      </c>
      <c r="Z43" s="34">
        <v>0</v>
      </c>
      <c r="AA43" s="34">
        <v>0</v>
      </c>
      <c r="AB43" s="34">
        <v>0</v>
      </c>
      <c r="AC43" s="32"/>
      <c r="AD43" s="28"/>
      <c r="AE43" s="28"/>
      <c r="AF43" s="112" t="s">
        <v>72</v>
      </c>
      <c r="AG43" s="112"/>
      <c r="AH43" s="112"/>
      <c r="AI43" s="16">
        <f>SUM(K43,R43,W43,'02'!H43,'02'!L43,'02'!U43,'02'!AA43,'03'!H43,'03'!L43,'01'!J43)-H43</f>
        <v>0</v>
      </c>
      <c r="AJ43" s="16">
        <f>SUM(K43,R43,W43,'02'!H43,'02'!L43,'02'!U43,'02'!AA43,'03'!H43,'03'!L43)-I43</f>
        <v>0</v>
      </c>
      <c r="AK43" s="16">
        <f t="shared" si="3"/>
        <v>0</v>
      </c>
      <c r="AL43" s="16">
        <f t="shared" si="4"/>
        <v>0</v>
      </c>
      <c r="AM43" s="16">
        <f t="shared" si="5"/>
        <v>0</v>
      </c>
      <c r="AN43" s="16">
        <f>SUM('02'!I43:K43)-'02'!H43</f>
        <v>0</v>
      </c>
      <c r="AO43" s="16">
        <f>SUM('02'!M43:S43)-'02'!L43</f>
        <v>0</v>
      </c>
      <c r="AP43" s="16">
        <f>SUM('02'!V43:Z43)-'02'!U43</f>
        <v>0</v>
      </c>
      <c r="AQ43" s="16">
        <f>SUM('02'!AB43:AE43)-'02'!AA43</f>
        <v>0</v>
      </c>
      <c r="AR43" s="16">
        <f>SUM('03'!I43:K43)-'03'!H43</f>
        <v>0</v>
      </c>
      <c r="AS43" s="16">
        <f>SUM('03'!M43:P43,'03'!R43:W43)-'03'!L43</f>
        <v>0</v>
      </c>
    </row>
    <row r="44" spans="1:45" ht="12.9" customHeight="1">
      <c r="A44" s="14"/>
      <c r="B44" s="28"/>
      <c r="C44" s="28"/>
      <c r="D44" s="107" t="s">
        <v>73</v>
      </c>
      <c r="E44" s="107"/>
      <c r="F44" s="107"/>
      <c r="G44" s="108"/>
      <c r="H44" s="16">
        <f t="shared" si="6"/>
        <v>39</v>
      </c>
      <c r="I44" s="26">
        <f>SUM(L44:P44,S44:V44,X44:AB44,'02'!I44:K44,'02'!M44:S44,'02'!V44:Z44,'02'!AB44:AE44,'03'!I44:K44,'03'!M44:P44,'03'!R44:W44)</f>
        <v>3</v>
      </c>
      <c r="J44" s="52">
        <v>36</v>
      </c>
      <c r="K44" s="72">
        <f t="shared" si="0"/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1"/>
      <c r="R44" s="73">
        <f t="shared" si="1"/>
        <v>0</v>
      </c>
      <c r="S44" s="34">
        <v>0</v>
      </c>
      <c r="T44" s="34">
        <v>0</v>
      </c>
      <c r="U44" s="34">
        <v>0</v>
      </c>
      <c r="V44" s="34">
        <v>0</v>
      </c>
      <c r="W44" s="72">
        <f t="shared" si="2"/>
        <v>0</v>
      </c>
      <c r="X44" s="34">
        <v>0</v>
      </c>
      <c r="Y44" s="34">
        <v>0</v>
      </c>
      <c r="Z44" s="34">
        <v>0</v>
      </c>
      <c r="AA44" s="34">
        <v>0</v>
      </c>
      <c r="AB44" s="34">
        <v>0</v>
      </c>
      <c r="AC44" s="32"/>
      <c r="AD44" s="28"/>
      <c r="AE44" s="107" t="s">
        <v>73</v>
      </c>
      <c r="AF44" s="107"/>
      <c r="AG44" s="107"/>
      <c r="AH44" s="107"/>
      <c r="AI44" s="16">
        <f>SUM(K44,R44,W44,'02'!H44,'02'!L44,'02'!U44,'02'!AA44,'03'!H44,'03'!L44,'01'!J44)-H44</f>
        <v>0</v>
      </c>
      <c r="AJ44" s="16">
        <f>SUM(K44,R44,W44,'02'!H44,'02'!L44,'02'!U44,'02'!AA44,'03'!H44,'03'!L44)-I44</f>
        <v>0</v>
      </c>
      <c r="AK44" s="16">
        <f t="shared" si="3"/>
        <v>0</v>
      </c>
      <c r="AL44" s="16">
        <f t="shared" si="4"/>
        <v>0</v>
      </c>
      <c r="AM44" s="16">
        <f t="shared" si="5"/>
        <v>0</v>
      </c>
      <c r="AN44" s="16">
        <f>SUM('02'!I44:K44)-'02'!H44</f>
        <v>0</v>
      </c>
      <c r="AO44" s="16">
        <f>SUM('02'!M44:S44)-'02'!L44</f>
        <v>0</v>
      </c>
      <c r="AP44" s="16">
        <f>SUM('02'!V44:Z44)-'02'!U44</f>
        <v>0</v>
      </c>
      <c r="AQ44" s="16">
        <f>SUM('02'!AB44:AE44)-'02'!AA44</f>
        <v>0</v>
      </c>
      <c r="AR44" s="16">
        <f>SUM('03'!I44:K44)-'03'!H44</f>
        <v>0</v>
      </c>
      <c r="AS44" s="16">
        <f>SUM('03'!M44:P44,'03'!R44:W44)-'03'!L44</f>
        <v>0</v>
      </c>
    </row>
    <row r="45" spans="1:45" s="14" customFormat="1" ht="12.9" customHeight="1">
      <c r="A45" s="2"/>
      <c r="B45" s="28"/>
      <c r="C45" s="28"/>
      <c r="D45" s="28"/>
      <c r="E45" s="109" t="s">
        <v>74</v>
      </c>
      <c r="F45" s="109"/>
      <c r="G45" s="29" t="s">
        <v>51</v>
      </c>
      <c r="H45" s="16">
        <f t="shared" si="6"/>
        <v>28</v>
      </c>
      <c r="I45" s="26">
        <f>SUM(L45:P45,S45:V45,X45:AB45,'02'!I45:K45,'02'!M45:S45,'02'!V45:Z45,'02'!AB45:AE45,'03'!I45:K45,'03'!M45:P45,'03'!R45:W45)</f>
        <v>2</v>
      </c>
      <c r="J45" s="52">
        <v>26</v>
      </c>
      <c r="K45" s="72">
        <f t="shared" si="0"/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1"/>
      <c r="R45" s="73">
        <f t="shared" si="1"/>
        <v>0</v>
      </c>
      <c r="S45" s="34">
        <v>0</v>
      </c>
      <c r="T45" s="34">
        <v>0</v>
      </c>
      <c r="U45" s="34">
        <v>0</v>
      </c>
      <c r="V45" s="34">
        <v>0</v>
      </c>
      <c r="W45" s="72">
        <f t="shared" si="2"/>
        <v>0</v>
      </c>
      <c r="X45" s="34">
        <v>0</v>
      </c>
      <c r="Y45" s="34">
        <v>0</v>
      </c>
      <c r="Z45" s="34">
        <v>0</v>
      </c>
      <c r="AA45" s="34">
        <v>0</v>
      </c>
      <c r="AB45" s="34">
        <v>0</v>
      </c>
      <c r="AC45" s="32"/>
      <c r="AD45" s="28"/>
      <c r="AE45" s="28"/>
      <c r="AF45" s="109" t="s">
        <v>52</v>
      </c>
      <c r="AG45" s="109"/>
      <c r="AH45" s="28" t="s">
        <v>51</v>
      </c>
      <c r="AI45" s="16">
        <f>SUM(K45,R45,W45,'02'!H45,'02'!L45,'02'!U45,'02'!AA45,'03'!H45,'03'!L45,'01'!J45)-H45</f>
        <v>0</v>
      </c>
      <c r="AJ45" s="16">
        <f>SUM(K45,R45,W45,'02'!H45,'02'!L45,'02'!U45,'02'!AA45,'03'!H45,'03'!L45)-I45</f>
        <v>0</v>
      </c>
      <c r="AK45" s="16">
        <f t="shared" si="3"/>
        <v>0</v>
      </c>
      <c r="AL45" s="16">
        <f t="shared" si="4"/>
        <v>0</v>
      </c>
      <c r="AM45" s="16">
        <f t="shared" si="5"/>
        <v>0</v>
      </c>
      <c r="AN45" s="16">
        <f>SUM('02'!I45:K45)-'02'!H45</f>
        <v>0</v>
      </c>
      <c r="AO45" s="16">
        <f>SUM('02'!M45:S45)-'02'!L45</f>
        <v>0</v>
      </c>
      <c r="AP45" s="16">
        <f>SUM('02'!V45:Z45)-'02'!U45</f>
        <v>0</v>
      </c>
      <c r="AQ45" s="16">
        <f>SUM('02'!AB45:AE45)-'02'!AA45</f>
        <v>0</v>
      </c>
      <c r="AR45" s="16">
        <f>SUM('03'!I45:K45)-'03'!H45</f>
        <v>0</v>
      </c>
      <c r="AS45" s="16">
        <f>SUM('03'!M45:P45,'03'!R45:W45)-'03'!L45</f>
        <v>0</v>
      </c>
    </row>
    <row r="46" spans="1:45" ht="12.9" customHeight="1">
      <c r="A46" s="2"/>
      <c r="B46" s="28"/>
      <c r="C46" s="28"/>
      <c r="D46" s="107" t="s">
        <v>53</v>
      </c>
      <c r="E46" s="107"/>
      <c r="F46" s="107"/>
      <c r="G46" s="108"/>
      <c r="H46" s="16">
        <f t="shared" si="6"/>
        <v>0</v>
      </c>
      <c r="I46" s="26">
        <f>SUM(L46:P46,S46:V46,X46:AB46,'02'!I46:K46,'02'!M46:S46,'02'!V46:Z46,'02'!AB46:AE46,'03'!I46:K46,'03'!M46:P46,'03'!R46:W46)</f>
        <v>0</v>
      </c>
      <c r="J46" s="52">
        <v>0</v>
      </c>
      <c r="K46" s="72">
        <f t="shared" si="0"/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1"/>
      <c r="R46" s="73">
        <f t="shared" si="1"/>
        <v>0</v>
      </c>
      <c r="S46" s="34">
        <v>0</v>
      </c>
      <c r="T46" s="34">
        <v>0</v>
      </c>
      <c r="U46" s="34">
        <v>0</v>
      </c>
      <c r="V46" s="34">
        <v>0</v>
      </c>
      <c r="W46" s="72">
        <f t="shared" si="2"/>
        <v>0</v>
      </c>
      <c r="X46" s="34">
        <v>0</v>
      </c>
      <c r="Y46" s="34">
        <v>0</v>
      </c>
      <c r="Z46" s="34">
        <v>0</v>
      </c>
      <c r="AA46" s="34">
        <v>0</v>
      </c>
      <c r="AB46" s="34">
        <v>0</v>
      </c>
      <c r="AC46" s="32"/>
      <c r="AD46" s="28"/>
      <c r="AE46" s="107" t="s">
        <v>53</v>
      </c>
      <c r="AF46" s="107"/>
      <c r="AG46" s="107"/>
      <c r="AH46" s="107"/>
      <c r="AI46" s="16">
        <f>SUM(K46,R46,W46,'02'!H46,'02'!L46,'02'!U46,'02'!AA46,'03'!H46,'03'!L46,'01'!J46)-H46</f>
        <v>0</v>
      </c>
      <c r="AJ46" s="16">
        <f>SUM(K46,R46,W46,'02'!H46,'02'!L46,'02'!U46,'02'!AA46,'03'!H46,'03'!L46)-I46</f>
        <v>0</v>
      </c>
      <c r="AK46" s="16">
        <f t="shared" si="3"/>
        <v>0</v>
      </c>
      <c r="AL46" s="16">
        <f t="shared" si="4"/>
        <v>0</v>
      </c>
      <c r="AM46" s="16">
        <f t="shared" si="5"/>
        <v>0</v>
      </c>
      <c r="AN46" s="16">
        <f>SUM('02'!I46:K46)-'02'!H46</f>
        <v>0</v>
      </c>
      <c r="AO46" s="16">
        <f>SUM('02'!M46:S46)-'02'!L46</f>
        <v>0</v>
      </c>
      <c r="AP46" s="16">
        <f>SUM('02'!V46:Z46)-'02'!U46</f>
        <v>0</v>
      </c>
      <c r="AQ46" s="16">
        <f>SUM('02'!AB46:AE46)-'02'!AA46</f>
        <v>0</v>
      </c>
      <c r="AR46" s="16">
        <f>SUM('03'!I46:K46)-'03'!H46</f>
        <v>0</v>
      </c>
      <c r="AS46" s="16">
        <f>SUM('03'!M46:P46,'03'!R46:W46)-'03'!L46</f>
        <v>0</v>
      </c>
    </row>
    <row r="47" spans="1:45" ht="12.9" customHeight="1">
      <c r="A47" s="2"/>
      <c r="B47" s="28"/>
      <c r="C47" s="28"/>
      <c r="D47" s="107" t="s">
        <v>75</v>
      </c>
      <c r="E47" s="107"/>
      <c r="F47" s="107"/>
      <c r="G47" s="108"/>
      <c r="H47" s="16">
        <f t="shared" si="6"/>
        <v>43</v>
      </c>
      <c r="I47" s="26">
        <f>SUM(L47:P47,S47:V47,X47:AB47,'02'!I47:K47,'02'!M47:S47,'02'!V47:Z47,'02'!AB47:AE47,'03'!I47:K47,'03'!M47:P47,'03'!R47:W47)</f>
        <v>9</v>
      </c>
      <c r="J47" s="52">
        <v>34</v>
      </c>
      <c r="K47" s="72">
        <f t="shared" si="0"/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1"/>
      <c r="R47" s="73">
        <f t="shared" si="1"/>
        <v>0</v>
      </c>
      <c r="S47" s="34">
        <v>0</v>
      </c>
      <c r="T47" s="34">
        <v>0</v>
      </c>
      <c r="U47" s="34">
        <v>0</v>
      </c>
      <c r="V47" s="34">
        <v>0</v>
      </c>
      <c r="W47" s="72">
        <f t="shared" si="2"/>
        <v>0</v>
      </c>
      <c r="X47" s="34">
        <v>0</v>
      </c>
      <c r="Y47" s="34">
        <v>0</v>
      </c>
      <c r="Z47" s="34">
        <v>0</v>
      </c>
      <c r="AA47" s="34">
        <v>0</v>
      </c>
      <c r="AB47" s="34">
        <v>0</v>
      </c>
      <c r="AC47" s="32"/>
      <c r="AD47" s="28"/>
      <c r="AE47" s="107" t="s">
        <v>75</v>
      </c>
      <c r="AF47" s="107"/>
      <c r="AG47" s="107"/>
      <c r="AH47" s="107"/>
      <c r="AI47" s="16">
        <f>SUM(K47,R47,W47,'02'!H47,'02'!L47,'02'!U47,'02'!AA47,'03'!H47,'03'!L47,'01'!J47)-H47</f>
        <v>0</v>
      </c>
      <c r="AJ47" s="16">
        <f>SUM(K47,R47,W47,'02'!H47,'02'!L47,'02'!U47,'02'!AA47,'03'!H47,'03'!L47)-I47</f>
        <v>0</v>
      </c>
      <c r="AK47" s="16">
        <f t="shared" si="3"/>
        <v>0</v>
      </c>
      <c r="AL47" s="16">
        <f t="shared" si="4"/>
        <v>0</v>
      </c>
      <c r="AM47" s="16">
        <f t="shared" si="5"/>
        <v>0</v>
      </c>
      <c r="AN47" s="16">
        <f>SUM('02'!I47:K47)-'02'!H47</f>
        <v>0</v>
      </c>
      <c r="AO47" s="16">
        <f>SUM('02'!M47:S47)-'02'!L47</f>
        <v>0</v>
      </c>
      <c r="AP47" s="16">
        <f>SUM('02'!V47:Z47)-'02'!U47</f>
        <v>0</v>
      </c>
      <c r="AQ47" s="16">
        <f>SUM('02'!AB47:AE47)-'02'!AA47</f>
        <v>0</v>
      </c>
      <c r="AR47" s="16">
        <f>SUM('03'!I47:K47)-'03'!H47</f>
        <v>0</v>
      </c>
      <c r="AS47" s="16">
        <f>SUM('03'!M47:P47,'03'!R47:W47)-'03'!L47</f>
        <v>0</v>
      </c>
    </row>
    <row r="48" spans="1:45" ht="12.9" customHeight="1">
      <c r="A48" s="2"/>
      <c r="B48" s="23"/>
      <c r="C48" s="105" t="s">
        <v>76</v>
      </c>
      <c r="D48" s="105"/>
      <c r="E48" s="105"/>
      <c r="F48" s="105"/>
      <c r="G48" s="106"/>
      <c r="H48" s="16">
        <f>H49+H53</f>
        <v>6834</v>
      </c>
      <c r="I48" s="25">
        <f>SUM(L48:P48,S48:V48,X48:AB48,'02'!I48:K48,'02'!M48:S48,'02'!V48:Z48,'02'!AB48:AE48,'03'!I48:K48,'03'!M48:P48,'03'!R48:W48)</f>
        <v>825</v>
      </c>
      <c r="J48" s="16">
        <f>J49+J53</f>
        <v>6009</v>
      </c>
      <c r="K48" s="26">
        <f t="shared" si="0"/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20"/>
      <c r="R48" s="27">
        <f t="shared" si="1"/>
        <v>0</v>
      </c>
      <c r="S48" s="19">
        <v>0</v>
      </c>
      <c r="T48" s="19">
        <v>0</v>
      </c>
      <c r="U48" s="19">
        <v>0</v>
      </c>
      <c r="V48" s="19">
        <v>0</v>
      </c>
      <c r="W48" s="26">
        <f t="shared" si="2"/>
        <v>18</v>
      </c>
      <c r="X48" s="19">
        <v>7</v>
      </c>
      <c r="Y48" s="19">
        <v>2</v>
      </c>
      <c r="Z48" s="19">
        <v>5</v>
      </c>
      <c r="AA48" s="19">
        <v>0</v>
      </c>
      <c r="AB48" s="19">
        <v>4</v>
      </c>
      <c r="AC48" s="22"/>
      <c r="AD48" s="105" t="s">
        <v>76</v>
      </c>
      <c r="AE48" s="105"/>
      <c r="AF48" s="105"/>
      <c r="AG48" s="105"/>
      <c r="AH48" s="105"/>
      <c r="AI48" s="16">
        <f>SUM(K48,R48,W48,'02'!H48,'02'!L48,'02'!U48,'02'!AA48,'03'!H48,'03'!L48,'01'!J48)-H48</f>
        <v>0</v>
      </c>
      <c r="AJ48" s="16">
        <f>SUM(K48,R48,W48,'02'!H48,'02'!L48,'02'!U48,'02'!AA48,'03'!H48,'03'!L48)-I48</f>
        <v>0</v>
      </c>
      <c r="AK48" s="16">
        <f t="shared" si="3"/>
        <v>0</v>
      </c>
      <c r="AL48" s="16">
        <f t="shared" si="4"/>
        <v>0</v>
      </c>
      <c r="AM48" s="16">
        <f t="shared" si="5"/>
        <v>0</v>
      </c>
      <c r="AN48" s="16">
        <f>SUM('02'!I48:K48)-'02'!H48</f>
        <v>0</v>
      </c>
      <c r="AO48" s="16">
        <f>SUM('02'!M48:S48)-'02'!L48</f>
        <v>0</v>
      </c>
      <c r="AP48" s="16">
        <f>SUM('02'!V48:Z48)-'02'!U48</f>
        <v>0</v>
      </c>
      <c r="AQ48" s="16">
        <f>SUM('02'!AB48:AE48)-'02'!AA48</f>
        <v>0</v>
      </c>
      <c r="AR48" s="16">
        <f>SUM('03'!I48:K48)-'03'!H48</f>
        <v>0</v>
      </c>
      <c r="AS48" s="16">
        <f>SUM('03'!M48:P48,'03'!R48:W48)-'03'!L48</f>
        <v>0</v>
      </c>
    </row>
    <row r="49" spans="1:45" ht="12.9" customHeight="1">
      <c r="A49" s="14"/>
      <c r="B49" s="28"/>
      <c r="C49" s="28"/>
      <c r="D49" s="107" t="s">
        <v>77</v>
      </c>
      <c r="E49" s="107"/>
      <c r="F49" s="107"/>
      <c r="G49" s="108"/>
      <c r="H49" s="16">
        <f>SUM(H50:H52)</f>
        <v>254</v>
      </c>
      <c r="I49" s="25">
        <f>SUM(L49:P49,S49:V49,X49:AB49,'02'!I49:K49,'02'!M49:S49,'02'!V49:Z49,'02'!AB49:AE49,'03'!I49:K49,'03'!M49:P49,'03'!R49:W49)</f>
        <v>176</v>
      </c>
      <c r="J49" s="16">
        <f>SUM(J50:J52)</f>
        <v>78</v>
      </c>
      <c r="K49" s="72">
        <f t="shared" si="0"/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1"/>
      <c r="R49" s="73">
        <f t="shared" si="1"/>
        <v>0</v>
      </c>
      <c r="S49" s="30">
        <v>0</v>
      </c>
      <c r="T49" s="30">
        <v>0</v>
      </c>
      <c r="U49" s="30">
        <v>0</v>
      </c>
      <c r="V49" s="30">
        <v>0</v>
      </c>
      <c r="W49" s="72">
        <f t="shared" si="2"/>
        <v>0</v>
      </c>
      <c r="X49" s="30">
        <v>0</v>
      </c>
      <c r="Y49" s="30">
        <v>0</v>
      </c>
      <c r="Z49" s="30">
        <v>0</v>
      </c>
      <c r="AA49" s="30">
        <v>0</v>
      </c>
      <c r="AB49" s="30">
        <v>0</v>
      </c>
      <c r="AC49" s="32"/>
      <c r="AD49" s="28"/>
      <c r="AE49" s="107" t="s">
        <v>77</v>
      </c>
      <c r="AF49" s="107"/>
      <c r="AG49" s="107"/>
      <c r="AH49" s="107"/>
      <c r="AI49" s="16">
        <f>SUM(K49,R49,W49,'02'!H49,'02'!L49,'02'!U49,'02'!AA49,'03'!H49,'03'!L49,'01'!J49)-H49</f>
        <v>0</v>
      </c>
      <c r="AJ49" s="16">
        <f>SUM(K49,R49,W49,'02'!H49,'02'!L49,'02'!U49,'02'!AA49,'03'!H49,'03'!L49)-I49</f>
        <v>0</v>
      </c>
      <c r="AK49" s="16">
        <f t="shared" si="3"/>
        <v>0</v>
      </c>
      <c r="AL49" s="16">
        <f t="shared" si="4"/>
        <v>0</v>
      </c>
      <c r="AM49" s="16">
        <f t="shared" si="5"/>
        <v>0</v>
      </c>
      <c r="AN49" s="16">
        <f>SUM('02'!I49:K49)-'02'!H49</f>
        <v>0</v>
      </c>
      <c r="AO49" s="16">
        <f>SUM('02'!M49:S49)-'02'!L49</f>
        <v>0</v>
      </c>
      <c r="AP49" s="16">
        <f>SUM('02'!V49:Z49)-'02'!U49</f>
        <v>0</v>
      </c>
      <c r="AQ49" s="16">
        <f>SUM('02'!AB49:AE49)-'02'!AA49</f>
        <v>0</v>
      </c>
      <c r="AR49" s="16">
        <f>SUM('03'!I49:K49)-'03'!H49</f>
        <v>0</v>
      </c>
      <c r="AS49" s="16">
        <f>SUM('03'!M49:P49,'03'!R49:W49)-'03'!L49</f>
        <v>0</v>
      </c>
    </row>
    <row r="50" spans="1:45" s="14" customFormat="1" ht="12.9" customHeight="1">
      <c r="A50" s="2"/>
      <c r="B50" s="28"/>
      <c r="C50" s="28"/>
      <c r="D50" s="28"/>
      <c r="E50" s="112" t="s">
        <v>78</v>
      </c>
      <c r="F50" s="107"/>
      <c r="G50" s="108"/>
      <c r="H50" s="16">
        <f t="shared" si="6"/>
        <v>70</v>
      </c>
      <c r="I50" s="26">
        <f>SUM(L50:P50,S50:V50,X50:AB50,'02'!I50:K50,'02'!M50:S50,'02'!V50:Z50,'02'!AB50:AE50,'03'!I50:K50,'03'!M50:P50,'03'!R50:W50)</f>
        <v>57</v>
      </c>
      <c r="J50" s="52">
        <v>13</v>
      </c>
      <c r="K50" s="72">
        <f t="shared" si="0"/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1"/>
      <c r="R50" s="73">
        <f t="shared" si="1"/>
        <v>0</v>
      </c>
      <c r="S50" s="34">
        <v>0</v>
      </c>
      <c r="T50" s="34">
        <v>0</v>
      </c>
      <c r="U50" s="34">
        <v>0</v>
      </c>
      <c r="V50" s="34">
        <v>0</v>
      </c>
      <c r="W50" s="72">
        <f t="shared" si="2"/>
        <v>0</v>
      </c>
      <c r="X50" s="34">
        <v>0</v>
      </c>
      <c r="Y50" s="34">
        <v>0</v>
      </c>
      <c r="Z50" s="34">
        <v>0</v>
      </c>
      <c r="AA50" s="34">
        <v>0</v>
      </c>
      <c r="AB50" s="34">
        <v>0</v>
      </c>
      <c r="AC50" s="32"/>
      <c r="AD50" s="28"/>
      <c r="AE50" s="28"/>
      <c r="AF50" s="112" t="s">
        <v>78</v>
      </c>
      <c r="AG50" s="107"/>
      <c r="AH50" s="107"/>
      <c r="AI50" s="16">
        <f>SUM(K50,R50,W50,'02'!H50,'02'!L50,'02'!U50,'02'!AA50,'03'!H50,'03'!L50,'01'!J50)-H50</f>
        <v>0</v>
      </c>
      <c r="AJ50" s="16">
        <f>SUM(K50,R50,W50,'02'!H50,'02'!L50,'02'!U50,'02'!AA50,'03'!H50,'03'!L50)-I50</f>
        <v>0</v>
      </c>
      <c r="AK50" s="16">
        <f t="shared" si="3"/>
        <v>0</v>
      </c>
      <c r="AL50" s="16">
        <f t="shared" si="4"/>
        <v>0</v>
      </c>
      <c r="AM50" s="16">
        <f t="shared" si="5"/>
        <v>0</v>
      </c>
      <c r="AN50" s="16">
        <f>SUM('02'!I50:K50)-'02'!H50</f>
        <v>0</v>
      </c>
      <c r="AO50" s="16">
        <f>SUM('02'!M50:S50)-'02'!L50</f>
        <v>0</v>
      </c>
      <c r="AP50" s="16">
        <f>SUM('02'!V50:Z50)-'02'!U50</f>
        <v>0</v>
      </c>
      <c r="AQ50" s="16">
        <f>SUM('02'!AB50:AE50)-'02'!AA50</f>
        <v>0</v>
      </c>
      <c r="AR50" s="16">
        <f>SUM('03'!I50:K50)-'03'!H50</f>
        <v>0</v>
      </c>
      <c r="AS50" s="16">
        <f>SUM('03'!M50:P50,'03'!R50:W50)-'03'!L50</f>
        <v>0</v>
      </c>
    </row>
    <row r="51" spans="1:45" ht="12.9" customHeight="1">
      <c r="A51" s="2"/>
      <c r="B51" s="28"/>
      <c r="C51" s="28"/>
      <c r="D51" s="28"/>
      <c r="E51" s="112" t="s">
        <v>79</v>
      </c>
      <c r="F51" s="107"/>
      <c r="G51" s="108"/>
      <c r="H51" s="16">
        <f t="shared" si="6"/>
        <v>160</v>
      </c>
      <c r="I51" s="26">
        <f>SUM(L51:P51,S51:V51,X51:AB51,'02'!I51:K51,'02'!M51:S51,'02'!V51:Z51,'02'!AB51:AE51,'03'!I51:K51,'03'!M51:P51,'03'!R51:W51)</f>
        <v>112</v>
      </c>
      <c r="J51" s="52">
        <v>48</v>
      </c>
      <c r="K51" s="72">
        <f t="shared" si="0"/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1"/>
      <c r="R51" s="73">
        <f t="shared" si="1"/>
        <v>0</v>
      </c>
      <c r="S51" s="34">
        <v>0</v>
      </c>
      <c r="T51" s="34">
        <v>0</v>
      </c>
      <c r="U51" s="34">
        <v>0</v>
      </c>
      <c r="V51" s="34">
        <v>0</v>
      </c>
      <c r="W51" s="72">
        <f t="shared" si="2"/>
        <v>0</v>
      </c>
      <c r="X51" s="34">
        <v>0</v>
      </c>
      <c r="Y51" s="34">
        <v>0</v>
      </c>
      <c r="Z51" s="34">
        <v>0</v>
      </c>
      <c r="AA51" s="34">
        <v>0</v>
      </c>
      <c r="AB51" s="34">
        <v>0</v>
      </c>
      <c r="AC51" s="32"/>
      <c r="AD51" s="28"/>
      <c r="AE51" s="28"/>
      <c r="AF51" s="112" t="s">
        <v>79</v>
      </c>
      <c r="AG51" s="107"/>
      <c r="AH51" s="107"/>
      <c r="AI51" s="16">
        <f>SUM(K51,R51,W51,'02'!H51,'02'!L51,'02'!U51,'02'!AA51,'03'!H51,'03'!L51,'01'!J51)-H51</f>
        <v>0</v>
      </c>
      <c r="AJ51" s="16">
        <f>SUM(K51,R51,W51,'02'!H51,'02'!L51,'02'!U51,'02'!AA51,'03'!H51,'03'!L51)-I51</f>
        <v>0</v>
      </c>
      <c r="AK51" s="16">
        <f t="shared" si="3"/>
        <v>0</v>
      </c>
      <c r="AL51" s="16">
        <f t="shared" si="4"/>
        <v>0</v>
      </c>
      <c r="AM51" s="16">
        <f t="shared" si="5"/>
        <v>0</v>
      </c>
      <c r="AN51" s="16">
        <f>SUM('02'!I51:K51)-'02'!H51</f>
        <v>0</v>
      </c>
      <c r="AO51" s="16">
        <f>SUM('02'!M51:S51)-'02'!L51</f>
        <v>0</v>
      </c>
      <c r="AP51" s="16">
        <f>SUM('02'!V51:Z51)-'02'!U51</f>
        <v>0</v>
      </c>
      <c r="AQ51" s="16">
        <f>SUM('02'!AB51:AE51)-'02'!AA51</f>
        <v>0</v>
      </c>
      <c r="AR51" s="16">
        <f>SUM('03'!I51:K51)-'03'!H51</f>
        <v>0</v>
      </c>
      <c r="AS51" s="16">
        <f>SUM('03'!M51:P51,'03'!R51:W51)-'03'!L51</f>
        <v>0</v>
      </c>
    </row>
    <row r="52" spans="1:45" ht="12.9" customHeight="1">
      <c r="A52" s="2"/>
      <c r="B52" s="28"/>
      <c r="C52" s="28"/>
      <c r="D52" s="28"/>
      <c r="E52" s="112" t="s">
        <v>54</v>
      </c>
      <c r="F52" s="107"/>
      <c r="G52" s="108"/>
      <c r="H52" s="16">
        <f t="shared" si="6"/>
        <v>24</v>
      </c>
      <c r="I52" s="26">
        <f>SUM(L52:P52,S52:V52,X52:AB52,'02'!I52:K52,'02'!M52:S52,'02'!V52:Z52,'02'!AB52:AE52,'03'!I52:K52,'03'!M52:P52,'03'!R52:W52)</f>
        <v>7</v>
      </c>
      <c r="J52" s="52">
        <v>17</v>
      </c>
      <c r="K52" s="72">
        <f t="shared" si="0"/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1"/>
      <c r="R52" s="73">
        <f t="shared" si="1"/>
        <v>0</v>
      </c>
      <c r="S52" s="34">
        <v>0</v>
      </c>
      <c r="T52" s="34">
        <v>0</v>
      </c>
      <c r="U52" s="34">
        <v>0</v>
      </c>
      <c r="V52" s="34">
        <v>0</v>
      </c>
      <c r="W52" s="72">
        <f t="shared" si="2"/>
        <v>0</v>
      </c>
      <c r="X52" s="34">
        <v>0</v>
      </c>
      <c r="Y52" s="34">
        <v>0</v>
      </c>
      <c r="Z52" s="34">
        <v>0</v>
      </c>
      <c r="AA52" s="34">
        <v>0</v>
      </c>
      <c r="AB52" s="34">
        <v>0</v>
      </c>
      <c r="AC52" s="32"/>
      <c r="AD52" s="28"/>
      <c r="AE52" s="28"/>
      <c r="AF52" s="112" t="s">
        <v>54</v>
      </c>
      <c r="AG52" s="107"/>
      <c r="AH52" s="107"/>
      <c r="AI52" s="16">
        <f>SUM(K52,R52,W52,'02'!H52,'02'!L52,'02'!U52,'02'!AA52,'03'!H52,'03'!L52,'01'!J52)-H52</f>
        <v>0</v>
      </c>
      <c r="AJ52" s="16">
        <f>SUM(K52,R52,W52,'02'!H52,'02'!L52,'02'!U52,'02'!AA52,'03'!H52,'03'!L52)-I52</f>
        <v>0</v>
      </c>
      <c r="AK52" s="16">
        <f t="shared" si="3"/>
        <v>0</v>
      </c>
      <c r="AL52" s="16">
        <f t="shared" si="4"/>
        <v>0</v>
      </c>
      <c r="AM52" s="16">
        <f t="shared" si="5"/>
        <v>0</v>
      </c>
      <c r="AN52" s="16">
        <f>SUM('02'!I52:K52)-'02'!H52</f>
        <v>0</v>
      </c>
      <c r="AO52" s="16">
        <f>SUM('02'!M52:S52)-'02'!L52</f>
        <v>0</v>
      </c>
      <c r="AP52" s="16">
        <f>SUM('02'!V52:Z52)-'02'!U52</f>
        <v>0</v>
      </c>
      <c r="AQ52" s="16">
        <f>SUM('02'!AB52:AE52)-'02'!AA52</f>
        <v>0</v>
      </c>
      <c r="AR52" s="16">
        <f>SUM('03'!I52:K52)-'03'!H52</f>
        <v>0</v>
      </c>
      <c r="AS52" s="16">
        <f>SUM('03'!M52:P52,'03'!R52:W52)-'03'!L52</f>
        <v>0</v>
      </c>
    </row>
    <row r="53" spans="1:45" ht="12.9" customHeight="1">
      <c r="A53" s="2"/>
      <c r="B53" s="28"/>
      <c r="C53" s="28"/>
      <c r="D53" s="107" t="s">
        <v>80</v>
      </c>
      <c r="E53" s="107"/>
      <c r="F53" s="107"/>
      <c r="G53" s="108"/>
      <c r="H53" s="16">
        <f t="shared" si="6"/>
        <v>6580</v>
      </c>
      <c r="I53" s="26">
        <f>SUM(L53:P53,S53:V53,X53:AB53,'02'!I53:K53,'02'!M53:S53,'02'!V53:Z53,'02'!AB53:AE53,'03'!I53:K53,'03'!M53:P53,'03'!R53:W53)</f>
        <v>649</v>
      </c>
      <c r="J53" s="52">
        <v>5931</v>
      </c>
      <c r="K53" s="72">
        <f t="shared" si="0"/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1"/>
      <c r="R53" s="73">
        <f t="shared" si="1"/>
        <v>0</v>
      </c>
      <c r="S53" s="34">
        <v>0</v>
      </c>
      <c r="T53" s="34">
        <v>0</v>
      </c>
      <c r="U53" s="34">
        <v>0</v>
      </c>
      <c r="V53" s="34">
        <v>0</v>
      </c>
      <c r="W53" s="72">
        <f t="shared" si="2"/>
        <v>18</v>
      </c>
      <c r="X53" s="34">
        <v>7</v>
      </c>
      <c r="Y53" s="34">
        <v>2</v>
      </c>
      <c r="Z53" s="34">
        <v>5</v>
      </c>
      <c r="AA53" s="34">
        <v>0</v>
      </c>
      <c r="AB53" s="34">
        <v>4</v>
      </c>
      <c r="AC53" s="32"/>
      <c r="AD53" s="28"/>
      <c r="AE53" s="107" t="s">
        <v>80</v>
      </c>
      <c r="AF53" s="107"/>
      <c r="AG53" s="107"/>
      <c r="AH53" s="107"/>
      <c r="AI53" s="16">
        <f>SUM(K53,R53,W53,'02'!H53,'02'!L53,'02'!U53,'02'!AA53,'03'!H53,'03'!L53,'01'!J53)-H53</f>
        <v>0</v>
      </c>
      <c r="AJ53" s="16">
        <f>SUM(K53,R53,W53,'02'!H53,'02'!L53,'02'!U53,'02'!AA53,'03'!H53,'03'!L53)-I53</f>
        <v>0</v>
      </c>
      <c r="AK53" s="16">
        <f t="shared" si="3"/>
        <v>0</v>
      </c>
      <c r="AL53" s="16">
        <f t="shared" si="4"/>
        <v>0</v>
      </c>
      <c r="AM53" s="16">
        <f t="shared" si="5"/>
        <v>0</v>
      </c>
      <c r="AN53" s="16">
        <f>SUM('02'!I53:K53)-'02'!H53</f>
        <v>0</v>
      </c>
      <c r="AO53" s="16">
        <f>SUM('02'!M53:S53)-'02'!L53</f>
        <v>0</v>
      </c>
      <c r="AP53" s="16">
        <f>SUM('02'!V53:Z53)-'02'!U53</f>
        <v>0</v>
      </c>
      <c r="AQ53" s="16">
        <f>SUM('02'!AB53:AE53)-'02'!AA53</f>
        <v>0</v>
      </c>
      <c r="AR53" s="16">
        <f>SUM('03'!I53:K53)-'03'!H53</f>
        <v>0</v>
      </c>
      <c r="AS53" s="16">
        <f>SUM('03'!M53:P53,'03'!R53:W53)-'03'!L53</f>
        <v>0</v>
      </c>
    </row>
    <row r="54" spans="1:45" ht="12.9" customHeight="1">
      <c r="A54" s="2"/>
      <c r="B54" s="12"/>
      <c r="C54" s="12"/>
      <c r="D54" s="12"/>
      <c r="E54" s="109" t="s">
        <v>81</v>
      </c>
      <c r="F54" s="109"/>
      <c r="G54" s="29" t="s">
        <v>55</v>
      </c>
      <c r="H54" s="16">
        <f t="shared" si="6"/>
        <v>3945</v>
      </c>
      <c r="I54" s="26">
        <f>SUM(L54:P54,S54:V54,X54:AB54,'02'!I54:K54,'02'!M54:S54,'02'!V54:Z54,'02'!AB54:AE54,'03'!I54:K54,'03'!M54:P54,'03'!R54:W54)</f>
        <v>157</v>
      </c>
      <c r="J54" s="52">
        <v>3788</v>
      </c>
      <c r="K54" s="72">
        <f t="shared" si="0"/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1"/>
      <c r="R54" s="73">
        <f t="shared" si="1"/>
        <v>0</v>
      </c>
      <c r="S54" s="34">
        <v>0</v>
      </c>
      <c r="T54" s="34">
        <v>0</v>
      </c>
      <c r="U54" s="34">
        <v>0</v>
      </c>
      <c r="V54" s="34">
        <v>0</v>
      </c>
      <c r="W54" s="72">
        <f t="shared" si="2"/>
        <v>18</v>
      </c>
      <c r="X54" s="34">
        <v>7</v>
      </c>
      <c r="Y54" s="34">
        <v>2</v>
      </c>
      <c r="Z54" s="34">
        <v>5</v>
      </c>
      <c r="AA54" s="34">
        <v>0</v>
      </c>
      <c r="AB54" s="34">
        <v>4</v>
      </c>
      <c r="AC54" s="36"/>
      <c r="AD54" s="12"/>
      <c r="AE54" s="12"/>
      <c r="AF54" s="109" t="s">
        <v>56</v>
      </c>
      <c r="AG54" s="109"/>
      <c r="AH54" s="28" t="s">
        <v>55</v>
      </c>
      <c r="AI54" s="16">
        <f>SUM(K54,R54,W54,'02'!H54,'02'!L54,'02'!U54,'02'!AA54,'03'!H54,'03'!L54,'01'!J54)-H54</f>
        <v>0</v>
      </c>
      <c r="AJ54" s="16">
        <f>SUM(K54,R54,W54,'02'!H54,'02'!L54,'02'!U54,'02'!AA54,'03'!H54,'03'!L54)-I54</f>
        <v>0</v>
      </c>
      <c r="AK54" s="16">
        <f t="shared" si="3"/>
        <v>0</v>
      </c>
      <c r="AL54" s="16">
        <f t="shared" si="4"/>
        <v>0</v>
      </c>
      <c r="AM54" s="16">
        <f t="shared" si="5"/>
        <v>0</v>
      </c>
      <c r="AN54" s="16">
        <f>SUM('02'!I54:K54)-'02'!H54</f>
        <v>0</v>
      </c>
      <c r="AO54" s="16">
        <f>SUM('02'!M54:S54)-'02'!L54</f>
        <v>0</v>
      </c>
      <c r="AP54" s="16">
        <f>SUM('02'!V54:Z54)-'02'!U54</f>
        <v>0</v>
      </c>
      <c r="AQ54" s="16">
        <f>SUM('02'!AB54:AE54)-'02'!AA54</f>
        <v>0</v>
      </c>
      <c r="AR54" s="16">
        <f>SUM('03'!I54:K54)-'03'!H54</f>
        <v>0</v>
      </c>
      <c r="AS54" s="16">
        <f>SUM('03'!M54:P54,'03'!R54:W54)-'03'!L54</f>
        <v>0</v>
      </c>
    </row>
    <row r="55" spans="1:45" ht="12.9" customHeight="1">
      <c r="A55" s="2"/>
      <c r="B55" s="12"/>
      <c r="C55" s="12"/>
      <c r="D55" s="12"/>
      <c r="E55" s="115" t="s">
        <v>56</v>
      </c>
      <c r="F55" s="115"/>
      <c r="G55" s="29" t="s">
        <v>57</v>
      </c>
      <c r="H55" s="16">
        <f t="shared" si="6"/>
        <v>1761</v>
      </c>
      <c r="I55" s="26">
        <f>SUM(L55:P55,S55:V55,X55:AB55,'02'!I55:K55,'02'!M55:S55,'02'!V55:Z55,'02'!AB55:AE55,'03'!I55:K55,'03'!M55:P55,'03'!R55:W55)</f>
        <v>33</v>
      </c>
      <c r="J55" s="52">
        <v>1728</v>
      </c>
      <c r="K55" s="72">
        <f t="shared" si="0"/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1"/>
      <c r="R55" s="73">
        <f t="shared" si="1"/>
        <v>0</v>
      </c>
      <c r="S55" s="34">
        <v>0</v>
      </c>
      <c r="T55" s="34">
        <v>0</v>
      </c>
      <c r="U55" s="34">
        <v>0</v>
      </c>
      <c r="V55" s="34">
        <v>0</v>
      </c>
      <c r="W55" s="72">
        <f t="shared" si="2"/>
        <v>0</v>
      </c>
      <c r="X55" s="34">
        <v>0</v>
      </c>
      <c r="Y55" s="34">
        <v>0</v>
      </c>
      <c r="Z55" s="34">
        <v>0</v>
      </c>
      <c r="AA55" s="34">
        <v>0</v>
      </c>
      <c r="AB55" s="34">
        <v>0</v>
      </c>
      <c r="AC55" s="36"/>
      <c r="AD55" s="12"/>
      <c r="AE55" s="12"/>
      <c r="AF55" s="115" t="s">
        <v>58</v>
      </c>
      <c r="AG55" s="115"/>
      <c r="AH55" s="28" t="s">
        <v>57</v>
      </c>
      <c r="AI55" s="16">
        <f>SUM(K55,R55,W55,'02'!H55,'02'!L55,'02'!U55,'02'!AA55,'03'!H55,'03'!L55,'01'!J55)-H55</f>
        <v>0</v>
      </c>
      <c r="AJ55" s="16">
        <f>SUM(K55,R55,W55,'02'!H55,'02'!L55,'02'!U55,'02'!AA55,'03'!H55,'03'!L55)-I55</f>
        <v>0</v>
      </c>
      <c r="AK55" s="16">
        <f t="shared" si="3"/>
        <v>0</v>
      </c>
      <c r="AL55" s="16">
        <f t="shared" si="4"/>
        <v>0</v>
      </c>
      <c r="AM55" s="16">
        <f t="shared" si="5"/>
        <v>0</v>
      </c>
      <c r="AN55" s="16">
        <f>SUM('02'!I55:K55)-'02'!H55</f>
        <v>0</v>
      </c>
      <c r="AO55" s="16">
        <f>SUM('02'!M55:S55)-'02'!L55</f>
        <v>0</v>
      </c>
      <c r="AP55" s="16">
        <f>SUM('02'!V55:Z55)-'02'!U55</f>
        <v>0</v>
      </c>
      <c r="AQ55" s="16">
        <f>SUM('02'!AB55:AE55)-'02'!AA55</f>
        <v>0</v>
      </c>
      <c r="AR55" s="16">
        <f>SUM('03'!I55:K55)-'03'!H55</f>
        <v>0</v>
      </c>
      <c r="AS55" s="16">
        <f>SUM('03'!M55:P55,'03'!R55:W55)-'03'!L55</f>
        <v>0</v>
      </c>
    </row>
    <row r="56" spans="1:45" ht="12.9" customHeight="1">
      <c r="A56" s="2"/>
      <c r="B56" s="37"/>
      <c r="C56" s="105" t="s">
        <v>59</v>
      </c>
      <c r="D56" s="105"/>
      <c r="E56" s="105"/>
      <c r="F56" s="105"/>
      <c r="G56" s="106"/>
      <c r="H56" s="16">
        <f t="shared" si="6"/>
        <v>33586</v>
      </c>
      <c r="I56" s="24">
        <f>SUM(L56:P56,S56:V56,X56:AB56,'02'!I56:K56,'02'!M56:S56,'02'!V56:Z56,'02'!AB56:AE56,'03'!I56:K56,'03'!M56:P56,'03'!R56:W56)</f>
        <v>7007</v>
      </c>
      <c r="J56" s="33">
        <v>26579</v>
      </c>
      <c r="K56" s="26">
        <f t="shared" si="0"/>
        <v>14</v>
      </c>
      <c r="L56" s="33">
        <v>5</v>
      </c>
      <c r="M56" s="33">
        <v>0</v>
      </c>
      <c r="N56" s="33">
        <v>5</v>
      </c>
      <c r="O56" s="33">
        <v>1</v>
      </c>
      <c r="P56" s="33">
        <v>3</v>
      </c>
      <c r="Q56" s="20"/>
      <c r="R56" s="27">
        <f t="shared" si="1"/>
        <v>6</v>
      </c>
      <c r="S56" s="33">
        <v>2</v>
      </c>
      <c r="T56" s="33">
        <v>0</v>
      </c>
      <c r="U56" s="33">
        <v>0</v>
      </c>
      <c r="V56" s="33">
        <v>4</v>
      </c>
      <c r="W56" s="26">
        <f t="shared" si="2"/>
        <v>582</v>
      </c>
      <c r="X56" s="33">
        <v>96</v>
      </c>
      <c r="Y56" s="33">
        <v>143</v>
      </c>
      <c r="Z56" s="33">
        <v>124</v>
      </c>
      <c r="AA56" s="33">
        <v>9</v>
      </c>
      <c r="AB56" s="33">
        <v>210</v>
      </c>
      <c r="AC56" s="38"/>
      <c r="AD56" s="105" t="s">
        <v>59</v>
      </c>
      <c r="AE56" s="105"/>
      <c r="AF56" s="105"/>
      <c r="AG56" s="105"/>
      <c r="AH56" s="105"/>
      <c r="AI56" s="16">
        <f>SUM(K56,R56,W56,'02'!H56,'02'!L56,'02'!U56,'02'!AA56,'03'!H56,'03'!L56,'01'!J56)-H56</f>
        <v>0</v>
      </c>
      <c r="AJ56" s="16">
        <f>SUM(K56,R56,W56,'02'!H56,'02'!L56,'02'!U56,'02'!AA56,'03'!H56,'03'!L56)-I56</f>
        <v>0</v>
      </c>
      <c r="AK56" s="16">
        <f t="shared" si="3"/>
        <v>0</v>
      </c>
      <c r="AL56" s="16">
        <f t="shared" si="4"/>
        <v>0</v>
      </c>
      <c r="AM56" s="16">
        <f t="shared" si="5"/>
        <v>0</v>
      </c>
      <c r="AN56" s="16">
        <f>SUM('02'!I56:K56)-'02'!H56</f>
        <v>0</v>
      </c>
      <c r="AO56" s="16">
        <f>SUM('02'!M56:S56)-'02'!L56</f>
        <v>0</v>
      </c>
      <c r="AP56" s="16">
        <f>SUM('02'!V56:Z56)-'02'!U56</f>
        <v>0</v>
      </c>
      <c r="AQ56" s="16">
        <f>SUM('02'!AB56:AE56)-'02'!AA56</f>
        <v>0</v>
      </c>
      <c r="AR56" s="16">
        <f>SUM('03'!I56:K56)-'03'!H56</f>
        <v>0</v>
      </c>
      <c r="AS56" s="16">
        <f>SUM('03'!M56:P56,'03'!R56:W56)-'03'!L56</f>
        <v>0</v>
      </c>
    </row>
    <row r="57" spans="1:45" ht="12.9" customHeight="1">
      <c r="B57" s="12"/>
      <c r="C57" s="12"/>
      <c r="D57" s="109" t="s">
        <v>58</v>
      </c>
      <c r="E57" s="109"/>
      <c r="F57" s="107" t="s">
        <v>60</v>
      </c>
      <c r="G57" s="108"/>
      <c r="H57" s="16">
        <f t="shared" si="6"/>
        <v>12915</v>
      </c>
      <c r="I57" s="24">
        <f>SUM(L57:P57,S57:V57,X57:AB57,'02'!I57:K57,'02'!M57:S57,'02'!V57:Z57,'02'!AB57:AE57,'03'!I57:K57,'03'!M57:P57,'03'!R57:W57)</f>
        <v>59</v>
      </c>
      <c r="J57" s="33">
        <v>12856</v>
      </c>
      <c r="K57" s="72">
        <f t="shared" si="0"/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1"/>
      <c r="R57" s="73">
        <f t="shared" si="1"/>
        <v>0</v>
      </c>
      <c r="S57" s="34">
        <v>0</v>
      </c>
      <c r="T57" s="34">
        <v>0</v>
      </c>
      <c r="U57" s="34">
        <v>0</v>
      </c>
      <c r="V57" s="34">
        <v>0</v>
      </c>
      <c r="W57" s="72">
        <f t="shared" si="2"/>
        <v>0</v>
      </c>
      <c r="X57" s="34">
        <v>0</v>
      </c>
      <c r="Y57" s="34">
        <v>0</v>
      </c>
      <c r="Z57" s="34">
        <v>0</v>
      </c>
      <c r="AA57" s="34">
        <v>0</v>
      </c>
      <c r="AB57" s="34">
        <v>0</v>
      </c>
      <c r="AC57" s="36"/>
      <c r="AD57" s="12"/>
      <c r="AE57" s="109" t="s">
        <v>58</v>
      </c>
      <c r="AF57" s="109"/>
      <c r="AG57" s="107" t="s">
        <v>60</v>
      </c>
      <c r="AH57" s="107"/>
      <c r="AI57" s="16">
        <f>SUM(K57,R57,W57,'02'!H57,'02'!L57,'02'!U57,'02'!AA57,'03'!H57,'03'!L57,'01'!J57)-H57</f>
        <v>0</v>
      </c>
      <c r="AJ57" s="16">
        <f>SUM(K57,R57,W57,'02'!H57,'02'!L57,'02'!U57,'02'!AA57,'03'!H57,'03'!L57)-I57</f>
        <v>0</v>
      </c>
      <c r="AK57" s="16">
        <f t="shared" si="3"/>
        <v>0</v>
      </c>
      <c r="AL57" s="16">
        <f t="shared" si="4"/>
        <v>0</v>
      </c>
      <c r="AM57" s="16">
        <f t="shared" si="5"/>
        <v>0</v>
      </c>
      <c r="AN57" s="16">
        <f>SUM('02'!I57:K57)-'02'!H57</f>
        <v>0</v>
      </c>
      <c r="AO57" s="16">
        <f>SUM('02'!M57:S57)-'02'!L57</f>
        <v>0</v>
      </c>
      <c r="AP57" s="16">
        <f>SUM('02'!V57:Z57)-'02'!U57</f>
        <v>0</v>
      </c>
      <c r="AQ57" s="16">
        <f>SUM('02'!AB57:AE57)-'02'!AA57</f>
        <v>0</v>
      </c>
      <c r="AR57" s="16">
        <f>SUM('03'!I57:K57)-'03'!H57</f>
        <v>0</v>
      </c>
      <c r="AS57" s="16">
        <f>SUM('03'!M57:P57,'03'!R57:W57)-'03'!L57</f>
        <v>0</v>
      </c>
    </row>
    <row r="58" spans="1:45" ht="12.9" customHeight="1">
      <c r="B58" s="12"/>
      <c r="C58" s="12"/>
      <c r="D58" s="109" t="s">
        <v>58</v>
      </c>
      <c r="E58" s="109"/>
      <c r="F58" s="107" t="s">
        <v>61</v>
      </c>
      <c r="G58" s="108"/>
      <c r="H58" s="16">
        <f t="shared" si="6"/>
        <v>2255</v>
      </c>
      <c r="I58" s="24">
        <f>SUM(L58:P58,S58:V58,X58:AB58,'02'!I58:K58,'02'!M58:S58,'02'!V58:Z58,'02'!AB58:AE58,'03'!I58:K58,'03'!M58:P58,'03'!R58:W58)</f>
        <v>357</v>
      </c>
      <c r="J58" s="33">
        <v>1898</v>
      </c>
      <c r="K58" s="72">
        <f t="shared" si="0"/>
        <v>1</v>
      </c>
      <c r="L58" s="34">
        <v>1</v>
      </c>
      <c r="M58" s="34">
        <v>0</v>
      </c>
      <c r="N58" s="34">
        <v>0</v>
      </c>
      <c r="O58" s="34">
        <v>0</v>
      </c>
      <c r="P58" s="34">
        <v>0</v>
      </c>
      <c r="Q58" s="31"/>
      <c r="R58" s="73">
        <f t="shared" si="1"/>
        <v>2</v>
      </c>
      <c r="S58" s="34">
        <v>0</v>
      </c>
      <c r="T58" s="34">
        <v>0</v>
      </c>
      <c r="U58" s="34">
        <v>0</v>
      </c>
      <c r="V58" s="34">
        <v>2</v>
      </c>
      <c r="W58" s="72">
        <f t="shared" si="2"/>
        <v>97</v>
      </c>
      <c r="X58" s="34">
        <v>17</v>
      </c>
      <c r="Y58" s="34">
        <v>61</v>
      </c>
      <c r="Z58" s="34">
        <v>5</v>
      </c>
      <c r="AA58" s="34">
        <v>2</v>
      </c>
      <c r="AB58" s="34">
        <v>12</v>
      </c>
      <c r="AC58" s="36"/>
      <c r="AD58" s="12"/>
      <c r="AE58" s="109" t="s">
        <v>58</v>
      </c>
      <c r="AF58" s="109"/>
      <c r="AG58" s="107" t="s">
        <v>61</v>
      </c>
      <c r="AH58" s="107"/>
      <c r="AI58" s="16">
        <f>SUM(K58,R58,W58,'02'!H58,'02'!L58,'02'!U58,'02'!AA58,'03'!H58,'03'!L58,'01'!J58)-H58</f>
        <v>0</v>
      </c>
      <c r="AJ58" s="16">
        <f>SUM(K58,R58,W58,'02'!H58,'02'!L58,'02'!U58,'02'!AA58,'03'!H58,'03'!L58)-I58</f>
        <v>0</v>
      </c>
      <c r="AK58" s="16">
        <f t="shared" si="3"/>
        <v>0</v>
      </c>
      <c r="AL58" s="16">
        <f t="shared" si="4"/>
        <v>0</v>
      </c>
      <c r="AM58" s="16">
        <f t="shared" si="5"/>
        <v>0</v>
      </c>
      <c r="AN58" s="16">
        <f>SUM('02'!I58:K58)-'02'!H58</f>
        <v>0</v>
      </c>
      <c r="AO58" s="16">
        <f>SUM('02'!M58:S58)-'02'!L58</f>
        <v>0</v>
      </c>
      <c r="AP58" s="16">
        <f>SUM('02'!V58:Z58)-'02'!U58</f>
        <v>0</v>
      </c>
      <c r="AQ58" s="16">
        <f>SUM('02'!AB58:AE58)-'02'!AA58</f>
        <v>0</v>
      </c>
      <c r="AR58" s="16">
        <f>SUM('03'!I58:K58)-'03'!H58</f>
        <v>0</v>
      </c>
      <c r="AS58" s="16">
        <f>SUM('03'!M58:P58,'03'!R58:W58)-'03'!L58</f>
        <v>0</v>
      </c>
    </row>
    <row r="59" spans="1:45" ht="12.9" customHeight="1">
      <c r="B59" s="12"/>
      <c r="C59" s="12"/>
      <c r="D59" s="109" t="s">
        <v>58</v>
      </c>
      <c r="E59" s="109"/>
      <c r="F59" s="107" t="s">
        <v>62</v>
      </c>
      <c r="G59" s="108"/>
      <c r="H59" s="16">
        <f t="shared" si="6"/>
        <v>6262</v>
      </c>
      <c r="I59" s="24">
        <f>SUM(L59:P59,S59:V59,X59:AB59,'02'!I59:K59,'02'!M59:S59,'02'!V59:Z59,'02'!AB59:AE59,'03'!I59:K59,'03'!M59:P59,'03'!R59:W59)</f>
        <v>1714</v>
      </c>
      <c r="J59" s="33">
        <v>4548</v>
      </c>
      <c r="K59" s="72">
        <f t="shared" si="0"/>
        <v>2</v>
      </c>
      <c r="L59" s="34">
        <v>0</v>
      </c>
      <c r="M59" s="34">
        <v>0</v>
      </c>
      <c r="N59" s="34">
        <v>0</v>
      </c>
      <c r="O59" s="34">
        <v>0</v>
      </c>
      <c r="P59" s="34">
        <v>2</v>
      </c>
      <c r="Q59" s="31"/>
      <c r="R59" s="73">
        <f t="shared" si="1"/>
        <v>0</v>
      </c>
      <c r="S59" s="34">
        <v>0</v>
      </c>
      <c r="T59" s="34">
        <v>0</v>
      </c>
      <c r="U59" s="34">
        <v>0</v>
      </c>
      <c r="V59" s="34">
        <v>0</v>
      </c>
      <c r="W59" s="72">
        <f t="shared" si="2"/>
        <v>45</v>
      </c>
      <c r="X59" s="34">
        <v>4</v>
      </c>
      <c r="Y59" s="34">
        <v>9</v>
      </c>
      <c r="Z59" s="34">
        <v>20</v>
      </c>
      <c r="AA59" s="34">
        <v>0</v>
      </c>
      <c r="AB59" s="34">
        <v>12</v>
      </c>
      <c r="AC59" s="36"/>
      <c r="AD59" s="12"/>
      <c r="AE59" s="109" t="s">
        <v>82</v>
      </c>
      <c r="AF59" s="109"/>
      <c r="AG59" s="107" t="s">
        <v>62</v>
      </c>
      <c r="AH59" s="107"/>
      <c r="AI59" s="16">
        <f>SUM(K59,R59,W59,'02'!H59,'02'!L59,'02'!U59,'02'!AA59,'03'!H59,'03'!L59,'01'!J59)-H59</f>
        <v>0</v>
      </c>
      <c r="AJ59" s="16">
        <f>SUM(K59,R59,W59,'02'!H59,'02'!L59,'02'!U59,'02'!AA59,'03'!H59,'03'!L59)-I59</f>
        <v>0</v>
      </c>
      <c r="AK59" s="16">
        <f t="shared" si="3"/>
        <v>0</v>
      </c>
      <c r="AL59" s="16">
        <f t="shared" si="4"/>
        <v>0</v>
      </c>
      <c r="AM59" s="16">
        <f t="shared" si="5"/>
        <v>0</v>
      </c>
      <c r="AN59" s="16">
        <f>SUM('02'!I59:K59)-'02'!H59</f>
        <v>0</v>
      </c>
      <c r="AO59" s="16">
        <f>SUM('02'!M59:S59)-'02'!L59</f>
        <v>0</v>
      </c>
      <c r="AP59" s="16">
        <f>SUM('02'!V59:Z59)-'02'!U59</f>
        <v>0</v>
      </c>
      <c r="AQ59" s="16">
        <f>SUM('02'!AB59:AE59)-'02'!AA59</f>
        <v>0</v>
      </c>
      <c r="AR59" s="16">
        <f>SUM('03'!I59:K59)-'03'!H59</f>
        <v>0</v>
      </c>
      <c r="AS59" s="16">
        <f>SUM('03'!M59:P59,'03'!R59:W59)-'03'!L59</f>
        <v>0</v>
      </c>
    </row>
    <row r="60" spans="1:45" ht="12.9" customHeight="1">
      <c r="B60" s="12"/>
      <c r="C60" s="12"/>
      <c r="D60" s="109" t="s">
        <v>82</v>
      </c>
      <c r="E60" s="109"/>
      <c r="F60" s="107" t="s">
        <v>83</v>
      </c>
      <c r="G60" s="108"/>
      <c r="H60" s="16">
        <f t="shared" si="6"/>
        <v>258</v>
      </c>
      <c r="I60" s="24">
        <f>SUM(L60:P60,S60:V60,X60:AB60,'02'!I60:K60,'02'!M60:S60,'02'!V60:Z60,'02'!AB60:AE60,'03'!I60:K60,'03'!M60:P60,'03'!R60:W60)</f>
        <v>104</v>
      </c>
      <c r="J60" s="33">
        <v>154</v>
      </c>
      <c r="K60" s="72">
        <f t="shared" si="0"/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1"/>
      <c r="R60" s="73">
        <f t="shared" si="1"/>
        <v>0</v>
      </c>
      <c r="S60" s="34">
        <v>0</v>
      </c>
      <c r="T60" s="34">
        <v>0</v>
      </c>
      <c r="U60" s="34">
        <v>0</v>
      </c>
      <c r="V60" s="34">
        <v>0</v>
      </c>
      <c r="W60" s="72">
        <f t="shared" si="2"/>
        <v>16</v>
      </c>
      <c r="X60" s="34">
        <v>3</v>
      </c>
      <c r="Y60" s="34">
        <v>12</v>
      </c>
      <c r="Z60" s="34">
        <v>0</v>
      </c>
      <c r="AA60" s="34">
        <v>0</v>
      </c>
      <c r="AB60" s="34">
        <v>1</v>
      </c>
      <c r="AC60" s="36"/>
      <c r="AD60" s="12"/>
      <c r="AE60" s="109" t="s">
        <v>82</v>
      </c>
      <c r="AF60" s="109"/>
      <c r="AG60" s="107" t="s">
        <v>83</v>
      </c>
      <c r="AH60" s="107"/>
      <c r="AI60" s="16">
        <f>SUM(K60,R60,W60,'02'!H60,'02'!L60,'02'!U60,'02'!AA60,'03'!H60,'03'!L60,'01'!J60)-H60</f>
        <v>0</v>
      </c>
      <c r="AJ60" s="16">
        <f>SUM(K60,R60,W60,'02'!H60,'02'!L60,'02'!U60,'02'!AA60,'03'!H60,'03'!L60)-I60</f>
        <v>0</v>
      </c>
      <c r="AK60" s="16">
        <f t="shared" si="3"/>
        <v>0</v>
      </c>
      <c r="AL60" s="16">
        <f t="shared" si="4"/>
        <v>0</v>
      </c>
      <c r="AM60" s="16">
        <f t="shared" si="5"/>
        <v>0</v>
      </c>
      <c r="AN60" s="16">
        <f>SUM('02'!I60:K60)-'02'!H60</f>
        <v>0</v>
      </c>
      <c r="AO60" s="16">
        <f>SUM('02'!M60:S60)-'02'!L60</f>
        <v>0</v>
      </c>
      <c r="AP60" s="16">
        <f>SUM('02'!V60:Z60)-'02'!U60</f>
        <v>0</v>
      </c>
      <c r="AQ60" s="16">
        <f>SUM('02'!AB60:AE60)-'02'!AA60</f>
        <v>0</v>
      </c>
      <c r="AR60" s="16">
        <f>SUM('03'!I60:K60)-'03'!H60</f>
        <v>0</v>
      </c>
      <c r="AS60" s="16">
        <f>SUM('03'!M60:P60,'03'!R60:W60)-'03'!L60</f>
        <v>0</v>
      </c>
    </row>
    <row r="61" spans="1:45" ht="12.9" customHeight="1">
      <c r="B61" s="12"/>
      <c r="C61" s="12"/>
      <c r="D61" s="109" t="s">
        <v>82</v>
      </c>
      <c r="E61" s="109"/>
      <c r="F61" s="116" t="s">
        <v>164</v>
      </c>
      <c r="G61" s="120"/>
      <c r="H61" s="16">
        <f t="shared" si="6"/>
        <v>262</v>
      </c>
      <c r="I61" s="24">
        <f>SUM(L61:P61,S61:V61,X61:AB61,'02'!I61:K61,'02'!M61:S61,'02'!V61:Z61,'02'!AB61:AE61,'03'!I61:K61,'03'!M61:P61,'03'!R61:W61)</f>
        <v>55</v>
      </c>
      <c r="J61" s="33">
        <v>207</v>
      </c>
      <c r="K61" s="72">
        <f t="shared" si="0"/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1"/>
      <c r="R61" s="73">
        <f t="shared" si="1"/>
        <v>0</v>
      </c>
      <c r="S61" s="34">
        <v>0</v>
      </c>
      <c r="T61" s="34">
        <v>0</v>
      </c>
      <c r="U61" s="34">
        <v>0</v>
      </c>
      <c r="V61" s="34">
        <v>0</v>
      </c>
      <c r="W61" s="72">
        <f t="shared" si="2"/>
        <v>3</v>
      </c>
      <c r="X61" s="34">
        <v>0</v>
      </c>
      <c r="Y61" s="34">
        <v>2</v>
      </c>
      <c r="Z61" s="34">
        <v>0</v>
      </c>
      <c r="AA61" s="34">
        <v>0</v>
      </c>
      <c r="AB61" s="34">
        <v>1</v>
      </c>
      <c r="AC61" s="36"/>
      <c r="AD61" s="12"/>
      <c r="AE61" s="109" t="s">
        <v>82</v>
      </c>
      <c r="AF61" s="109"/>
      <c r="AG61" s="116" t="s">
        <v>164</v>
      </c>
      <c r="AH61" s="116"/>
      <c r="AI61" s="16">
        <f>SUM(K61,R61,W61,'02'!H61,'02'!L61,'02'!U61,'02'!AA61,'03'!H61,'03'!L61,'01'!J61)-H61</f>
        <v>0</v>
      </c>
      <c r="AJ61" s="16">
        <f>SUM(K61,R61,W61,'02'!H61,'02'!L61,'02'!U61,'02'!AA61,'03'!H61,'03'!L61)-I61</f>
        <v>0</v>
      </c>
      <c r="AK61" s="16">
        <f t="shared" si="3"/>
        <v>0</v>
      </c>
      <c r="AL61" s="16">
        <f t="shared" si="4"/>
        <v>0</v>
      </c>
      <c r="AM61" s="16">
        <f t="shared" si="5"/>
        <v>0</v>
      </c>
      <c r="AN61" s="16">
        <f>SUM('02'!I61:K61)-'02'!H61</f>
        <v>0</v>
      </c>
      <c r="AO61" s="16">
        <f>SUM('02'!M61:S61)-'02'!L61</f>
        <v>0</v>
      </c>
      <c r="AP61" s="16">
        <f>SUM('02'!V61:Z61)-'02'!U61</f>
        <v>0</v>
      </c>
      <c r="AQ61" s="16">
        <f>SUM('02'!AB61:AE61)-'02'!AA61</f>
        <v>0</v>
      </c>
      <c r="AR61" s="16">
        <f>SUM('03'!I61:K61)-'03'!H61</f>
        <v>0</v>
      </c>
      <c r="AS61" s="16">
        <f>SUM('03'!M61:P61,'03'!R61:W61)-'03'!L61</f>
        <v>0</v>
      </c>
    </row>
    <row r="62" spans="1:45" ht="12.9" customHeight="1">
      <c r="B62" s="12"/>
      <c r="C62" s="12"/>
      <c r="D62" s="109" t="s">
        <v>82</v>
      </c>
      <c r="E62" s="109"/>
      <c r="F62" s="107" t="s">
        <v>63</v>
      </c>
      <c r="G62" s="108"/>
      <c r="H62" s="16">
        <f t="shared" si="6"/>
        <v>829</v>
      </c>
      <c r="I62" s="24">
        <f>SUM(L62:P62,S62:V62,X62:AB62,'02'!I62:K62,'02'!M62:S62,'02'!V62:Z62,'02'!AB62:AE62,'03'!I62:K62,'03'!M62:P62,'03'!R62:W62)</f>
        <v>15</v>
      </c>
      <c r="J62" s="33">
        <v>814</v>
      </c>
      <c r="K62" s="72">
        <f t="shared" si="0"/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1"/>
      <c r="R62" s="73">
        <f t="shared" si="1"/>
        <v>0</v>
      </c>
      <c r="S62" s="34">
        <v>0</v>
      </c>
      <c r="T62" s="34">
        <v>0</v>
      </c>
      <c r="U62" s="34">
        <v>0</v>
      </c>
      <c r="V62" s="34">
        <v>0</v>
      </c>
      <c r="W62" s="72">
        <f t="shared" si="2"/>
        <v>0</v>
      </c>
      <c r="X62" s="34">
        <v>0</v>
      </c>
      <c r="Y62" s="34">
        <v>0</v>
      </c>
      <c r="Z62" s="34">
        <v>0</v>
      </c>
      <c r="AA62" s="34">
        <v>0</v>
      </c>
      <c r="AB62" s="34">
        <v>0</v>
      </c>
      <c r="AC62" s="36"/>
      <c r="AD62" s="12"/>
      <c r="AE62" s="109" t="s">
        <v>56</v>
      </c>
      <c r="AF62" s="109"/>
      <c r="AG62" s="107" t="s">
        <v>63</v>
      </c>
      <c r="AH62" s="107"/>
      <c r="AI62" s="16">
        <f>SUM(K62,R62,W62,'02'!H62,'02'!L62,'02'!U62,'02'!AA62,'03'!H62,'03'!L62,'01'!J62)-H62</f>
        <v>0</v>
      </c>
      <c r="AJ62" s="16">
        <f>SUM(K62,R62,W62,'02'!H62,'02'!L62,'02'!U62,'02'!AA62,'03'!H62,'03'!L62)-I62</f>
        <v>0</v>
      </c>
      <c r="AK62" s="16">
        <f t="shared" si="3"/>
        <v>0</v>
      </c>
      <c r="AL62" s="16">
        <f t="shared" si="4"/>
        <v>0</v>
      </c>
      <c r="AM62" s="16">
        <f t="shared" si="5"/>
        <v>0</v>
      </c>
      <c r="AN62" s="16">
        <f>SUM('02'!I62:K62)-'02'!H62</f>
        <v>0</v>
      </c>
      <c r="AO62" s="16">
        <f>SUM('02'!M62:S62)-'02'!L62</f>
        <v>0</v>
      </c>
      <c r="AP62" s="16">
        <f>SUM('02'!V62:Z62)-'02'!U62</f>
        <v>0</v>
      </c>
      <c r="AQ62" s="16">
        <f>SUM('02'!AB62:AE62)-'02'!AA62</f>
        <v>0</v>
      </c>
      <c r="AR62" s="16">
        <f>SUM('03'!I62:K62)-'03'!H62</f>
        <v>0</v>
      </c>
      <c r="AS62" s="16">
        <f>SUM('03'!M62:P62,'03'!R62:W62)-'03'!L62</f>
        <v>0</v>
      </c>
    </row>
    <row r="63" spans="1:45" ht="12.9" customHeight="1" thickBot="1">
      <c r="B63" s="39"/>
      <c r="C63" s="39"/>
      <c r="D63" s="117" t="s">
        <v>56</v>
      </c>
      <c r="E63" s="117"/>
      <c r="F63" s="118" t="s">
        <v>64</v>
      </c>
      <c r="G63" s="119"/>
      <c r="H63" s="41">
        <f t="shared" si="6"/>
        <v>7378</v>
      </c>
      <c r="I63" s="43">
        <f>SUM(L63:P63,S63:V63,X63:AB63,'02'!I63:K63,'02'!M63:S63,'02'!V63:Z63,'02'!AB63:AE63,'03'!I63:K63,'03'!M63:P63,'03'!R63:W63)</f>
        <v>3513</v>
      </c>
      <c r="J63" s="42">
        <v>3865</v>
      </c>
      <c r="K63" s="74">
        <f t="shared" si="0"/>
        <v>2</v>
      </c>
      <c r="L63" s="44">
        <v>1</v>
      </c>
      <c r="M63" s="44">
        <v>0</v>
      </c>
      <c r="N63" s="44">
        <v>0</v>
      </c>
      <c r="O63" s="44">
        <v>1</v>
      </c>
      <c r="P63" s="44">
        <v>0</v>
      </c>
      <c r="Q63" s="31"/>
      <c r="R63" s="75">
        <f t="shared" si="1"/>
        <v>2</v>
      </c>
      <c r="S63" s="44">
        <v>0</v>
      </c>
      <c r="T63" s="44">
        <v>0</v>
      </c>
      <c r="U63" s="44">
        <v>0</v>
      </c>
      <c r="V63" s="44">
        <v>2</v>
      </c>
      <c r="W63" s="74">
        <f t="shared" si="2"/>
        <v>378</v>
      </c>
      <c r="X63" s="44">
        <v>71</v>
      </c>
      <c r="Y63" s="44">
        <v>28</v>
      </c>
      <c r="Z63" s="44">
        <v>96</v>
      </c>
      <c r="AA63" s="44">
        <v>7</v>
      </c>
      <c r="AB63" s="44">
        <v>176</v>
      </c>
      <c r="AC63" s="45"/>
      <c r="AD63" s="39"/>
      <c r="AE63" s="117" t="s">
        <v>84</v>
      </c>
      <c r="AF63" s="117"/>
      <c r="AG63" s="118" t="s">
        <v>64</v>
      </c>
      <c r="AH63" s="118"/>
      <c r="AI63" s="16">
        <f>SUM(K63,R63,W63,'02'!H63,'02'!L63,'02'!U63,'02'!AA63,'03'!H63,'03'!L63,'01'!J63)-H63</f>
        <v>0</v>
      </c>
      <c r="AJ63" s="16">
        <f>SUM(K63,R63,W63,'02'!H63,'02'!L63,'02'!U63,'02'!AA63,'03'!H63,'03'!L63)-I63</f>
        <v>0</v>
      </c>
      <c r="AK63" s="16">
        <f t="shared" si="3"/>
        <v>0</v>
      </c>
      <c r="AL63" s="16">
        <f t="shared" si="4"/>
        <v>0</v>
      </c>
      <c r="AM63" s="16">
        <f t="shared" si="5"/>
        <v>0</v>
      </c>
      <c r="AN63" s="16">
        <f>SUM('02'!I63:K63)-'02'!H63</f>
        <v>0</v>
      </c>
      <c r="AO63" s="16">
        <f>SUM('02'!M63:S63)-'02'!L63</f>
        <v>0</v>
      </c>
      <c r="AP63" s="16">
        <f>SUM('02'!V63:Z63)-'02'!U63</f>
        <v>0</v>
      </c>
      <c r="AQ63" s="16">
        <f>SUM('02'!AB63:AE63)-'02'!AA63</f>
        <v>0</v>
      </c>
      <c r="AR63" s="16">
        <f>SUM('03'!I63:K63)-'03'!H63</f>
        <v>0</v>
      </c>
      <c r="AS63" s="16">
        <f>SUM('03'!M63:P63,'03'!R63:W63)-'03'!L63</f>
        <v>0</v>
      </c>
    </row>
    <row r="64" spans="1:45" ht="12.75" customHeight="1"/>
    <row r="66" spans="7:28">
      <c r="G66" s="46" t="s">
        <v>150</v>
      </c>
      <c r="H66" s="46"/>
    </row>
    <row r="67" spans="7:28">
      <c r="G67" s="46" t="s">
        <v>151</v>
      </c>
      <c r="H67" s="47">
        <f t="shared" ref="H67:P67" si="7">SUM(H9,H22,H29,H33,H48,H56)-H8</f>
        <v>0</v>
      </c>
      <c r="I67" s="47">
        <f t="shared" si="7"/>
        <v>0</v>
      </c>
      <c r="J67" s="47">
        <f t="shared" si="7"/>
        <v>0</v>
      </c>
      <c r="K67" s="47">
        <f t="shared" si="7"/>
        <v>0</v>
      </c>
      <c r="L67" s="47">
        <f t="shared" si="7"/>
        <v>0</v>
      </c>
      <c r="M67" s="47">
        <f t="shared" si="7"/>
        <v>0</v>
      </c>
      <c r="N67" s="47">
        <f t="shared" si="7"/>
        <v>0</v>
      </c>
      <c r="O67" s="47">
        <f t="shared" si="7"/>
        <v>0</v>
      </c>
      <c r="P67" s="47">
        <f t="shared" si="7"/>
        <v>0</v>
      </c>
      <c r="R67" s="47">
        <f t="shared" ref="R67:AB67" si="8">SUM(R9,R22,R29,R33,R48,R56)-R8</f>
        <v>0</v>
      </c>
      <c r="S67" s="47">
        <f t="shared" si="8"/>
        <v>0</v>
      </c>
      <c r="T67" s="47">
        <f t="shared" si="8"/>
        <v>0</v>
      </c>
      <c r="U67" s="47">
        <f t="shared" si="8"/>
        <v>0</v>
      </c>
      <c r="V67" s="47">
        <f t="shared" si="8"/>
        <v>0</v>
      </c>
      <c r="W67" s="47">
        <f t="shared" si="8"/>
        <v>0</v>
      </c>
      <c r="X67" s="47">
        <f t="shared" si="8"/>
        <v>0</v>
      </c>
      <c r="Y67" s="47">
        <f t="shared" si="8"/>
        <v>0</v>
      </c>
      <c r="Z67" s="47">
        <f t="shared" si="8"/>
        <v>0</v>
      </c>
      <c r="AA67" s="47">
        <f t="shared" si="8"/>
        <v>0</v>
      </c>
      <c r="AB67" s="47">
        <f t="shared" si="8"/>
        <v>0</v>
      </c>
    </row>
    <row r="68" spans="7:28">
      <c r="G68" s="46" t="s">
        <v>152</v>
      </c>
      <c r="H68" s="47">
        <f>SUM(H10,H15,H20,H21)-H9</f>
        <v>0</v>
      </c>
      <c r="I68" s="47">
        <f t="shared" ref="I68:P68" si="9">SUM(I10,I15,I20,I21)-I9</f>
        <v>0</v>
      </c>
      <c r="J68" s="47">
        <f t="shared" si="9"/>
        <v>0</v>
      </c>
      <c r="K68" s="47">
        <f t="shared" si="9"/>
        <v>0</v>
      </c>
      <c r="L68" s="47">
        <f t="shared" si="9"/>
        <v>0</v>
      </c>
      <c r="M68" s="47">
        <f t="shared" si="9"/>
        <v>0</v>
      </c>
      <c r="N68" s="47">
        <f t="shared" si="9"/>
        <v>0</v>
      </c>
      <c r="O68" s="47">
        <f t="shared" si="9"/>
        <v>0</v>
      </c>
      <c r="P68" s="47">
        <f t="shared" si="9"/>
        <v>0</v>
      </c>
      <c r="R68" s="47">
        <f t="shared" ref="R68:AB68" si="10">SUM(R10,R15,R20,R21)-R9</f>
        <v>0</v>
      </c>
      <c r="S68" s="47">
        <f t="shared" si="10"/>
        <v>0</v>
      </c>
      <c r="T68" s="47">
        <f t="shared" si="10"/>
        <v>0</v>
      </c>
      <c r="U68" s="47">
        <f t="shared" si="10"/>
        <v>0</v>
      </c>
      <c r="V68" s="47">
        <f t="shared" si="10"/>
        <v>0</v>
      </c>
      <c r="W68" s="47">
        <f t="shared" si="10"/>
        <v>0</v>
      </c>
      <c r="X68" s="47">
        <f t="shared" si="10"/>
        <v>0</v>
      </c>
      <c r="Y68" s="47">
        <f t="shared" si="10"/>
        <v>0</v>
      </c>
      <c r="Z68" s="47">
        <f t="shared" si="10"/>
        <v>0</v>
      </c>
      <c r="AA68" s="47">
        <f t="shared" si="10"/>
        <v>0</v>
      </c>
      <c r="AB68" s="47">
        <f t="shared" si="10"/>
        <v>0</v>
      </c>
    </row>
    <row r="69" spans="7:28">
      <c r="G69" s="46" t="s">
        <v>26</v>
      </c>
      <c r="H69" s="47">
        <f>SUM(H11:H14)-H10</f>
        <v>0</v>
      </c>
      <c r="I69" s="47">
        <f t="shared" ref="I69:P69" si="11">SUM(I11:I14)-I10</f>
        <v>0</v>
      </c>
      <c r="J69" s="47">
        <f t="shared" si="11"/>
        <v>0</v>
      </c>
      <c r="K69" s="47">
        <f t="shared" si="11"/>
        <v>0</v>
      </c>
      <c r="L69" s="47">
        <f t="shared" si="11"/>
        <v>0</v>
      </c>
      <c r="M69" s="47">
        <f t="shared" si="11"/>
        <v>0</v>
      </c>
      <c r="N69" s="47">
        <f t="shared" si="11"/>
        <v>0</v>
      </c>
      <c r="O69" s="47">
        <f t="shared" si="11"/>
        <v>0</v>
      </c>
      <c r="P69" s="47">
        <f t="shared" si="11"/>
        <v>0</v>
      </c>
      <c r="R69" s="47">
        <f t="shared" ref="R69:AB69" si="12">SUM(R11:R14)-R10</f>
        <v>0</v>
      </c>
      <c r="S69" s="47">
        <f t="shared" si="12"/>
        <v>0</v>
      </c>
      <c r="T69" s="47">
        <f t="shared" si="12"/>
        <v>0</v>
      </c>
      <c r="U69" s="47">
        <f t="shared" si="12"/>
        <v>0</v>
      </c>
      <c r="V69" s="47">
        <f t="shared" si="12"/>
        <v>0</v>
      </c>
      <c r="W69" s="47">
        <f t="shared" si="12"/>
        <v>0</v>
      </c>
      <c r="X69" s="47">
        <f t="shared" si="12"/>
        <v>0</v>
      </c>
      <c r="Y69" s="47">
        <f t="shared" si="12"/>
        <v>0</v>
      </c>
      <c r="Z69" s="47">
        <f t="shared" si="12"/>
        <v>0</v>
      </c>
      <c r="AA69" s="47">
        <f t="shared" si="12"/>
        <v>0</v>
      </c>
      <c r="AB69" s="47">
        <f t="shared" si="12"/>
        <v>0</v>
      </c>
    </row>
    <row r="70" spans="7:28">
      <c r="G70" s="46" t="s">
        <v>153</v>
      </c>
      <c r="H70" s="47">
        <f>SUM(H16:H19)-H15</f>
        <v>0</v>
      </c>
      <c r="I70" s="47">
        <f t="shared" ref="I70:P70" si="13">SUM(I16:I19)-I15</f>
        <v>0</v>
      </c>
      <c r="J70" s="47">
        <f t="shared" si="13"/>
        <v>0</v>
      </c>
      <c r="K70" s="47">
        <f t="shared" si="13"/>
        <v>0</v>
      </c>
      <c r="L70" s="47">
        <f t="shared" si="13"/>
        <v>0</v>
      </c>
      <c r="M70" s="47">
        <f t="shared" si="13"/>
        <v>0</v>
      </c>
      <c r="N70" s="47">
        <f t="shared" si="13"/>
        <v>0</v>
      </c>
      <c r="O70" s="47">
        <f t="shared" si="13"/>
        <v>0</v>
      </c>
      <c r="P70" s="47">
        <f t="shared" si="13"/>
        <v>0</v>
      </c>
      <c r="Q70" s="48"/>
      <c r="R70" s="47">
        <f t="shared" ref="R70:AB70" si="14">SUM(R16:R19)-R15</f>
        <v>0</v>
      </c>
      <c r="S70" s="47">
        <f t="shared" si="14"/>
        <v>0</v>
      </c>
      <c r="T70" s="47">
        <f t="shared" si="14"/>
        <v>0</v>
      </c>
      <c r="U70" s="47">
        <f t="shared" si="14"/>
        <v>0</v>
      </c>
      <c r="V70" s="47">
        <f t="shared" si="14"/>
        <v>0</v>
      </c>
      <c r="W70" s="47">
        <f t="shared" si="14"/>
        <v>0</v>
      </c>
      <c r="X70" s="47">
        <f t="shared" si="14"/>
        <v>0</v>
      </c>
      <c r="Y70" s="47">
        <f t="shared" si="14"/>
        <v>0</v>
      </c>
      <c r="Z70" s="47">
        <f t="shared" si="14"/>
        <v>0</v>
      </c>
      <c r="AA70" s="47">
        <f t="shared" si="14"/>
        <v>0</v>
      </c>
      <c r="AB70" s="47">
        <f t="shared" si="14"/>
        <v>0</v>
      </c>
    </row>
    <row r="71" spans="7:28">
      <c r="G71" s="46" t="s">
        <v>154</v>
      </c>
      <c r="H71" s="47">
        <f t="shared" ref="H71:P71" si="15">SUM(H23:H25,H27:H28)-H22</f>
        <v>0</v>
      </c>
      <c r="I71" s="47">
        <f t="shared" si="15"/>
        <v>0</v>
      </c>
      <c r="J71" s="47">
        <f t="shared" si="15"/>
        <v>0</v>
      </c>
      <c r="K71" s="47">
        <f t="shared" si="15"/>
        <v>0</v>
      </c>
      <c r="L71" s="47">
        <f t="shared" si="15"/>
        <v>0</v>
      </c>
      <c r="M71" s="47">
        <f t="shared" si="15"/>
        <v>0</v>
      </c>
      <c r="N71" s="47">
        <f t="shared" si="15"/>
        <v>0</v>
      </c>
      <c r="O71" s="47">
        <f t="shared" si="15"/>
        <v>0</v>
      </c>
      <c r="P71" s="47">
        <f t="shared" si="15"/>
        <v>0</v>
      </c>
      <c r="Q71" s="48"/>
      <c r="R71" s="47">
        <f t="shared" ref="R71:AB71" si="16">SUM(R23:R25,R27:R28)-R22</f>
        <v>0</v>
      </c>
      <c r="S71" s="47">
        <f t="shared" si="16"/>
        <v>0</v>
      </c>
      <c r="T71" s="47">
        <f t="shared" si="16"/>
        <v>0</v>
      </c>
      <c r="U71" s="47">
        <f t="shared" si="16"/>
        <v>0</v>
      </c>
      <c r="V71" s="47">
        <f t="shared" si="16"/>
        <v>0</v>
      </c>
      <c r="W71" s="47">
        <f t="shared" si="16"/>
        <v>0</v>
      </c>
      <c r="X71" s="47">
        <f t="shared" si="16"/>
        <v>0</v>
      </c>
      <c r="Y71" s="47">
        <f t="shared" si="16"/>
        <v>0</v>
      </c>
      <c r="Z71" s="47">
        <f t="shared" si="16"/>
        <v>0</v>
      </c>
      <c r="AA71" s="47">
        <f t="shared" si="16"/>
        <v>0</v>
      </c>
      <c r="AB71" s="47">
        <f t="shared" si="16"/>
        <v>0</v>
      </c>
    </row>
    <row r="72" spans="7:28">
      <c r="G72" s="46" t="s">
        <v>155</v>
      </c>
      <c r="H72" s="47">
        <f t="shared" ref="H72:P72" si="17">SUM(H30:H32)-H29</f>
        <v>0</v>
      </c>
      <c r="I72" s="47">
        <f t="shared" si="17"/>
        <v>0</v>
      </c>
      <c r="J72" s="47">
        <f t="shared" si="17"/>
        <v>0</v>
      </c>
      <c r="K72" s="47">
        <f t="shared" si="17"/>
        <v>0</v>
      </c>
      <c r="L72" s="47">
        <f t="shared" si="17"/>
        <v>0</v>
      </c>
      <c r="M72" s="47">
        <f t="shared" si="17"/>
        <v>0</v>
      </c>
      <c r="N72" s="47">
        <f t="shared" si="17"/>
        <v>0</v>
      </c>
      <c r="O72" s="47">
        <f t="shared" si="17"/>
        <v>0</v>
      </c>
      <c r="P72" s="47">
        <f t="shared" si="17"/>
        <v>0</v>
      </c>
      <c r="Q72" s="48"/>
      <c r="R72" s="47">
        <f t="shared" ref="R72:AB72" si="18">SUM(R30:R32)-R29</f>
        <v>0</v>
      </c>
      <c r="S72" s="47">
        <f t="shared" si="18"/>
        <v>0</v>
      </c>
      <c r="T72" s="47">
        <f t="shared" si="18"/>
        <v>0</v>
      </c>
      <c r="U72" s="47">
        <f t="shared" si="18"/>
        <v>0</v>
      </c>
      <c r="V72" s="47">
        <f t="shared" si="18"/>
        <v>0</v>
      </c>
      <c r="W72" s="47">
        <f t="shared" si="18"/>
        <v>0</v>
      </c>
      <c r="X72" s="47">
        <f t="shared" si="18"/>
        <v>0</v>
      </c>
      <c r="Y72" s="47">
        <f t="shared" si="18"/>
        <v>0</v>
      </c>
      <c r="Z72" s="47">
        <f t="shared" si="18"/>
        <v>0</v>
      </c>
      <c r="AA72" s="47">
        <f t="shared" si="18"/>
        <v>0</v>
      </c>
      <c r="AB72" s="47">
        <f t="shared" si="18"/>
        <v>0</v>
      </c>
    </row>
    <row r="73" spans="7:28">
      <c r="G73" s="46" t="s">
        <v>156</v>
      </c>
      <c r="H73" s="47">
        <f>SUM(H34:H35,H38,H44,H46:H47)-H33</f>
        <v>0</v>
      </c>
      <c r="I73" s="47">
        <f t="shared" ref="I73:P73" si="19">SUM(I34:I35,I38,I44,I46:I47)-I33</f>
        <v>0</v>
      </c>
      <c r="J73" s="47">
        <f t="shared" si="19"/>
        <v>0</v>
      </c>
      <c r="K73" s="47">
        <f t="shared" si="19"/>
        <v>0</v>
      </c>
      <c r="L73" s="47">
        <f t="shared" si="19"/>
        <v>0</v>
      </c>
      <c r="M73" s="47">
        <f t="shared" si="19"/>
        <v>0</v>
      </c>
      <c r="N73" s="47">
        <f t="shared" si="19"/>
        <v>0</v>
      </c>
      <c r="O73" s="47">
        <f t="shared" si="19"/>
        <v>0</v>
      </c>
      <c r="P73" s="47">
        <f t="shared" si="19"/>
        <v>0</v>
      </c>
      <c r="Q73" s="48"/>
      <c r="R73" s="47">
        <f t="shared" ref="R73:AB73" si="20">SUM(R34:R35,R38,R44,R46:R47)-R33</f>
        <v>0</v>
      </c>
      <c r="S73" s="47">
        <f t="shared" si="20"/>
        <v>0</v>
      </c>
      <c r="T73" s="47">
        <f t="shared" si="20"/>
        <v>0</v>
      </c>
      <c r="U73" s="47">
        <f t="shared" si="20"/>
        <v>0</v>
      </c>
      <c r="V73" s="47">
        <f t="shared" si="20"/>
        <v>0</v>
      </c>
      <c r="W73" s="47">
        <f t="shared" si="20"/>
        <v>0</v>
      </c>
      <c r="X73" s="47">
        <f t="shared" si="20"/>
        <v>0</v>
      </c>
      <c r="Y73" s="47">
        <f t="shared" si="20"/>
        <v>0</v>
      </c>
      <c r="Z73" s="47">
        <f t="shared" si="20"/>
        <v>0</v>
      </c>
      <c r="AA73" s="47">
        <f t="shared" si="20"/>
        <v>0</v>
      </c>
      <c r="AB73" s="47">
        <f t="shared" si="20"/>
        <v>0</v>
      </c>
    </row>
    <row r="74" spans="7:28">
      <c r="G74" s="46" t="s">
        <v>157</v>
      </c>
      <c r="H74" s="47">
        <f>SUM(H36:H37)-H35</f>
        <v>0</v>
      </c>
      <c r="I74" s="47">
        <f t="shared" ref="I74:P74" si="21">SUM(I36:I37)-I35</f>
        <v>0</v>
      </c>
      <c r="J74" s="47">
        <f t="shared" si="21"/>
        <v>0</v>
      </c>
      <c r="K74" s="47">
        <f t="shared" si="21"/>
        <v>0</v>
      </c>
      <c r="L74" s="47">
        <f t="shared" si="21"/>
        <v>0</v>
      </c>
      <c r="M74" s="47">
        <f t="shared" si="21"/>
        <v>0</v>
      </c>
      <c r="N74" s="47">
        <f t="shared" si="21"/>
        <v>0</v>
      </c>
      <c r="O74" s="47">
        <f t="shared" si="21"/>
        <v>0</v>
      </c>
      <c r="P74" s="47">
        <f t="shared" si="21"/>
        <v>0</v>
      </c>
      <c r="Q74" s="48"/>
      <c r="R74" s="47">
        <f t="shared" ref="R74:AB74" si="22">SUM(R36:R37)-R35</f>
        <v>0</v>
      </c>
      <c r="S74" s="47">
        <f t="shared" si="22"/>
        <v>0</v>
      </c>
      <c r="T74" s="47">
        <f t="shared" si="22"/>
        <v>0</v>
      </c>
      <c r="U74" s="47">
        <f t="shared" si="22"/>
        <v>0</v>
      </c>
      <c r="V74" s="47">
        <f t="shared" si="22"/>
        <v>0</v>
      </c>
      <c r="W74" s="47">
        <f t="shared" si="22"/>
        <v>0</v>
      </c>
      <c r="X74" s="47">
        <f t="shared" si="22"/>
        <v>0</v>
      </c>
      <c r="Y74" s="47">
        <f t="shared" si="22"/>
        <v>0</v>
      </c>
      <c r="Z74" s="47">
        <f t="shared" si="22"/>
        <v>0</v>
      </c>
      <c r="AA74" s="47">
        <f t="shared" si="22"/>
        <v>0</v>
      </c>
      <c r="AB74" s="47">
        <f t="shared" si="22"/>
        <v>0</v>
      </c>
    </row>
    <row r="75" spans="7:28">
      <c r="G75" s="46" t="s">
        <v>158</v>
      </c>
      <c r="H75" s="47">
        <f>SUM(H39:H43)-H38</f>
        <v>0</v>
      </c>
      <c r="I75" s="47">
        <f t="shared" ref="I75:P75" si="23">SUM(I39:I43)-I38</f>
        <v>0</v>
      </c>
      <c r="J75" s="47">
        <f t="shared" si="23"/>
        <v>0</v>
      </c>
      <c r="K75" s="47">
        <f t="shared" si="23"/>
        <v>0</v>
      </c>
      <c r="L75" s="47">
        <f t="shared" si="23"/>
        <v>0</v>
      </c>
      <c r="M75" s="47">
        <f t="shared" si="23"/>
        <v>0</v>
      </c>
      <c r="N75" s="47">
        <f t="shared" si="23"/>
        <v>0</v>
      </c>
      <c r="O75" s="47">
        <f t="shared" si="23"/>
        <v>0</v>
      </c>
      <c r="P75" s="47">
        <f t="shared" si="23"/>
        <v>0</v>
      </c>
      <c r="Q75" s="48"/>
      <c r="R75" s="47">
        <f t="shared" ref="R75:AB75" si="24">SUM(R39:R43)-R38</f>
        <v>0</v>
      </c>
      <c r="S75" s="47">
        <f t="shared" si="24"/>
        <v>0</v>
      </c>
      <c r="T75" s="47">
        <f t="shared" si="24"/>
        <v>0</v>
      </c>
      <c r="U75" s="47">
        <f t="shared" si="24"/>
        <v>0</v>
      </c>
      <c r="V75" s="47">
        <f t="shared" si="24"/>
        <v>0</v>
      </c>
      <c r="W75" s="47">
        <f t="shared" si="24"/>
        <v>0</v>
      </c>
      <c r="X75" s="47">
        <f t="shared" si="24"/>
        <v>0</v>
      </c>
      <c r="Y75" s="47">
        <f t="shared" si="24"/>
        <v>0</v>
      </c>
      <c r="Z75" s="47">
        <f t="shared" si="24"/>
        <v>0</v>
      </c>
      <c r="AA75" s="47">
        <f t="shared" si="24"/>
        <v>0</v>
      </c>
      <c r="AB75" s="47">
        <f t="shared" si="24"/>
        <v>0</v>
      </c>
    </row>
    <row r="76" spans="7:28">
      <c r="G76" s="46" t="s">
        <v>159</v>
      </c>
      <c r="H76" s="47">
        <f>SUM(H50:H52)-H49</f>
        <v>0</v>
      </c>
      <c r="I76" s="47">
        <f t="shared" ref="I76:P76" si="25">SUM(I50:I52)-I49</f>
        <v>0</v>
      </c>
      <c r="J76" s="47">
        <f t="shared" si="25"/>
        <v>0</v>
      </c>
      <c r="K76" s="47">
        <f t="shared" si="25"/>
        <v>0</v>
      </c>
      <c r="L76" s="47">
        <f t="shared" si="25"/>
        <v>0</v>
      </c>
      <c r="M76" s="47">
        <f t="shared" si="25"/>
        <v>0</v>
      </c>
      <c r="N76" s="47">
        <f t="shared" si="25"/>
        <v>0</v>
      </c>
      <c r="O76" s="47">
        <f t="shared" si="25"/>
        <v>0</v>
      </c>
      <c r="P76" s="47">
        <f t="shared" si="25"/>
        <v>0</v>
      </c>
      <c r="Q76" s="48"/>
      <c r="R76" s="47">
        <f t="shared" ref="R76:AB76" si="26">SUM(R50:R52)-R49</f>
        <v>0</v>
      </c>
      <c r="S76" s="47">
        <f t="shared" si="26"/>
        <v>0</v>
      </c>
      <c r="T76" s="47">
        <f t="shared" si="26"/>
        <v>0</v>
      </c>
      <c r="U76" s="47">
        <f t="shared" si="26"/>
        <v>0</v>
      </c>
      <c r="V76" s="47">
        <f t="shared" si="26"/>
        <v>0</v>
      </c>
      <c r="W76" s="47">
        <f t="shared" si="26"/>
        <v>0</v>
      </c>
      <c r="X76" s="47">
        <f t="shared" si="26"/>
        <v>0</v>
      </c>
      <c r="Y76" s="47">
        <f t="shared" si="26"/>
        <v>0</v>
      </c>
      <c r="Z76" s="47">
        <f t="shared" si="26"/>
        <v>0</v>
      </c>
      <c r="AA76" s="47">
        <f t="shared" si="26"/>
        <v>0</v>
      </c>
      <c r="AB76" s="47">
        <f t="shared" si="26"/>
        <v>0</v>
      </c>
    </row>
    <row r="77" spans="7:28"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</row>
  </sheetData>
  <mergeCells count="153">
    <mergeCell ref="AC4:AH7"/>
    <mergeCell ref="AF39:AH39"/>
    <mergeCell ref="AE31:AH31"/>
    <mergeCell ref="AE32:AH32"/>
    <mergeCell ref="AD33:AH33"/>
    <mergeCell ref="AE34:AH34"/>
    <mergeCell ref="AE35:AH35"/>
    <mergeCell ref="AE38:AH38"/>
    <mergeCell ref="AE27:AH27"/>
    <mergeCell ref="AE63:AF63"/>
    <mergeCell ref="AG63:AH63"/>
    <mergeCell ref="D49:G49"/>
    <mergeCell ref="E50:G50"/>
    <mergeCell ref="E51:G51"/>
    <mergeCell ref="E52:G52"/>
    <mergeCell ref="F58:G58"/>
    <mergeCell ref="D59:E59"/>
    <mergeCell ref="F59:G59"/>
    <mergeCell ref="E54:F54"/>
    <mergeCell ref="E55:F55"/>
    <mergeCell ref="C56:G56"/>
    <mergeCell ref="D62:E62"/>
    <mergeCell ref="F62:G62"/>
    <mergeCell ref="D63:E63"/>
    <mergeCell ref="F63:G63"/>
    <mergeCell ref="D60:E60"/>
    <mergeCell ref="F60:G60"/>
    <mergeCell ref="D61:E61"/>
    <mergeCell ref="F61:G61"/>
    <mergeCell ref="D58:E58"/>
    <mergeCell ref="AF51:AH51"/>
    <mergeCell ref="AE49:AH49"/>
    <mergeCell ref="AF50:AH50"/>
    <mergeCell ref="AE61:AF61"/>
    <mergeCell ref="AE57:AF57"/>
    <mergeCell ref="AG57:AH57"/>
    <mergeCell ref="AG61:AH61"/>
    <mergeCell ref="AE58:AF58"/>
    <mergeCell ref="AG58:AH58"/>
    <mergeCell ref="AE59:AF59"/>
    <mergeCell ref="AG59:AH59"/>
    <mergeCell ref="AE62:AF62"/>
    <mergeCell ref="AG62:AH62"/>
    <mergeCell ref="AE53:AH53"/>
    <mergeCell ref="AF52:AH52"/>
    <mergeCell ref="AE44:AH44"/>
    <mergeCell ref="AF41:AH41"/>
    <mergeCell ref="AF42:AH42"/>
    <mergeCell ref="AF54:AG54"/>
    <mergeCell ref="AF55:AG55"/>
    <mergeCell ref="AD56:AH56"/>
    <mergeCell ref="AE60:AF60"/>
    <mergeCell ref="AG60:AH60"/>
    <mergeCell ref="AF43:AH43"/>
    <mergeCell ref="AF45:AG45"/>
    <mergeCell ref="AE47:AH47"/>
    <mergeCell ref="AD48:AH48"/>
    <mergeCell ref="AE46:AH46"/>
    <mergeCell ref="D57:E57"/>
    <mergeCell ref="F57:G57"/>
    <mergeCell ref="D53:G53"/>
    <mergeCell ref="D46:G46"/>
    <mergeCell ref="D47:G47"/>
    <mergeCell ref="E45:F45"/>
    <mergeCell ref="C48:G48"/>
    <mergeCell ref="AF11:AH11"/>
    <mergeCell ref="AF12:AH12"/>
    <mergeCell ref="AF13:AH13"/>
    <mergeCell ref="AF14:AH14"/>
    <mergeCell ref="AE15:AH15"/>
    <mergeCell ref="AF16:AH16"/>
    <mergeCell ref="AF17:AH17"/>
    <mergeCell ref="AF18:AH18"/>
    <mergeCell ref="AF19:AH19"/>
    <mergeCell ref="AE20:AH20"/>
    <mergeCell ref="AE21:AH21"/>
    <mergeCell ref="AD22:AH22"/>
    <mergeCell ref="AE23:AH23"/>
    <mergeCell ref="AE24:AH24"/>
    <mergeCell ref="AE25:AH25"/>
    <mergeCell ref="AF26:AG26"/>
    <mergeCell ref="AF36:AH36"/>
    <mergeCell ref="E39:G39"/>
    <mergeCell ref="E40:G40"/>
    <mergeCell ref="D44:G44"/>
    <mergeCell ref="E41:G41"/>
    <mergeCell ref="E42:G42"/>
    <mergeCell ref="E43:G43"/>
    <mergeCell ref="AC8:AH8"/>
    <mergeCell ref="AD9:AH9"/>
    <mergeCell ref="AE10:AH10"/>
    <mergeCell ref="AF37:AH37"/>
    <mergeCell ref="AE28:AH28"/>
    <mergeCell ref="AD29:AH29"/>
    <mergeCell ref="AE30:AH30"/>
    <mergeCell ref="AF40:AH40"/>
    <mergeCell ref="D30:G30"/>
    <mergeCell ref="D31:G31"/>
    <mergeCell ref="D32:G32"/>
    <mergeCell ref="C33:G33"/>
    <mergeCell ref="D34:G34"/>
    <mergeCell ref="D35:G35"/>
    <mergeCell ref="E36:G36"/>
    <mergeCell ref="E37:G37"/>
    <mergeCell ref="D38:G38"/>
    <mergeCell ref="D21:G21"/>
    <mergeCell ref="C22:G22"/>
    <mergeCell ref="D23:G23"/>
    <mergeCell ref="D24:G24"/>
    <mergeCell ref="D25:G25"/>
    <mergeCell ref="E26:F26"/>
    <mergeCell ref="D27:G27"/>
    <mergeCell ref="D28:G28"/>
    <mergeCell ref="C29:G29"/>
    <mergeCell ref="E12:G12"/>
    <mergeCell ref="E13:G13"/>
    <mergeCell ref="E14:G14"/>
    <mergeCell ref="D15:G15"/>
    <mergeCell ref="E16:G16"/>
    <mergeCell ref="E17:G17"/>
    <mergeCell ref="E18:G18"/>
    <mergeCell ref="E19:G19"/>
    <mergeCell ref="D20:G20"/>
    <mergeCell ref="C9:G9"/>
    <mergeCell ref="D10:G10"/>
    <mergeCell ref="E11:G11"/>
    <mergeCell ref="AB5:AB7"/>
    <mergeCell ref="V5:V7"/>
    <mergeCell ref="X5:X7"/>
    <mergeCell ref="Y5:Y7"/>
    <mergeCell ref="T5:T7"/>
    <mergeCell ref="U5:U7"/>
    <mergeCell ref="H2:O2"/>
    <mergeCell ref="R4:V4"/>
    <mergeCell ref="B8:G8"/>
    <mergeCell ref="B4:G7"/>
    <mergeCell ref="H4:H7"/>
    <mergeCell ref="I4:I7"/>
    <mergeCell ref="J4:J7"/>
    <mergeCell ref="K5:K7"/>
    <mergeCell ref="L5:L7"/>
    <mergeCell ref="S5:S7"/>
    <mergeCell ref="S2:AB2"/>
    <mergeCell ref="K4:P4"/>
    <mergeCell ref="R5:R7"/>
    <mergeCell ref="M5:M7"/>
    <mergeCell ref="N5:N7"/>
    <mergeCell ref="Z5:Z7"/>
    <mergeCell ref="AA5:AA7"/>
    <mergeCell ref="W5:W7"/>
    <mergeCell ref="O5:O7"/>
    <mergeCell ref="P5:P7"/>
    <mergeCell ref="W4:AB4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AL77"/>
  <sheetViews>
    <sheetView view="pageBreakPreview" zoomScaleNormal="100" zoomScaleSheetLayoutView="100" workbookViewId="0">
      <pane xSplit="7" ySplit="7" topLeftCell="H8" activePane="bottomRight" state="frozen"/>
      <selection activeCell="H3" sqref="H3"/>
      <selection pane="topRight" activeCell="H3" sqref="H3"/>
      <selection pane="bottomLeft" activeCell="H3" sqref="H3"/>
      <selection pane="bottomRight" activeCell="I3" sqref="I3"/>
    </sheetView>
  </sheetViews>
  <sheetFormatPr defaultColWidth="12.83203125" defaultRowHeight="12"/>
  <cols>
    <col min="1" max="6" width="3.83203125" style="1" customWidth="1"/>
    <col min="7" max="7" width="19.83203125" style="1" bestFit="1" customWidth="1"/>
    <col min="8" max="8" width="9.6640625" style="2" customWidth="1"/>
    <col min="9" max="11" width="8" style="2" customWidth="1"/>
    <col min="12" max="14" width="10.83203125" style="2" customWidth="1"/>
    <col min="15" max="15" width="9.6640625" style="2" customWidth="1"/>
    <col min="16" max="16" width="8" style="2" customWidth="1"/>
    <col min="17" max="18" width="9.6640625" style="2" customWidth="1"/>
    <col min="19" max="19" width="10.83203125" style="2" customWidth="1"/>
    <col min="20" max="20" width="3.83203125" style="2" customWidth="1"/>
    <col min="21" max="31" width="10.33203125" style="2" customWidth="1"/>
    <col min="32" max="36" width="3.83203125" style="1" customWidth="1"/>
    <col min="37" max="37" width="19.83203125" style="1" bestFit="1" customWidth="1"/>
    <col min="38" max="38" width="14.83203125" style="2" customWidth="1"/>
    <col min="39" max="39" width="12.83203125" style="2" customWidth="1"/>
    <col min="40" max="40" width="21.33203125" style="2" bestFit="1" customWidth="1"/>
    <col min="41" max="16384" width="12.83203125" style="2"/>
  </cols>
  <sheetData>
    <row r="1" spans="1:37">
      <c r="B1" s="1" t="s">
        <v>172</v>
      </c>
      <c r="U1" s="2" t="s">
        <v>173</v>
      </c>
    </row>
    <row r="2" spans="1:37" s="3" customFormat="1" ht="14.4">
      <c r="B2" s="4"/>
      <c r="C2" s="4"/>
      <c r="D2" s="4"/>
      <c r="E2" s="4"/>
      <c r="F2" s="4"/>
      <c r="G2" s="4"/>
      <c r="H2" s="76" t="s">
        <v>148</v>
      </c>
      <c r="I2" s="76"/>
      <c r="J2" s="76"/>
      <c r="K2" s="76"/>
      <c r="L2" s="76"/>
      <c r="M2" s="76"/>
      <c r="N2" s="76"/>
      <c r="O2" s="76"/>
      <c r="P2" s="76"/>
      <c r="Q2" s="76"/>
      <c r="R2" s="76"/>
      <c r="S2" s="4"/>
      <c r="U2" s="4"/>
      <c r="V2" s="76" t="s">
        <v>104</v>
      </c>
      <c r="W2" s="76"/>
      <c r="X2" s="76"/>
      <c r="Y2" s="76"/>
      <c r="Z2" s="76"/>
      <c r="AA2" s="76"/>
      <c r="AB2" s="76"/>
      <c r="AC2" s="76"/>
      <c r="AD2" s="76"/>
      <c r="AE2" s="76"/>
      <c r="AF2" s="4"/>
      <c r="AG2" s="4"/>
      <c r="AH2" s="4"/>
      <c r="AI2" s="4"/>
      <c r="AJ2" s="4"/>
      <c r="AK2" s="5"/>
    </row>
    <row r="3" spans="1:37" s="11" customFormat="1" ht="18.75" customHeight="1" thickBot="1">
      <c r="A3" s="1"/>
      <c r="B3" s="1" t="s">
        <v>149</v>
      </c>
      <c r="C3" s="1"/>
      <c r="D3" s="1"/>
      <c r="E3" s="1"/>
      <c r="F3" s="1"/>
      <c r="G3" s="1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"/>
      <c r="AG3" s="1"/>
      <c r="AH3" s="1"/>
      <c r="AI3" s="1"/>
      <c r="AJ3" s="1"/>
      <c r="AK3" s="1"/>
    </row>
    <row r="4" spans="1:37" ht="18" customHeight="1">
      <c r="A4" s="2"/>
      <c r="B4" s="81" t="s">
        <v>163</v>
      </c>
      <c r="C4" s="81"/>
      <c r="D4" s="81"/>
      <c r="E4" s="81"/>
      <c r="F4" s="81"/>
      <c r="G4" s="82"/>
      <c r="H4" s="98" t="s">
        <v>96</v>
      </c>
      <c r="I4" s="77"/>
      <c r="J4" s="77"/>
      <c r="K4" s="78"/>
      <c r="L4" s="98" t="s">
        <v>103</v>
      </c>
      <c r="M4" s="77"/>
      <c r="N4" s="77"/>
      <c r="O4" s="77"/>
      <c r="P4" s="77"/>
      <c r="Q4" s="77"/>
      <c r="R4" s="77"/>
      <c r="S4" s="77"/>
      <c r="T4" s="12"/>
      <c r="U4" s="77" t="s">
        <v>108</v>
      </c>
      <c r="V4" s="77"/>
      <c r="W4" s="77"/>
      <c r="X4" s="77"/>
      <c r="Y4" s="77"/>
      <c r="Z4" s="78"/>
      <c r="AA4" s="98" t="s">
        <v>110</v>
      </c>
      <c r="AB4" s="77"/>
      <c r="AC4" s="77"/>
      <c r="AD4" s="77"/>
      <c r="AE4" s="78"/>
      <c r="AF4" s="121" t="s">
        <v>166</v>
      </c>
      <c r="AG4" s="122"/>
      <c r="AH4" s="122"/>
      <c r="AI4" s="122"/>
      <c r="AJ4" s="122"/>
      <c r="AK4" s="122"/>
    </row>
    <row r="5" spans="1:37" ht="12" customHeight="1">
      <c r="A5" s="2"/>
      <c r="B5" s="83"/>
      <c r="C5" s="83"/>
      <c r="D5" s="83"/>
      <c r="E5" s="83"/>
      <c r="F5" s="83"/>
      <c r="G5" s="84"/>
      <c r="H5" s="88" t="s">
        <v>1</v>
      </c>
      <c r="I5" s="91" t="s">
        <v>13</v>
      </c>
      <c r="J5" s="91" t="s">
        <v>14</v>
      </c>
      <c r="K5" s="95" t="s">
        <v>15</v>
      </c>
      <c r="L5" s="95" t="s">
        <v>1</v>
      </c>
      <c r="M5" s="95" t="s">
        <v>97</v>
      </c>
      <c r="N5" s="95" t="s">
        <v>98</v>
      </c>
      <c r="O5" s="91" t="s">
        <v>99</v>
      </c>
      <c r="P5" s="91" t="s">
        <v>100</v>
      </c>
      <c r="Q5" s="91" t="s">
        <v>101</v>
      </c>
      <c r="R5" s="91" t="s">
        <v>102</v>
      </c>
      <c r="S5" s="103" t="s">
        <v>4</v>
      </c>
      <c r="T5" s="12"/>
      <c r="U5" s="131" t="s">
        <v>1</v>
      </c>
      <c r="V5" s="95" t="s">
        <v>16</v>
      </c>
      <c r="W5" s="95" t="s">
        <v>17</v>
      </c>
      <c r="X5" s="95" t="s">
        <v>105</v>
      </c>
      <c r="Y5" s="95" t="s">
        <v>106</v>
      </c>
      <c r="Z5" s="91" t="s">
        <v>107</v>
      </c>
      <c r="AA5" s="91" t="s">
        <v>1</v>
      </c>
      <c r="AB5" s="91" t="s">
        <v>18</v>
      </c>
      <c r="AC5" s="129" t="s">
        <v>169</v>
      </c>
      <c r="AD5" s="130"/>
      <c r="AE5" s="127" t="s">
        <v>125</v>
      </c>
      <c r="AF5" s="123"/>
      <c r="AG5" s="124"/>
      <c r="AH5" s="124"/>
      <c r="AI5" s="124"/>
      <c r="AJ5" s="124"/>
      <c r="AK5" s="124"/>
    </row>
    <row r="6" spans="1:37" ht="36" customHeight="1">
      <c r="A6" s="2"/>
      <c r="B6" s="83"/>
      <c r="C6" s="83"/>
      <c r="D6" s="83"/>
      <c r="E6" s="83"/>
      <c r="F6" s="83"/>
      <c r="G6" s="84"/>
      <c r="H6" s="88"/>
      <c r="I6" s="91"/>
      <c r="J6" s="91"/>
      <c r="K6" s="95"/>
      <c r="L6" s="95"/>
      <c r="M6" s="95"/>
      <c r="N6" s="95"/>
      <c r="O6" s="91"/>
      <c r="P6" s="91"/>
      <c r="Q6" s="91"/>
      <c r="R6" s="91"/>
      <c r="S6" s="103"/>
      <c r="T6" s="12"/>
      <c r="U6" s="131"/>
      <c r="V6" s="95"/>
      <c r="W6" s="95"/>
      <c r="X6" s="95"/>
      <c r="Y6" s="95"/>
      <c r="Z6" s="91"/>
      <c r="AA6" s="91"/>
      <c r="AB6" s="91"/>
      <c r="AC6" s="91" t="s">
        <v>109</v>
      </c>
      <c r="AD6" s="91" t="s">
        <v>168</v>
      </c>
      <c r="AE6" s="127"/>
      <c r="AF6" s="123"/>
      <c r="AG6" s="124"/>
      <c r="AH6" s="124"/>
      <c r="AI6" s="124"/>
      <c r="AJ6" s="124"/>
      <c r="AK6" s="124"/>
    </row>
    <row r="7" spans="1:37">
      <c r="A7" s="14"/>
      <c r="B7" s="85"/>
      <c r="C7" s="85"/>
      <c r="D7" s="85"/>
      <c r="E7" s="85"/>
      <c r="F7" s="85"/>
      <c r="G7" s="86"/>
      <c r="H7" s="89"/>
      <c r="I7" s="92"/>
      <c r="J7" s="92"/>
      <c r="K7" s="96"/>
      <c r="L7" s="96"/>
      <c r="M7" s="96"/>
      <c r="N7" s="96"/>
      <c r="O7" s="92"/>
      <c r="P7" s="92"/>
      <c r="Q7" s="92"/>
      <c r="R7" s="92"/>
      <c r="S7" s="104"/>
      <c r="T7" s="12"/>
      <c r="U7" s="132"/>
      <c r="V7" s="96"/>
      <c r="W7" s="96"/>
      <c r="X7" s="96"/>
      <c r="Y7" s="96"/>
      <c r="Z7" s="92"/>
      <c r="AA7" s="92"/>
      <c r="AB7" s="92"/>
      <c r="AC7" s="92"/>
      <c r="AD7" s="92"/>
      <c r="AE7" s="128"/>
      <c r="AF7" s="125"/>
      <c r="AG7" s="126"/>
      <c r="AH7" s="126"/>
      <c r="AI7" s="126"/>
      <c r="AJ7" s="126"/>
      <c r="AK7" s="126"/>
    </row>
    <row r="8" spans="1:37" s="14" customFormat="1" ht="12.9" customHeight="1">
      <c r="B8" s="79" t="s">
        <v>65</v>
      </c>
      <c r="C8" s="79"/>
      <c r="D8" s="79"/>
      <c r="E8" s="79"/>
      <c r="F8" s="79"/>
      <c r="G8" s="80"/>
      <c r="H8" s="18">
        <f>SUM(I8:K8)</f>
        <v>72</v>
      </c>
      <c r="I8" s="19">
        <v>12</v>
      </c>
      <c r="J8" s="19">
        <v>6</v>
      </c>
      <c r="K8" s="19">
        <v>54</v>
      </c>
      <c r="L8" s="18">
        <f>SUM(M8:S8)</f>
        <v>23526</v>
      </c>
      <c r="M8" s="19">
        <v>11187</v>
      </c>
      <c r="N8" s="19">
        <v>5010</v>
      </c>
      <c r="O8" s="19">
        <v>760</v>
      </c>
      <c r="P8" s="19">
        <v>67</v>
      </c>
      <c r="Q8" s="19">
        <v>12</v>
      </c>
      <c r="R8" s="19">
        <v>1840</v>
      </c>
      <c r="S8" s="19">
        <v>4650</v>
      </c>
      <c r="T8" s="20"/>
      <c r="U8" s="21">
        <f>SUM(V8:Z8)</f>
        <v>83</v>
      </c>
      <c r="V8" s="58">
        <v>2</v>
      </c>
      <c r="W8" s="58">
        <v>4</v>
      </c>
      <c r="X8" s="58">
        <v>1</v>
      </c>
      <c r="Y8" s="58">
        <v>62</v>
      </c>
      <c r="Z8" s="58">
        <v>14</v>
      </c>
      <c r="AA8" s="18">
        <f>SUM(AB8:AE8)</f>
        <v>4</v>
      </c>
      <c r="AB8" s="58">
        <v>3</v>
      </c>
      <c r="AC8" s="58">
        <v>0</v>
      </c>
      <c r="AD8" s="58">
        <v>0</v>
      </c>
      <c r="AE8" s="58">
        <v>1</v>
      </c>
      <c r="AF8" s="114" t="s">
        <v>65</v>
      </c>
      <c r="AG8" s="105"/>
      <c r="AH8" s="105"/>
      <c r="AI8" s="105"/>
      <c r="AJ8" s="105"/>
      <c r="AK8" s="105"/>
    </row>
    <row r="9" spans="1:37" s="14" customFormat="1" ht="12.9" customHeight="1">
      <c r="A9" s="2"/>
      <c r="B9" s="23"/>
      <c r="C9" s="105" t="s">
        <v>66</v>
      </c>
      <c r="D9" s="105"/>
      <c r="E9" s="105"/>
      <c r="F9" s="105"/>
      <c r="G9" s="106"/>
      <c r="H9" s="26">
        <f t="shared" ref="H9:H63" si="0">SUM(I9:K9)</f>
        <v>13</v>
      </c>
      <c r="I9" s="19">
        <v>9</v>
      </c>
      <c r="J9" s="19">
        <v>1</v>
      </c>
      <c r="K9" s="19">
        <v>3</v>
      </c>
      <c r="L9" s="26">
        <f t="shared" ref="L9:L63" si="1">SUM(M9:S9)</f>
        <v>78</v>
      </c>
      <c r="M9" s="19">
        <v>4</v>
      </c>
      <c r="N9" s="19">
        <v>21</v>
      </c>
      <c r="O9" s="19">
        <v>4</v>
      </c>
      <c r="P9" s="19">
        <v>0</v>
      </c>
      <c r="Q9" s="19">
        <v>0</v>
      </c>
      <c r="R9" s="19">
        <v>37</v>
      </c>
      <c r="S9" s="19">
        <v>12</v>
      </c>
      <c r="T9" s="20"/>
      <c r="U9" s="27">
        <f t="shared" ref="U9:U63" si="2">SUM(V9:Z9)</f>
        <v>55</v>
      </c>
      <c r="V9" s="59">
        <v>2</v>
      </c>
      <c r="W9" s="59">
        <v>1</v>
      </c>
      <c r="X9" s="59">
        <v>1</v>
      </c>
      <c r="Y9" s="59">
        <v>47</v>
      </c>
      <c r="Z9" s="59">
        <v>4</v>
      </c>
      <c r="AA9" s="26">
        <f t="shared" ref="AA9:AA62" si="3">SUM(AB9:AE9)</f>
        <v>2</v>
      </c>
      <c r="AB9" s="59">
        <v>2</v>
      </c>
      <c r="AC9" s="59">
        <v>0</v>
      </c>
      <c r="AD9" s="59">
        <v>0</v>
      </c>
      <c r="AE9" s="59">
        <v>0</v>
      </c>
      <c r="AF9" s="22"/>
      <c r="AG9" s="105" t="s">
        <v>66</v>
      </c>
      <c r="AH9" s="105"/>
      <c r="AI9" s="105"/>
      <c r="AJ9" s="105"/>
      <c r="AK9" s="105"/>
    </row>
    <row r="10" spans="1:37" ht="12.9" customHeight="1">
      <c r="A10" s="2"/>
      <c r="B10" s="28"/>
      <c r="C10" s="28"/>
      <c r="D10" s="107" t="s">
        <v>67</v>
      </c>
      <c r="E10" s="107"/>
      <c r="F10" s="107"/>
      <c r="G10" s="108"/>
      <c r="H10" s="72">
        <f t="shared" si="0"/>
        <v>0</v>
      </c>
      <c r="I10" s="30">
        <v>0</v>
      </c>
      <c r="J10" s="30">
        <v>0</v>
      </c>
      <c r="K10" s="30">
        <v>0</v>
      </c>
      <c r="L10" s="72">
        <f t="shared" si="1"/>
        <v>41</v>
      </c>
      <c r="M10" s="30">
        <v>0</v>
      </c>
      <c r="N10" s="30">
        <v>5</v>
      </c>
      <c r="O10" s="30">
        <v>1</v>
      </c>
      <c r="P10" s="30">
        <v>0</v>
      </c>
      <c r="Q10" s="30">
        <v>0</v>
      </c>
      <c r="R10" s="30">
        <v>28</v>
      </c>
      <c r="S10" s="30">
        <v>7</v>
      </c>
      <c r="T10" s="31"/>
      <c r="U10" s="73">
        <f t="shared" si="2"/>
        <v>4</v>
      </c>
      <c r="V10" s="60">
        <v>0</v>
      </c>
      <c r="W10" s="60">
        <v>1</v>
      </c>
      <c r="X10" s="60">
        <v>0</v>
      </c>
      <c r="Y10" s="60">
        <v>3</v>
      </c>
      <c r="Z10" s="60">
        <v>0</v>
      </c>
      <c r="AA10" s="72">
        <f t="shared" si="3"/>
        <v>0</v>
      </c>
      <c r="AB10" s="60">
        <v>0</v>
      </c>
      <c r="AC10" s="60">
        <v>0</v>
      </c>
      <c r="AD10" s="60">
        <v>0</v>
      </c>
      <c r="AE10" s="60">
        <v>0</v>
      </c>
      <c r="AF10" s="32"/>
      <c r="AG10" s="28"/>
      <c r="AH10" s="107" t="s">
        <v>67</v>
      </c>
      <c r="AI10" s="107"/>
      <c r="AJ10" s="107"/>
      <c r="AK10" s="107"/>
    </row>
    <row r="11" spans="1:37" ht="12.9" customHeight="1">
      <c r="A11" s="2"/>
      <c r="B11" s="28"/>
      <c r="C11" s="28"/>
      <c r="D11" s="28"/>
      <c r="E11" s="107" t="s">
        <v>26</v>
      </c>
      <c r="F11" s="107"/>
      <c r="G11" s="108"/>
      <c r="H11" s="72">
        <f t="shared" si="0"/>
        <v>0</v>
      </c>
      <c r="I11" s="34">
        <v>0</v>
      </c>
      <c r="J11" s="34">
        <v>0</v>
      </c>
      <c r="K11" s="34">
        <v>0</v>
      </c>
      <c r="L11" s="72">
        <f t="shared" si="1"/>
        <v>40</v>
      </c>
      <c r="M11" s="34">
        <v>0</v>
      </c>
      <c r="N11" s="34">
        <v>5</v>
      </c>
      <c r="O11" s="34">
        <v>1</v>
      </c>
      <c r="P11" s="34">
        <v>0</v>
      </c>
      <c r="Q11" s="34">
        <v>0</v>
      </c>
      <c r="R11" s="34">
        <v>27</v>
      </c>
      <c r="S11" s="34">
        <v>7</v>
      </c>
      <c r="T11" s="31"/>
      <c r="U11" s="73">
        <f t="shared" si="2"/>
        <v>2</v>
      </c>
      <c r="V11" s="61">
        <v>0</v>
      </c>
      <c r="W11" s="61">
        <v>1</v>
      </c>
      <c r="X11" s="61">
        <v>0</v>
      </c>
      <c r="Y11" s="61">
        <v>1</v>
      </c>
      <c r="Z11" s="61">
        <v>0</v>
      </c>
      <c r="AA11" s="72">
        <f t="shared" si="3"/>
        <v>0</v>
      </c>
      <c r="AB11" s="61">
        <v>0</v>
      </c>
      <c r="AC11" s="61">
        <v>0</v>
      </c>
      <c r="AD11" s="61">
        <v>0</v>
      </c>
      <c r="AE11" s="61">
        <v>0</v>
      </c>
      <c r="AF11" s="32"/>
      <c r="AG11" s="28"/>
      <c r="AH11" s="28"/>
      <c r="AI11" s="107" t="s">
        <v>26</v>
      </c>
      <c r="AJ11" s="107"/>
      <c r="AK11" s="107"/>
    </row>
    <row r="12" spans="1:37" ht="12.9" customHeight="1">
      <c r="A12" s="2"/>
      <c r="B12" s="28"/>
      <c r="C12" s="28"/>
      <c r="D12" s="28"/>
      <c r="E12" s="107" t="s">
        <v>93</v>
      </c>
      <c r="F12" s="107"/>
      <c r="G12" s="108"/>
      <c r="H12" s="72">
        <f t="shared" si="0"/>
        <v>0</v>
      </c>
      <c r="I12" s="34">
        <v>0</v>
      </c>
      <c r="J12" s="34">
        <v>0</v>
      </c>
      <c r="K12" s="34">
        <v>0</v>
      </c>
      <c r="L12" s="72">
        <f t="shared" si="1"/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1"/>
      <c r="U12" s="73">
        <f t="shared" si="2"/>
        <v>0</v>
      </c>
      <c r="V12" s="61">
        <v>0</v>
      </c>
      <c r="W12" s="61">
        <v>0</v>
      </c>
      <c r="X12" s="61">
        <v>0</v>
      </c>
      <c r="Y12" s="61">
        <v>0</v>
      </c>
      <c r="Z12" s="61">
        <v>0</v>
      </c>
      <c r="AA12" s="72">
        <f t="shared" si="3"/>
        <v>0</v>
      </c>
      <c r="AB12" s="61">
        <v>0</v>
      </c>
      <c r="AC12" s="61">
        <v>0</v>
      </c>
      <c r="AD12" s="61">
        <v>0</v>
      </c>
      <c r="AE12" s="61">
        <v>0</v>
      </c>
      <c r="AF12" s="32"/>
      <c r="AG12" s="28"/>
      <c r="AH12" s="28"/>
      <c r="AI12" s="107" t="s">
        <v>93</v>
      </c>
      <c r="AJ12" s="107"/>
      <c r="AK12" s="107"/>
    </row>
    <row r="13" spans="1:37" ht="12.9" customHeight="1">
      <c r="A13" s="2"/>
      <c r="B13" s="28"/>
      <c r="C13" s="28"/>
      <c r="D13" s="28"/>
      <c r="E13" s="107" t="s">
        <v>27</v>
      </c>
      <c r="F13" s="107"/>
      <c r="G13" s="108"/>
      <c r="H13" s="72">
        <f t="shared" si="0"/>
        <v>0</v>
      </c>
      <c r="I13" s="34">
        <v>0</v>
      </c>
      <c r="J13" s="34">
        <v>0</v>
      </c>
      <c r="K13" s="34">
        <v>0</v>
      </c>
      <c r="L13" s="72">
        <f t="shared" si="1"/>
        <v>1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1</v>
      </c>
      <c r="S13" s="34">
        <v>0</v>
      </c>
      <c r="T13" s="31"/>
      <c r="U13" s="73">
        <f t="shared" si="2"/>
        <v>0</v>
      </c>
      <c r="V13" s="61">
        <v>0</v>
      </c>
      <c r="W13" s="61">
        <v>0</v>
      </c>
      <c r="X13" s="61">
        <v>0</v>
      </c>
      <c r="Y13" s="61">
        <v>0</v>
      </c>
      <c r="Z13" s="61">
        <v>0</v>
      </c>
      <c r="AA13" s="72">
        <f t="shared" si="3"/>
        <v>0</v>
      </c>
      <c r="AB13" s="61">
        <v>0</v>
      </c>
      <c r="AC13" s="61">
        <v>0</v>
      </c>
      <c r="AD13" s="61">
        <v>0</v>
      </c>
      <c r="AE13" s="61">
        <v>0</v>
      </c>
      <c r="AF13" s="32"/>
      <c r="AG13" s="28"/>
      <c r="AH13" s="28"/>
      <c r="AI13" s="107" t="s">
        <v>27</v>
      </c>
      <c r="AJ13" s="107"/>
      <c r="AK13" s="107"/>
    </row>
    <row r="14" spans="1:37" ht="12.9" customHeight="1">
      <c r="A14" s="2"/>
      <c r="B14" s="28"/>
      <c r="C14" s="28"/>
      <c r="D14" s="28"/>
      <c r="E14" s="107" t="s">
        <v>28</v>
      </c>
      <c r="F14" s="107"/>
      <c r="G14" s="108"/>
      <c r="H14" s="72">
        <f t="shared" si="0"/>
        <v>0</v>
      </c>
      <c r="I14" s="34">
        <v>0</v>
      </c>
      <c r="J14" s="34">
        <v>0</v>
      </c>
      <c r="K14" s="34">
        <v>0</v>
      </c>
      <c r="L14" s="72">
        <f t="shared" si="1"/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1"/>
      <c r="U14" s="73">
        <f t="shared" si="2"/>
        <v>2</v>
      </c>
      <c r="V14" s="61">
        <v>0</v>
      </c>
      <c r="W14" s="61">
        <v>0</v>
      </c>
      <c r="X14" s="61">
        <v>0</v>
      </c>
      <c r="Y14" s="61">
        <v>2</v>
      </c>
      <c r="Z14" s="61">
        <v>0</v>
      </c>
      <c r="AA14" s="72">
        <f t="shared" si="3"/>
        <v>0</v>
      </c>
      <c r="AB14" s="61">
        <v>0</v>
      </c>
      <c r="AC14" s="61">
        <v>0</v>
      </c>
      <c r="AD14" s="61">
        <v>0</v>
      </c>
      <c r="AE14" s="61">
        <v>0</v>
      </c>
      <c r="AF14" s="32"/>
      <c r="AG14" s="28"/>
      <c r="AH14" s="28"/>
      <c r="AI14" s="107" t="s">
        <v>28</v>
      </c>
      <c r="AJ14" s="107"/>
      <c r="AK14" s="107"/>
    </row>
    <row r="15" spans="1:37" s="14" customFormat="1" ht="12.9" customHeight="1">
      <c r="A15" s="2"/>
      <c r="B15" s="28"/>
      <c r="C15" s="28"/>
      <c r="D15" s="107" t="s">
        <v>69</v>
      </c>
      <c r="E15" s="107"/>
      <c r="F15" s="107"/>
      <c r="G15" s="108"/>
      <c r="H15" s="72">
        <f t="shared" si="0"/>
        <v>12</v>
      </c>
      <c r="I15" s="30">
        <v>9</v>
      </c>
      <c r="J15" s="30">
        <v>1</v>
      </c>
      <c r="K15" s="30">
        <v>2</v>
      </c>
      <c r="L15" s="72">
        <f t="shared" si="1"/>
        <v>35</v>
      </c>
      <c r="M15" s="30">
        <v>4</v>
      </c>
      <c r="N15" s="30">
        <v>14</v>
      </c>
      <c r="O15" s="30">
        <v>3</v>
      </c>
      <c r="P15" s="30">
        <v>0</v>
      </c>
      <c r="Q15" s="30">
        <v>0</v>
      </c>
      <c r="R15" s="30">
        <v>9</v>
      </c>
      <c r="S15" s="30">
        <v>5</v>
      </c>
      <c r="T15" s="31"/>
      <c r="U15" s="73">
        <f t="shared" si="2"/>
        <v>11</v>
      </c>
      <c r="V15" s="60">
        <v>0</v>
      </c>
      <c r="W15" s="60">
        <v>0</v>
      </c>
      <c r="X15" s="60">
        <v>0</v>
      </c>
      <c r="Y15" s="60">
        <v>8</v>
      </c>
      <c r="Z15" s="60">
        <v>3</v>
      </c>
      <c r="AA15" s="72">
        <f t="shared" si="3"/>
        <v>0</v>
      </c>
      <c r="AB15" s="60">
        <v>0</v>
      </c>
      <c r="AC15" s="60">
        <v>0</v>
      </c>
      <c r="AD15" s="60">
        <v>0</v>
      </c>
      <c r="AE15" s="60">
        <v>0</v>
      </c>
      <c r="AF15" s="32"/>
      <c r="AG15" s="28"/>
      <c r="AH15" s="107" t="s">
        <v>69</v>
      </c>
      <c r="AI15" s="107"/>
      <c r="AJ15" s="107"/>
      <c r="AK15" s="107"/>
    </row>
    <row r="16" spans="1:37" ht="12.9" customHeight="1">
      <c r="A16" s="2"/>
      <c r="B16" s="28"/>
      <c r="C16" s="28"/>
      <c r="D16" s="28"/>
      <c r="E16" s="107" t="s">
        <v>29</v>
      </c>
      <c r="F16" s="107"/>
      <c r="G16" s="108"/>
      <c r="H16" s="72">
        <f t="shared" si="0"/>
        <v>0</v>
      </c>
      <c r="I16" s="34">
        <v>0</v>
      </c>
      <c r="J16" s="34">
        <v>0</v>
      </c>
      <c r="K16" s="34">
        <v>0</v>
      </c>
      <c r="L16" s="72">
        <f t="shared" si="1"/>
        <v>3</v>
      </c>
      <c r="M16" s="34">
        <v>0</v>
      </c>
      <c r="N16" s="34">
        <v>2</v>
      </c>
      <c r="O16" s="34">
        <v>0</v>
      </c>
      <c r="P16" s="34">
        <v>0</v>
      </c>
      <c r="Q16" s="34">
        <v>0</v>
      </c>
      <c r="R16" s="34">
        <v>1</v>
      </c>
      <c r="S16" s="34">
        <v>0</v>
      </c>
      <c r="T16" s="31"/>
      <c r="U16" s="73">
        <f t="shared" si="2"/>
        <v>0</v>
      </c>
      <c r="V16" s="61">
        <v>0</v>
      </c>
      <c r="W16" s="61">
        <v>0</v>
      </c>
      <c r="X16" s="61">
        <v>0</v>
      </c>
      <c r="Y16" s="61">
        <v>0</v>
      </c>
      <c r="Z16" s="61">
        <v>0</v>
      </c>
      <c r="AA16" s="72">
        <f t="shared" si="3"/>
        <v>0</v>
      </c>
      <c r="AB16" s="61">
        <v>0</v>
      </c>
      <c r="AC16" s="61">
        <v>0</v>
      </c>
      <c r="AD16" s="61">
        <v>0</v>
      </c>
      <c r="AE16" s="61">
        <v>0</v>
      </c>
      <c r="AF16" s="32"/>
      <c r="AG16" s="28"/>
      <c r="AH16" s="28"/>
      <c r="AI16" s="107" t="s">
        <v>29</v>
      </c>
      <c r="AJ16" s="107"/>
      <c r="AK16" s="107"/>
    </row>
    <row r="17" spans="1:37" ht="12.9" customHeight="1">
      <c r="A17" s="2"/>
      <c r="B17" s="28"/>
      <c r="C17" s="28"/>
      <c r="D17" s="28"/>
      <c r="E17" s="107" t="s">
        <v>30</v>
      </c>
      <c r="F17" s="107"/>
      <c r="G17" s="108"/>
      <c r="H17" s="72">
        <f t="shared" si="0"/>
        <v>3</v>
      </c>
      <c r="I17" s="34">
        <v>2</v>
      </c>
      <c r="J17" s="34">
        <v>1</v>
      </c>
      <c r="K17" s="34">
        <v>0</v>
      </c>
      <c r="L17" s="72">
        <f t="shared" si="1"/>
        <v>19</v>
      </c>
      <c r="M17" s="34">
        <v>3</v>
      </c>
      <c r="N17" s="34">
        <v>8</v>
      </c>
      <c r="O17" s="34">
        <v>2</v>
      </c>
      <c r="P17" s="34">
        <v>0</v>
      </c>
      <c r="Q17" s="34">
        <v>0</v>
      </c>
      <c r="R17" s="34">
        <v>4</v>
      </c>
      <c r="S17" s="34">
        <v>2</v>
      </c>
      <c r="T17" s="31"/>
      <c r="U17" s="73">
        <f t="shared" si="2"/>
        <v>3</v>
      </c>
      <c r="V17" s="61">
        <v>0</v>
      </c>
      <c r="W17" s="61">
        <v>0</v>
      </c>
      <c r="X17" s="61">
        <v>0</v>
      </c>
      <c r="Y17" s="61">
        <v>1</v>
      </c>
      <c r="Z17" s="61">
        <v>2</v>
      </c>
      <c r="AA17" s="72">
        <f t="shared" si="3"/>
        <v>0</v>
      </c>
      <c r="AB17" s="61">
        <v>0</v>
      </c>
      <c r="AC17" s="61">
        <v>0</v>
      </c>
      <c r="AD17" s="61">
        <v>0</v>
      </c>
      <c r="AE17" s="61">
        <v>0</v>
      </c>
      <c r="AF17" s="32"/>
      <c r="AG17" s="28"/>
      <c r="AH17" s="28"/>
      <c r="AI17" s="107" t="s">
        <v>30</v>
      </c>
      <c r="AJ17" s="107"/>
      <c r="AK17" s="107"/>
    </row>
    <row r="18" spans="1:37" ht="12.9" customHeight="1">
      <c r="A18" s="2"/>
      <c r="B18" s="28"/>
      <c r="C18" s="28"/>
      <c r="D18" s="28"/>
      <c r="E18" s="107" t="s">
        <v>182</v>
      </c>
      <c r="F18" s="107"/>
      <c r="G18" s="108"/>
      <c r="H18" s="72">
        <f t="shared" si="0"/>
        <v>0</v>
      </c>
      <c r="I18" s="34">
        <v>0</v>
      </c>
      <c r="J18" s="34">
        <v>0</v>
      </c>
      <c r="K18" s="34">
        <v>0</v>
      </c>
      <c r="L18" s="72">
        <f t="shared" si="1"/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1"/>
      <c r="U18" s="73">
        <f t="shared" si="2"/>
        <v>1</v>
      </c>
      <c r="V18" s="61">
        <v>0</v>
      </c>
      <c r="W18" s="61">
        <v>0</v>
      </c>
      <c r="X18" s="61">
        <v>0</v>
      </c>
      <c r="Y18" s="61">
        <v>1</v>
      </c>
      <c r="Z18" s="61">
        <v>0</v>
      </c>
      <c r="AA18" s="72">
        <f t="shared" si="3"/>
        <v>0</v>
      </c>
      <c r="AB18" s="61">
        <v>0</v>
      </c>
      <c r="AC18" s="61">
        <v>0</v>
      </c>
      <c r="AD18" s="61">
        <v>0</v>
      </c>
      <c r="AE18" s="61">
        <v>0</v>
      </c>
      <c r="AF18" s="32"/>
      <c r="AG18" s="28"/>
      <c r="AH18" s="28"/>
      <c r="AI18" s="107" t="s">
        <v>182</v>
      </c>
      <c r="AJ18" s="107"/>
      <c r="AK18" s="107"/>
    </row>
    <row r="19" spans="1:37" ht="12.9" customHeight="1">
      <c r="A19" s="2"/>
      <c r="B19" s="28"/>
      <c r="C19" s="28"/>
      <c r="D19" s="28"/>
      <c r="E19" s="107" t="s">
        <v>31</v>
      </c>
      <c r="F19" s="107"/>
      <c r="G19" s="108"/>
      <c r="H19" s="72">
        <f t="shared" si="0"/>
        <v>9</v>
      </c>
      <c r="I19" s="34">
        <v>7</v>
      </c>
      <c r="J19" s="34">
        <v>0</v>
      </c>
      <c r="K19" s="34">
        <v>2</v>
      </c>
      <c r="L19" s="72">
        <f t="shared" si="1"/>
        <v>13</v>
      </c>
      <c r="M19" s="34">
        <v>1</v>
      </c>
      <c r="N19" s="34">
        <v>4</v>
      </c>
      <c r="O19" s="34">
        <v>1</v>
      </c>
      <c r="P19" s="34">
        <v>0</v>
      </c>
      <c r="Q19" s="34">
        <v>0</v>
      </c>
      <c r="R19" s="34">
        <v>4</v>
      </c>
      <c r="S19" s="34">
        <v>3</v>
      </c>
      <c r="T19" s="31"/>
      <c r="U19" s="73">
        <f t="shared" si="2"/>
        <v>7</v>
      </c>
      <c r="V19" s="61">
        <v>0</v>
      </c>
      <c r="W19" s="61">
        <v>0</v>
      </c>
      <c r="X19" s="61">
        <v>0</v>
      </c>
      <c r="Y19" s="61">
        <v>6</v>
      </c>
      <c r="Z19" s="61">
        <v>1</v>
      </c>
      <c r="AA19" s="72">
        <f t="shared" si="3"/>
        <v>0</v>
      </c>
      <c r="AB19" s="61">
        <v>0</v>
      </c>
      <c r="AC19" s="61">
        <v>0</v>
      </c>
      <c r="AD19" s="61">
        <v>0</v>
      </c>
      <c r="AE19" s="61">
        <v>0</v>
      </c>
      <c r="AF19" s="32"/>
      <c r="AG19" s="28"/>
      <c r="AH19" s="28"/>
      <c r="AI19" s="107" t="s">
        <v>31</v>
      </c>
      <c r="AJ19" s="107"/>
      <c r="AK19" s="107"/>
    </row>
    <row r="20" spans="1:37" ht="12.9" customHeight="1">
      <c r="A20" s="2"/>
      <c r="B20" s="28"/>
      <c r="C20" s="28"/>
      <c r="D20" s="107" t="s">
        <v>70</v>
      </c>
      <c r="E20" s="107"/>
      <c r="F20" s="107"/>
      <c r="G20" s="108"/>
      <c r="H20" s="72">
        <f t="shared" si="0"/>
        <v>0</v>
      </c>
      <c r="I20" s="34">
        <v>0</v>
      </c>
      <c r="J20" s="34">
        <v>0</v>
      </c>
      <c r="K20" s="34">
        <v>0</v>
      </c>
      <c r="L20" s="72">
        <f t="shared" si="1"/>
        <v>2</v>
      </c>
      <c r="M20" s="34">
        <v>0</v>
      </c>
      <c r="N20" s="34">
        <v>2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1"/>
      <c r="U20" s="73">
        <f t="shared" si="2"/>
        <v>3</v>
      </c>
      <c r="V20" s="61">
        <v>2</v>
      </c>
      <c r="W20" s="61">
        <v>0</v>
      </c>
      <c r="X20" s="61">
        <v>0</v>
      </c>
      <c r="Y20" s="61">
        <v>0</v>
      </c>
      <c r="Z20" s="61">
        <v>1</v>
      </c>
      <c r="AA20" s="72">
        <f t="shared" si="3"/>
        <v>2</v>
      </c>
      <c r="AB20" s="61">
        <v>2</v>
      </c>
      <c r="AC20" s="61">
        <v>0</v>
      </c>
      <c r="AD20" s="61">
        <v>0</v>
      </c>
      <c r="AE20" s="61">
        <v>0</v>
      </c>
      <c r="AF20" s="32"/>
      <c r="AG20" s="28"/>
      <c r="AH20" s="107" t="s">
        <v>70</v>
      </c>
      <c r="AI20" s="107"/>
      <c r="AJ20" s="107"/>
      <c r="AK20" s="107"/>
    </row>
    <row r="21" spans="1:37" ht="12.9" customHeight="1">
      <c r="A21" s="14"/>
      <c r="B21" s="28"/>
      <c r="C21" s="28"/>
      <c r="D21" s="107" t="s">
        <v>183</v>
      </c>
      <c r="E21" s="107"/>
      <c r="F21" s="107"/>
      <c r="G21" s="108"/>
      <c r="H21" s="72">
        <f t="shared" si="0"/>
        <v>1</v>
      </c>
      <c r="I21" s="34">
        <v>0</v>
      </c>
      <c r="J21" s="34">
        <v>0</v>
      </c>
      <c r="K21" s="34">
        <v>1</v>
      </c>
      <c r="L21" s="72">
        <f t="shared" si="1"/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1"/>
      <c r="U21" s="73">
        <f t="shared" si="2"/>
        <v>37</v>
      </c>
      <c r="V21" s="61">
        <v>0</v>
      </c>
      <c r="W21" s="61">
        <v>0</v>
      </c>
      <c r="X21" s="61">
        <v>1</v>
      </c>
      <c r="Y21" s="61">
        <v>36</v>
      </c>
      <c r="Z21" s="61">
        <v>0</v>
      </c>
      <c r="AA21" s="72">
        <f t="shared" si="3"/>
        <v>0</v>
      </c>
      <c r="AB21" s="61">
        <v>0</v>
      </c>
      <c r="AC21" s="61">
        <v>0</v>
      </c>
      <c r="AD21" s="61">
        <v>0</v>
      </c>
      <c r="AE21" s="61">
        <v>0</v>
      </c>
      <c r="AF21" s="32"/>
      <c r="AG21" s="28"/>
      <c r="AH21" s="107" t="s">
        <v>183</v>
      </c>
      <c r="AI21" s="107"/>
      <c r="AJ21" s="107"/>
      <c r="AK21" s="107"/>
    </row>
    <row r="22" spans="1:37" s="14" customFormat="1" ht="12.9" customHeight="1">
      <c r="A22" s="2"/>
      <c r="B22" s="23"/>
      <c r="C22" s="105" t="s">
        <v>71</v>
      </c>
      <c r="D22" s="105"/>
      <c r="E22" s="105"/>
      <c r="F22" s="105"/>
      <c r="G22" s="106"/>
      <c r="H22" s="26">
        <f t="shared" si="0"/>
        <v>51</v>
      </c>
      <c r="I22" s="19">
        <v>1</v>
      </c>
      <c r="J22" s="19">
        <v>4</v>
      </c>
      <c r="K22" s="19">
        <v>46</v>
      </c>
      <c r="L22" s="26">
        <f t="shared" si="1"/>
        <v>170</v>
      </c>
      <c r="M22" s="19">
        <v>10</v>
      </c>
      <c r="N22" s="19">
        <v>26</v>
      </c>
      <c r="O22" s="19">
        <v>21</v>
      </c>
      <c r="P22" s="19">
        <v>6</v>
      </c>
      <c r="Q22" s="19">
        <v>0</v>
      </c>
      <c r="R22" s="19">
        <v>47</v>
      </c>
      <c r="S22" s="19">
        <v>60</v>
      </c>
      <c r="T22" s="20"/>
      <c r="U22" s="27">
        <f t="shared" si="2"/>
        <v>11</v>
      </c>
      <c r="V22" s="59">
        <v>0</v>
      </c>
      <c r="W22" s="59">
        <v>0</v>
      </c>
      <c r="X22" s="59">
        <v>0</v>
      </c>
      <c r="Y22" s="59">
        <v>5</v>
      </c>
      <c r="Z22" s="59">
        <v>6</v>
      </c>
      <c r="AA22" s="26">
        <f t="shared" si="3"/>
        <v>0</v>
      </c>
      <c r="AB22" s="59">
        <v>0</v>
      </c>
      <c r="AC22" s="59">
        <v>0</v>
      </c>
      <c r="AD22" s="59">
        <v>0</v>
      </c>
      <c r="AE22" s="59">
        <v>0</v>
      </c>
      <c r="AF22" s="22"/>
      <c r="AG22" s="105" t="s">
        <v>71</v>
      </c>
      <c r="AH22" s="105"/>
      <c r="AI22" s="105"/>
      <c r="AJ22" s="105"/>
      <c r="AK22" s="105"/>
    </row>
    <row r="23" spans="1:37" ht="12.9" customHeight="1">
      <c r="A23" s="2"/>
      <c r="B23" s="28"/>
      <c r="C23" s="28"/>
      <c r="D23" s="107" t="s">
        <v>32</v>
      </c>
      <c r="E23" s="107"/>
      <c r="F23" s="107"/>
      <c r="G23" s="108"/>
      <c r="H23" s="72">
        <f t="shared" si="0"/>
        <v>0</v>
      </c>
      <c r="I23" s="34">
        <v>0</v>
      </c>
      <c r="J23" s="34">
        <v>0</v>
      </c>
      <c r="K23" s="34">
        <v>0</v>
      </c>
      <c r="L23" s="72">
        <f t="shared" si="1"/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1"/>
      <c r="U23" s="73">
        <f t="shared" si="2"/>
        <v>0</v>
      </c>
      <c r="V23" s="61">
        <v>0</v>
      </c>
      <c r="W23" s="61">
        <v>0</v>
      </c>
      <c r="X23" s="61">
        <v>0</v>
      </c>
      <c r="Y23" s="61">
        <v>0</v>
      </c>
      <c r="Z23" s="61">
        <v>0</v>
      </c>
      <c r="AA23" s="72">
        <f t="shared" si="3"/>
        <v>0</v>
      </c>
      <c r="AB23" s="61">
        <v>0</v>
      </c>
      <c r="AC23" s="61">
        <v>0</v>
      </c>
      <c r="AD23" s="61">
        <v>0</v>
      </c>
      <c r="AE23" s="61">
        <v>0</v>
      </c>
      <c r="AF23" s="32"/>
      <c r="AG23" s="28"/>
      <c r="AH23" s="107" t="s">
        <v>32</v>
      </c>
      <c r="AI23" s="107"/>
      <c r="AJ23" s="107"/>
      <c r="AK23" s="107"/>
    </row>
    <row r="24" spans="1:37" ht="12.9" customHeight="1">
      <c r="A24" s="2"/>
      <c r="B24" s="28"/>
      <c r="C24" s="28"/>
      <c r="D24" s="107" t="s">
        <v>33</v>
      </c>
      <c r="E24" s="107"/>
      <c r="F24" s="107"/>
      <c r="G24" s="108"/>
      <c r="H24" s="72">
        <f t="shared" si="0"/>
        <v>10</v>
      </c>
      <c r="I24" s="34">
        <v>0</v>
      </c>
      <c r="J24" s="34">
        <v>2</v>
      </c>
      <c r="K24" s="34">
        <v>8</v>
      </c>
      <c r="L24" s="72">
        <f t="shared" si="1"/>
        <v>19</v>
      </c>
      <c r="M24" s="34">
        <v>1</v>
      </c>
      <c r="N24" s="34">
        <v>2</v>
      </c>
      <c r="O24" s="34">
        <v>3</v>
      </c>
      <c r="P24" s="34">
        <v>1</v>
      </c>
      <c r="Q24" s="34">
        <v>0</v>
      </c>
      <c r="R24" s="34">
        <v>7</v>
      </c>
      <c r="S24" s="34">
        <v>5</v>
      </c>
      <c r="T24" s="31"/>
      <c r="U24" s="73">
        <f t="shared" si="2"/>
        <v>2</v>
      </c>
      <c r="V24" s="61">
        <v>0</v>
      </c>
      <c r="W24" s="61">
        <v>0</v>
      </c>
      <c r="X24" s="61">
        <v>0</v>
      </c>
      <c r="Y24" s="61">
        <v>0</v>
      </c>
      <c r="Z24" s="61">
        <v>2</v>
      </c>
      <c r="AA24" s="72">
        <f t="shared" si="3"/>
        <v>0</v>
      </c>
      <c r="AB24" s="61">
        <v>0</v>
      </c>
      <c r="AC24" s="61">
        <v>0</v>
      </c>
      <c r="AD24" s="61">
        <v>0</v>
      </c>
      <c r="AE24" s="61">
        <v>0</v>
      </c>
      <c r="AF24" s="32"/>
      <c r="AG24" s="28"/>
      <c r="AH24" s="107" t="s">
        <v>33</v>
      </c>
      <c r="AI24" s="107"/>
      <c r="AJ24" s="107"/>
      <c r="AK24" s="107"/>
    </row>
    <row r="25" spans="1:37" ht="12.9" customHeight="1">
      <c r="A25" s="2"/>
      <c r="B25" s="28"/>
      <c r="C25" s="28"/>
      <c r="D25" s="107" t="s">
        <v>34</v>
      </c>
      <c r="E25" s="107"/>
      <c r="F25" s="107"/>
      <c r="G25" s="108"/>
      <c r="H25" s="72">
        <f t="shared" si="0"/>
        <v>20</v>
      </c>
      <c r="I25" s="34">
        <v>0</v>
      </c>
      <c r="J25" s="34">
        <v>0</v>
      </c>
      <c r="K25" s="34">
        <v>20</v>
      </c>
      <c r="L25" s="72">
        <f t="shared" si="1"/>
        <v>107</v>
      </c>
      <c r="M25" s="34">
        <v>8</v>
      </c>
      <c r="N25" s="34">
        <v>17</v>
      </c>
      <c r="O25" s="34">
        <v>16</v>
      </c>
      <c r="P25" s="34">
        <v>1</v>
      </c>
      <c r="Q25" s="34">
        <v>0</v>
      </c>
      <c r="R25" s="34">
        <v>24</v>
      </c>
      <c r="S25" s="34">
        <v>41</v>
      </c>
      <c r="T25" s="31"/>
      <c r="U25" s="73">
        <f t="shared" si="2"/>
        <v>7</v>
      </c>
      <c r="V25" s="61">
        <v>0</v>
      </c>
      <c r="W25" s="61">
        <v>0</v>
      </c>
      <c r="X25" s="61">
        <v>0</v>
      </c>
      <c r="Y25" s="61">
        <v>5</v>
      </c>
      <c r="Z25" s="61">
        <v>2</v>
      </c>
      <c r="AA25" s="72">
        <f t="shared" si="3"/>
        <v>0</v>
      </c>
      <c r="AB25" s="61">
        <v>0</v>
      </c>
      <c r="AC25" s="61">
        <v>0</v>
      </c>
      <c r="AD25" s="61">
        <v>0</v>
      </c>
      <c r="AE25" s="61">
        <v>0</v>
      </c>
      <c r="AF25" s="32"/>
      <c r="AG25" s="28"/>
      <c r="AH25" s="107" t="s">
        <v>34</v>
      </c>
      <c r="AI25" s="107"/>
      <c r="AJ25" s="107"/>
      <c r="AK25" s="107"/>
    </row>
    <row r="26" spans="1:37" ht="12.9" customHeight="1">
      <c r="A26" s="2"/>
      <c r="B26" s="28"/>
      <c r="C26" s="28"/>
      <c r="D26" s="28"/>
      <c r="E26" s="109" t="s">
        <v>35</v>
      </c>
      <c r="F26" s="109"/>
      <c r="G26" s="29" t="s">
        <v>36</v>
      </c>
      <c r="H26" s="72">
        <f t="shared" si="0"/>
        <v>0</v>
      </c>
      <c r="I26" s="34">
        <v>0</v>
      </c>
      <c r="J26" s="34">
        <v>0</v>
      </c>
      <c r="K26" s="34">
        <v>0</v>
      </c>
      <c r="L26" s="72">
        <f t="shared" si="1"/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1"/>
      <c r="U26" s="73">
        <f t="shared" si="2"/>
        <v>0</v>
      </c>
      <c r="V26" s="61">
        <v>0</v>
      </c>
      <c r="W26" s="61">
        <v>0</v>
      </c>
      <c r="X26" s="61">
        <v>0</v>
      </c>
      <c r="Y26" s="61">
        <v>0</v>
      </c>
      <c r="Z26" s="61">
        <v>0</v>
      </c>
      <c r="AA26" s="72">
        <f t="shared" si="3"/>
        <v>0</v>
      </c>
      <c r="AB26" s="61">
        <v>0</v>
      </c>
      <c r="AC26" s="61">
        <v>0</v>
      </c>
      <c r="AD26" s="61">
        <v>0</v>
      </c>
      <c r="AE26" s="61">
        <v>0</v>
      </c>
      <c r="AF26" s="32"/>
      <c r="AG26" s="28"/>
      <c r="AH26" s="28"/>
      <c r="AI26" s="109" t="s">
        <v>35</v>
      </c>
      <c r="AJ26" s="109"/>
      <c r="AK26" s="28" t="s">
        <v>36</v>
      </c>
    </row>
    <row r="27" spans="1:37" ht="12.9" customHeight="1">
      <c r="A27" s="2"/>
      <c r="B27" s="28"/>
      <c r="C27" s="28"/>
      <c r="D27" s="107" t="s">
        <v>37</v>
      </c>
      <c r="E27" s="107"/>
      <c r="F27" s="107"/>
      <c r="G27" s="108"/>
      <c r="H27" s="72">
        <f t="shared" si="0"/>
        <v>18</v>
      </c>
      <c r="I27" s="34">
        <v>1</v>
      </c>
      <c r="J27" s="34">
        <v>2</v>
      </c>
      <c r="K27" s="34">
        <v>15</v>
      </c>
      <c r="L27" s="72">
        <f t="shared" si="1"/>
        <v>39</v>
      </c>
      <c r="M27" s="34">
        <v>1</v>
      </c>
      <c r="N27" s="34">
        <v>7</v>
      </c>
      <c r="O27" s="34">
        <v>2</v>
      </c>
      <c r="P27" s="34">
        <v>3</v>
      </c>
      <c r="Q27" s="34">
        <v>0</v>
      </c>
      <c r="R27" s="34">
        <v>16</v>
      </c>
      <c r="S27" s="34">
        <v>10</v>
      </c>
      <c r="T27" s="31"/>
      <c r="U27" s="73">
        <f t="shared" si="2"/>
        <v>2</v>
      </c>
      <c r="V27" s="61">
        <v>0</v>
      </c>
      <c r="W27" s="61">
        <v>0</v>
      </c>
      <c r="X27" s="61">
        <v>0</v>
      </c>
      <c r="Y27" s="61">
        <v>0</v>
      </c>
      <c r="Z27" s="61">
        <v>2</v>
      </c>
      <c r="AA27" s="72">
        <f t="shared" si="3"/>
        <v>0</v>
      </c>
      <c r="AB27" s="61">
        <v>0</v>
      </c>
      <c r="AC27" s="61">
        <v>0</v>
      </c>
      <c r="AD27" s="61">
        <v>0</v>
      </c>
      <c r="AE27" s="61">
        <v>0</v>
      </c>
      <c r="AF27" s="32"/>
      <c r="AG27" s="28"/>
      <c r="AH27" s="107" t="s">
        <v>37</v>
      </c>
      <c r="AI27" s="107"/>
      <c r="AJ27" s="107"/>
      <c r="AK27" s="107"/>
    </row>
    <row r="28" spans="1:37" ht="12.9" customHeight="1">
      <c r="A28" s="14"/>
      <c r="B28" s="28"/>
      <c r="C28" s="28"/>
      <c r="D28" s="107" t="s">
        <v>38</v>
      </c>
      <c r="E28" s="107"/>
      <c r="F28" s="107"/>
      <c r="G28" s="108"/>
      <c r="H28" s="72">
        <f t="shared" si="0"/>
        <v>3</v>
      </c>
      <c r="I28" s="34">
        <v>0</v>
      </c>
      <c r="J28" s="34">
        <v>0</v>
      </c>
      <c r="K28" s="34">
        <v>3</v>
      </c>
      <c r="L28" s="72">
        <f t="shared" si="1"/>
        <v>5</v>
      </c>
      <c r="M28" s="34">
        <v>0</v>
      </c>
      <c r="N28" s="34">
        <v>0</v>
      </c>
      <c r="O28" s="34">
        <v>0</v>
      </c>
      <c r="P28" s="34">
        <v>1</v>
      </c>
      <c r="Q28" s="34">
        <v>0</v>
      </c>
      <c r="R28" s="34">
        <v>0</v>
      </c>
      <c r="S28" s="34">
        <v>4</v>
      </c>
      <c r="T28" s="31"/>
      <c r="U28" s="73">
        <f t="shared" si="2"/>
        <v>0</v>
      </c>
      <c r="V28" s="61">
        <v>0</v>
      </c>
      <c r="W28" s="61">
        <v>0</v>
      </c>
      <c r="X28" s="61">
        <v>0</v>
      </c>
      <c r="Y28" s="61">
        <v>0</v>
      </c>
      <c r="Z28" s="61">
        <v>0</v>
      </c>
      <c r="AA28" s="72">
        <f t="shared" si="3"/>
        <v>0</v>
      </c>
      <c r="AB28" s="61">
        <v>0</v>
      </c>
      <c r="AC28" s="61">
        <v>0</v>
      </c>
      <c r="AD28" s="61">
        <v>0</v>
      </c>
      <c r="AE28" s="61">
        <v>0</v>
      </c>
      <c r="AF28" s="32"/>
      <c r="AG28" s="28"/>
      <c r="AH28" s="107" t="s">
        <v>38</v>
      </c>
      <c r="AI28" s="107"/>
      <c r="AJ28" s="107"/>
      <c r="AK28" s="107"/>
    </row>
    <row r="29" spans="1:37" s="14" customFormat="1" ht="12.9" customHeight="1">
      <c r="A29" s="2"/>
      <c r="B29" s="23"/>
      <c r="C29" s="105" t="s">
        <v>39</v>
      </c>
      <c r="D29" s="105"/>
      <c r="E29" s="105"/>
      <c r="F29" s="105"/>
      <c r="G29" s="106"/>
      <c r="H29" s="26">
        <f t="shared" si="0"/>
        <v>0</v>
      </c>
      <c r="I29" s="19">
        <v>0</v>
      </c>
      <c r="J29" s="19">
        <v>0</v>
      </c>
      <c r="K29" s="19">
        <v>0</v>
      </c>
      <c r="L29" s="26">
        <f t="shared" si="1"/>
        <v>21285</v>
      </c>
      <c r="M29" s="19">
        <v>10274</v>
      </c>
      <c r="N29" s="19">
        <v>4616</v>
      </c>
      <c r="O29" s="19">
        <v>634</v>
      </c>
      <c r="P29" s="19">
        <v>35</v>
      </c>
      <c r="Q29" s="19">
        <v>11</v>
      </c>
      <c r="R29" s="19">
        <v>1567</v>
      </c>
      <c r="S29" s="19">
        <v>4148</v>
      </c>
      <c r="T29" s="20"/>
      <c r="U29" s="27">
        <f t="shared" si="2"/>
        <v>0</v>
      </c>
      <c r="V29" s="59">
        <v>0</v>
      </c>
      <c r="W29" s="59">
        <v>0</v>
      </c>
      <c r="X29" s="59">
        <v>0</v>
      </c>
      <c r="Y29" s="59">
        <v>0</v>
      </c>
      <c r="Z29" s="59">
        <v>0</v>
      </c>
      <c r="AA29" s="26">
        <f t="shared" si="3"/>
        <v>0</v>
      </c>
      <c r="AB29" s="59">
        <v>0</v>
      </c>
      <c r="AC29" s="59">
        <v>0</v>
      </c>
      <c r="AD29" s="59">
        <v>0</v>
      </c>
      <c r="AE29" s="59">
        <v>0</v>
      </c>
      <c r="AF29" s="22"/>
      <c r="AG29" s="105" t="s">
        <v>39</v>
      </c>
      <c r="AH29" s="105"/>
      <c r="AI29" s="105"/>
      <c r="AJ29" s="105"/>
      <c r="AK29" s="105"/>
    </row>
    <row r="30" spans="1:37" ht="12.9" customHeight="1">
      <c r="A30" s="2"/>
      <c r="B30" s="28"/>
      <c r="C30" s="28"/>
      <c r="D30" s="107" t="s">
        <v>40</v>
      </c>
      <c r="E30" s="107"/>
      <c r="F30" s="107"/>
      <c r="G30" s="108"/>
      <c r="H30" s="72">
        <f t="shared" si="0"/>
        <v>0</v>
      </c>
      <c r="I30" s="34">
        <v>0</v>
      </c>
      <c r="J30" s="34">
        <v>0</v>
      </c>
      <c r="K30" s="34">
        <v>0</v>
      </c>
      <c r="L30" s="72">
        <f t="shared" si="1"/>
        <v>13043</v>
      </c>
      <c r="M30" s="34">
        <v>7345</v>
      </c>
      <c r="N30" s="34">
        <v>3352</v>
      </c>
      <c r="O30" s="34">
        <v>252</v>
      </c>
      <c r="P30" s="34">
        <v>12</v>
      </c>
      <c r="Q30" s="34">
        <v>7</v>
      </c>
      <c r="R30" s="34">
        <v>513</v>
      </c>
      <c r="S30" s="34">
        <v>1562</v>
      </c>
      <c r="T30" s="31"/>
      <c r="U30" s="73">
        <f t="shared" si="2"/>
        <v>0</v>
      </c>
      <c r="V30" s="61">
        <v>0</v>
      </c>
      <c r="W30" s="61">
        <v>0</v>
      </c>
      <c r="X30" s="61">
        <v>0</v>
      </c>
      <c r="Y30" s="61">
        <v>0</v>
      </c>
      <c r="Z30" s="61">
        <v>0</v>
      </c>
      <c r="AA30" s="72">
        <f t="shared" si="3"/>
        <v>0</v>
      </c>
      <c r="AB30" s="61">
        <v>0</v>
      </c>
      <c r="AC30" s="61">
        <v>0</v>
      </c>
      <c r="AD30" s="61">
        <v>0</v>
      </c>
      <c r="AE30" s="61">
        <v>0</v>
      </c>
      <c r="AF30" s="32"/>
      <c r="AG30" s="28"/>
      <c r="AH30" s="107" t="s">
        <v>40</v>
      </c>
      <c r="AI30" s="107"/>
      <c r="AJ30" s="107"/>
      <c r="AK30" s="107"/>
    </row>
    <row r="31" spans="1:37" ht="12.9" customHeight="1">
      <c r="A31" s="2"/>
      <c r="B31" s="28"/>
      <c r="C31" s="28"/>
      <c r="D31" s="107" t="s">
        <v>41</v>
      </c>
      <c r="E31" s="107"/>
      <c r="F31" s="107"/>
      <c r="G31" s="108"/>
      <c r="H31" s="72">
        <f t="shared" si="0"/>
        <v>0</v>
      </c>
      <c r="I31" s="34">
        <v>0</v>
      </c>
      <c r="J31" s="34">
        <v>0</v>
      </c>
      <c r="K31" s="34">
        <v>0</v>
      </c>
      <c r="L31" s="72">
        <f t="shared" si="1"/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1"/>
      <c r="U31" s="73">
        <f t="shared" si="2"/>
        <v>0</v>
      </c>
      <c r="V31" s="61">
        <v>0</v>
      </c>
      <c r="W31" s="61">
        <v>0</v>
      </c>
      <c r="X31" s="61">
        <v>0</v>
      </c>
      <c r="Y31" s="61">
        <v>0</v>
      </c>
      <c r="Z31" s="61">
        <v>0</v>
      </c>
      <c r="AA31" s="72">
        <f t="shared" si="3"/>
        <v>0</v>
      </c>
      <c r="AB31" s="61">
        <v>0</v>
      </c>
      <c r="AC31" s="61">
        <v>0</v>
      </c>
      <c r="AD31" s="61">
        <v>0</v>
      </c>
      <c r="AE31" s="61">
        <v>0</v>
      </c>
      <c r="AF31" s="32"/>
      <c r="AG31" s="28"/>
      <c r="AH31" s="107" t="s">
        <v>41</v>
      </c>
      <c r="AI31" s="107"/>
      <c r="AJ31" s="107"/>
      <c r="AK31" s="107"/>
    </row>
    <row r="32" spans="1:37" ht="12.9" customHeight="1">
      <c r="A32" s="14"/>
      <c r="B32" s="28"/>
      <c r="C32" s="28"/>
      <c r="D32" s="107" t="s">
        <v>42</v>
      </c>
      <c r="E32" s="107"/>
      <c r="F32" s="107"/>
      <c r="G32" s="108"/>
      <c r="H32" s="72">
        <f t="shared" si="0"/>
        <v>0</v>
      </c>
      <c r="I32" s="34">
        <v>0</v>
      </c>
      <c r="J32" s="34">
        <v>0</v>
      </c>
      <c r="K32" s="34">
        <v>0</v>
      </c>
      <c r="L32" s="72">
        <f t="shared" si="1"/>
        <v>8242</v>
      </c>
      <c r="M32" s="34">
        <v>2929</v>
      </c>
      <c r="N32" s="34">
        <v>1264</v>
      </c>
      <c r="O32" s="34">
        <v>382</v>
      </c>
      <c r="P32" s="34">
        <v>23</v>
      </c>
      <c r="Q32" s="34">
        <v>4</v>
      </c>
      <c r="R32" s="34">
        <v>1054</v>
      </c>
      <c r="S32" s="34">
        <v>2586</v>
      </c>
      <c r="T32" s="31"/>
      <c r="U32" s="73">
        <f t="shared" si="2"/>
        <v>0</v>
      </c>
      <c r="V32" s="61">
        <v>0</v>
      </c>
      <c r="W32" s="61">
        <v>0</v>
      </c>
      <c r="X32" s="61">
        <v>0</v>
      </c>
      <c r="Y32" s="61">
        <v>0</v>
      </c>
      <c r="Z32" s="61">
        <v>0</v>
      </c>
      <c r="AA32" s="72">
        <f t="shared" si="3"/>
        <v>0</v>
      </c>
      <c r="AB32" s="61">
        <v>0</v>
      </c>
      <c r="AC32" s="61">
        <v>0</v>
      </c>
      <c r="AD32" s="61">
        <v>0</v>
      </c>
      <c r="AE32" s="61">
        <v>0</v>
      </c>
      <c r="AF32" s="32"/>
      <c r="AG32" s="28"/>
      <c r="AH32" s="107" t="s">
        <v>42</v>
      </c>
      <c r="AI32" s="107"/>
      <c r="AJ32" s="107"/>
      <c r="AK32" s="107"/>
    </row>
    <row r="33" spans="1:38" s="14" customFormat="1" ht="12.9" customHeight="1">
      <c r="B33" s="23"/>
      <c r="C33" s="105" t="s">
        <v>43</v>
      </c>
      <c r="D33" s="105"/>
      <c r="E33" s="105"/>
      <c r="F33" s="105"/>
      <c r="G33" s="106"/>
      <c r="H33" s="26">
        <f t="shared" si="0"/>
        <v>0</v>
      </c>
      <c r="I33" s="19">
        <v>0</v>
      </c>
      <c r="J33" s="19">
        <v>0</v>
      </c>
      <c r="K33" s="19">
        <v>0</v>
      </c>
      <c r="L33" s="26">
        <f t="shared" si="1"/>
        <v>1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1</v>
      </c>
      <c r="T33" s="20"/>
      <c r="U33" s="27">
        <f t="shared" si="2"/>
        <v>0</v>
      </c>
      <c r="V33" s="59">
        <v>0</v>
      </c>
      <c r="W33" s="59">
        <v>0</v>
      </c>
      <c r="X33" s="59">
        <v>0</v>
      </c>
      <c r="Y33" s="59">
        <v>0</v>
      </c>
      <c r="Z33" s="59">
        <v>0</v>
      </c>
      <c r="AA33" s="26">
        <f t="shared" si="3"/>
        <v>0</v>
      </c>
      <c r="AB33" s="59">
        <v>0</v>
      </c>
      <c r="AC33" s="59">
        <v>0</v>
      </c>
      <c r="AD33" s="59">
        <v>0</v>
      </c>
      <c r="AE33" s="59">
        <v>0</v>
      </c>
      <c r="AF33" s="22"/>
      <c r="AG33" s="105" t="s">
        <v>43</v>
      </c>
      <c r="AH33" s="105"/>
      <c r="AI33" s="105"/>
      <c r="AJ33" s="105"/>
      <c r="AK33" s="105"/>
    </row>
    <row r="34" spans="1:38" ht="12.9" customHeight="1">
      <c r="A34" s="2"/>
      <c r="B34" s="28"/>
      <c r="C34" s="28"/>
      <c r="D34" s="107" t="s">
        <v>44</v>
      </c>
      <c r="E34" s="107"/>
      <c r="F34" s="107"/>
      <c r="G34" s="108"/>
      <c r="H34" s="72">
        <f t="shared" si="0"/>
        <v>0</v>
      </c>
      <c r="I34" s="34">
        <v>0</v>
      </c>
      <c r="J34" s="34">
        <v>0</v>
      </c>
      <c r="K34" s="34">
        <v>0</v>
      </c>
      <c r="L34" s="72">
        <f t="shared" si="1"/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1"/>
      <c r="U34" s="73">
        <f t="shared" si="2"/>
        <v>0</v>
      </c>
      <c r="V34" s="61">
        <v>0</v>
      </c>
      <c r="W34" s="61">
        <v>0</v>
      </c>
      <c r="X34" s="61">
        <v>0</v>
      </c>
      <c r="Y34" s="61">
        <v>0</v>
      </c>
      <c r="Z34" s="61">
        <v>0</v>
      </c>
      <c r="AA34" s="72">
        <f t="shared" si="3"/>
        <v>0</v>
      </c>
      <c r="AB34" s="61">
        <v>0</v>
      </c>
      <c r="AC34" s="61">
        <v>0</v>
      </c>
      <c r="AD34" s="61">
        <v>0</v>
      </c>
      <c r="AE34" s="61">
        <v>0</v>
      </c>
      <c r="AF34" s="32"/>
      <c r="AG34" s="28"/>
      <c r="AH34" s="107" t="s">
        <v>44</v>
      </c>
      <c r="AI34" s="107"/>
      <c r="AJ34" s="107"/>
      <c r="AK34" s="107"/>
    </row>
    <row r="35" spans="1:38" ht="12.9" customHeight="1">
      <c r="A35" s="2"/>
      <c r="B35" s="28"/>
      <c r="C35" s="28"/>
      <c r="D35" s="107" t="s">
        <v>45</v>
      </c>
      <c r="E35" s="107"/>
      <c r="F35" s="107"/>
      <c r="G35" s="108"/>
      <c r="H35" s="72">
        <f t="shared" si="0"/>
        <v>0</v>
      </c>
      <c r="I35" s="30">
        <v>0</v>
      </c>
      <c r="J35" s="30">
        <v>0</v>
      </c>
      <c r="K35" s="30">
        <v>0</v>
      </c>
      <c r="L35" s="72">
        <f t="shared" si="1"/>
        <v>1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1</v>
      </c>
      <c r="T35" s="31"/>
      <c r="U35" s="73">
        <f t="shared" si="2"/>
        <v>0</v>
      </c>
      <c r="V35" s="60">
        <v>0</v>
      </c>
      <c r="W35" s="60">
        <v>0</v>
      </c>
      <c r="X35" s="60">
        <v>0</v>
      </c>
      <c r="Y35" s="60">
        <v>0</v>
      </c>
      <c r="Z35" s="60">
        <v>0</v>
      </c>
      <c r="AA35" s="72">
        <f t="shared" si="3"/>
        <v>0</v>
      </c>
      <c r="AB35" s="60">
        <v>0</v>
      </c>
      <c r="AC35" s="60">
        <v>0</v>
      </c>
      <c r="AD35" s="60">
        <v>0</v>
      </c>
      <c r="AE35" s="60">
        <v>0</v>
      </c>
      <c r="AF35" s="32"/>
      <c r="AG35" s="28"/>
      <c r="AH35" s="107" t="s">
        <v>45</v>
      </c>
      <c r="AI35" s="107"/>
      <c r="AJ35" s="107"/>
      <c r="AK35" s="107"/>
    </row>
    <row r="36" spans="1:38" ht="12.9" customHeight="1">
      <c r="A36" s="2"/>
      <c r="B36" s="28"/>
      <c r="C36" s="28"/>
      <c r="D36" s="28"/>
      <c r="E36" s="107" t="s">
        <v>45</v>
      </c>
      <c r="F36" s="107"/>
      <c r="G36" s="108"/>
      <c r="H36" s="72">
        <f t="shared" si="0"/>
        <v>0</v>
      </c>
      <c r="I36" s="34">
        <v>0</v>
      </c>
      <c r="J36" s="34">
        <v>0</v>
      </c>
      <c r="K36" s="34">
        <v>0</v>
      </c>
      <c r="L36" s="72">
        <f t="shared" si="1"/>
        <v>1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1</v>
      </c>
      <c r="T36" s="31"/>
      <c r="U36" s="73">
        <f t="shared" si="2"/>
        <v>0</v>
      </c>
      <c r="V36" s="61">
        <v>0</v>
      </c>
      <c r="W36" s="61">
        <v>0</v>
      </c>
      <c r="X36" s="61">
        <v>0</v>
      </c>
      <c r="Y36" s="61">
        <v>0</v>
      </c>
      <c r="Z36" s="61">
        <v>0</v>
      </c>
      <c r="AA36" s="72">
        <f t="shared" si="3"/>
        <v>0</v>
      </c>
      <c r="AB36" s="61">
        <v>0</v>
      </c>
      <c r="AC36" s="61">
        <v>0</v>
      </c>
      <c r="AD36" s="61">
        <v>0</v>
      </c>
      <c r="AE36" s="61">
        <v>0</v>
      </c>
      <c r="AF36" s="32"/>
      <c r="AG36" s="28"/>
      <c r="AH36" s="28"/>
      <c r="AI36" s="107" t="s">
        <v>45</v>
      </c>
      <c r="AJ36" s="107"/>
      <c r="AK36" s="107"/>
    </row>
    <row r="37" spans="1:38" ht="12.9" customHeight="1">
      <c r="A37" s="2"/>
      <c r="B37" s="28"/>
      <c r="C37" s="28"/>
      <c r="D37" s="28"/>
      <c r="E37" s="107" t="s">
        <v>46</v>
      </c>
      <c r="F37" s="107"/>
      <c r="G37" s="108"/>
      <c r="H37" s="72">
        <f t="shared" si="0"/>
        <v>0</v>
      </c>
      <c r="I37" s="34">
        <v>0</v>
      </c>
      <c r="J37" s="34">
        <v>0</v>
      </c>
      <c r="K37" s="34">
        <v>0</v>
      </c>
      <c r="L37" s="72">
        <f t="shared" si="1"/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1"/>
      <c r="U37" s="73">
        <f t="shared" si="2"/>
        <v>0</v>
      </c>
      <c r="V37" s="61">
        <v>0</v>
      </c>
      <c r="W37" s="61">
        <v>0</v>
      </c>
      <c r="X37" s="61">
        <v>0</v>
      </c>
      <c r="Y37" s="61">
        <v>0</v>
      </c>
      <c r="Z37" s="61">
        <v>0</v>
      </c>
      <c r="AA37" s="72">
        <f t="shared" si="3"/>
        <v>0</v>
      </c>
      <c r="AB37" s="61">
        <v>0</v>
      </c>
      <c r="AC37" s="61">
        <v>0</v>
      </c>
      <c r="AD37" s="61">
        <v>0</v>
      </c>
      <c r="AE37" s="61">
        <v>0</v>
      </c>
      <c r="AF37" s="32"/>
      <c r="AG37" s="28"/>
      <c r="AH37" s="28"/>
      <c r="AI37" s="107" t="s">
        <v>46</v>
      </c>
      <c r="AJ37" s="107"/>
      <c r="AK37" s="107"/>
    </row>
    <row r="38" spans="1:38" ht="12.9" customHeight="1">
      <c r="A38" s="2"/>
      <c r="B38" s="28"/>
      <c r="C38" s="28"/>
      <c r="D38" s="107" t="s">
        <v>47</v>
      </c>
      <c r="E38" s="107"/>
      <c r="F38" s="107"/>
      <c r="G38" s="108"/>
      <c r="H38" s="72">
        <f t="shared" si="0"/>
        <v>0</v>
      </c>
      <c r="I38" s="30">
        <f>SUM(I39:I43)</f>
        <v>0</v>
      </c>
      <c r="J38" s="30">
        <f>SUM(J39:J43)</f>
        <v>0</v>
      </c>
      <c r="K38" s="30">
        <f>SUM(K39:K43)</f>
        <v>0</v>
      </c>
      <c r="L38" s="72">
        <f t="shared" si="1"/>
        <v>0</v>
      </c>
      <c r="M38" s="30">
        <f t="shared" ref="M38:S38" si="4">SUM(M39:M43)</f>
        <v>0</v>
      </c>
      <c r="N38" s="30">
        <f t="shared" si="4"/>
        <v>0</v>
      </c>
      <c r="O38" s="30">
        <f t="shared" si="4"/>
        <v>0</v>
      </c>
      <c r="P38" s="30">
        <f t="shared" si="4"/>
        <v>0</v>
      </c>
      <c r="Q38" s="30">
        <f t="shared" si="4"/>
        <v>0</v>
      </c>
      <c r="R38" s="30">
        <f t="shared" si="4"/>
        <v>0</v>
      </c>
      <c r="S38" s="30">
        <f t="shared" si="4"/>
        <v>0</v>
      </c>
      <c r="T38" s="31"/>
      <c r="U38" s="73">
        <f t="shared" si="2"/>
        <v>0</v>
      </c>
      <c r="V38" s="60">
        <f>SUM(V39:V43)</f>
        <v>0</v>
      </c>
      <c r="W38" s="60">
        <f>SUM(W39:W43)</f>
        <v>0</v>
      </c>
      <c r="X38" s="60">
        <f>SUM(X39:X43)</f>
        <v>0</v>
      </c>
      <c r="Y38" s="60">
        <f>SUM(Y39:Y43)</f>
        <v>0</v>
      </c>
      <c r="Z38" s="60">
        <f>SUM(Z39:Z43)</f>
        <v>0</v>
      </c>
      <c r="AA38" s="72">
        <f t="shared" si="3"/>
        <v>0</v>
      </c>
      <c r="AB38" s="60">
        <f>SUM(AB39:AB43)</f>
        <v>0</v>
      </c>
      <c r="AC38" s="60">
        <f>SUM(AC39:AC43)</f>
        <v>0</v>
      </c>
      <c r="AD38" s="60">
        <f>SUM(AD39:AD43)</f>
        <v>0</v>
      </c>
      <c r="AE38" s="60">
        <f>SUM(AE39:AE43)</f>
        <v>0</v>
      </c>
      <c r="AF38" s="32"/>
      <c r="AG38" s="28"/>
      <c r="AH38" s="107" t="s">
        <v>47</v>
      </c>
      <c r="AI38" s="107"/>
      <c r="AJ38" s="107"/>
      <c r="AK38" s="107"/>
    </row>
    <row r="39" spans="1:38" ht="12.9" customHeight="1">
      <c r="A39" s="2"/>
      <c r="B39" s="28"/>
      <c r="C39" s="28"/>
      <c r="D39" s="28"/>
      <c r="E39" s="110" t="s">
        <v>48</v>
      </c>
      <c r="F39" s="110"/>
      <c r="G39" s="111"/>
      <c r="H39" s="72">
        <f t="shared" si="0"/>
        <v>0</v>
      </c>
      <c r="I39" s="34">
        <v>0</v>
      </c>
      <c r="J39" s="34">
        <v>0</v>
      </c>
      <c r="K39" s="34">
        <v>0</v>
      </c>
      <c r="L39" s="72">
        <f t="shared" si="1"/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1"/>
      <c r="U39" s="73">
        <f t="shared" si="2"/>
        <v>0</v>
      </c>
      <c r="V39" s="61">
        <v>0</v>
      </c>
      <c r="W39" s="61">
        <v>0</v>
      </c>
      <c r="X39" s="61">
        <v>0</v>
      </c>
      <c r="Y39" s="61">
        <v>0</v>
      </c>
      <c r="Z39" s="61">
        <v>0</v>
      </c>
      <c r="AA39" s="72">
        <f t="shared" si="3"/>
        <v>0</v>
      </c>
      <c r="AB39" s="61">
        <v>0</v>
      </c>
      <c r="AC39" s="61">
        <v>0</v>
      </c>
      <c r="AD39" s="61">
        <v>0</v>
      </c>
      <c r="AE39" s="61">
        <v>0</v>
      </c>
      <c r="AF39" s="32"/>
      <c r="AG39" s="28"/>
      <c r="AH39" s="28"/>
      <c r="AI39" s="110" t="s">
        <v>48</v>
      </c>
      <c r="AJ39" s="110"/>
      <c r="AK39" s="110"/>
    </row>
    <row r="40" spans="1:38" ht="12.9" customHeight="1">
      <c r="A40" s="2"/>
      <c r="B40" s="28"/>
      <c r="C40" s="28"/>
      <c r="D40" s="28"/>
      <c r="E40" s="107" t="s">
        <v>49</v>
      </c>
      <c r="F40" s="107"/>
      <c r="G40" s="108"/>
      <c r="H40" s="72">
        <f t="shared" si="0"/>
        <v>0</v>
      </c>
      <c r="I40" s="34">
        <v>0</v>
      </c>
      <c r="J40" s="34">
        <v>0</v>
      </c>
      <c r="K40" s="34">
        <v>0</v>
      </c>
      <c r="L40" s="72">
        <f t="shared" si="1"/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34">
        <v>0</v>
      </c>
      <c r="T40" s="31"/>
      <c r="U40" s="73">
        <f t="shared" si="2"/>
        <v>0</v>
      </c>
      <c r="V40" s="61">
        <v>0</v>
      </c>
      <c r="W40" s="61">
        <v>0</v>
      </c>
      <c r="X40" s="61">
        <v>0</v>
      </c>
      <c r="Y40" s="61">
        <v>0</v>
      </c>
      <c r="Z40" s="61">
        <v>0</v>
      </c>
      <c r="AA40" s="72">
        <f t="shared" si="3"/>
        <v>0</v>
      </c>
      <c r="AB40" s="61">
        <v>0</v>
      </c>
      <c r="AC40" s="61">
        <v>0</v>
      </c>
      <c r="AD40" s="61">
        <v>0</v>
      </c>
      <c r="AE40" s="61">
        <v>0</v>
      </c>
      <c r="AF40" s="32"/>
      <c r="AG40" s="28"/>
      <c r="AH40" s="28"/>
      <c r="AI40" s="107" t="s">
        <v>49</v>
      </c>
      <c r="AJ40" s="107"/>
      <c r="AK40" s="107"/>
    </row>
    <row r="41" spans="1:38" ht="12.9" customHeight="1">
      <c r="A41" s="2"/>
      <c r="B41" s="28"/>
      <c r="C41" s="28"/>
      <c r="D41" s="28"/>
      <c r="E41" s="107" t="s">
        <v>165</v>
      </c>
      <c r="F41" s="107"/>
      <c r="G41" s="108"/>
      <c r="H41" s="72">
        <f t="shared" si="0"/>
        <v>0</v>
      </c>
      <c r="I41" s="34">
        <v>0</v>
      </c>
      <c r="J41" s="34">
        <v>0</v>
      </c>
      <c r="K41" s="34">
        <v>0</v>
      </c>
      <c r="L41" s="72">
        <f t="shared" si="1"/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  <c r="T41" s="31"/>
      <c r="U41" s="73">
        <f t="shared" si="2"/>
        <v>0</v>
      </c>
      <c r="V41" s="61">
        <v>0</v>
      </c>
      <c r="W41" s="61">
        <v>0</v>
      </c>
      <c r="X41" s="61">
        <v>0</v>
      </c>
      <c r="Y41" s="61">
        <v>0</v>
      </c>
      <c r="Z41" s="61">
        <v>0</v>
      </c>
      <c r="AA41" s="72">
        <f t="shared" si="3"/>
        <v>0</v>
      </c>
      <c r="AB41" s="61">
        <v>0</v>
      </c>
      <c r="AC41" s="61">
        <v>0</v>
      </c>
      <c r="AD41" s="61">
        <v>0</v>
      </c>
      <c r="AE41" s="61">
        <v>0</v>
      </c>
      <c r="AF41" s="32"/>
      <c r="AG41" s="28"/>
      <c r="AH41" s="28"/>
      <c r="AI41" s="107" t="s">
        <v>165</v>
      </c>
      <c r="AJ41" s="107"/>
      <c r="AK41" s="107"/>
    </row>
    <row r="42" spans="1:38" ht="12.9" customHeight="1">
      <c r="A42" s="2"/>
      <c r="B42" s="28"/>
      <c r="C42" s="28"/>
      <c r="D42" s="28"/>
      <c r="E42" s="107" t="s">
        <v>50</v>
      </c>
      <c r="F42" s="107"/>
      <c r="G42" s="108"/>
      <c r="H42" s="72">
        <f t="shared" si="0"/>
        <v>0</v>
      </c>
      <c r="I42" s="34">
        <v>0</v>
      </c>
      <c r="J42" s="34">
        <v>0</v>
      </c>
      <c r="K42" s="34">
        <v>0</v>
      </c>
      <c r="L42" s="72">
        <f t="shared" si="1"/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4">
        <v>0</v>
      </c>
      <c r="T42" s="31"/>
      <c r="U42" s="73">
        <f t="shared" si="2"/>
        <v>0</v>
      </c>
      <c r="V42" s="61">
        <v>0</v>
      </c>
      <c r="W42" s="61">
        <v>0</v>
      </c>
      <c r="X42" s="61">
        <v>0</v>
      </c>
      <c r="Y42" s="61">
        <v>0</v>
      </c>
      <c r="Z42" s="61">
        <v>0</v>
      </c>
      <c r="AA42" s="72">
        <f t="shared" si="3"/>
        <v>0</v>
      </c>
      <c r="AB42" s="61">
        <v>0</v>
      </c>
      <c r="AC42" s="61">
        <v>0</v>
      </c>
      <c r="AD42" s="61">
        <v>0</v>
      </c>
      <c r="AE42" s="61">
        <v>0</v>
      </c>
      <c r="AF42" s="32"/>
      <c r="AG42" s="28"/>
      <c r="AH42" s="28"/>
      <c r="AI42" s="107" t="s">
        <v>50</v>
      </c>
      <c r="AJ42" s="107"/>
      <c r="AK42" s="107"/>
    </row>
    <row r="43" spans="1:38" ht="12.9" customHeight="1">
      <c r="A43" s="2"/>
      <c r="B43" s="28"/>
      <c r="C43" s="28"/>
      <c r="D43" s="28"/>
      <c r="E43" s="112" t="s">
        <v>72</v>
      </c>
      <c r="F43" s="112"/>
      <c r="G43" s="113"/>
      <c r="H43" s="72">
        <f t="shared" si="0"/>
        <v>0</v>
      </c>
      <c r="I43" s="34">
        <v>0</v>
      </c>
      <c r="J43" s="34">
        <v>0</v>
      </c>
      <c r="K43" s="34">
        <v>0</v>
      </c>
      <c r="L43" s="72">
        <f t="shared" si="1"/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34">
        <v>0</v>
      </c>
      <c r="T43" s="31"/>
      <c r="U43" s="73">
        <f t="shared" si="2"/>
        <v>0</v>
      </c>
      <c r="V43" s="61">
        <v>0</v>
      </c>
      <c r="W43" s="61">
        <v>0</v>
      </c>
      <c r="X43" s="61">
        <v>0</v>
      </c>
      <c r="Y43" s="61">
        <v>0</v>
      </c>
      <c r="Z43" s="61">
        <v>0</v>
      </c>
      <c r="AA43" s="72">
        <f t="shared" si="3"/>
        <v>0</v>
      </c>
      <c r="AB43" s="61">
        <v>0</v>
      </c>
      <c r="AC43" s="61">
        <v>0</v>
      </c>
      <c r="AD43" s="61">
        <v>0</v>
      </c>
      <c r="AE43" s="61">
        <v>0</v>
      </c>
      <c r="AF43" s="32"/>
      <c r="AG43" s="28"/>
      <c r="AH43" s="28"/>
      <c r="AI43" s="112" t="s">
        <v>72</v>
      </c>
      <c r="AJ43" s="112"/>
      <c r="AK43" s="112"/>
    </row>
    <row r="44" spans="1:38" ht="12.9" customHeight="1">
      <c r="A44" s="14"/>
      <c r="B44" s="28"/>
      <c r="C44" s="28"/>
      <c r="D44" s="107" t="s">
        <v>73</v>
      </c>
      <c r="E44" s="107"/>
      <c r="F44" s="107"/>
      <c r="G44" s="108"/>
      <c r="H44" s="72">
        <f t="shared" si="0"/>
        <v>0</v>
      </c>
      <c r="I44" s="34">
        <v>0</v>
      </c>
      <c r="J44" s="34">
        <v>0</v>
      </c>
      <c r="K44" s="34">
        <v>0</v>
      </c>
      <c r="L44" s="72">
        <f t="shared" si="1"/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1"/>
      <c r="U44" s="73">
        <f t="shared" si="2"/>
        <v>0</v>
      </c>
      <c r="V44" s="61">
        <v>0</v>
      </c>
      <c r="W44" s="61">
        <v>0</v>
      </c>
      <c r="X44" s="61">
        <v>0</v>
      </c>
      <c r="Y44" s="61">
        <v>0</v>
      </c>
      <c r="Z44" s="61">
        <v>0</v>
      </c>
      <c r="AA44" s="72">
        <f t="shared" si="3"/>
        <v>0</v>
      </c>
      <c r="AB44" s="61">
        <v>0</v>
      </c>
      <c r="AC44" s="61">
        <v>0</v>
      </c>
      <c r="AD44" s="61">
        <v>0</v>
      </c>
      <c r="AE44" s="61">
        <v>0</v>
      </c>
      <c r="AF44" s="32"/>
      <c r="AG44" s="28"/>
      <c r="AH44" s="107" t="s">
        <v>73</v>
      </c>
      <c r="AI44" s="107"/>
      <c r="AJ44" s="107"/>
      <c r="AK44" s="107"/>
    </row>
    <row r="45" spans="1:38" s="14" customFormat="1" ht="12.9" customHeight="1">
      <c r="A45" s="2"/>
      <c r="B45" s="28"/>
      <c r="C45" s="28"/>
      <c r="D45" s="28"/>
      <c r="E45" s="109" t="s">
        <v>74</v>
      </c>
      <c r="F45" s="109"/>
      <c r="G45" s="29" t="s">
        <v>51</v>
      </c>
      <c r="H45" s="72">
        <f t="shared" si="0"/>
        <v>0</v>
      </c>
      <c r="I45" s="34">
        <v>0</v>
      </c>
      <c r="J45" s="34">
        <v>0</v>
      </c>
      <c r="K45" s="34">
        <v>0</v>
      </c>
      <c r="L45" s="72">
        <f t="shared" si="1"/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1"/>
      <c r="U45" s="73">
        <f t="shared" si="2"/>
        <v>0</v>
      </c>
      <c r="V45" s="61">
        <v>0</v>
      </c>
      <c r="W45" s="61">
        <v>0</v>
      </c>
      <c r="X45" s="61">
        <v>0</v>
      </c>
      <c r="Y45" s="61">
        <v>0</v>
      </c>
      <c r="Z45" s="61">
        <v>0</v>
      </c>
      <c r="AA45" s="72">
        <f t="shared" si="3"/>
        <v>0</v>
      </c>
      <c r="AB45" s="61">
        <v>0</v>
      </c>
      <c r="AC45" s="61">
        <v>0</v>
      </c>
      <c r="AD45" s="61">
        <v>0</v>
      </c>
      <c r="AE45" s="61">
        <v>0</v>
      </c>
      <c r="AF45" s="32"/>
      <c r="AG45" s="28"/>
      <c r="AH45" s="28"/>
      <c r="AI45" s="109" t="s">
        <v>52</v>
      </c>
      <c r="AJ45" s="109"/>
      <c r="AK45" s="28" t="s">
        <v>51</v>
      </c>
      <c r="AL45" s="2"/>
    </row>
    <row r="46" spans="1:38" ht="12.9" customHeight="1">
      <c r="A46" s="2"/>
      <c r="B46" s="28"/>
      <c r="C46" s="28"/>
      <c r="D46" s="107" t="s">
        <v>53</v>
      </c>
      <c r="E46" s="107"/>
      <c r="F46" s="107"/>
      <c r="G46" s="108"/>
      <c r="H46" s="72">
        <f t="shared" si="0"/>
        <v>0</v>
      </c>
      <c r="I46" s="34">
        <v>0</v>
      </c>
      <c r="J46" s="34">
        <v>0</v>
      </c>
      <c r="K46" s="34">
        <v>0</v>
      </c>
      <c r="L46" s="72">
        <f t="shared" si="1"/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v>0</v>
      </c>
      <c r="S46" s="34">
        <v>0</v>
      </c>
      <c r="T46" s="31"/>
      <c r="U46" s="73">
        <f t="shared" si="2"/>
        <v>0</v>
      </c>
      <c r="V46" s="61">
        <v>0</v>
      </c>
      <c r="W46" s="61">
        <v>0</v>
      </c>
      <c r="X46" s="61">
        <v>0</v>
      </c>
      <c r="Y46" s="61">
        <v>0</v>
      </c>
      <c r="Z46" s="61">
        <v>0</v>
      </c>
      <c r="AA46" s="72">
        <f t="shared" si="3"/>
        <v>0</v>
      </c>
      <c r="AB46" s="61">
        <v>0</v>
      </c>
      <c r="AC46" s="61">
        <v>0</v>
      </c>
      <c r="AD46" s="61">
        <v>0</v>
      </c>
      <c r="AE46" s="61">
        <v>0</v>
      </c>
      <c r="AF46" s="32"/>
      <c r="AG46" s="28"/>
      <c r="AH46" s="107" t="s">
        <v>53</v>
      </c>
      <c r="AI46" s="107"/>
      <c r="AJ46" s="107"/>
      <c r="AK46" s="107"/>
      <c r="AL46" s="14"/>
    </row>
    <row r="47" spans="1:38" ht="12.9" customHeight="1">
      <c r="A47" s="2"/>
      <c r="B47" s="28"/>
      <c r="C47" s="28"/>
      <c r="D47" s="107" t="s">
        <v>75</v>
      </c>
      <c r="E47" s="107"/>
      <c r="F47" s="107"/>
      <c r="G47" s="108"/>
      <c r="H47" s="72">
        <f t="shared" si="0"/>
        <v>0</v>
      </c>
      <c r="I47" s="34">
        <v>0</v>
      </c>
      <c r="J47" s="34">
        <v>0</v>
      </c>
      <c r="K47" s="34">
        <v>0</v>
      </c>
      <c r="L47" s="72">
        <f t="shared" si="1"/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  <c r="T47" s="31"/>
      <c r="U47" s="73">
        <f t="shared" si="2"/>
        <v>0</v>
      </c>
      <c r="V47" s="61">
        <v>0</v>
      </c>
      <c r="W47" s="61">
        <v>0</v>
      </c>
      <c r="X47" s="61">
        <v>0</v>
      </c>
      <c r="Y47" s="61">
        <v>0</v>
      </c>
      <c r="Z47" s="61">
        <v>0</v>
      </c>
      <c r="AA47" s="72">
        <f t="shared" si="3"/>
        <v>0</v>
      </c>
      <c r="AB47" s="61">
        <v>0</v>
      </c>
      <c r="AC47" s="61">
        <v>0</v>
      </c>
      <c r="AD47" s="61">
        <v>0</v>
      </c>
      <c r="AE47" s="61">
        <v>0</v>
      </c>
      <c r="AF47" s="32"/>
      <c r="AG47" s="28"/>
      <c r="AH47" s="107" t="s">
        <v>75</v>
      </c>
      <c r="AI47" s="107"/>
      <c r="AJ47" s="107"/>
      <c r="AK47" s="107"/>
    </row>
    <row r="48" spans="1:38" ht="12.9" customHeight="1">
      <c r="A48" s="2"/>
      <c r="B48" s="23"/>
      <c r="C48" s="105" t="s">
        <v>76</v>
      </c>
      <c r="D48" s="105"/>
      <c r="E48" s="105"/>
      <c r="F48" s="105"/>
      <c r="G48" s="106"/>
      <c r="H48" s="26">
        <f t="shared" si="0"/>
        <v>0</v>
      </c>
      <c r="I48" s="19">
        <v>0</v>
      </c>
      <c r="J48" s="19">
        <v>0</v>
      </c>
      <c r="K48" s="19">
        <v>0</v>
      </c>
      <c r="L48" s="26">
        <f t="shared" si="1"/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20"/>
      <c r="U48" s="27">
        <f t="shared" si="2"/>
        <v>7</v>
      </c>
      <c r="V48" s="59">
        <v>0</v>
      </c>
      <c r="W48" s="59">
        <v>0</v>
      </c>
      <c r="X48" s="59">
        <v>0</v>
      </c>
      <c r="Y48" s="59">
        <v>7</v>
      </c>
      <c r="Z48" s="59">
        <v>0</v>
      </c>
      <c r="AA48" s="26">
        <f t="shared" si="3"/>
        <v>0</v>
      </c>
      <c r="AB48" s="59">
        <v>0</v>
      </c>
      <c r="AC48" s="59">
        <v>0</v>
      </c>
      <c r="AD48" s="59">
        <v>0</v>
      </c>
      <c r="AE48" s="59">
        <v>0</v>
      </c>
      <c r="AF48" s="22"/>
      <c r="AG48" s="105" t="s">
        <v>76</v>
      </c>
      <c r="AH48" s="105"/>
      <c r="AI48" s="105"/>
      <c r="AJ48" s="105"/>
      <c r="AK48" s="105"/>
    </row>
    <row r="49" spans="1:38" ht="12.9" customHeight="1">
      <c r="A49" s="14"/>
      <c r="B49" s="28"/>
      <c r="C49" s="28"/>
      <c r="D49" s="107" t="s">
        <v>77</v>
      </c>
      <c r="E49" s="107"/>
      <c r="F49" s="107"/>
      <c r="G49" s="108"/>
      <c r="H49" s="72">
        <f t="shared" si="0"/>
        <v>0</v>
      </c>
      <c r="I49" s="30">
        <v>0</v>
      </c>
      <c r="J49" s="30">
        <v>0</v>
      </c>
      <c r="K49" s="30">
        <v>0</v>
      </c>
      <c r="L49" s="72">
        <f t="shared" si="1"/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0</v>
      </c>
      <c r="S49" s="30">
        <v>0</v>
      </c>
      <c r="T49" s="31"/>
      <c r="U49" s="73">
        <f t="shared" si="2"/>
        <v>0</v>
      </c>
      <c r="V49" s="60">
        <v>0</v>
      </c>
      <c r="W49" s="60">
        <v>0</v>
      </c>
      <c r="X49" s="60">
        <v>0</v>
      </c>
      <c r="Y49" s="60">
        <v>0</v>
      </c>
      <c r="Z49" s="60">
        <v>0</v>
      </c>
      <c r="AA49" s="72">
        <f t="shared" si="3"/>
        <v>0</v>
      </c>
      <c r="AB49" s="60">
        <v>0</v>
      </c>
      <c r="AC49" s="60">
        <v>0</v>
      </c>
      <c r="AD49" s="60">
        <v>0</v>
      </c>
      <c r="AE49" s="60">
        <v>0</v>
      </c>
      <c r="AF49" s="32"/>
      <c r="AG49" s="28"/>
      <c r="AH49" s="107" t="s">
        <v>77</v>
      </c>
      <c r="AI49" s="107"/>
      <c r="AJ49" s="107"/>
      <c r="AK49" s="107"/>
    </row>
    <row r="50" spans="1:38" s="14" customFormat="1" ht="12.9" customHeight="1">
      <c r="A50" s="2"/>
      <c r="B50" s="28"/>
      <c r="C50" s="28"/>
      <c r="D50" s="28"/>
      <c r="E50" s="112" t="s">
        <v>78</v>
      </c>
      <c r="F50" s="107"/>
      <c r="G50" s="108"/>
      <c r="H50" s="72">
        <f t="shared" si="0"/>
        <v>0</v>
      </c>
      <c r="I50" s="34">
        <v>0</v>
      </c>
      <c r="J50" s="34">
        <v>0</v>
      </c>
      <c r="K50" s="34">
        <v>0</v>
      </c>
      <c r="L50" s="72">
        <f t="shared" si="1"/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1"/>
      <c r="U50" s="73">
        <f t="shared" si="2"/>
        <v>0</v>
      </c>
      <c r="V50" s="61">
        <v>0</v>
      </c>
      <c r="W50" s="61">
        <v>0</v>
      </c>
      <c r="X50" s="61">
        <v>0</v>
      </c>
      <c r="Y50" s="61">
        <v>0</v>
      </c>
      <c r="Z50" s="61">
        <v>0</v>
      </c>
      <c r="AA50" s="72">
        <f t="shared" si="3"/>
        <v>0</v>
      </c>
      <c r="AB50" s="61">
        <v>0</v>
      </c>
      <c r="AC50" s="61">
        <v>0</v>
      </c>
      <c r="AD50" s="61">
        <v>0</v>
      </c>
      <c r="AE50" s="61">
        <v>0</v>
      </c>
      <c r="AF50" s="32"/>
      <c r="AG50" s="28"/>
      <c r="AH50" s="28"/>
      <c r="AI50" s="112" t="s">
        <v>78</v>
      </c>
      <c r="AJ50" s="107"/>
      <c r="AK50" s="107"/>
      <c r="AL50" s="2"/>
    </row>
    <row r="51" spans="1:38" ht="12.9" customHeight="1">
      <c r="A51" s="2"/>
      <c r="B51" s="28"/>
      <c r="C51" s="28"/>
      <c r="D51" s="28"/>
      <c r="E51" s="112" t="s">
        <v>79</v>
      </c>
      <c r="F51" s="107"/>
      <c r="G51" s="108"/>
      <c r="H51" s="72">
        <f t="shared" si="0"/>
        <v>0</v>
      </c>
      <c r="I51" s="34">
        <v>0</v>
      </c>
      <c r="J51" s="34">
        <v>0</v>
      </c>
      <c r="K51" s="34">
        <v>0</v>
      </c>
      <c r="L51" s="72">
        <f t="shared" si="1"/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v>0</v>
      </c>
      <c r="S51" s="34">
        <v>0</v>
      </c>
      <c r="T51" s="31"/>
      <c r="U51" s="73">
        <f t="shared" si="2"/>
        <v>0</v>
      </c>
      <c r="V51" s="61">
        <v>0</v>
      </c>
      <c r="W51" s="61">
        <v>0</v>
      </c>
      <c r="X51" s="61">
        <v>0</v>
      </c>
      <c r="Y51" s="61">
        <v>0</v>
      </c>
      <c r="Z51" s="61">
        <v>0</v>
      </c>
      <c r="AA51" s="72">
        <f t="shared" si="3"/>
        <v>0</v>
      </c>
      <c r="AB51" s="61">
        <v>0</v>
      </c>
      <c r="AC51" s="61">
        <v>0</v>
      </c>
      <c r="AD51" s="61">
        <v>0</v>
      </c>
      <c r="AE51" s="61">
        <v>0</v>
      </c>
      <c r="AF51" s="32"/>
      <c r="AG51" s="28"/>
      <c r="AH51" s="28"/>
      <c r="AI51" s="112" t="s">
        <v>79</v>
      </c>
      <c r="AJ51" s="107"/>
      <c r="AK51" s="107"/>
      <c r="AL51" s="14"/>
    </row>
    <row r="52" spans="1:38" ht="12.9" customHeight="1">
      <c r="A52" s="2"/>
      <c r="B52" s="28"/>
      <c r="C52" s="28"/>
      <c r="D52" s="28"/>
      <c r="E52" s="112" t="s">
        <v>54</v>
      </c>
      <c r="F52" s="107"/>
      <c r="G52" s="108"/>
      <c r="H52" s="72">
        <f t="shared" si="0"/>
        <v>0</v>
      </c>
      <c r="I52" s="34">
        <v>0</v>
      </c>
      <c r="J52" s="34">
        <v>0</v>
      </c>
      <c r="K52" s="34">
        <v>0</v>
      </c>
      <c r="L52" s="72">
        <f t="shared" si="1"/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v>0</v>
      </c>
      <c r="S52" s="34">
        <v>0</v>
      </c>
      <c r="T52" s="31"/>
      <c r="U52" s="73">
        <f t="shared" si="2"/>
        <v>0</v>
      </c>
      <c r="V52" s="61">
        <v>0</v>
      </c>
      <c r="W52" s="61">
        <v>0</v>
      </c>
      <c r="X52" s="61">
        <v>0</v>
      </c>
      <c r="Y52" s="61">
        <v>0</v>
      </c>
      <c r="Z52" s="61">
        <v>0</v>
      </c>
      <c r="AA52" s="72">
        <f t="shared" si="3"/>
        <v>0</v>
      </c>
      <c r="AB52" s="61">
        <v>0</v>
      </c>
      <c r="AC52" s="61">
        <v>0</v>
      </c>
      <c r="AD52" s="61">
        <v>0</v>
      </c>
      <c r="AE52" s="61">
        <v>0</v>
      </c>
      <c r="AF52" s="32"/>
      <c r="AG52" s="28"/>
      <c r="AH52" s="28"/>
      <c r="AI52" s="112" t="s">
        <v>54</v>
      </c>
      <c r="AJ52" s="107"/>
      <c r="AK52" s="107"/>
    </row>
    <row r="53" spans="1:38" ht="12.9" customHeight="1">
      <c r="A53" s="2"/>
      <c r="B53" s="28"/>
      <c r="C53" s="28"/>
      <c r="D53" s="107" t="s">
        <v>94</v>
      </c>
      <c r="E53" s="107"/>
      <c r="F53" s="107"/>
      <c r="G53" s="108"/>
      <c r="H53" s="72">
        <f t="shared" si="0"/>
        <v>0</v>
      </c>
      <c r="I53" s="34">
        <v>0</v>
      </c>
      <c r="J53" s="34">
        <v>0</v>
      </c>
      <c r="K53" s="34">
        <v>0</v>
      </c>
      <c r="L53" s="72">
        <f t="shared" si="1"/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v>0</v>
      </c>
      <c r="S53" s="34">
        <v>0</v>
      </c>
      <c r="T53" s="31"/>
      <c r="U53" s="73">
        <f t="shared" si="2"/>
        <v>7</v>
      </c>
      <c r="V53" s="61">
        <v>0</v>
      </c>
      <c r="W53" s="61">
        <v>0</v>
      </c>
      <c r="X53" s="61">
        <v>0</v>
      </c>
      <c r="Y53" s="61">
        <v>7</v>
      </c>
      <c r="Z53" s="61">
        <v>0</v>
      </c>
      <c r="AA53" s="72">
        <f t="shared" si="3"/>
        <v>0</v>
      </c>
      <c r="AB53" s="61">
        <v>0</v>
      </c>
      <c r="AC53" s="61">
        <v>0</v>
      </c>
      <c r="AD53" s="61">
        <v>0</v>
      </c>
      <c r="AE53" s="61">
        <v>0</v>
      </c>
      <c r="AF53" s="32"/>
      <c r="AG53" s="28"/>
      <c r="AH53" s="107" t="s">
        <v>94</v>
      </c>
      <c r="AI53" s="107"/>
      <c r="AJ53" s="107"/>
      <c r="AK53" s="107"/>
    </row>
    <row r="54" spans="1:38" ht="12.9" customHeight="1">
      <c r="A54" s="2"/>
      <c r="B54" s="12"/>
      <c r="C54" s="12"/>
      <c r="D54" s="12"/>
      <c r="E54" s="109" t="s">
        <v>95</v>
      </c>
      <c r="F54" s="109"/>
      <c r="G54" s="29" t="s">
        <v>55</v>
      </c>
      <c r="H54" s="72">
        <f t="shared" si="0"/>
        <v>0</v>
      </c>
      <c r="I54" s="34">
        <v>0</v>
      </c>
      <c r="J54" s="34">
        <v>0</v>
      </c>
      <c r="K54" s="34">
        <v>0</v>
      </c>
      <c r="L54" s="72">
        <f t="shared" si="1"/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4">
        <v>0</v>
      </c>
      <c r="T54" s="31"/>
      <c r="U54" s="73">
        <f t="shared" si="2"/>
        <v>7</v>
      </c>
      <c r="V54" s="61">
        <v>0</v>
      </c>
      <c r="W54" s="61">
        <v>0</v>
      </c>
      <c r="X54" s="61">
        <v>0</v>
      </c>
      <c r="Y54" s="61">
        <v>7</v>
      </c>
      <c r="Z54" s="61">
        <v>0</v>
      </c>
      <c r="AA54" s="72">
        <f t="shared" si="3"/>
        <v>0</v>
      </c>
      <c r="AB54" s="61">
        <v>0</v>
      </c>
      <c r="AC54" s="61">
        <v>0</v>
      </c>
      <c r="AD54" s="61">
        <v>0</v>
      </c>
      <c r="AE54" s="61">
        <v>0</v>
      </c>
      <c r="AF54" s="36"/>
      <c r="AG54" s="12"/>
      <c r="AH54" s="12"/>
      <c r="AI54" s="109" t="s">
        <v>56</v>
      </c>
      <c r="AJ54" s="109"/>
      <c r="AK54" s="28" t="s">
        <v>55</v>
      </c>
    </row>
    <row r="55" spans="1:38" ht="12.9" customHeight="1">
      <c r="A55" s="2"/>
      <c r="B55" s="12"/>
      <c r="C55" s="12"/>
      <c r="D55" s="12"/>
      <c r="E55" s="115" t="s">
        <v>56</v>
      </c>
      <c r="F55" s="115"/>
      <c r="G55" s="29" t="s">
        <v>57</v>
      </c>
      <c r="H55" s="72">
        <f t="shared" si="0"/>
        <v>0</v>
      </c>
      <c r="I55" s="34">
        <v>0</v>
      </c>
      <c r="J55" s="34">
        <v>0</v>
      </c>
      <c r="K55" s="34">
        <v>0</v>
      </c>
      <c r="L55" s="72">
        <f t="shared" si="1"/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v>0</v>
      </c>
      <c r="S55" s="34">
        <v>0</v>
      </c>
      <c r="T55" s="31"/>
      <c r="U55" s="73">
        <f t="shared" si="2"/>
        <v>0</v>
      </c>
      <c r="V55" s="61">
        <v>0</v>
      </c>
      <c r="W55" s="61">
        <v>0</v>
      </c>
      <c r="X55" s="61">
        <v>0</v>
      </c>
      <c r="Y55" s="61">
        <v>0</v>
      </c>
      <c r="Z55" s="61">
        <v>0</v>
      </c>
      <c r="AA55" s="72">
        <f t="shared" si="3"/>
        <v>0</v>
      </c>
      <c r="AB55" s="61">
        <v>0</v>
      </c>
      <c r="AC55" s="61">
        <v>0</v>
      </c>
      <c r="AD55" s="61">
        <v>0</v>
      </c>
      <c r="AE55" s="61">
        <v>0</v>
      </c>
      <c r="AF55" s="36"/>
      <c r="AG55" s="12"/>
      <c r="AH55" s="12"/>
      <c r="AI55" s="115" t="s">
        <v>58</v>
      </c>
      <c r="AJ55" s="115"/>
      <c r="AK55" s="28" t="s">
        <v>57</v>
      </c>
    </row>
    <row r="56" spans="1:38" ht="12.9" customHeight="1">
      <c r="A56" s="2"/>
      <c r="B56" s="37"/>
      <c r="C56" s="105" t="s">
        <v>59</v>
      </c>
      <c r="D56" s="105"/>
      <c r="E56" s="105"/>
      <c r="F56" s="105"/>
      <c r="G56" s="106"/>
      <c r="H56" s="26">
        <f t="shared" si="0"/>
        <v>8</v>
      </c>
      <c r="I56" s="33">
        <v>2</v>
      </c>
      <c r="J56" s="33">
        <v>1</v>
      </c>
      <c r="K56" s="33">
        <v>5</v>
      </c>
      <c r="L56" s="26">
        <f t="shared" si="1"/>
        <v>1992</v>
      </c>
      <c r="M56" s="33">
        <v>899</v>
      </c>
      <c r="N56" s="33">
        <v>347</v>
      </c>
      <c r="O56" s="33">
        <v>101</v>
      </c>
      <c r="P56" s="33">
        <v>26</v>
      </c>
      <c r="Q56" s="33">
        <v>1</v>
      </c>
      <c r="R56" s="33">
        <v>189</v>
      </c>
      <c r="S56" s="33">
        <v>429</v>
      </c>
      <c r="T56" s="20"/>
      <c r="U56" s="27">
        <f t="shared" si="2"/>
        <v>10</v>
      </c>
      <c r="V56" s="62">
        <v>0</v>
      </c>
      <c r="W56" s="62">
        <v>3</v>
      </c>
      <c r="X56" s="62">
        <v>0</v>
      </c>
      <c r="Y56" s="62">
        <v>3</v>
      </c>
      <c r="Z56" s="62">
        <v>4</v>
      </c>
      <c r="AA56" s="26">
        <f t="shared" si="3"/>
        <v>2</v>
      </c>
      <c r="AB56" s="62">
        <v>1</v>
      </c>
      <c r="AC56" s="62">
        <v>0</v>
      </c>
      <c r="AD56" s="62">
        <v>0</v>
      </c>
      <c r="AE56" s="62">
        <v>1</v>
      </c>
      <c r="AF56" s="38"/>
      <c r="AG56" s="105" t="s">
        <v>59</v>
      </c>
      <c r="AH56" s="105"/>
      <c r="AI56" s="105"/>
      <c r="AJ56" s="105"/>
      <c r="AK56" s="105"/>
    </row>
    <row r="57" spans="1:38" ht="12.9" customHeight="1">
      <c r="B57" s="12"/>
      <c r="C57" s="12"/>
      <c r="D57" s="109" t="s">
        <v>58</v>
      </c>
      <c r="E57" s="109"/>
      <c r="F57" s="107" t="s">
        <v>60</v>
      </c>
      <c r="G57" s="108"/>
      <c r="H57" s="72">
        <f t="shared" si="0"/>
        <v>1</v>
      </c>
      <c r="I57" s="34">
        <v>0</v>
      </c>
      <c r="J57" s="34">
        <v>0</v>
      </c>
      <c r="K57" s="34">
        <v>1</v>
      </c>
      <c r="L57" s="72">
        <f t="shared" si="1"/>
        <v>13</v>
      </c>
      <c r="M57" s="34">
        <v>9</v>
      </c>
      <c r="N57" s="34">
        <v>0</v>
      </c>
      <c r="O57" s="34">
        <v>1</v>
      </c>
      <c r="P57" s="34">
        <v>1</v>
      </c>
      <c r="Q57" s="34">
        <v>0</v>
      </c>
      <c r="R57" s="34">
        <v>0</v>
      </c>
      <c r="S57" s="34">
        <v>2</v>
      </c>
      <c r="T57" s="31"/>
      <c r="U57" s="73">
        <f t="shared" si="2"/>
        <v>0</v>
      </c>
      <c r="V57" s="61">
        <v>0</v>
      </c>
      <c r="W57" s="61">
        <v>0</v>
      </c>
      <c r="X57" s="61">
        <v>0</v>
      </c>
      <c r="Y57" s="61">
        <v>0</v>
      </c>
      <c r="Z57" s="61">
        <v>0</v>
      </c>
      <c r="AA57" s="72">
        <f t="shared" si="3"/>
        <v>0</v>
      </c>
      <c r="AB57" s="61">
        <v>0</v>
      </c>
      <c r="AC57" s="61">
        <v>0</v>
      </c>
      <c r="AD57" s="61">
        <v>0</v>
      </c>
      <c r="AE57" s="61">
        <v>0</v>
      </c>
      <c r="AF57" s="36"/>
      <c r="AG57" s="12"/>
      <c r="AH57" s="109" t="s">
        <v>58</v>
      </c>
      <c r="AI57" s="109"/>
      <c r="AJ57" s="107" t="s">
        <v>60</v>
      </c>
      <c r="AK57" s="107"/>
    </row>
    <row r="58" spans="1:38" ht="12.9" customHeight="1">
      <c r="B58" s="12"/>
      <c r="C58" s="12"/>
      <c r="D58" s="109" t="s">
        <v>58</v>
      </c>
      <c r="E58" s="109"/>
      <c r="F58" s="107" t="s">
        <v>61</v>
      </c>
      <c r="G58" s="108"/>
      <c r="H58" s="72">
        <f t="shared" si="0"/>
        <v>3</v>
      </c>
      <c r="I58" s="34">
        <v>2</v>
      </c>
      <c r="J58" s="34">
        <v>0</v>
      </c>
      <c r="K58" s="34">
        <v>1</v>
      </c>
      <c r="L58" s="72">
        <f t="shared" si="1"/>
        <v>7</v>
      </c>
      <c r="M58" s="34">
        <v>1</v>
      </c>
      <c r="N58" s="34">
        <v>1</v>
      </c>
      <c r="O58" s="34">
        <v>0</v>
      </c>
      <c r="P58" s="34">
        <v>1</v>
      </c>
      <c r="Q58" s="34">
        <v>0</v>
      </c>
      <c r="R58" s="34">
        <v>0</v>
      </c>
      <c r="S58" s="34">
        <v>4</v>
      </c>
      <c r="T58" s="31"/>
      <c r="U58" s="73">
        <f t="shared" si="2"/>
        <v>0</v>
      </c>
      <c r="V58" s="61">
        <v>0</v>
      </c>
      <c r="W58" s="61">
        <v>0</v>
      </c>
      <c r="X58" s="61">
        <v>0</v>
      </c>
      <c r="Y58" s="61">
        <v>0</v>
      </c>
      <c r="Z58" s="61">
        <v>0</v>
      </c>
      <c r="AA58" s="72">
        <f t="shared" si="3"/>
        <v>0</v>
      </c>
      <c r="AB58" s="61">
        <v>0</v>
      </c>
      <c r="AC58" s="61">
        <v>0</v>
      </c>
      <c r="AD58" s="61">
        <v>0</v>
      </c>
      <c r="AE58" s="61">
        <v>0</v>
      </c>
      <c r="AF58" s="36"/>
      <c r="AG58" s="12"/>
      <c r="AH58" s="109" t="s">
        <v>58</v>
      </c>
      <c r="AI58" s="109"/>
      <c r="AJ58" s="107" t="s">
        <v>61</v>
      </c>
      <c r="AK58" s="107"/>
    </row>
    <row r="59" spans="1:38" ht="12.9" customHeight="1">
      <c r="B59" s="12"/>
      <c r="C59" s="12"/>
      <c r="D59" s="109" t="s">
        <v>58</v>
      </c>
      <c r="E59" s="109"/>
      <c r="F59" s="107" t="s">
        <v>62</v>
      </c>
      <c r="G59" s="108"/>
      <c r="H59" s="72">
        <f t="shared" si="0"/>
        <v>1</v>
      </c>
      <c r="I59" s="34">
        <v>0</v>
      </c>
      <c r="J59" s="34">
        <v>0</v>
      </c>
      <c r="K59" s="34">
        <v>1</v>
      </c>
      <c r="L59" s="72">
        <f t="shared" si="1"/>
        <v>1079</v>
      </c>
      <c r="M59" s="34">
        <v>645</v>
      </c>
      <c r="N59" s="34">
        <v>233</v>
      </c>
      <c r="O59" s="34">
        <v>20</v>
      </c>
      <c r="P59" s="34">
        <v>2</v>
      </c>
      <c r="Q59" s="34">
        <v>0</v>
      </c>
      <c r="R59" s="34">
        <v>69</v>
      </c>
      <c r="S59" s="34">
        <v>110</v>
      </c>
      <c r="T59" s="31"/>
      <c r="U59" s="73">
        <f t="shared" si="2"/>
        <v>0</v>
      </c>
      <c r="V59" s="61">
        <v>0</v>
      </c>
      <c r="W59" s="61">
        <v>0</v>
      </c>
      <c r="X59" s="61">
        <v>0</v>
      </c>
      <c r="Y59" s="61">
        <v>0</v>
      </c>
      <c r="Z59" s="61">
        <v>0</v>
      </c>
      <c r="AA59" s="72">
        <f t="shared" si="3"/>
        <v>0</v>
      </c>
      <c r="AB59" s="61">
        <v>0</v>
      </c>
      <c r="AC59" s="61">
        <v>0</v>
      </c>
      <c r="AD59" s="61">
        <v>0</v>
      </c>
      <c r="AE59" s="61">
        <v>0</v>
      </c>
      <c r="AF59" s="36"/>
      <c r="AG59" s="12"/>
      <c r="AH59" s="109" t="s">
        <v>82</v>
      </c>
      <c r="AI59" s="109"/>
      <c r="AJ59" s="107" t="s">
        <v>62</v>
      </c>
      <c r="AK59" s="107"/>
    </row>
    <row r="60" spans="1:38" ht="12.9" customHeight="1">
      <c r="B60" s="12"/>
      <c r="C60" s="12"/>
      <c r="D60" s="109" t="s">
        <v>82</v>
      </c>
      <c r="E60" s="109"/>
      <c r="F60" s="107" t="s">
        <v>83</v>
      </c>
      <c r="G60" s="108"/>
      <c r="H60" s="72">
        <f t="shared" si="0"/>
        <v>1</v>
      </c>
      <c r="I60" s="34">
        <v>0</v>
      </c>
      <c r="J60" s="34">
        <v>0</v>
      </c>
      <c r="K60" s="34">
        <v>1</v>
      </c>
      <c r="L60" s="72">
        <f t="shared" si="1"/>
        <v>2</v>
      </c>
      <c r="M60" s="34">
        <v>1</v>
      </c>
      <c r="N60" s="34">
        <v>0</v>
      </c>
      <c r="O60" s="34">
        <v>0</v>
      </c>
      <c r="P60" s="34">
        <v>1</v>
      </c>
      <c r="Q60" s="34">
        <v>0</v>
      </c>
      <c r="R60" s="34">
        <v>0</v>
      </c>
      <c r="S60" s="34">
        <v>0</v>
      </c>
      <c r="T60" s="31"/>
      <c r="U60" s="73">
        <f t="shared" si="2"/>
        <v>0</v>
      </c>
      <c r="V60" s="61">
        <v>0</v>
      </c>
      <c r="W60" s="61">
        <v>0</v>
      </c>
      <c r="X60" s="61">
        <v>0</v>
      </c>
      <c r="Y60" s="61">
        <v>0</v>
      </c>
      <c r="Z60" s="61">
        <v>0</v>
      </c>
      <c r="AA60" s="72">
        <f t="shared" si="3"/>
        <v>0</v>
      </c>
      <c r="AB60" s="61">
        <v>0</v>
      </c>
      <c r="AC60" s="61">
        <v>0</v>
      </c>
      <c r="AD60" s="61">
        <v>0</v>
      </c>
      <c r="AE60" s="61">
        <v>0</v>
      </c>
      <c r="AF60" s="36"/>
      <c r="AG60" s="12"/>
      <c r="AH60" s="109" t="s">
        <v>82</v>
      </c>
      <c r="AI60" s="109"/>
      <c r="AJ60" s="107" t="s">
        <v>83</v>
      </c>
      <c r="AK60" s="107"/>
    </row>
    <row r="61" spans="1:38" ht="12.9" customHeight="1">
      <c r="B61" s="12"/>
      <c r="C61" s="12"/>
      <c r="D61" s="109" t="s">
        <v>82</v>
      </c>
      <c r="E61" s="109"/>
      <c r="F61" s="116" t="s">
        <v>164</v>
      </c>
      <c r="G61" s="120"/>
      <c r="H61" s="72">
        <f t="shared" si="0"/>
        <v>0</v>
      </c>
      <c r="I61" s="34">
        <v>0</v>
      </c>
      <c r="J61" s="34">
        <v>0</v>
      </c>
      <c r="K61" s="34">
        <v>0</v>
      </c>
      <c r="L61" s="72">
        <f t="shared" si="1"/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v>0</v>
      </c>
      <c r="S61" s="34">
        <v>0</v>
      </c>
      <c r="T61" s="31"/>
      <c r="U61" s="73">
        <f t="shared" si="2"/>
        <v>2</v>
      </c>
      <c r="V61" s="61">
        <v>0</v>
      </c>
      <c r="W61" s="61">
        <v>0</v>
      </c>
      <c r="X61" s="61">
        <v>0</v>
      </c>
      <c r="Y61" s="61">
        <v>2</v>
      </c>
      <c r="Z61" s="61">
        <v>0</v>
      </c>
      <c r="AA61" s="72">
        <f t="shared" si="3"/>
        <v>0</v>
      </c>
      <c r="AB61" s="61">
        <v>0</v>
      </c>
      <c r="AC61" s="61">
        <v>0</v>
      </c>
      <c r="AD61" s="61">
        <v>0</v>
      </c>
      <c r="AE61" s="61">
        <v>0</v>
      </c>
      <c r="AF61" s="36"/>
      <c r="AG61" s="12"/>
      <c r="AH61" s="109" t="s">
        <v>82</v>
      </c>
      <c r="AI61" s="109"/>
      <c r="AJ61" s="116" t="s">
        <v>164</v>
      </c>
      <c r="AK61" s="116"/>
    </row>
    <row r="62" spans="1:38" ht="12.9" customHeight="1">
      <c r="B62" s="12"/>
      <c r="C62" s="12"/>
      <c r="D62" s="109" t="s">
        <v>82</v>
      </c>
      <c r="E62" s="109"/>
      <c r="F62" s="107" t="s">
        <v>63</v>
      </c>
      <c r="G62" s="108"/>
      <c r="H62" s="72">
        <f t="shared" si="0"/>
        <v>0</v>
      </c>
      <c r="I62" s="34">
        <v>0</v>
      </c>
      <c r="J62" s="34">
        <v>0</v>
      </c>
      <c r="K62" s="34">
        <v>0</v>
      </c>
      <c r="L62" s="72">
        <f t="shared" si="1"/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1"/>
      <c r="U62" s="73">
        <f t="shared" si="2"/>
        <v>0</v>
      </c>
      <c r="V62" s="61">
        <v>0</v>
      </c>
      <c r="W62" s="61">
        <v>0</v>
      </c>
      <c r="X62" s="61">
        <v>0</v>
      </c>
      <c r="Y62" s="61">
        <v>0</v>
      </c>
      <c r="Z62" s="61">
        <v>0</v>
      </c>
      <c r="AA62" s="72">
        <f t="shared" si="3"/>
        <v>0</v>
      </c>
      <c r="AB62" s="61">
        <v>0</v>
      </c>
      <c r="AC62" s="61">
        <v>0</v>
      </c>
      <c r="AD62" s="61">
        <v>0</v>
      </c>
      <c r="AE62" s="61">
        <v>0</v>
      </c>
      <c r="AF62" s="36"/>
      <c r="AG62" s="12"/>
      <c r="AH62" s="109" t="s">
        <v>56</v>
      </c>
      <c r="AI62" s="109"/>
      <c r="AJ62" s="107" t="s">
        <v>63</v>
      </c>
      <c r="AK62" s="107"/>
    </row>
    <row r="63" spans="1:38" ht="12.9" customHeight="1" thickBot="1">
      <c r="B63" s="39"/>
      <c r="C63" s="39"/>
      <c r="D63" s="117" t="s">
        <v>56</v>
      </c>
      <c r="E63" s="117"/>
      <c r="F63" s="118" t="s">
        <v>64</v>
      </c>
      <c r="G63" s="119"/>
      <c r="H63" s="74">
        <f t="shared" si="0"/>
        <v>0</v>
      </c>
      <c r="I63" s="44">
        <v>0</v>
      </c>
      <c r="J63" s="44">
        <v>0</v>
      </c>
      <c r="K63" s="44">
        <v>0</v>
      </c>
      <c r="L63" s="74">
        <f t="shared" si="1"/>
        <v>846</v>
      </c>
      <c r="M63" s="44">
        <v>239</v>
      </c>
      <c r="N63" s="44">
        <v>106</v>
      </c>
      <c r="O63" s="44">
        <v>77</v>
      </c>
      <c r="P63" s="44">
        <v>19</v>
      </c>
      <c r="Q63" s="44">
        <v>1</v>
      </c>
      <c r="R63" s="44">
        <v>105</v>
      </c>
      <c r="S63" s="44">
        <v>299</v>
      </c>
      <c r="T63" s="31"/>
      <c r="U63" s="75">
        <f t="shared" si="2"/>
        <v>5</v>
      </c>
      <c r="V63" s="63">
        <v>0</v>
      </c>
      <c r="W63" s="63">
        <v>3</v>
      </c>
      <c r="X63" s="63">
        <v>0</v>
      </c>
      <c r="Y63" s="63">
        <v>1</v>
      </c>
      <c r="Z63" s="63">
        <v>1</v>
      </c>
      <c r="AA63" s="74">
        <f>SUM(AB63:AE63)</f>
        <v>0</v>
      </c>
      <c r="AB63" s="63">
        <v>0</v>
      </c>
      <c r="AC63" s="63">
        <v>0</v>
      </c>
      <c r="AD63" s="63">
        <v>0</v>
      </c>
      <c r="AE63" s="63">
        <v>0</v>
      </c>
      <c r="AF63" s="45"/>
      <c r="AG63" s="39"/>
      <c r="AH63" s="117" t="s">
        <v>84</v>
      </c>
      <c r="AI63" s="117"/>
      <c r="AJ63" s="118" t="s">
        <v>64</v>
      </c>
      <c r="AK63" s="118"/>
    </row>
    <row r="64" spans="1:38" ht="12.75" customHeight="1"/>
    <row r="66" spans="7:31">
      <c r="G66" s="46" t="s">
        <v>150</v>
      </c>
      <c r="H66" s="46"/>
    </row>
    <row r="67" spans="7:31">
      <c r="G67" s="46" t="s">
        <v>151</v>
      </c>
      <c r="H67" s="47">
        <f>SUM(H9,H22,H29,H33,H48,H56)-H8</f>
        <v>0</v>
      </c>
      <c r="I67" s="47">
        <f t="shared" ref="I67:S67" si="5">SUM(I9,I22,I29,I33,I48,I56)-I8</f>
        <v>0</v>
      </c>
      <c r="J67" s="47">
        <f t="shared" si="5"/>
        <v>0</v>
      </c>
      <c r="K67" s="47">
        <f t="shared" si="5"/>
        <v>0</v>
      </c>
      <c r="L67" s="47">
        <f t="shared" si="5"/>
        <v>0</v>
      </c>
      <c r="M67" s="47">
        <f t="shared" si="5"/>
        <v>0</v>
      </c>
      <c r="N67" s="47">
        <f t="shared" si="5"/>
        <v>0</v>
      </c>
      <c r="O67" s="47">
        <f t="shared" si="5"/>
        <v>0</v>
      </c>
      <c r="P67" s="47">
        <f t="shared" si="5"/>
        <v>0</v>
      </c>
      <c r="Q67" s="47">
        <f t="shared" si="5"/>
        <v>0</v>
      </c>
      <c r="R67" s="47">
        <f t="shared" si="5"/>
        <v>0</v>
      </c>
      <c r="S67" s="47">
        <f t="shared" si="5"/>
        <v>0</v>
      </c>
      <c r="U67" s="47">
        <f t="shared" ref="U67:AE67" si="6">SUM(U9,U22,U29,U33,U48,U56)-U8</f>
        <v>0</v>
      </c>
      <c r="V67" s="47">
        <f t="shared" si="6"/>
        <v>0</v>
      </c>
      <c r="W67" s="47">
        <f t="shared" si="6"/>
        <v>0</v>
      </c>
      <c r="X67" s="47">
        <f t="shared" si="6"/>
        <v>0</v>
      </c>
      <c r="Y67" s="47">
        <f t="shared" si="6"/>
        <v>0</v>
      </c>
      <c r="Z67" s="47">
        <f t="shared" si="6"/>
        <v>0</v>
      </c>
      <c r="AA67" s="47">
        <f t="shared" si="6"/>
        <v>0</v>
      </c>
      <c r="AB67" s="47">
        <f t="shared" si="6"/>
        <v>0</v>
      </c>
      <c r="AC67" s="47">
        <f t="shared" si="6"/>
        <v>0</v>
      </c>
      <c r="AD67" s="47">
        <f t="shared" si="6"/>
        <v>0</v>
      </c>
      <c r="AE67" s="47">
        <f t="shared" si="6"/>
        <v>0</v>
      </c>
    </row>
    <row r="68" spans="7:31">
      <c r="G68" s="46" t="s">
        <v>152</v>
      </c>
      <c r="H68" s="47">
        <f>SUM(H10,H15,H20,H21)-H9</f>
        <v>0</v>
      </c>
      <c r="I68" s="47">
        <f t="shared" ref="I68:S68" si="7">SUM(I10,I15,I20,I21)-I9</f>
        <v>0</v>
      </c>
      <c r="J68" s="47">
        <f t="shared" si="7"/>
        <v>0</v>
      </c>
      <c r="K68" s="47">
        <f t="shared" si="7"/>
        <v>0</v>
      </c>
      <c r="L68" s="47">
        <f t="shared" si="7"/>
        <v>0</v>
      </c>
      <c r="M68" s="47">
        <f t="shared" si="7"/>
        <v>0</v>
      </c>
      <c r="N68" s="47">
        <f t="shared" si="7"/>
        <v>0</v>
      </c>
      <c r="O68" s="47">
        <f t="shared" si="7"/>
        <v>0</v>
      </c>
      <c r="P68" s="47">
        <f t="shared" si="7"/>
        <v>0</v>
      </c>
      <c r="Q68" s="47">
        <f t="shared" si="7"/>
        <v>0</v>
      </c>
      <c r="R68" s="47">
        <f t="shared" si="7"/>
        <v>0</v>
      </c>
      <c r="S68" s="47">
        <f t="shared" si="7"/>
        <v>0</v>
      </c>
      <c r="U68" s="47">
        <f t="shared" ref="U68:AE68" si="8">SUM(U10,U15,U20,U21)-U9</f>
        <v>0</v>
      </c>
      <c r="V68" s="47">
        <f t="shared" si="8"/>
        <v>0</v>
      </c>
      <c r="W68" s="47">
        <f t="shared" si="8"/>
        <v>0</v>
      </c>
      <c r="X68" s="47">
        <f t="shared" si="8"/>
        <v>0</v>
      </c>
      <c r="Y68" s="47">
        <f t="shared" si="8"/>
        <v>0</v>
      </c>
      <c r="Z68" s="47">
        <f t="shared" si="8"/>
        <v>0</v>
      </c>
      <c r="AA68" s="47">
        <f t="shared" si="8"/>
        <v>0</v>
      </c>
      <c r="AB68" s="47">
        <f t="shared" si="8"/>
        <v>0</v>
      </c>
      <c r="AC68" s="47">
        <f t="shared" si="8"/>
        <v>0</v>
      </c>
      <c r="AD68" s="47">
        <f t="shared" si="8"/>
        <v>0</v>
      </c>
      <c r="AE68" s="47">
        <f t="shared" si="8"/>
        <v>0</v>
      </c>
    </row>
    <row r="69" spans="7:31">
      <c r="G69" s="46" t="s">
        <v>26</v>
      </c>
      <c r="H69" s="47">
        <f>SUM(H11:H14)-H10</f>
        <v>0</v>
      </c>
      <c r="I69" s="47">
        <f t="shared" ref="I69:S69" si="9">SUM(I11:I14)-I10</f>
        <v>0</v>
      </c>
      <c r="J69" s="47">
        <f t="shared" si="9"/>
        <v>0</v>
      </c>
      <c r="K69" s="47">
        <f t="shared" si="9"/>
        <v>0</v>
      </c>
      <c r="L69" s="47">
        <f t="shared" si="9"/>
        <v>0</v>
      </c>
      <c r="M69" s="47">
        <f t="shared" si="9"/>
        <v>0</v>
      </c>
      <c r="N69" s="47">
        <f t="shared" si="9"/>
        <v>0</v>
      </c>
      <c r="O69" s="47">
        <f t="shared" si="9"/>
        <v>0</v>
      </c>
      <c r="P69" s="47">
        <f t="shared" si="9"/>
        <v>0</v>
      </c>
      <c r="Q69" s="47">
        <f t="shared" si="9"/>
        <v>0</v>
      </c>
      <c r="R69" s="47">
        <f t="shared" si="9"/>
        <v>0</v>
      </c>
      <c r="S69" s="47">
        <f t="shared" si="9"/>
        <v>0</v>
      </c>
      <c r="U69" s="47">
        <f t="shared" ref="U69:AE69" si="10">SUM(U11:U14)-U10</f>
        <v>0</v>
      </c>
      <c r="V69" s="47">
        <f t="shared" si="10"/>
        <v>0</v>
      </c>
      <c r="W69" s="47">
        <f t="shared" si="10"/>
        <v>0</v>
      </c>
      <c r="X69" s="47">
        <f t="shared" si="10"/>
        <v>0</v>
      </c>
      <c r="Y69" s="47">
        <f t="shared" si="10"/>
        <v>0</v>
      </c>
      <c r="Z69" s="47">
        <f t="shared" si="10"/>
        <v>0</v>
      </c>
      <c r="AA69" s="47">
        <f t="shared" si="10"/>
        <v>0</v>
      </c>
      <c r="AB69" s="47">
        <f t="shared" si="10"/>
        <v>0</v>
      </c>
      <c r="AC69" s="47">
        <f t="shared" si="10"/>
        <v>0</v>
      </c>
      <c r="AD69" s="47">
        <f t="shared" si="10"/>
        <v>0</v>
      </c>
      <c r="AE69" s="47">
        <f t="shared" si="10"/>
        <v>0</v>
      </c>
    </row>
    <row r="70" spans="7:31">
      <c r="G70" s="46" t="s">
        <v>153</v>
      </c>
      <c r="H70" s="47">
        <f>SUM(H16:H19)-H15</f>
        <v>0</v>
      </c>
      <c r="I70" s="47">
        <f t="shared" ref="I70:S70" si="11">SUM(I16:I19)-I15</f>
        <v>0</v>
      </c>
      <c r="J70" s="47">
        <f t="shared" si="11"/>
        <v>0</v>
      </c>
      <c r="K70" s="47">
        <f t="shared" si="11"/>
        <v>0</v>
      </c>
      <c r="L70" s="47">
        <f t="shared" si="11"/>
        <v>0</v>
      </c>
      <c r="M70" s="47">
        <f t="shared" si="11"/>
        <v>0</v>
      </c>
      <c r="N70" s="47">
        <f t="shared" si="11"/>
        <v>0</v>
      </c>
      <c r="O70" s="47">
        <f t="shared" si="11"/>
        <v>0</v>
      </c>
      <c r="P70" s="47">
        <f t="shared" si="11"/>
        <v>0</v>
      </c>
      <c r="Q70" s="47">
        <f t="shared" si="11"/>
        <v>0</v>
      </c>
      <c r="R70" s="47">
        <f t="shared" si="11"/>
        <v>0</v>
      </c>
      <c r="S70" s="47">
        <f t="shared" si="11"/>
        <v>0</v>
      </c>
      <c r="T70" s="48"/>
      <c r="U70" s="47">
        <f t="shared" ref="U70:AE70" si="12">SUM(U16:U19)-U15</f>
        <v>0</v>
      </c>
      <c r="V70" s="47">
        <f t="shared" si="12"/>
        <v>0</v>
      </c>
      <c r="W70" s="47">
        <f t="shared" si="12"/>
        <v>0</v>
      </c>
      <c r="X70" s="47">
        <f t="shared" si="12"/>
        <v>0</v>
      </c>
      <c r="Y70" s="47">
        <f t="shared" si="12"/>
        <v>0</v>
      </c>
      <c r="Z70" s="47">
        <f t="shared" si="12"/>
        <v>0</v>
      </c>
      <c r="AA70" s="47">
        <f t="shared" si="12"/>
        <v>0</v>
      </c>
      <c r="AB70" s="47">
        <f t="shared" si="12"/>
        <v>0</v>
      </c>
      <c r="AC70" s="47">
        <f t="shared" si="12"/>
        <v>0</v>
      </c>
      <c r="AD70" s="47">
        <f t="shared" si="12"/>
        <v>0</v>
      </c>
      <c r="AE70" s="47">
        <f t="shared" si="12"/>
        <v>0</v>
      </c>
    </row>
    <row r="71" spans="7:31">
      <c r="G71" s="46" t="s">
        <v>154</v>
      </c>
      <c r="H71" s="47">
        <f>SUM(H23:H25,H27:H28)-H22</f>
        <v>0</v>
      </c>
      <c r="I71" s="47">
        <f t="shared" ref="I71:S71" si="13">SUM(I23:I25,I27:I28)-I22</f>
        <v>0</v>
      </c>
      <c r="J71" s="47">
        <f t="shared" si="13"/>
        <v>0</v>
      </c>
      <c r="K71" s="47">
        <f t="shared" si="13"/>
        <v>0</v>
      </c>
      <c r="L71" s="47">
        <f t="shared" si="13"/>
        <v>0</v>
      </c>
      <c r="M71" s="47">
        <f t="shared" si="13"/>
        <v>0</v>
      </c>
      <c r="N71" s="47">
        <f t="shared" si="13"/>
        <v>0</v>
      </c>
      <c r="O71" s="47">
        <f t="shared" si="13"/>
        <v>0</v>
      </c>
      <c r="P71" s="47">
        <f t="shared" si="13"/>
        <v>0</v>
      </c>
      <c r="Q71" s="47">
        <f t="shared" si="13"/>
        <v>0</v>
      </c>
      <c r="R71" s="47">
        <f t="shared" si="13"/>
        <v>0</v>
      </c>
      <c r="S71" s="47">
        <f t="shared" si="13"/>
        <v>0</v>
      </c>
      <c r="T71" s="48"/>
      <c r="U71" s="47">
        <f t="shared" ref="U71:AE71" si="14">SUM(U23:U25,U27:U28)-U22</f>
        <v>0</v>
      </c>
      <c r="V71" s="47">
        <f t="shared" si="14"/>
        <v>0</v>
      </c>
      <c r="W71" s="47">
        <f t="shared" si="14"/>
        <v>0</v>
      </c>
      <c r="X71" s="47">
        <f t="shared" si="14"/>
        <v>0</v>
      </c>
      <c r="Y71" s="47">
        <f t="shared" si="14"/>
        <v>0</v>
      </c>
      <c r="Z71" s="47">
        <f t="shared" si="14"/>
        <v>0</v>
      </c>
      <c r="AA71" s="47">
        <f t="shared" si="14"/>
        <v>0</v>
      </c>
      <c r="AB71" s="47">
        <f t="shared" si="14"/>
        <v>0</v>
      </c>
      <c r="AC71" s="47">
        <f t="shared" si="14"/>
        <v>0</v>
      </c>
      <c r="AD71" s="47">
        <f t="shared" si="14"/>
        <v>0</v>
      </c>
      <c r="AE71" s="47">
        <f t="shared" si="14"/>
        <v>0</v>
      </c>
    </row>
    <row r="72" spans="7:31">
      <c r="G72" s="46" t="s">
        <v>155</v>
      </c>
      <c r="H72" s="47">
        <f>SUM(H30:H32)-H29</f>
        <v>0</v>
      </c>
      <c r="I72" s="47">
        <f t="shared" ref="I72:S72" si="15">SUM(I30:I32)-I29</f>
        <v>0</v>
      </c>
      <c r="J72" s="47">
        <f t="shared" si="15"/>
        <v>0</v>
      </c>
      <c r="K72" s="47">
        <f t="shared" si="15"/>
        <v>0</v>
      </c>
      <c r="L72" s="47">
        <f t="shared" si="15"/>
        <v>0</v>
      </c>
      <c r="M72" s="47">
        <f t="shared" si="15"/>
        <v>0</v>
      </c>
      <c r="N72" s="47">
        <f t="shared" si="15"/>
        <v>0</v>
      </c>
      <c r="O72" s="47">
        <f t="shared" si="15"/>
        <v>0</v>
      </c>
      <c r="P72" s="47">
        <f t="shared" si="15"/>
        <v>0</v>
      </c>
      <c r="Q72" s="47">
        <f t="shared" si="15"/>
        <v>0</v>
      </c>
      <c r="R72" s="47">
        <f t="shared" si="15"/>
        <v>0</v>
      </c>
      <c r="S72" s="47">
        <f t="shared" si="15"/>
        <v>0</v>
      </c>
      <c r="T72" s="48"/>
      <c r="U72" s="47">
        <f t="shared" ref="U72:AE72" si="16">SUM(U30:U32)-U29</f>
        <v>0</v>
      </c>
      <c r="V72" s="47">
        <f t="shared" si="16"/>
        <v>0</v>
      </c>
      <c r="W72" s="47">
        <f t="shared" si="16"/>
        <v>0</v>
      </c>
      <c r="X72" s="47">
        <f t="shared" si="16"/>
        <v>0</v>
      </c>
      <c r="Y72" s="47">
        <f t="shared" si="16"/>
        <v>0</v>
      </c>
      <c r="Z72" s="47">
        <f t="shared" si="16"/>
        <v>0</v>
      </c>
      <c r="AA72" s="47">
        <f t="shared" si="16"/>
        <v>0</v>
      </c>
      <c r="AB72" s="47">
        <f t="shared" si="16"/>
        <v>0</v>
      </c>
      <c r="AC72" s="47">
        <f t="shared" si="16"/>
        <v>0</v>
      </c>
      <c r="AD72" s="47">
        <f t="shared" si="16"/>
        <v>0</v>
      </c>
      <c r="AE72" s="47">
        <f t="shared" si="16"/>
        <v>0</v>
      </c>
    </row>
    <row r="73" spans="7:31">
      <c r="G73" s="46" t="s">
        <v>156</v>
      </c>
      <c r="H73" s="47">
        <f>SUM(H34:H35,H38,H44,H46:H47)-H33</f>
        <v>0</v>
      </c>
      <c r="I73" s="47">
        <f t="shared" ref="I73:S73" si="17">SUM(I34:I35,I38,I44,I46:I47)-I33</f>
        <v>0</v>
      </c>
      <c r="J73" s="47">
        <f t="shared" si="17"/>
        <v>0</v>
      </c>
      <c r="K73" s="47">
        <f t="shared" si="17"/>
        <v>0</v>
      </c>
      <c r="L73" s="47">
        <f t="shared" si="17"/>
        <v>0</v>
      </c>
      <c r="M73" s="47">
        <f t="shared" si="17"/>
        <v>0</v>
      </c>
      <c r="N73" s="47">
        <f t="shared" si="17"/>
        <v>0</v>
      </c>
      <c r="O73" s="47">
        <f t="shared" si="17"/>
        <v>0</v>
      </c>
      <c r="P73" s="47">
        <f t="shared" si="17"/>
        <v>0</v>
      </c>
      <c r="Q73" s="47">
        <f t="shared" si="17"/>
        <v>0</v>
      </c>
      <c r="R73" s="47">
        <f t="shared" si="17"/>
        <v>0</v>
      </c>
      <c r="S73" s="47">
        <f t="shared" si="17"/>
        <v>0</v>
      </c>
      <c r="T73" s="48"/>
      <c r="U73" s="47">
        <f t="shared" ref="U73:AE73" si="18">SUM(U34:U35,U38,U44,U46:U47)-U33</f>
        <v>0</v>
      </c>
      <c r="V73" s="47">
        <f t="shared" si="18"/>
        <v>0</v>
      </c>
      <c r="W73" s="47">
        <f t="shared" si="18"/>
        <v>0</v>
      </c>
      <c r="X73" s="47">
        <f t="shared" si="18"/>
        <v>0</v>
      </c>
      <c r="Y73" s="47">
        <f t="shared" si="18"/>
        <v>0</v>
      </c>
      <c r="Z73" s="47">
        <f t="shared" si="18"/>
        <v>0</v>
      </c>
      <c r="AA73" s="47">
        <f t="shared" si="18"/>
        <v>0</v>
      </c>
      <c r="AB73" s="47">
        <f t="shared" si="18"/>
        <v>0</v>
      </c>
      <c r="AC73" s="47">
        <f t="shared" si="18"/>
        <v>0</v>
      </c>
      <c r="AD73" s="47">
        <f t="shared" si="18"/>
        <v>0</v>
      </c>
      <c r="AE73" s="47">
        <f t="shared" si="18"/>
        <v>0</v>
      </c>
    </row>
    <row r="74" spans="7:31">
      <c r="G74" s="46" t="s">
        <v>157</v>
      </c>
      <c r="H74" s="47">
        <f>SUM(H36:H37)-H35</f>
        <v>0</v>
      </c>
      <c r="I74" s="47">
        <f t="shared" ref="I74:S74" si="19">SUM(I36:I37)-I35</f>
        <v>0</v>
      </c>
      <c r="J74" s="47">
        <f t="shared" si="19"/>
        <v>0</v>
      </c>
      <c r="K74" s="47">
        <f t="shared" si="19"/>
        <v>0</v>
      </c>
      <c r="L74" s="47">
        <f t="shared" si="19"/>
        <v>0</v>
      </c>
      <c r="M74" s="47">
        <f t="shared" si="19"/>
        <v>0</v>
      </c>
      <c r="N74" s="47">
        <f t="shared" si="19"/>
        <v>0</v>
      </c>
      <c r="O74" s="47">
        <f t="shared" si="19"/>
        <v>0</v>
      </c>
      <c r="P74" s="47">
        <f t="shared" si="19"/>
        <v>0</v>
      </c>
      <c r="Q74" s="47">
        <f t="shared" si="19"/>
        <v>0</v>
      </c>
      <c r="R74" s="47">
        <f t="shared" si="19"/>
        <v>0</v>
      </c>
      <c r="S74" s="47">
        <f t="shared" si="19"/>
        <v>0</v>
      </c>
      <c r="T74" s="48"/>
      <c r="U74" s="47">
        <f t="shared" ref="U74:AE74" si="20">SUM(U36:U37)-U35</f>
        <v>0</v>
      </c>
      <c r="V74" s="47">
        <f t="shared" si="20"/>
        <v>0</v>
      </c>
      <c r="W74" s="47">
        <f t="shared" si="20"/>
        <v>0</v>
      </c>
      <c r="X74" s="47">
        <f t="shared" si="20"/>
        <v>0</v>
      </c>
      <c r="Y74" s="47">
        <f t="shared" si="20"/>
        <v>0</v>
      </c>
      <c r="Z74" s="47">
        <f t="shared" si="20"/>
        <v>0</v>
      </c>
      <c r="AA74" s="47">
        <f t="shared" si="20"/>
        <v>0</v>
      </c>
      <c r="AB74" s="47">
        <f t="shared" si="20"/>
        <v>0</v>
      </c>
      <c r="AC74" s="47">
        <f t="shared" si="20"/>
        <v>0</v>
      </c>
      <c r="AD74" s="47">
        <f t="shared" si="20"/>
        <v>0</v>
      </c>
      <c r="AE74" s="47">
        <f t="shared" si="20"/>
        <v>0</v>
      </c>
    </row>
    <row r="75" spans="7:31">
      <c r="G75" s="46" t="s">
        <v>158</v>
      </c>
      <c r="H75" s="47">
        <f>SUM(H39:H43)-H38</f>
        <v>0</v>
      </c>
      <c r="I75" s="47">
        <f t="shared" ref="I75:S75" si="21">SUM(I39:I43)-I38</f>
        <v>0</v>
      </c>
      <c r="J75" s="47">
        <f t="shared" si="21"/>
        <v>0</v>
      </c>
      <c r="K75" s="47">
        <f t="shared" si="21"/>
        <v>0</v>
      </c>
      <c r="L75" s="47">
        <f t="shared" si="21"/>
        <v>0</v>
      </c>
      <c r="M75" s="47">
        <f t="shared" si="21"/>
        <v>0</v>
      </c>
      <c r="N75" s="47">
        <f t="shared" si="21"/>
        <v>0</v>
      </c>
      <c r="O75" s="47">
        <f t="shared" si="21"/>
        <v>0</v>
      </c>
      <c r="P75" s="47">
        <f t="shared" si="21"/>
        <v>0</v>
      </c>
      <c r="Q75" s="47">
        <f t="shared" si="21"/>
        <v>0</v>
      </c>
      <c r="R75" s="47">
        <f t="shared" si="21"/>
        <v>0</v>
      </c>
      <c r="S75" s="47">
        <f t="shared" si="21"/>
        <v>0</v>
      </c>
      <c r="T75" s="48"/>
      <c r="U75" s="47">
        <f t="shared" ref="U75:AE75" si="22">SUM(U39:U43)-U38</f>
        <v>0</v>
      </c>
      <c r="V75" s="47">
        <f t="shared" si="22"/>
        <v>0</v>
      </c>
      <c r="W75" s="47">
        <f t="shared" si="22"/>
        <v>0</v>
      </c>
      <c r="X75" s="47">
        <f t="shared" si="22"/>
        <v>0</v>
      </c>
      <c r="Y75" s="47">
        <f t="shared" si="22"/>
        <v>0</v>
      </c>
      <c r="Z75" s="47">
        <f t="shared" si="22"/>
        <v>0</v>
      </c>
      <c r="AA75" s="47">
        <f t="shared" si="22"/>
        <v>0</v>
      </c>
      <c r="AB75" s="47">
        <f t="shared" si="22"/>
        <v>0</v>
      </c>
      <c r="AC75" s="47">
        <f t="shared" si="22"/>
        <v>0</v>
      </c>
      <c r="AD75" s="47">
        <f t="shared" si="22"/>
        <v>0</v>
      </c>
      <c r="AE75" s="47">
        <f t="shared" si="22"/>
        <v>0</v>
      </c>
    </row>
    <row r="76" spans="7:31">
      <c r="G76" s="46" t="s">
        <v>159</v>
      </c>
      <c r="H76" s="47">
        <f>SUM(H50:H52)-H49</f>
        <v>0</v>
      </c>
      <c r="I76" s="47">
        <f t="shared" ref="I76:S76" si="23">SUM(I50:I52)-I49</f>
        <v>0</v>
      </c>
      <c r="J76" s="47">
        <f t="shared" si="23"/>
        <v>0</v>
      </c>
      <c r="K76" s="47">
        <f t="shared" si="23"/>
        <v>0</v>
      </c>
      <c r="L76" s="47">
        <f t="shared" si="23"/>
        <v>0</v>
      </c>
      <c r="M76" s="47">
        <f t="shared" si="23"/>
        <v>0</v>
      </c>
      <c r="N76" s="47">
        <f t="shared" si="23"/>
        <v>0</v>
      </c>
      <c r="O76" s="47">
        <f t="shared" si="23"/>
        <v>0</v>
      </c>
      <c r="P76" s="47">
        <f t="shared" si="23"/>
        <v>0</v>
      </c>
      <c r="Q76" s="47">
        <f t="shared" si="23"/>
        <v>0</v>
      </c>
      <c r="R76" s="47">
        <f t="shared" si="23"/>
        <v>0</v>
      </c>
      <c r="S76" s="47">
        <f t="shared" si="23"/>
        <v>0</v>
      </c>
      <c r="T76" s="48"/>
      <c r="U76" s="47">
        <f t="shared" ref="U76:AE76" si="24">SUM(U50:U52)-U49</f>
        <v>0</v>
      </c>
      <c r="V76" s="47">
        <f t="shared" si="24"/>
        <v>0</v>
      </c>
      <c r="W76" s="47">
        <f t="shared" si="24"/>
        <v>0</v>
      </c>
      <c r="X76" s="47">
        <f t="shared" si="24"/>
        <v>0</v>
      </c>
      <c r="Y76" s="47">
        <f t="shared" si="24"/>
        <v>0</v>
      </c>
      <c r="Z76" s="47">
        <f t="shared" si="24"/>
        <v>0</v>
      </c>
      <c r="AA76" s="47">
        <f t="shared" si="24"/>
        <v>0</v>
      </c>
      <c r="AB76" s="47">
        <f t="shared" si="24"/>
        <v>0</v>
      </c>
      <c r="AC76" s="47">
        <f t="shared" si="24"/>
        <v>0</v>
      </c>
      <c r="AD76" s="47">
        <f t="shared" si="24"/>
        <v>0</v>
      </c>
      <c r="AE76" s="47">
        <f t="shared" si="24"/>
        <v>0</v>
      </c>
    </row>
    <row r="77" spans="7:31"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</row>
  </sheetData>
  <mergeCells count="158">
    <mergeCell ref="N5:N7"/>
    <mergeCell ref="S5:S7"/>
    <mergeCell ref="D21:G21"/>
    <mergeCell ref="C22:G22"/>
    <mergeCell ref="D23:G23"/>
    <mergeCell ref="D24:G24"/>
    <mergeCell ref="E17:G17"/>
    <mergeCell ref="E18:G18"/>
    <mergeCell ref="E19:G19"/>
    <mergeCell ref="D20:G20"/>
    <mergeCell ref="K5:K7"/>
    <mergeCell ref="E13:G13"/>
    <mergeCell ref="E14:G14"/>
    <mergeCell ref="D15:G15"/>
    <mergeCell ref="E16:G16"/>
    <mergeCell ref="C9:G9"/>
    <mergeCell ref="D10:G10"/>
    <mergeCell ref="E11:G11"/>
    <mergeCell ref="E12:G12"/>
    <mergeCell ref="B8:G8"/>
    <mergeCell ref="B4:G7"/>
    <mergeCell ref="H5:H7"/>
    <mergeCell ref="I5:I7"/>
    <mergeCell ref="H4:K4"/>
    <mergeCell ref="D35:G35"/>
    <mergeCell ref="E36:G36"/>
    <mergeCell ref="C29:G29"/>
    <mergeCell ref="D30:G30"/>
    <mergeCell ref="D31:G31"/>
    <mergeCell ref="D32:G32"/>
    <mergeCell ref="D25:G25"/>
    <mergeCell ref="E26:F26"/>
    <mergeCell ref="D27:G27"/>
    <mergeCell ref="D28:G28"/>
    <mergeCell ref="AI13:AK13"/>
    <mergeCell ref="AI14:AK14"/>
    <mergeCell ref="AF8:AK8"/>
    <mergeCell ref="AG9:AK9"/>
    <mergeCell ref="AH10:AK10"/>
    <mergeCell ref="D53:G53"/>
    <mergeCell ref="D46:G46"/>
    <mergeCell ref="D47:G47"/>
    <mergeCell ref="E45:F45"/>
    <mergeCell ref="C48:G48"/>
    <mergeCell ref="D44:G44"/>
    <mergeCell ref="D49:G49"/>
    <mergeCell ref="E50:G50"/>
    <mergeCell ref="E51:G51"/>
    <mergeCell ref="E52:G52"/>
    <mergeCell ref="E41:G41"/>
    <mergeCell ref="E42:G42"/>
    <mergeCell ref="E43:G43"/>
    <mergeCell ref="E37:G37"/>
    <mergeCell ref="D38:G38"/>
    <mergeCell ref="E39:G39"/>
    <mergeCell ref="E40:G40"/>
    <mergeCell ref="C33:G33"/>
    <mergeCell ref="D34:G34"/>
    <mergeCell ref="AH20:AK20"/>
    <mergeCell ref="AH21:AK21"/>
    <mergeCell ref="AG22:AK22"/>
    <mergeCell ref="AI51:AK51"/>
    <mergeCell ref="AH15:AK15"/>
    <mergeCell ref="AI16:AK16"/>
    <mergeCell ref="AI17:AK17"/>
    <mergeCell ref="AI18:AK18"/>
    <mergeCell ref="AI45:AJ45"/>
    <mergeCell ref="AH47:AK47"/>
    <mergeCell ref="AG48:AK48"/>
    <mergeCell ref="AH49:AK49"/>
    <mergeCell ref="AH46:AK46"/>
    <mergeCell ref="AI50:AK50"/>
    <mergeCell ref="AH63:AI63"/>
    <mergeCell ref="AJ63:AK63"/>
    <mergeCell ref="AH60:AI60"/>
    <mergeCell ref="AJ60:AK60"/>
    <mergeCell ref="AH61:AI61"/>
    <mergeCell ref="AH57:AI57"/>
    <mergeCell ref="AJ57:AK57"/>
    <mergeCell ref="AJ61:AK61"/>
    <mergeCell ref="AH58:AI58"/>
    <mergeCell ref="AJ58:AK58"/>
    <mergeCell ref="D63:E63"/>
    <mergeCell ref="F63:G63"/>
    <mergeCell ref="D60:E60"/>
    <mergeCell ref="F60:G60"/>
    <mergeCell ref="D61:E61"/>
    <mergeCell ref="F61:G61"/>
    <mergeCell ref="F58:G58"/>
    <mergeCell ref="D59:E59"/>
    <mergeCell ref="F59:G59"/>
    <mergeCell ref="E54:F54"/>
    <mergeCell ref="E55:F55"/>
    <mergeCell ref="C56:G56"/>
    <mergeCell ref="D57:E57"/>
    <mergeCell ref="F57:G57"/>
    <mergeCell ref="D58:E58"/>
    <mergeCell ref="AH62:AI62"/>
    <mergeCell ref="AH44:AK44"/>
    <mergeCell ref="AI40:AK40"/>
    <mergeCell ref="D62:E62"/>
    <mergeCell ref="F62:G62"/>
    <mergeCell ref="AJ62:AK62"/>
    <mergeCell ref="AH59:AI59"/>
    <mergeCell ref="AJ59:AK59"/>
    <mergeCell ref="AH53:AK53"/>
    <mergeCell ref="AI54:AJ54"/>
    <mergeCell ref="AI55:AJ55"/>
    <mergeCell ref="AG56:AK56"/>
    <mergeCell ref="AI52:AK52"/>
    <mergeCell ref="AF4:AK7"/>
    <mergeCell ref="AI39:AK39"/>
    <mergeCell ref="AH31:AK31"/>
    <mergeCell ref="AH32:AK32"/>
    <mergeCell ref="AG33:AK33"/>
    <mergeCell ref="AH34:AK34"/>
    <mergeCell ref="AI41:AK41"/>
    <mergeCell ref="AI42:AK42"/>
    <mergeCell ref="AI43:AK43"/>
    <mergeCell ref="AH35:AK35"/>
    <mergeCell ref="AH23:AK23"/>
    <mergeCell ref="AH24:AK24"/>
    <mergeCell ref="AH25:AK25"/>
    <mergeCell ref="AI36:AK36"/>
    <mergeCell ref="AI37:AK37"/>
    <mergeCell ref="AH38:AK38"/>
    <mergeCell ref="AH27:AK27"/>
    <mergeCell ref="AH28:AK28"/>
    <mergeCell ref="AG29:AK29"/>
    <mergeCell ref="AH30:AK30"/>
    <mergeCell ref="AI11:AK11"/>
    <mergeCell ref="AI12:AK12"/>
    <mergeCell ref="AI26:AJ26"/>
    <mergeCell ref="AI19:AK19"/>
    <mergeCell ref="H2:R2"/>
    <mergeCell ref="U4:Z4"/>
    <mergeCell ref="AA5:AA7"/>
    <mergeCell ref="AB5:AB7"/>
    <mergeCell ref="J5:J7"/>
    <mergeCell ref="AA4:AE4"/>
    <mergeCell ref="P5:P7"/>
    <mergeCell ref="Q5:Q7"/>
    <mergeCell ref="R5:R7"/>
    <mergeCell ref="L4:S4"/>
    <mergeCell ref="V2:AE2"/>
    <mergeCell ref="AE5:AE7"/>
    <mergeCell ref="Y5:Y7"/>
    <mergeCell ref="Z5:Z7"/>
    <mergeCell ref="AC5:AD5"/>
    <mergeCell ref="AC6:AC7"/>
    <mergeCell ref="AD6:AD7"/>
    <mergeCell ref="W5:W7"/>
    <mergeCell ref="X5:X7"/>
    <mergeCell ref="U5:U7"/>
    <mergeCell ref="V5:V7"/>
    <mergeCell ref="L5:L7"/>
    <mergeCell ref="O5:O7"/>
    <mergeCell ref="M5:M7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/>
  <dimension ref="A1:AD77"/>
  <sheetViews>
    <sheetView view="pageBreakPreview" zoomScaleNormal="100" zoomScaleSheetLayoutView="100" workbookViewId="0">
      <pane xSplit="7" ySplit="7" topLeftCell="H8" activePane="bottomRight" state="frozen"/>
      <selection activeCell="H3" sqref="H3"/>
      <selection pane="topRight" activeCell="H3" sqref="H3"/>
      <selection pane="bottomLeft" activeCell="H3" sqref="H3"/>
      <selection pane="bottomRight" activeCell="I3" sqref="I3"/>
    </sheetView>
  </sheetViews>
  <sheetFormatPr defaultColWidth="12.83203125" defaultRowHeight="12"/>
  <cols>
    <col min="1" max="6" width="3.83203125" style="1" customWidth="1"/>
    <col min="7" max="7" width="19.83203125" style="1" bestFit="1" customWidth="1"/>
    <col min="8" max="16" width="12.1640625" style="2" customWidth="1"/>
    <col min="17" max="17" width="3.83203125" style="2" customWidth="1"/>
    <col min="18" max="20" width="12.1640625" style="2" customWidth="1"/>
    <col min="21" max="21" width="15.1640625" style="2" customWidth="1"/>
    <col min="22" max="23" width="12.1640625" style="2" customWidth="1"/>
    <col min="24" max="28" width="3.83203125" style="1" customWidth="1"/>
    <col min="29" max="29" width="19.83203125" style="1" bestFit="1" customWidth="1"/>
    <col min="30" max="30" width="14.83203125" style="2" customWidth="1"/>
    <col min="31" max="31" width="12.83203125" style="2" customWidth="1"/>
    <col min="32" max="32" width="21.33203125" style="2" bestFit="1" customWidth="1"/>
    <col min="33" max="16384" width="12.83203125" style="2"/>
  </cols>
  <sheetData>
    <row r="1" spans="1:29">
      <c r="B1" s="1" t="s">
        <v>174</v>
      </c>
      <c r="R1" s="2" t="s">
        <v>175</v>
      </c>
    </row>
    <row r="2" spans="1:29" s="3" customFormat="1" ht="14.4">
      <c r="B2" s="4"/>
      <c r="C2" s="4"/>
      <c r="D2" s="4"/>
      <c r="E2" s="4"/>
      <c r="F2" s="4"/>
      <c r="G2" s="4"/>
      <c r="H2" s="76" t="s">
        <v>148</v>
      </c>
      <c r="I2" s="76"/>
      <c r="J2" s="76"/>
      <c r="K2" s="76"/>
      <c r="L2" s="76"/>
      <c r="M2" s="76"/>
      <c r="N2" s="76"/>
      <c r="O2" s="76"/>
      <c r="P2" s="76"/>
      <c r="R2" s="4"/>
      <c r="S2" s="76" t="s">
        <v>104</v>
      </c>
      <c r="T2" s="76"/>
      <c r="U2" s="76"/>
      <c r="V2" s="76"/>
      <c r="W2" s="76"/>
      <c r="X2" s="4"/>
      <c r="Y2" s="4"/>
      <c r="Z2" s="4"/>
      <c r="AA2" s="4"/>
      <c r="AB2" s="4"/>
      <c r="AC2" s="5"/>
    </row>
    <row r="3" spans="1:29" s="11" customFormat="1" ht="18.75" customHeight="1" thickBot="1">
      <c r="A3" s="1"/>
      <c r="B3" s="1" t="s">
        <v>149</v>
      </c>
      <c r="C3" s="1"/>
      <c r="D3" s="1"/>
      <c r="E3" s="1"/>
      <c r="F3" s="1"/>
      <c r="G3" s="1"/>
      <c r="H3" s="10"/>
      <c r="I3" s="10"/>
      <c r="J3" s="10"/>
      <c r="K3" s="10"/>
      <c r="L3" s="10"/>
      <c r="M3" s="10"/>
      <c r="N3" s="10"/>
      <c r="O3" s="10"/>
      <c r="P3" s="10"/>
      <c r="R3" s="10"/>
      <c r="S3" s="10"/>
      <c r="T3" s="10"/>
      <c r="U3" s="10"/>
      <c r="V3" s="10"/>
      <c r="W3" s="10"/>
      <c r="X3" s="1"/>
      <c r="Y3" s="1"/>
      <c r="Z3" s="1"/>
      <c r="AA3" s="1"/>
      <c r="AB3" s="1"/>
      <c r="AC3" s="1"/>
    </row>
    <row r="4" spans="1:29" ht="18" customHeight="1">
      <c r="A4" s="2"/>
      <c r="B4" s="81" t="s">
        <v>163</v>
      </c>
      <c r="C4" s="81"/>
      <c r="D4" s="81"/>
      <c r="E4" s="81"/>
      <c r="F4" s="81"/>
      <c r="G4" s="82"/>
      <c r="H4" s="98" t="s">
        <v>19</v>
      </c>
      <c r="I4" s="77"/>
      <c r="J4" s="77"/>
      <c r="K4" s="78"/>
      <c r="L4" s="98" t="s">
        <v>123</v>
      </c>
      <c r="M4" s="77"/>
      <c r="N4" s="77"/>
      <c r="O4" s="77"/>
      <c r="P4" s="77"/>
      <c r="Q4" s="12"/>
      <c r="R4" s="140" t="s">
        <v>124</v>
      </c>
      <c r="S4" s="140"/>
      <c r="T4" s="140"/>
      <c r="U4" s="140"/>
      <c r="V4" s="140"/>
      <c r="W4" s="64"/>
      <c r="X4" s="121" t="s">
        <v>126</v>
      </c>
      <c r="Y4" s="122"/>
      <c r="Z4" s="122"/>
      <c r="AA4" s="122"/>
      <c r="AB4" s="122"/>
      <c r="AC4" s="122"/>
    </row>
    <row r="5" spans="1:29" ht="12" customHeight="1">
      <c r="A5" s="2"/>
      <c r="B5" s="83"/>
      <c r="C5" s="83"/>
      <c r="D5" s="83"/>
      <c r="E5" s="83"/>
      <c r="F5" s="83"/>
      <c r="G5" s="84"/>
      <c r="H5" s="88" t="s">
        <v>1</v>
      </c>
      <c r="I5" s="91" t="s">
        <v>20</v>
      </c>
      <c r="J5" s="91" t="s">
        <v>21</v>
      </c>
      <c r="K5" s="95" t="s">
        <v>22</v>
      </c>
      <c r="L5" s="95" t="s">
        <v>1</v>
      </c>
      <c r="M5" s="95" t="s">
        <v>116</v>
      </c>
      <c r="N5" s="95" t="s">
        <v>117</v>
      </c>
      <c r="O5" s="91" t="s">
        <v>23</v>
      </c>
      <c r="P5" s="139" t="s">
        <v>118</v>
      </c>
      <c r="Q5" s="12"/>
      <c r="R5" s="136" t="s">
        <v>119</v>
      </c>
      <c r="S5" s="131" t="s">
        <v>120</v>
      </c>
      <c r="T5" s="97" t="s">
        <v>121</v>
      </c>
      <c r="U5" s="133" t="s">
        <v>122</v>
      </c>
      <c r="V5" s="97" t="s">
        <v>167</v>
      </c>
      <c r="W5" s="97" t="s">
        <v>4</v>
      </c>
      <c r="X5" s="123"/>
      <c r="Y5" s="124"/>
      <c r="Z5" s="124"/>
      <c r="AA5" s="124"/>
      <c r="AB5" s="124"/>
      <c r="AC5" s="124"/>
    </row>
    <row r="6" spans="1:29" ht="36" customHeight="1">
      <c r="A6" s="2"/>
      <c r="B6" s="83"/>
      <c r="C6" s="83"/>
      <c r="D6" s="83"/>
      <c r="E6" s="83"/>
      <c r="F6" s="83"/>
      <c r="G6" s="84"/>
      <c r="H6" s="88"/>
      <c r="I6" s="91"/>
      <c r="J6" s="91"/>
      <c r="K6" s="95"/>
      <c r="L6" s="95"/>
      <c r="M6" s="95"/>
      <c r="N6" s="95"/>
      <c r="O6" s="91"/>
      <c r="P6" s="103"/>
      <c r="Q6" s="12"/>
      <c r="R6" s="137"/>
      <c r="S6" s="131"/>
      <c r="T6" s="95"/>
      <c r="U6" s="134"/>
      <c r="V6" s="95"/>
      <c r="W6" s="95"/>
      <c r="X6" s="123"/>
      <c r="Y6" s="124"/>
      <c r="Z6" s="124"/>
      <c r="AA6" s="124"/>
      <c r="AB6" s="124"/>
      <c r="AC6" s="124"/>
    </row>
    <row r="7" spans="1:29">
      <c r="A7" s="14"/>
      <c r="B7" s="85"/>
      <c r="C7" s="85"/>
      <c r="D7" s="85"/>
      <c r="E7" s="85"/>
      <c r="F7" s="85"/>
      <c r="G7" s="86"/>
      <c r="H7" s="89"/>
      <c r="I7" s="92"/>
      <c r="J7" s="92"/>
      <c r="K7" s="96"/>
      <c r="L7" s="96"/>
      <c r="M7" s="96"/>
      <c r="N7" s="96"/>
      <c r="O7" s="92"/>
      <c r="P7" s="104"/>
      <c r="Q7" s="12"/>
      <c r="R7" s="138"/>
      <c r="S7" s="132"/>
      <c r="T7" s="96"/>
      <c r="U7" s="135"/>
      <c r="V7" s="96"/>
      <c r="W7" s="96"/>
      <c r="X7" s="125"/>
      <c r="Y7" s="126"/>
      <c r="Z7" s="126"/>
      <c r="AA7" s="126"/>
      <c r="AB7" s="126"/>
      <c r="AC7" s="126"/>
    </row>
    <row r="8" spans="1:29" s="14" customFormat="1" ht="12.9" customHeight="1">
      <c r="B8" s="79" t="s">
        <v>65</v>
      </c>
      <c r="C8" s="79"/>
      <c r="D8" s="79"/>
      <c r="E8" s="79"/>
      <c r="F8" s="79"/>
      <c r="G8" s="80"/>
      <c r="H8" s="18">
        <f>SUM(I8:K8)</f>
        <v>67</v>
      </c>
      <c r="I8" s="58">
        <v>8</v>
      </c>
      <c r="J8" s="58">
        <v>59</v>
      </c>
      <c r="K8" s="58">
        <v>0</v>
      </c>
      <c r="L8" s="18">
        <f>SUM(M8:P8,R8:W8)</f>
        <v>32604</v>
      </c>
      <c r="M8" s="58">
        <v>37</v>
      </c>
      <c r="N8" s="58">
        <v>4</v>
      </c>
      <c r="O8" s="58">
        <v>0</v>
      </c>
      <c r="P8" s="65">
        <v>22</v>
      </c>
      <c r="Q8" s="20"/>
      <c r="R8" s="66">
        <v>164</v>
      </c>
      <c r="S8" s="66">
        <v>316</v>
      </c>
      <c r="T8" s="66">
        <v>74</v>
      </c>
      <c r="U8" s="66">
        <v>12</v>
      </c>
      <c r="V8" s="66">
        <v>352</v>
      </c>
      <c r="W8" s="66">
        <v>31623</v>
      </c>
      <c r="X8" s="114" t="s">
        <v>65</v>
      </c>
      <c r="Y8" s="105"/>
      <c r="Z8" s="105"/>
      <c r="AA8" s="105"/>
      <c r="AB8" s="105"/>
      <c r="AC8" s="105"/>
    </row>
    <row r="9" spans="1:29" s="14" customFormat="1" ht="12.9" customHeight="1">
      <c r="A9" s="2"/>
      <c r="B9" s="23"/>
      <c r="C9" s="105" t="s">
        <v>66</v>
      </c>
      <c r="D9" s="105"/>
      <c r="E9" s="105"/>
      <c r="F9" s="105"/>
      <c r="G9" s="106"/>
      <c r="H9" s="26">
        <f t="shared" ref="H9:H63" si="0">SUM(I9:K9)</f>
        <v>47</v>
      </c>
      <c r="I9" s="59">
        <v>0</v>
      </c>
      <c r="J9" s="59">
        <v>47</v>
      </c>
      <c r="K9" s="59">
        <v>0</v>
      </c>
      <c r="L9" s="26">
        <f t="shared" ref="L9:L63" si="1">SUM(M9:P9,R9:W9)</f>
        <v>962</v>
      </c>
      <c r="M9" s="59">
        <v>12</v>
      </c>
      <c r="N9" s="59">
        <v>1</v>
      </c>
      <c r="O9" s="59">
        <v>0</v>
      </c>
      <c r="P9" s="19">
        <v>0</v>
      </c>
      <c r="Q9" s="20"/>
      <c r="R9" s="67">
        <v>65</v>
      </c>
      <c r="S9" s="67">
        <v>10</v>
      </c>
      <c r="T9" s="67">
        <v>19</v>
      </c>
      <c r="U9" s="67">
        <v>4</v>
      </c>
      <c r="V9" s="67">
        <v>30</v>
      </c>
      <c r="W9" s="67">
        <v>821</v>
      </c>
      <c r="X9" s="22"/>
      <c r="Y9" s="105" t="s">
        <v>66</v>
      </c>
      <c r="Z9" s="105"/>
      <c r="AA9" s="105"/>
      <c r="AB9" s="105"/>
      <c r="AC9" s="105"/>
    </row>
    <row r="10" spans="1:29" ht="12.9" customHeight="1">
      <c r="A10" s="2"/>
      <c r="B10" s="28"/>
      <c r="C10" s="28"/>
      <c r="D10" s="107" t="s">
        <v>67</v>
      </c>
      <c r="E10" s="107"/>
      <c r="F10" s="107"/>
      <c r="G10" s="108"/>
      <c r="H10" s="72">
        <f t="shared" si="0"/>
        <v>2</v>
      </c>
      <c r="I10" s="60">
        <v>0</v>
      </c>
      <c r="J10" s="60">
        <v>2</v>
      </c>
      <c r="K10" s="60">
        <v>0</v>
      </c>
      <c r="L10" s="72">
        <f t="shared" si="1"/>
        <v>217</v>
      </c>
      <c r="M10" s="60">
        <v>0</v>
      </c>
      <c r="N10" s="60">
        <v>1</v>
      </c>
      <c r="O10" s="60">
        <v>0</v>
      </c>
      <c r="P10" s="30">
        <v>0</v>
      </c>
      <c r="Q10" s="31"/>
      <c r="R10" s="68">
        <v>56</v>
      </c>
      <c r="S10" s="68">
        <v>0</v>
      </c>
      <c r="T10" s="68">
        <v>1</v>
      </c>
      <c r="U10" s="68">
        <v>0</v>
      </c>
      <c r="V10" s="68">
        <v>15</v>
      </c>
      <c r="W10" s="68">
        <v>144</v>
      </c>
      <c r="X10" s="32"/>
      <c r="Y10" s="28"/>
      <c r="Z10" s="107" t="s">
        <v>67</v>
      </c>
      <c r="AA10" s="107"/>
      <c r="AB10" s="107"/>
      <c r="AC10" s="107"/>
    </row>
    <row r="11" spans="1:29" ht="12.9" customHeight="1">
      <c r="A11" s="2"/>
      <c r="B11" s="28"/>
      <c r="C11" s="28"/>
      <c r="D11" s="28"/>
      <c r="E11" s="107" t="s">
        <v>26</v>
      </c>
      <c r="F11" s="107"/>
      <c r="G11" s="108"/>
      <c r="H11" s="72">
        <f t="shared" si="0"/>
        <v>2</v>
      </c>
      <c r="I11" s="61">
        <v>0</v>
      </c>
      <c r="J11" s="61">
        <v>2</v>
      </c>
      <c r="K11" s="61">
        <v>0</v>
      </c>
      <c r="L11" s="72">
        <f t="shared" si="1"/>
        <v>209</v>
      </c>
      <c r="M11" s="61">
        <v>0</v>
      </c>
      <c r="N11" s="61">
        <v>1</v>
      </c>
      <c r="O11" s="61">
        <v>0</v>
      </c>
      <c r="P11" s="34">
        <v>0</v>
      </c>
      <c r="Q11" s="31"/>
      <c r="R11" s="69">
        <v>51</v>
      </c>
      <c r="S11" s="69">
        <v>0</v>
      </c>
      <c r="T11" s="69">
        <v>1</v>
      </c>
      <c r="U11" s="69">
        <v>0</v>
      </c>
      <c r="V11" s="69">
        <v>15</v>
      </c>
      <c r="W11" s="69">
        <v>141</v>
      </c>
      <c r="X11" s="32"/>
      <c r="Y11" s="28"/>
      <c r="Z11" s="28"/>
      <c r="AA11" s="107" t="s">
        <v>26</v>
      </c>
      <c r="AB11" s="107"/>
      <c r="AC11" s="107"/>
    </row>
    <row r="12" spans="1:29" ht="12.9" customHeight="1">
      <c r="A12" s="2"/>
      <c r="B12" s="28"/>
      <c r="C12" s="28"/>
      <c r="D12" s="28"/>
      <c r="E12" s="107" t="s">
        <v>113</v>
      </c>
      <c r="F12" s="107"/>
      <c r="G12" s="108"/>
      <c r="H12" s="72">
        <f t="shared" si="0"/>
        <v>0</v>
      </c>
      <c r="I12" s="61">
        <v>0</v>
      </c>
      <c r="J12" s="61">
        <v>0</v>
      </c>
      <c r="K12" s="61">
        <v>0</v>
      </c>
      <c r="L12" s="72">
        <f t="shared" si="1"/>
        <v>1</v>
      </c>
      <c r="M12" s="61">
        <v>0</v>
      </c>
      <c r="N12" s="61">
        <v>0</v>
      </c>
      <c r="O12" s="61">
        <v>0</v>
      </c>
      <c r="P12" s="34">
        <v>0</v>
      </c>
      <c r="Q12" s="31"/>
      <c r="R12" s="69">
        <v>0</v>
      </c>
      <c r="S12" s="69">
        <v>0</v>
      </c>
      <c r="T12" s="69">
        <v>0</v>
      </c>
      <c r="U12" s="69">
        <v>0</v>
      </c>
      <c r="V12" s="69">
        <v>0</v>
      </c>
      <c r="W12" s="69">
        <v>1</v>
      </c>
      <c r="X12" s="32"/>
      <c r="Y12" s="28"/>
      <c r="Z12" s="28"/>
      <c r="AA12" s="107" t="s">
        <v>113</v>
      </c>
      <c r="AB12" s="107"/>
      <c r="AC12" s="107"/>
    </row>
    <row r="13" spans="1:29" ht="12.9" customHeight="1">
      <c r="A13" s="2"/>
      <c r="B13" s="28"/>
      <c r="C13" s="28"/>
      <c r="D13" s="28"/>
      <c r="E13" s="107" t="s">
        <v>27</v>
      </c>
      <c r="F13" s="107"/>
      <c r="G13" s="108"/>
      <c r="H13" s="72">
        <f t="shared" si="0"/>
        <v>0</v>
      </c>
      <c r="I13" s="61">
        <v>0</v>
      </c>
      <c r="J13" s="61">
        <v>0</v>
      </c>
      <c r="K13" s="61">
        <v>0</v>
      </c>
      <c r="L13" s="72">
        <f t="shared" si="1"/>
        <v>0</v>
      </c>
      <c r="M13" s="61">
        <v>0</v>
      </c>
      <c r="N13" s="61">
        <v>0</v>
      </c>
      <c r="O13" s="61">
        <v>0</v>
      </c>
      <c r="P13" s="34">
        <v>0</v>
      </c>
      <c r="Q13" s="31"/>
      <c r="R13" s="69">
        <v>0</v>
      </c>
      <c r="S13" s="69">
        <v>0</v>
      </c>
      <c r="T13" s="69">
        <v>0</v>
      </c>
      <c r="U13" s="69">
        <v>0</v>
      </c>
      <c r="V13" s="69">
        <v>0</v>
      </c>
      <c r="W13" s="69">
        <v>0</v>
      </c>
      <c r="X13" s="32"/>
      <c r="Y13" s="28"/>
      <c r="Z13" s="28"/>
      <c r="AA13" s="107" t="s">
        <v>27</v>
      </c>
      <c r="AB13" s="107"/>
      <c r="AC13" s="107"/>
    </row>
    <row r="14" spans="1:29" ht="12.9" customHeight="1">
      <c r="A14" s="2"/>
      <c r="B14" s="28"/>
      <c r="C14" s="28"/>
      <c r="D14" s="28"/>
      <c r="E14" s="107" t="s">
        <v>28</v>
      </c>
      <c r="F14" s="107"/>
      <c r="G14" s="108"/>
      <c r="H14" s="72">
        <f t="shared" si="0"/>
        <v>0</v>
      </c>
      <c r="I14" s="61">
        <v>0</v>
      </c>
      <c r="J14" s="61">
        <v>0</v>
      </c>
      <c r="K14" s="61">
        <v>0</v>
      </c>
      <c r="L14" s="72">
        <f t="shared" si="1"/>
        <v>7</v>
      </c>
      <c r="M14" s="61">
        <v>0</v>
      </c>
      <c r="N14" s="61">
        <v>0</v>
      </c>
      <c r="O14" s="61">
        <v>0</v>
      </c>
      <c r="P14" s="34">
        <v>0</v>
      </c>
      <c r="Q14" s="31"/>
      <c r="R14" s="69">
        <v>5</v>
      </c>
      <c r="S14" s="69">
        <v>0</v>
      </c>
      <c r="T14" s="69">
        <v>0</v>
      </c>
      <c r="U14" s="69">
        <v>0</v>
      </c>
      <c r="V14" s="69">
        <v>0</v>
      </c>
      <c r="W14" s="69">
        <v>2</v>
      </c>
      <c r="X14" s="32"/>
      <c r="Y14" s="28"/>
      <c r="Z14" s="28"/>
      <c r="AA14" s="107" t="s">
        <v>28</v>
      </c>
      <c r="AB14" s="107"/>
      <c r="AC14" s="107"/>
    </row>
    <row r="15" spans="1:29" s="14" customFormat="1" ht="12.9" customHeight="1">
      <c r="A15" s="2"/>
      <c r="B15" s="28"/>
      <c r="C15" s="28"/>
      <c r="D15" s="107" t="s">
        <v>69</v>
      </c>
      <c r="E15" s="107"/>
      <c r="F15" s="107"/>
      <c r="G15" s="108"/>
      <c r="H15" s="72">
        <f t="shared" si="0"/>
        <v>0</v>
      </c>
      <c r="I15" s="60">
        <v>0</v>
      </c>
      <c r="J15" s="60">
        <v>0</v>
      </c>
      <c r="K15" s="60">
        <v>0</v>
      </c>
      <c r="L15" s="72">
        <f t="shared" si="1"/>
        <v>177</v>
      </c>
      <c r="M15" s="60">
        <v>9</v>
      </c>
      <c r="N15" s="60">
        <v>0</v>
      </c>
      <c r="O15" s="60">
        <v>0</v>
      </c>
      <c r="P15" s="30">
        <v>0</v>
      </c>
      <c r="Q15" s="31"/>
      <c r="R15" s="68">
        <v>7</v>
      </c>
      <c r="S15" s="68">
        <v>10</v>
      </c>
      <c r="T15" s="68">
        <v>13</v>
      </c>
      <c r="U15" s="68">
        <v>4</v>
      </c>
      <c r="V15" s="68">
        <v>15</v>
      </c>
      <c r="W15" s="68">
        <v>119</v>
      </c>
      <c r="X15" s="32"/>
      <c r="Y15" s="28"/>
      <c r="Z15" s="107" t="s">
        <v>69</v>
      </c>
      <c r="AA15" s="107"/>
      <c r="AB15" s="107"/>
      <c r="AC15" s="107"/>
    </row>
    <row r="16" spans="1:29" ht="12.9" customHeight="1">
      <c r="A16" s="2"/>
      <c r="B16" s="28"/>
      <c r="C16" s="28"/>
      <c r="D16" s="28"/>
      <c r="E16" s="107" t="s">
        <v>29</v>
      </c>
      <c r="F16" s="107"/>
      <c r="G16" s="108"/>
      <c r="H16" s="72">
        <f t="shared" si="0"/>
        <v>0</v>
      </c>
      <c r="I16" s="61">
        <v>0</v>
      </c>
      <c r="J16" s="61">
        <v>0</v>
      </c>
      <c r="K16" s="61">
        <v>0</v>
      </c>
      <c r="L16" s="72">
        <f t="shared" si="1"/>
        <v>8</v>
      </c>
      <c r="M16" s="61">
        <v>0</v>
      </c>
      <c r="N16" s="61">
        <v>0</v>
      </c>
      <c r="O16" s="61">
        <v>0</v>
      </c>
      <c r="P16" s="34">
        <v>0</v>
      </c>
      <c r="Q16" s="31"/>
      <c r="R16" s="69">
        <v>0</v>
      </c>
      <c r="S16" s="69">
        <v>0</v>
      </c>
      <c r="T16" s="69">
        <v>1</v>
      </c>
      <c r="U16" s="69">
        <v>0</v>
      </c>
      <c r="V16" s="69">
        <v>1</v>
      </c>
      <c r="W16" s="69">
        <v>6</v>
      </c>
      <c r="X16" s="32"/>
      <c r="Y16" s="28"/>
      <c r="Z16" s="28"/>
      <c r="AA16" s="107" t="s">
        <v>29</v>
      </c>
      <c r="AB16" s="107"/>
      <c r="AC16" s="107"/>
    </row>
    <row r="17" spans="1:29" ht="12.9" customHeight="1">
      <c r="A17" s="2"/>
      <c r="B17" s="28"/>
      <c r="C17" s="28"/>
      <c r="D17" s="28"/>
      <c r="E17" s="107" t="s">
        <v>30</v>
      </c>
      <c r="F17" s="107"/>
      <c r="G17" s="108"/>
      <c r="H17" s="72">
        <f t="shared" si="0"/>
        <v>0</v>
      </c>
      <c r="I17" s="61">
        <v>0</v>
      </c>
      <c r="J17" s="61">
        <v>0</v>
      </c>
      <c r="K17" s="61">
        <v>0</v>
      </c>
      <c r="L17" s="72">
        <f t="shared" si="1"/>
        <v>75</v>
      </c>
      <c r="M17" s="61">
        <v>3</v>
      </c>
      <c r="N17" s="61">
        <v>0</v>
      </c>
      <c r="O17" s="61">
        <v>0</v>
      </c>
      <c r="P17" s="34">
        <v>0</v>
      </c>
      <c r="Q17" s="31"/>
      <c r="R17" s="69">
        <v>2</v>
      </c>
      <c r="S17" s="69">
        <v>5</v>
      </c>
      <c r="T17" s="69">
        <v>3</v>
      </c>
      <c r="U17" s="69">
        <v>0</v>
      </c>
      <c r="V17" s="69">
        <v>7</v>
      </c>
      <c r="W17" s="69">
        <v>55</v>
      </c>
      <c r="X17" s="32"/>
      <c r="Y17" s="28"/>
      <c r="Z17" s="28"/>
      <c r="AA17" s="107" t="s">
        <v>30</v>
      </c>
      <c r="AB17" s="107"/>
      <c r="AC17" s="107"/>
    </row>
    <row r="18" spans="1:29" ht="12.9" customHeight="1">
      <c r="A18" s="2"/>
      <c r="B18" s="28"/>
      <c r="C18" s="28"/>
      <c r="D18" s="28"/>
      <c r="E18" s="107" t="s">
        <v>182</v>
      </c>
      <c r="F18" s="107"/>
      <c r="G18" s="108"/>
      <c r="H18" s="72">
        <f t="shared" si="0"/>
        <v>0</v>
      </c>
      <c r="I18" s="61">
        <v>0</v>
      </c>
      <c r="J18" s="61">
        <v>0</v>
      </c>
      <c r="K18" s="61">
        <v>0</v>
      </c>
      <c r="L18" s="72">
        <f t="shared" si="1"/>
        <v>7</v>
      </c>
      <c r="M18" s="61">
        <v>0</v>
      </c>
      <c r="N18" s="61">
        <v>0</v>
      </c>
      <c r="O18" s="61">
        <v>0</v>
      </c>
      <c r="P18" s="34">
        <v>0</v>
      </c>
      <c r="Q18" s="31"/>
      <c r="R18" s="69">
        <v>3</v>
      </c>
      <c r="S18" s="69">
        <v>0</v>
      </c>
      <c r="T18" s="69">
        <v>2</v>
      </c>
      <c r="U18" s="69">
        <v>0</v>
      </c>
      <c r="V18" s="69">
        <v>0</v>
      </c>
      <c r="W18" s="69">
        <v>2</v>
      </c>
      <c r="X18" s="32"/>
      <c r="Y18" s="28"/>
      <c r="Z18" s="28"/>
      <c r="AA18" s="107" t="s">
        <v>182</v>
      </c>
      <c r="AB18" s="107"/>
      <c r="AC18" s="107"/>
    </row>
    <row r="19" spans="1:29" ht="12.9" customHeight="1">
      <c r="A19" s="2"/>
      <c r="B19" s="28"/>
      <c r="C19" s="28"/>
      <c r="D19" s="28"/>
      <c r="E19" s="107" t="s">
        <v>31</v>
      </c>
      <c r="F19" s="107"/>
      <c r="G19" s="108"/>
      <c r="H19" s="72">
        <f t="shared" si="0"/>
        <v>0</v>
      </c>
      <c r="I19" s="61">
        <v>0</v>
      </c>
      <c r="J19" s="61">
        <v>0</v>
      </c>
      <c r="K19" s="61">
        <v>0</v>
      </c>
      <c r="L19" s="72">
        <f t="shared" si="1"/>
        <v>87</v>
      </c>
      <c r="M19" s="61">
        <v>6</v>
      </c>
      <c r="N19" s="61">
        <v>0</v>
      </c>
      <c r="O19" s="61">
        <v>0</v>
      </c>
      <c r="P19" s="34">
        <v>0</v>
      </c>
      <c r="Q19" s="31"/>
      <c r="R19" s="69">
        <v>2</v>
      </c>
      <c r="S19" s="69">
        <v>5</v>
      </c>
      <c r="T19" s="69">
        <v>7</v>
      </c>
      <c r="U19" s="69">
        <v>4</v>
      </c>
      <c r="V19" s="69">
        <v>7</v>
      </c>
      <c r="W19" s="69">
        <v>56</v>
      </c>
      <c r="X19" s="32"/>
      <c r="Y19" s="28"/>
      <c r="Z19" s="28"/>
      <c r="AA19" s="107" t="s">
        <v>31</v>
      </c>
      <c r="AB19" s="107"/>
      <c r="AC19" s="107"/>
    </row>
    <row r="20" spans="1:29" ht="12.9" customHeight="1">
      <c r="A20" s="2"/>
      <c r="B20" s="28"/>
      <c r="C20" s="28"/>
      <c r="D20" s="107" t="s">
        <v>70</v>
      </c>
      <c r="E20" s="107"/>
      <c r="F20" s="107"/>
      <c r="G20" s="108"/>
      <c r="H20" s="72">
        <f t="shared" si="0"/>
        <v>45</v>
      </c>
      <c r="I20" s="61">
        <v>0</v>
      </c>
      <c r="J20" s="61">
        <v>45</v>
      </c>
      <c r="K20" s="61">
        <v>0</v>
      </c>
      <c r="L20" s="72">
        <f t="shared" si="1"/>
        <v>488</v>
      </c>
      <c r="M20" s="61">
        <v>0</v>
      </c>
      <c r="N20" s="61">
        <v>0</v>
      </c>
      <c r="O20" s="61">
        <v>0</v>
      </c>
      <c r="P20" s="34">
        <v>0</v>
      </c>
      <c r="Q20" s="31"/>
      <c r="R20" s="69">
        <v>0</v>
      </c>
      <c r="S20" s="69">
        <v>0</v>
      </c>
      <c r="T20" s="69">
        <v>0</v>
      </c>
      <c r="U20" s="69">
        <v>0</v>
      </c>
      <c r="V20" s="69">
        <v>0</v>
      </c>
      <c r="W20" s="69">
        <v>488</v>
      </c>
      <c r="X20" s="32"/>
      <c r="Y20" s="28"/>
      <c r="Z20" s="107" t="s">
        <v>70</v>
      </c>
      <c r="AA20" s="107"/>
      <c r="AB20" s="107"/>
      <c r="AC20" s="107"/>
    </row>
    <row r="21" spans="1:29" ht="12.9" customHeight="1">
      <c r="A21" s="14"/>
      <c r="B21" s="28"/>
      <c r="C21" s="28"/>
      <c r="D21" s="107" t="s">
        <v>183</v>
      </c>
      <c r="E21" s="107"/>
      <c r="F21" s="107"/>
      <c r="G21" s="108"/>
      <c r="H21" s="72">
        <f t="shared" si="0"/>
        <v>0</v>
      </c>
      <c r="I21" s="61">
        <v>0</v>
      </c>
      <c r="J21" s="61">
        <v>0</v>
      </c>
      <c r="K21" s="61">
        <v>0</v>
      </c>
      <c r="L21" s="72">
        <f t="shared" si="1"/>
        <v>80</v>
      </c>
      <c r="M21" s="61">
        <v>3</v>
      </c>
      <c r="N21" s="61">
        <v>0</v>
      </c>
      <c r="O21" s="61">
        <v>0</v>
      </c>
      <c r="P21" s="34">
        <v>0</v>
      </c>
      <c r="Q21" s="31"/>
      <c r="R21" s="69">
        <v>2</v>
      </c>
      <c r="S21" s="69">
        <v>0</v>
      </c>
      <c r="T21" s="69">
        <v>5</v>
      </c>
      <c r="U21" s="69">
        <v>0</v>
      </c>
      <c r="V21" s="69">
        <v>0</v>
      </c>
      <c r="W21" s="69">
        <v>70</v>
      </c>
      <c r="X21" s="32"/>
      <c r="Y21" s="28"/>
      <c r="Z21" s="107" t="s">
        <v>183</v>
      </c>
      <c r="AA21" s="107"/>
      <c r="AB21" s="107"/>
      <c r="AC21" s="107"/>
    </row>
    <row r="22" spans="1:29" s="14" customFormat="1" ht="12.9" customHeight="1">
      <c r="A22" s="2"/>
      <c r="B22" s="23"/>
      <c r="C22" s="105" t="s">
        <v>71</v>
      </c>
      <c r="D22" s="105"/>
      <c r="E22" s="105"/>
      <c r="F22" s="105"/>
      <c r="G22" s="106"/>
      <c r="H22" s="26">
        <f t="shared" si="0"/>
        <v>12</v>
      </c>
      <c r="I22" s="59">
        <v>6</v>
      </c>
      <c r="J22" s="59">
        <v>6</v>
      </c>
      <c r="K22" s="59">
        <v>0</v>
      </c>
      <c r="L22" s="26">
        <f t="shared" si="1"/>
        <v>4345</v>
      </c>
      <c r="M22" s="59">
        <v>17</v>
      </c>
      <c r="N22" s="59">
        <v>2</v>
      </c>
      <c r="O22" s="59">
        <v>0</v>
      </c>
      <c r="P22" s="19">
        <v>18</v>
      </c>
      <c r="Q22" s="20"/>
      <c r="R22" s="67">
        <v>30</v>
      </c>
      <c r="S22" s="67">
        <v>37</v>
      </c>
      <c r="T22" s="67">
        <v>9</v>
      </c>
      <c r="U22" s="67">
        <v>7</v>
      </c>
      <c r="V22" s="67">
        <v>201</v>
      </c>
      <c r="W22" s="67">
        <v>4024</v>
      </c>
      <c r="X22" s="22"/>
      <c r="Y22" s="105" t="s">
        <v>71</v>
      </c>
      <c r="Z22" s="105"/>
      <c r="AA22" s="105"/>
      <c r="AB22" s="105"/>
      <c r="AC22" s="105"/>
    </row>
    <row r="23" spans="1:29" ht="12.9" customHeight="1">
      <c r="A23" s="2"/>
      <c r="B23" s="28"/>
      <c r="C23" s="28"/>
      <c r="D23" s="107" t="s">
        <v>32</v>
      </c>
      <c r="E23" s="107"/>
      <c r="F23" s="107"/>
      <c r="G23" s="108"/>
      <c r="H23" s="72">
        <f t="shared" si="0"/>
        <v>0</v>
      </c>
      <c r="I23" s="61">
        <v>0</v>
      </c>
      <c r="J23" s="61">
        <v>0</v>
      </c>
      <c r="K23" s="61">
        <v>0</v>
      </c>
      <c r="L23" s="72">
        <f t="shared" si="1"/>
        <v>2</v>
      </c>
      <c r="M23" s="61">
        <v>0</v>
      </c>
      <c r="N23" s="61">
        <v>0</v>
      </c>
      <c r="O23" s="61">
        <v>0</v>
      </c>
      <c r="P23" s="34">
        <v>0</v>
      </c>
      <c r="Q23" s="31"/>
      <c r="R23" s="69">
        <v>0</v>
      </c>
      <c r="S23" s="69">
        <v>0</v>
      </c>
      <c r="T23" s="69">
        <v>0</v>
      </c>
      <c r="U23" s="69">
        <v>0</v>
      </c>
      <c r="V23" s="69">
        <v>0</v>
      </c>
      <c r="W23" s="69">
        <v>2</v>
      </c>
      <c r="X23" s="32"/>
      <c r="Y23" s="28"/>
      <c r="Z23" s="107" t="s">
        <v>32</v>
      </c>
      <c r="AA23" s="107"/>
      <c r="AB23" s="107"/>
      <c r="AC23" s="107"/>
    </row>
    <row r="24" spans="1:29" ht="12.9" customHeight="1">
      <c r="A24" s="2"/>
      <c r="B24" s="28"/>
      <c r="C24" s="28"/>
      <c r="D24" s="107" t="s">
        <v>33</v>
      </c>
      <c r="E24" s="107"/>
      <c r="F24" s="107"/>
      <c r="G24" s="108"/>
      <c r="H24" s="72">
        <f t="shared" si="0"/>
        <v>5</v>
      </c>
      <c r="I24" s="61">
        <v>4</v>
      </c>
      <c r="J24" s="61">
        <v>1</v>
      </c>
      <c r="K24" s="61">
        <v>0</v>
      </c>
      <c r="L24" s="72">
        <f t="shared" si="1"/>
        <v>1143</v>
      </c>
      <c r="M24" s="61">
        <v>3</v>
      </c>
      <c r="N24" s="61">
        <v>0</v>
      </c>
      <c r="O24" s="61">
        <v>0</v>
      </c>
      <c r="P24" s="34">
        <v>8</v>
      </c>
      <c r="Q24" s="31"/>
      <c r="R24" s="69">
        <v>11</v>
      </c>
      <c r="S24" s="69">
        <v>16</v>
      </c>
      <c r="T24" s="69">
        <v>2</v>
      </c>
      <c r="U24" s="69">
        <v>3</v>
      </c>
      <c r="V24" s="69">
        <v>31</v>
      </c>
      <c r="W24" s="69">
        <v>1069</v>
      </c>
      <c r="X24" s="32"/>
      <c r="Y24" s="28"/>
      <c r="Z24" s="107" t="s">
        <v>33</v>
      </c>
      <c r="AA24" s="107"/>
      <c r="AB24" s="107"/>
      <c r="AC24" s="107"/>
    </row>
    <row r="25" spans="1:29" ht="12.9" customHeight="1">
      <c r="A25" s="2"/>
      <c r="B25" s="28"/>
      <c r="C25" s="28"/>
      <c r="D25" s="107" t="s">
        <v>34</v>
      </c>
      <c r="E25" s="107"/>
      <c r="F25" s="107"/>
      <c r="G25" s="108"/>
      <c r="H25" s="72">
        <f t="shared" si="0"/>
        <v>2</v>
      </c>
      <c r="I25" s="61">
        <v>2</v>
      </c>
      <c r="J25" s="61">
        <v>0</v>
      </c>
      <c r="K25" s="61">
        <v>0</v>
      </c>
      <c r="L25" s="72">
        <f t="shared" si="1"/>
        <v>2210</v>
      </c>
      <c r="M25" s="61">
        <v>9</v>
      </c>
      <c r="N25" s="61">
        <v>2</v>
      </c>
      <c r="O25" s="61">
        <v>0</v>
      </c>
      <c r="P25" s="34">
        <v>9</v>
      </c>
      <c r="Q25" s="31"/>
      <c r="R25" s="69">
        <v>18</v>
      </c>
      <c r="S25" s="69">
        <v>19</v>
      </c>
      <c r="T25" s="69">
        <v>6</v>
      </c>
      <c r="U25" s="69">
        <v>1</v>
      </c>
      <c r="V25" s="69">
        <v>132</v>
      </c>
      <c r="W25" s="69">
        <v>2014</v>
      </c>
      <c r="X25" s="32"/>
      <c r="Y25" s="28"/>
      <c r="Z25" s="107" t="s">
        <v>34</v>
      </c>
      <c r="AA25" s="107"/>
      <c r="AB25" s="107"/>
      <c r="AC25" s="107"/>
    </row>
    <row r="26" spans="1:29" ht="12.9" customHeight="1">
      <c r="A26" s="2"/>
      <c r="B26" s="28"/>
      <c r="C26" s="28"/>
      <c r="D26" s="28"/>
      <c r="E26" s="109" t="s">
        <v>35</v>
      </c>
      <c r="F26" s="109"/>
      <c r="G26" s="29" t="s">
        <v>36</v>
      </c>
      <c r="H26" s="72">
        <f t="shared" si="0"/>
        <v>0</v>
      </c>
      <c r="I26" s="61">
        <v>0</v>
      </c>
      <c r="J26" s="61">
        <v>0</v>
      </c>
      <c r="K26" s="61">
        <v>0</v>
      </c>
      <c r="L26" s="72">
        <f t="shared" si="1"/>
        <v>11</v>
      </c>
      <c r="M26" s="61">
        <v>0</v>
      </c>
      <c r="N26" s="61">
        <v>0</v>
      </c>
      <c r="O26" s="61">
        <v>0</v>
      </c>
      <c r="P26" s="34">
        <v>0</v>
      </c>
      <c r="Q26" s="31"/>
      <c r="R26" s="69">
        <v>1</v>
      </c>
      <c r="S26" s="69">
        <v>0</v>
      </c>
      <c r="T26" s="69">
        <v>0</v>
      </c>
      <c r="U26" s="69">
        <v>0</v>
      </c>
      <c r="V26" s="69">
        <v>0</v>
      </c>
      <c r="W26" s="69">
        <v>10</v>
      </c>
      <c r="X26" s="32"/>
      <c r="Y26" s="28"/>
      <c r="Z26" s="28"/>
      <c r="AA26" s="109" t="s">
        <v>35</v>
      </c>
      <c r="AB26" s="109"/>
      <c r="AC26" s="28" t="s">
        <v>36</v>
      </c>
    </row>
    <row r="27" spans="1:29" ht="12.9" customHeight="1">
      <c r="A27" s="2"/>
      <c r="B27" s="28"/>
      <c r="C27" s="28"/>
      <c r="D27" s="107" t="s">
        <v>37</v>
      </c>
      <c r="E27" s="107"/>
      <c r="F27" s="107"/>
      <c r="G27" s="108"/>
      <c r="H27" s="72">
        <f t="shared" si="0"/>
        <v>5</v>
      </c>
      <c r="I27" s="61">
        <v>0</v>
      </c>
      <c r="J27" s="61">
        <v>5</v>
      </c>
      <c r="K27" s="61">
        <v>0</v>
      </c>
      <c r="L27" s="72">
        <f t="shared" si="1"/>
        <v>793</v>
      </c>
      <c r="M27" s="61">
        <v>2</v>
      </c>
      <c r="N27" s="61">
        <v>0</v>
      </c>
      <c r="O27" s="61">
        <v>0</v>
      </c>
      <c r="P27" s="34">
        <v>1</v>
      </c>
      <c r="Q27" s="31"/>
      <c r="R27" s="69">
        <v>0</v>
      </c>
      <c r="S27" s="69">
        <v>0</v>
      </c>
      <c r="T27" s="69">
        <v>1</v>
      </c>
      <c r="U27" s="69">
        <v>3</v>
      </c>
      <c r="V27" s="69">
        <v>25</v>
      </c>
      <c r="W27" s="69">
        <v>761</v>
      </c>
      <c r="X27" s="32"/>
      <c r="Y27" s="28"/>
      <c r="Z27" s="107" t="s">
        <v>37</v>
      </c>
      <c r="AA27" s="107"/>
      <c r="AB27" s="107"/>
      <c r="AC27" s="107"/>
    </row>
    <row r="28" spans="1:29" ht="12.9" customHeight="1">
      <c r="A28" s="14"/>
      <c r="B28" s="28"/>
      <c r="C28" s="28"/>
      <c r="D28" s="107" t="s">
        <v>38</v>
      </c>
      <c r="E28" s="107"/>
      <c r="F28" s="107"/>
      <c r="G28" s="108"/>
      <c r="H28" s="72">
        <f t="shared" si="0"/>
        <v>0</v>
      </c>
      <c r="I28" s="61">
        <v>0</v>
      </c>
      <c r="J28" s="61">
        <v>0</v>
      </c>
      <c r="K28" s="61">
        <v>0</v>
      </c>
      <c r="L28" s="72">
        <f t="shared" si="1"/>
        <v>197</v>
      </c>
      <c r="M28" s="61">
        <v>3</v>
      </c>
      <c r="N28" s="61">
        <v>0</v>
      </c>
      <c r="O28" s="61">
        <v>0</v>
      </c>
      <c r="P28" s="34">
        <v>0</v>
      </c>
      <c r="Q28" s="31"/>
      <c r="R28" s="69">
        <v>1</v>
      </c>
      <c r="S28" s="69">
        <v>2</v>
      </c>
      <c r="T28" s="69">
        <v>0</v>
      </c>
      <c r="U28" s="69">
        <v>0</v>
      </c>
      <c r="V28" s="69">
        <v>13</v>
      </c>
      <c r="W28" s="69">
        <v>178</v>
      </c>
      <c r="X28" s="32"/>
      <c r="Y28" s="28"/>
      <c r="Z28" s="107" t="s">
        <v>38</v>
      </c>
      <c r="AA28" s="107"/>
      <c r="AB28" s="107"/>
      <c r="AC28" s="107"/>
    </row>
    <row r="29" spans="1:29" s="14" customFormat="1" ht="12.9" customHeight="1">
      <c r="A29" s="2"/>
      <c r="B29" s="23"/>
      <c r="C29" s="105" t="s">
        <v>39</v>
      </c>
      <c r="D29" s="105"/>
      <c r="E29" s="105"/>
      <c r="F29" s="105"/>
      <c r="G29" s="106"/>
      <c r="H29" s="26">
        <f t="shared" si="0"/>
        <v>0</v>
      </c>
      <c r="I29" s="59">
        <v>0</v>
      </c>
      <c r="J29" s="59">
        <v>0</v>
      </c>
      <c r="K29" s="59">
        <v>0</v>
      </c>
      <c r="L29" s="26">
        <f t="shared" si="1"/>
        <v>14972</v>
      </c>
      <c r="M29" s="59">
        <v>0</v>
      </c>
      <c r="N29" s="59">
        <v>0</v>
      </c>
      <c r="O29" s="59">
        <v>0</v>
      </c>
      <c r="P29" s="19">
        <v>0</v>
      </c>
      <c r="Q29" s="20"/>
      <c r="R29" s="67">
        <v>37</v>
      </c>
      <c r="S29" s="67">
        <v>6</v>
      </c>
      <c r="T29" s="67">
        <v>25</v>
      </c>
      <c r="U29" s="67">
        <v>0</v>
      </c>
      <c r="V29" s="67">
        <v>24</v>
      </c>
      <c r="W29" s="67">
        <v>14880</v>
      </c>
      <c r="X29" s="22"/>
      <c r="Y29" s="105" t="s">
        <v>39</v>
      </c>
      <c r="Z29" s="105"/>
      <c r="AA29" s="105"/>
      <c r="AB29" s="105"/>
      <c r="AC29" s="105"/>
    </row>
    <row r="30" spans="1:29" ht="12.9" customHeight="1">
      <c r="A30" s="2"/>
      <c r="B30" s="28"/>
      <c r="C30" s="28"/>
      <c r="D30" s="107" t="s">
        <v>40</v>
      </c>
      <c r="E30" s="107"/>
      <c r="F30" s="107"/>
      <c r="G30" s="108"/>
      <c r="H30" s="72">
        <f t="shared" si="0"/>
        <v>0</v>
      </c>
      <c r="I30" s="61">
        <v>0</v>
      </c>
      <c r="J30" s="61">
        <v>0</v>
      </c>
      <c r="K30" s="61">
        <v>0</v>
      </c>
      <c r="L30" s="72">
        <f t="shared" si="1"/>
        <v>2640</v>
      </c>
      <c r="M30" s="61">
        <v>0</v>
      </c>
      <c r="N30" s="61">
        <v>0</v>
      </c>
      <c r="O30" s="61">
        <v>0</v>
      </c>
      <c r="P30" s="34">
        <v>0</v>
      </c>
      <c r="Q30" s="31"/>
      <c r="R30" s="69">
        <v>23</v>
      </c>
      <c r="S30" s="69">
        <v>1</v>
      </c>
      <c r="T30" s="69">
        <v>7</v>
      </c>
      <c r="U30" s="69">
        <v>0</v>
      </c>
      <c r="V30" s="69">
        <v>15</v>
      </c>
      <c r="W30" s="69">
        <v>2594</v>
      </c>
      <c r="X30" s="32"/>
      <c r="Y30" s="28"/>
      <c r="Z30" s="107" t="s">
        <v>40</v>
      </c>
      <c r="AA30" s="107"/>
      <c r="AB30" s="107"/>
      <c r="AC30" s="107"/>
    </row>
    <row r="31" spans="1:29" ht="12.9" customHeight="1">
      <c r="A31" s="2"/>
      <c r="B31" s="28"/>
      <c r="C31" s="28"/>
      <c r="D31" s="107" t="s">
        <v>41</v>
      </c>
      <c r="E31" s="107"/>
      <c r="F31" s="107"/>
      <c r="G31" s="108"/>
      <c r="H31" s="72">
        <f t="shared" si="0"/>
        <v>0</v>
      </c>
      <c r="I31" s="61">
        <v>0</v>
      </c>
      <c r="J31" s="61">
        <v>0</v>
      </c>
      <c r="K31" s="61">
        <v>0</v>
      </c>
      <c r="L31" s="72">
        <f t="shared" si="1"/>
        <v>0</v>
      </c>
      <c r="M31" s="61">
        <v>0</v>
      </c>
      <c r="N31" s="61">
        <v>0</v>
      </c>
      <c r="O31" s="61">
        <v>0</v>
      </c>
      <c r="P31" s="34">
        <v>0</v>
      </c>
      <c r="Q31" s="31"/>
      <c r="R31" s="69">
        <v>0</v>
      </c>
      <c r="S31" s="69">
        <v>0</v>
      </c>
      <c r="T31" s="69">
        <v>0</v>
      </c>
      <c r="U31" s="69">
        <v>0</v>
      </c>
      <c r="V31" s="69">
        <v>0</v>
      </c>
      <c r="W31" s="69">
        <v>0</v>
      </c>
      <c r="X31" s="32"/>
      <c r="Y31" s="28"/>
      <c r="Z31" s="107" t="s">
        <v>41</v>
      </c>
      <c r="AA31" s="107"/>
      <c r="AB31" s="107"/>
      <c r="AC31" s="107"/>
    </row>
    <row r="32" spans="1:29" ht="12.9" customHeight="1">
      <c r="A32" s="14"/>
      <c r="B32" s="28"/>
      <c r="C32" s="28"/>
      <c r="D32" s="107" t="s">
        <v>42</v>
      </c>
      <c r="E32" s="107"/>
      <c r="F32" s="107"/>
      <c r="G32" s="108"/>
      <c r="H32" s="72">
        <f t="shared" si="0"/>
        <v>0</v>
      </c>
      <c r="I32" s="61">
        <v>0</v>
      </c>
      <c r="J32" s="61">
        <v>0</v>
      </c>
      <c r="K32" s="61">
        <v>0</v>
      </c>
      <c r="L32" s="72">
        <f t="shared" si="1"/>
        <v>12332</v>
      </c>
      <c r="M32" s="61">
        <v>0</v>
      </c>
      <c r="N32" s="61">
        <v>0</v>
      </c>
      <c r="O32" s="61">
        <v>0</v>
      </c>
      <c r="P32" s="34">
        <v>0</v>
      </c>
      <c r="Q32" s="31"/>
      <c r="R32" s="69">
        <v>14</v>
      </c>
      <c r="S32" s="69">
        <v>5</v>
      </c>
      <c r="T32" s="69">
        <v>18</v>
      </c>
      <c r="U32" s="69">
        <v>0</v>
      </c>
      <c r="V32" s="69">
        <v>9</v>
      </c>
      <c r="W32" s="69">
        <v>12286</v>
      </c>
      <c r="X32" s="32"/>
      <c r="Y32" s="28"/>
      <c r="Z32" s="107" t="s">
        <v>42</v>
      </c>
      <c r="AA32" s="107"/>
      <c r="AB32" s="107"/>
      <c r="AC32" s="107"/>
    </row>
    <row r="33" spans="1:30" s="14" customFormat="1" ht="12.9" customHeight="1">
      <c r="B33" s="23"/>
      <c r="C33" s="105" t="s">
        <v>43</v>
      </c>
      <c r="D33" s="105"/>
      <c r="E33" s="105"/>
      <c r="F33" s="105"/>
      <c r="G33" s="106"/>
      <c r="H33" s="26">
        <f t="shared" si="0"/>
        <v>0</v>
      </c>
      <c r="I33" s="59">
        <v>0</v>
      </c>
      <c r="J33" s="59">
        <v>0</v>
      </c>
      <c r="K33" s="59">
        <v>0</v>
      </c>
      <c r="L33" s="26">
        <f t="shared" si="1"/>
        <v>7140</v>
      </c>
      <c r="M33" s="59">
        <v>0</v>
      </c>
      <c r="N33" s="59">
        <v>0</v>
      </c>
      <c r="O33" s="59">
        <v>0</v>
      </c>
      <c r="P33" s="19">
        <v>0</v>
      </c>
      <c r="Q33" s="20"/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7140</v>
      </c>
      <c r="X33" s="22"/>
      <c r="Y33" s="105" t="s">
        <v>43</v>
      </c>
      <c r="Z33" s="105"/>
      <c r="AA33" s="105"/>
      <c r="AB33" s="105"/>
      <c r="AC33" s="105"/>
    </row>
    <row r="34" spans="1:30" ht="12.9" customHeight="1">
      <c r="A34" s="2"/>
      <c r="B34" s="28"/>
      <c r="C34" s="28"/>
      <c r="D34" s="107" t="s">
        <v>44</v>
      </c>
      <c r="E34" s="107"/>
      <c r="F34" s="107"/>
      <c r="G34" s="108"/>
      <c r="H34" s="72">
        <f t="shared" si="0"/>
        <v>0</v>
      </c>
      <c r="I34" s="61">
        <v>0</v>
      </c>
      <c r="J34" s="61">
        <v>0</v>
      </c>
      <c r="K34" s="61">
        <v>0</v>
      </c>
      <c r="L34" s="72">
        <f t="shared" si="1"/>
        <v>5924</v>
      </c>
      <c r="M34" s="61">
        <v>0</v>
      </c>
      <c r="N34" s="61">
        <v>0</v>
      </c>
      <c r="O34" s="61">
        <v>0</v>
      </c>
      <c r="P34" s="34">
        <v>0</v>
      </c>
      <c r="Q34" s="31"/>
      <c r="R34" s="69">
        <v>0</v>
      </c>
      <c r="S34" s="69">
        <v>0</v>
      </c>
      <c r="T34" s="69">
        <v>0</v>
      </c>
      <c r="U34" s="69">
        <v>0</v>
      </c>
      <c r="V34" s="69">
        <v>0</v>
      </c>
      <c r="W34" s="69">
        <v>5924</v>
      </c>
      <c r="X34" s="32"/>
      <c r="Y34" s="28"/>
      <c r="Z34" s="107" t="s">
        <v>44</v>
      </c>
      <c r="AA34" s="107"/>
      <c r="AB34" s="107"/>
      <c r="AC34" s="107"/>
    </row>
    <row r="35" spans="1:30" ht="12.9" customHeight="1">
      <c r="A35" s="2"/>
      <c r="B35" s="28"/>
      <c r="C35" s="28"/>
      <c r="D35" s="107" t="s">
        <v>45</v>
      </c>
      <c r="E35" s="107"/>
      <c r="F35" s="107"/>
      <c r="G35" s="108"/>
      <c r="H35" s="72">
        <f t="shared" si="0"/>
        <v>0</v>
      </c>
      <c r="I35" s="60">
        <v>0</v>
      </c>
      <c r="J35" s="60">
        <v>0</v>
      </c>
      <c r="K35" s="60">
        <v>0</v>
      </c>
      <c r="L35" s="72">
        <f t="shared" si="1"/>
        <v>88</v>
      </c>
      <c r="M35" s="60">
        <v>0</v>
      </c>
      <c r="N35" s="60">
        <v>0</v>
      </c>
      <c r="O35" s="60">
        <v>0</v>
      </c>
      <c r="P35" s="30">
        <v>0</v>
      </c>
      <c r="Q35" s="31"/>
      <c r="R35" s="68">
        <v>0</v>
      </c>
      <c r="S35" s="68">
        <v>0</v>
      </c>
      <c r="T35" s="68">
        <v>0</v>
      </c>
      <c r="U35" s="68">
        <v>0</v>
      </c>
      <c r="V35" s="68">
        <v>0</v>
      </c>
      <c r="W35" s="68">
        <v>88</v>
      </c>
      <c r="X35" s="32"/>
      <c r="Y35" s="28"/>
      <c r="Z35" s="107" t="s">
        <v>45</v>
      </c>
      <c r="AA35" s="107"/>
      <c r="AB35" s="107"/>
      <c r="AC35" s="107"/>
    </row>
    <row r="36" spans="1:30" ht="12.9" customHeight="1">
      <c r="A36" s="2"/>
      <c r="B36" s="28"/>
      <c r="C36" s="28"/>
      <c r="D36" s="28"/>
      <c r="E36" s="107" t="s">
        <v>45</v>
      </c>
      <c r="F36" s="107"/>
      <c r="G36" s="108"/>
      <c r="H36" s="72">
        <f t="shared" si="0"/>
        <v>0</v>
      </c>
      <c r="I36" s="61">
        <v>0</v>
      </c>
      <c r="J36" s="61">
        <v>0</v>
      </c>
      <c r="K36" s="61">
        <v>0</v>
      </c>
      <c r="L36" s="72">
        <f t="shared" si="1"/>
        <v>18</v>
      </c>
      <c r="M36" s="61">
        <v>0</v>
      </c>
      <c r="N36" s="61">
        <v>0</v>
      </c>
      <c r="O36" s="61">
        <v>0</v>
      </c>
      <c r="P36" s="34">
        <v>0</v>
      </c>
      <c r="Q36" s="31"/>
      <c r="R36" s="69">
        <v>0</v>
      </c>
      <c r="S36" s="69">
        <v>0</v>
      </c>
      <c r="T36" s="69">
        <v>0</v>
      </c>
      <c r="U36" s="69">
        <v>0</v>
      </c>
      <c r="V36" s="69">
        <v>0</v>
      </c>
      <c r="W36" s="69">
        <v>18</v>
      </c>
      <c r="X36" s="32"/>
      <c r="Y36" s="28"/>
      <c r="Z36" s="28"/>
      <c r="AA36" s="107" t="s">
        <v>45</v>
      </c>
      <c r="AB36" s="107"/>
      <c r="AC36" s="107"/>
    </row>
    <row r="37" spans="1:30" ht="12.9" customHeight="1">
      <c r="A37" s="2"/>
      <c r="B37" s="28"/>
      <c r="C37" s="28"/>
      <c r="D37" s="28"/>
      <c r="E37" s="107" t="s">
        <v>46</v>
      </c>
      <c r="F37" s="107"/>
      <c r="G37" s="108"/>
      <c r="H37" s="72">
        <f t="shared" si="0"/>
        <v>0</v>
      </c>
      <c r="I37" s="61">
        <v>0</v>
      </c>
      <c r="J37" s="61">
        <v>0</v>
      </c>
      <c r="K37" s="61">
        <v>0</v>
      </c>
      <c r="L37" s="72">
        <f t="shared" si="1"/>
        <v>70</v>
      </c>
      <c r="M37" s="61">
        <v>0</v>
      </c>
      <c r="N37" s="61">
        <v>0</v>
      </c>
      <c r="O37" s="61">
        <v>0</v>
      </c>
      <c r="P37" s="34">
        <v>0</v>
      </c>
      <c r="Q37" s="31"/>
      <c r="R37" s="69">
        <v>0</v>
      </c>
      <c r="S37" s="69">
        <v>0</v>
      </c>
      <c r="T37" s="69">
        <v>0</v>
      </c>
      <c r="U37" s="69">
        <v>0</v>
      </c>
      <c r="V37" s="69">
        <v>0</v>
      </c>
      <c r="W37" s="69">
        <v>70</v>
      </c>
      <c r="X37" s="32"/>
      <c r="Y37" s="28"/>
      <c r="Z37" s="28"/>
      <c r="AA37" s="107" t="s">
        <v>46</v>
      </c>
      <c r="AB37" s="107"/>
      <c r="AC37" s="107"/>
    </row>
    <row r="38" spans="1:30" ht="12.9" customHeight="1">
      <c r="A38" s="2"/>
      <c r="B38" s="28"/>
      <c r="C38" s="28"/>
      <c r="D38" s="107" t="s">
        <v>47</v>
      </c>
      <c r="E38" s="107"/>
      <c r="F38" s="107"/>
      <c r="G38" s="108"/>
      <c r="H38" s="72">
        <f t="shared" si="0"/>
        <v>0</v>
      </c>
      <c r="I38" s="60">
        <f>SUM(I39:I43)</f>
        <v>0</v>
      </c>
      <c r="J38" s="60">
        <f>SUM(J39:J43)</f>
        <v>0</v>
      </c>
      <c r="K38" s="60">
        <f>SUM(K39:K43)</f>
        <v>0</v>
      </c>
      <c r="L38" s="72">
        <f t="shared" si="1"/>
        <v>1116</v>
      </c>
      <c r="M38" s="60">
        <f>SUM(M39:M43)</f>
        <v>0</v>
      </c>
      <c r="N38" s="60">
        <f>SUM(N39:N43)</f>
        <v>0</v>
      </c>
      <c r="O38" s="60">
        <f>SUM(O39:O43)</f>
        <v>0</v>
      </c>
      <c r="P38" s="30">
        <f>SUM(P39:P43)</f>
        <v>0</v>
      </c>
      <c r="Q38" s="31"/>
      <c r="R38" s="68">
        <f t="shared" ref="R38:W38" si="2">SUM(R39:R43)</f>
        <v>0</v>
      </c>
      <c r="S38" s="68">
        <f t="shared" si="2"/>
        <v>0</v>
      </c>
      <c r="T38" s="68">
        <f t="shared" si="2"/>
        <v>0</v>
      </c>
      <c r="U38" s="68">
        <f t="shared" si="2"/>
        <v>0</v>
      </c>
      <c r="V38" s="68">
        <f t="shared" si="2"/>
        <v>0</v>
      </c>
      <c r="W38" s="68">
        <f t="shared" si="2"/>
        <v>1116</v>
      </c>
      <c r="X38" s="32"/>
      <c r="Y38" s="28"/>
      <c r="Z38" s="107" t="s">
        <v>47</v>
      </c>
      <c r="AA38" s="107"/>
      <c r="AB38" s="107"/>
      <c r="AC38" s="107"/>
    </row>
    <row r="39" spans="1:30" ht="12.9" customHeight="1">
      <c r="A39" s="2"/>
      <c r="B39" s="28"/>
      <c r="C39" s="28"/>
      <c r="D39" s="28"/>
      <c r="E39" s="110" t="s">
        <v>48</v>
      </c>
      <c r="F39" s="110"/>
      <c r="G39" s="111"/>
      <c r="H39" s="72">
        <f t="shared" si="0"/>
        <v>0</v>
      </c>
      <c r="I39" s="61">
        <v>0</v>
      </c>
      <c r="J39" s="61">
        <v>0</v>
      </c>
      <c r="K39" s="61">
        <v>0</v>
      </c>
      <c r="L39" s="72">
        <f t="shared" si="1"/>
        <v>108</v>
      </c>
      <c r="M39" s="61">
        <v>0</v>
      </c>
      <c r="N39" s="61">
        <v>0</v>
      </c>
      <c r="O39" s="61">
        <v>0</v>
      </c>
      <c r="P39" s="34">
        <v>0</v>
      </c>
      <c r="Q39" s="31"/>
      <c r="R39" s="69">
        <v>0</v>
      </c>
      <c r="S39" s="69">
        <v>0</v>
      </c>
      <c r="T39" s="69">
        <v>0</v>
      </c>
      <c r="U39" s="69">
        <v>0</v>
      </c>
      <c r="V39" s="69">
        <v>0</v>
      </c>
      <c r="W39" s="69">
        <v>108</v>
      </c>
      <c r="X39" s="32"/>
      <c r="Y39" s="28"/>
      <c r="Z39" s="28"/>
      <c r="AA39" s="110" t="s">
        <v>48</v>
      </c>
      <c r="AB39" s="110"/>
      <c r="AC39" s="110"/>
    </row>
    <row r="40" spans="1:30" ht="12.9" customHeight="1">
      <c r="A40" s="2"/>
      <c r="B40" s="28"/>
      <c r="C40" s="28"/>
      <c r="D40" s="28"/>
      <c r="E40" s="107" t="s">
        <v>49</v>
      </c>
      <c r="F40" s="107"/>
      <c r="G40" s="108"/>
      <c r="H40" s="72">
        <f t="shared" si="0"/>
        <v>0</v>
      </c>
      <c r="I40" s="61">
        <v>0</v>
      </c>
      <c r="J40" s="61">
        <v>0</v>
      </c>
      <c r="K40" s="61">
        <v>0</v>
      </c>
      <c r="L40" s="72">
        <f t="shared" si="1"/>
        <v>678</v>
      </c>
      <c r="M40" s="61">
        <v>0</v>
      </c>
      <c r="N40" s="61">
        <v>0</v>
      </c>
      <c r="O40" s="61">
        <v>0</v>
      </c>
      <c r="P40" s="34">
        <v>0</v>
      </c>
      <c r="Q40" s="31"/>
      <c r="R40" s="69">
        <v>0</v>
      </c>
      <c r="S40" s="69">
        <v>0</v>
      </c>
      <c r="T40" s="69">
        <v>0</v>
      </c>
      <c r="U40" s="69">
        <v>0</v>
      </c>
      <c r="V40" s="69">
        <v>0</v>
      </c>
      <c r="W40" s="69">
        <v>678</v>
      </c>
      <c r="X40" s="32"/>
      <c r="Y40" s="28"/>
      <c r="Z40" s="28"/>
      <c r="AA40" s="107" t="s">
        <v>49</v>
      </c>
      <c r="AB40" s="107"/>
      <c r="AC40" s="107"/>
    </row>
    <row r="41" spans="1:30" ht="12.9" customHeight="1">
      <c r="A41" s="2"/>
      <c r="B41" s="28"/>
      <c r="C41" s="28"/>
      <c r="D41" s="28"/>
      <c r="E41" s="107" t="s">
        <v>165</v>
      </c>
      <c r="F41" s="107"/>
      <c r="G41" s="108"/>
      <c r="H41" s="72">
        <f t="shared" si="0"/>
        <v>0</v>
      </c>
      <c r="I41" s="61">
        <v>0</v>
      </c>
      <c r="J41" s="61">
        <v>0</v>
      </c>
      <c r="K41" s="61">
        <v>0</v>
      </c>
      <c r="L41" s="72">
        <f t="shared" si="1"/>
        <v>184</v>
      </c>
      <c r="M41" s="61">
        <v>0</v>
      </c>
      <c r="N41" s="61">
        <v>0</v>
      </c>
      <c r="O41" s="61">
        <v>0</v>
      </c>
      <c r="P41" s="34">
        <v>0</v>
      </c>
      <c r="Q41" s="31"/>
      <c r="R41" s="69">
        <v>0</v>
      </c>
      <c r="S41" s="69">
        <v>0</v>
      </c>
      <c r="T41" s="69">
        <v>0</v>
      </c>
      <c r="U41" s="69">
        <v>0</v>
      </c>
      <c r="V41" s="69">
        <v>0</v>
      </c>
      <c r="W41" s="69">
        <v>184</v>
      </c>
      <c r="X41" s="32"/>
      <c r="Y41" s="28"/>
      <c r="Z41" s="28"/>
      <c r="AA41" s="107" t="s">
        <v>165</v>
      </c>
      <c r="AB41" s="107"/>
      <c r="AC41" s="107"/>
    </row>
    <row r="42" spans="1:30" ht="12.9" customHeight="1">
      <c r="A42" s="2"/>
      <c r="B42" s="28"/>
      <c r="C42" s="28"/>
      <c r="D42" s="28"/>
      <c r="E42" s="107" t="s">
        <v>50</v>
      </c>
      <c r="F42" s="107"/>
      <c r="G42" s="108"/>
      <c r="H42" s="72">
        <f t="shared" si="0"/>
        <v>0</v>
      </c>
      <c r="I42" s="61">
        <v>0</v>
      </c>
      <c r="J42" s="61">
        <v>0</v>
      </c>
      <c r="K42" s="61">
        <v>0</v>
      </c>
      <c r="L42" s="72">
        <f t="shared" si="1"/>
        <v>137</v>
      </c>
      <c r="M42" s="61">
        <v>0</v>
      </c>
      <c r="N42" s="61">
        <v>0</v>
      </c>
      <c r="O42" s="61">
        <v>0</v>
      </c>
      <c r="P42" s="34">
        <v>0</v>
      </c>
      <c r="Q42" s="31"/>
      <c r="R42" s="69">
        <v>0</v>
      </c>
      <c r="S42" s="69">
        <v>0</v>
      </c>
      <c r="T42" s="69">
        <v>0</v>
      </c>
      <c r="U42" s="69">
        <v>0</v>
      </c>
      <c r="V42" s="69">
        <v>0</v>
      </c>
      <c r="W42" s="69">
        <v>137</v>
      </c>
      <c r="X42" s="32"/>
      <c r="Y42" s="28"/>
      <c r="Z42" s="28"/>
      <c r="AA42" s="107" t="s">
        <v>50</v>
      </c>
      <c r="AB42" s="107"/>
      <c r="AC42" s="107"/>
    </row>
    <row r="43" spans="1:30" ht="12.9" customHeight="1">
      <c r="A43" s="2"/>
      <c r="B43" s="28"/>
      <c r="C43" s="28"/>
      <c r="D43" s="28"/>
      <c r="E43" s="112" t="s">
        <v>72</v>
      </c>
      <c r="F43" s="112"/>
      <c r="G43" s="113"/>
      <c r="H43" s="72">
        <f t="shared" si="0"/>
        <v>0</v>
      </c>
      <c r="I43" s="61">
        <v>0</v>
      </c>
      <c r="J43" s="61">
        <v>0</v>
      </c>
      <c r="K43" s="61">
        <v>0</v>
      </c>
      <c r="L43" s="72">
        <f t="shared" si="1"/>
        <v>9</v>
      </c>
      <c r="M43" s="61">
        <v>0</v>
      </c>
      <c r="N43" s="61">
        <v>0</v>
      </c>
      <c r="O43" s="61">
        <v>0</v>
      </c>
      <c r="P43" s="34">
        <v>0</v>
      </c>
      <c r="Q43" s="31"/>
      <c r="R43" s="69">
        <v>0</v>
      </c>
      <c r="S43" s="69">
        <v>0</v>
      </c>
      <c r="T43" s="69">
        <v>0</v>
      </c>
      <c r="U43" s="69">
        <v>0</v>
      </c>
      <c r="V43" s="69">
        <v>0</v>
      </c>
      <c r="W43" s="69">
        <v>9</v>
      </c>
      <c r="X43" s="32"/>
      <c r="Y43" s="28"/>
      <c r="Z43" s="28"/>
      <c r="AA43" s="112" t="s">
        <v>72</v>
      </c>
      <c r="AB43" s="112"/>
      <c r="AC43" s="112"/>
    </row>
    <row r="44" spans="1:30" ht="12.9" customHeight="1">
      <c r="A44" s="14"/>
      <c r="B44" s="28"/>
      <c r="C44" s="28"/>
      <c r="D44" s="107" t="s">
        <v>73</v>
      </c>
      <c r="E44" s="107"/>
      <c r="F44" s="107"/>
      <c r="G44" s="108"/>
      <c r="H44" s="72">
        <f t="shared" si="0"/>
        <v>0</v>
      </c>
      <c r="I44" s="61">
        <v>0</v>
      </c>
      <c r="J44" s="61">
        <v>0</v>
      </c>
      <c r="K44" s="61">
        <v>0</v>
      </c>
      <c r="L44" s="72">
        <f t="shared" si="1"/>
        <v>3</v>
      </c>
      <c r="M44" s="61">
        <v>0</v>
      </c>
      <c r="N44" s="61">
        <v>0</v>
      </c>
      <c r="O44" s="61">
        <v>0</v>
      </c>
      <c r="P44" s="34">
        <v>0</v>
      </c>
      <c r="Q44" s="31"/>
      <c r="R44" s="69">
        <v>0</v>
      </c>
      <c r="S44" s="69">
        <v>0</v>
      </c>
      <c r="T44" s="69">
        <v>0</v>
      </c>
      <c r="U44" s="69">
        <v>0</v>
      </c>
      <c r="V44" s="69">
        <v>0</v>
      </c>
      <c r="W44" s="69">
        <v>3</v>
      </c>
      <c r="X44" s="32"/>
      <c r="Y44" s="28"/>
      <c r="Z44" s="107" t="s">
        <v>73</v>
      </c>
      <c r="AA44" s="107"/>
      <c r="AB44" s="107"/>
      <c r="AC44" s="107"/>
    </row>
    <row r="45" spans="1:30" s="14" customFormat="1" ht="12.9" customHeight="1">
      <c r="A45" s="2"/>
      <c r="B45" s="28"/>
      <c r="C45" s="28"/>
      <c r="D45" s="28"/>
      <c r="E45" s="109" t="s">
        <v>74</v>
      </c>
      <c r="F45" s="109"/>
      <c r="G45" s="29" t="s">
        <v>51</v>
      </c>
      <c r="H45" s="72">
        <f t="shared" si="0"/>
        <v>0</v>
      </c>
      <c r="I45" s="61">
        <v>0</v>
      </c>
      <c r="J45" s="61">
        <v>0</v>
      </c>
      <c r="K45" s="61">
        <v>0</v>
      </c>
      <c r="L45" s="72">
        <f t="shared" si="1"/>
        <v>2</v>
      </c>
      <c r="M45" s="61">
        <v>0</v>
      </c>
      <c r="N45" s="61">
        <v>0</v>
      </c>
      <c r="O45" s="61">
        <v>0</v>
      </c>
      <c r="P45" s="34">
        <v>0</v>
      </c>
      <c r="Q45" s="31"/>
      <c r="R45" s="69">
        <v>0</v>
      </c>
      <c r="S45" s="69">
        <v>0</v>
      </c>
      <c r="T45" s="69">
        <v>0</v>
      </c>
      <c r="U45" s="69">
        <v>0</v>
      </c>
      <c r="V45" s="69">
        <v>0</v>
      </c>
      <c r="W45" s="69">
        <v>2</v>
      </c>
      <c r="X45" s="32"/>
      <c r="Y45" s="28"/>
      <c r="Z45" s="28"/>
      <c r="AA45" s="109" t="s">
        <v>52</v>
      </c>
      <c r="AB45" s="109"/>
      <c r="AC45" s="28" t="s">
        <v>51</v>
      </c>
      <c r="AD45" s="2"/>
    </row>
    <row r="46" spans="1:30" ht="12.9" customHeight="1">
      <c r="A46" s="2"/>
      <c r="B46" s="28"/>
      <c r="C46" s="28"/>
      <c r="D46" s="107" t="s">
        <v>53</v>
      </c>
      <c r="E46" s="107"/>
      <c r="F46" s="107"/>
      <c r="G46" s="108"/>
      <c r="H46" s="72">
        <f t="shared" si="0"/>
        <v>0</v>
      </c>
      <c r="I46" s="61">
        <v>0</v>
      </c>
      <c r="J46" s="61">
        <v>0</v>
      </c>
      <c r="K46" s="61">
        <v>0</v>
      </c>
      <c r="L46" s="72">
        <f t="shared" si="1"/>
        <v>0</v>
      </c>
      <c r="M46" s="61">
        <v>0</v>
      </c>
      <c r="N46" s="61">
        <v>0</v>
      </c>
      <c r="O46" s="61">
        <v>0</v>
      </c>
      <c r="P46" s="34">
        <v>0</v>
      </c>
      <c r="Q46" s="31"/>
      <c r="R46" s="69">
        <v>0</v>
      </c>
      <c r="S46" s="69">
        <v>0</v>
      </c>
      <c r="T46" s="69">
        <v>0</v>
      </c>
      <c r="U46" s="69">
        <v>0</v>
      </c>
      <c r="V46" s="69">
        <v>0</v>
      </c>
      <c r="W46" s="69">
        <v>0</v>
      </c>
      <c r="X46" s="32"/>
      <c r="Y46" s="28"/>
      <c r="Z46" s="107" t="s">
        <v>53</v>
      </c>
      <c r="AA46" s="107"/>
      <c r="AB46" s="107"/>
      <c r="AC46" s="107"/>
      <c r="AD46" s="14"/>
    </row>
    <row r="47" spans="1:30" ht="12.9" customHeight="1">
      <c r="A47" s="2"/>
      <c r="B47" s="28"/>
      <c r="C47" s="28"/>
      <c r="D47" s="107" t="s">
        <v>75</v>
      </c>
      <c r="E47" s="107"/>
      <c r="F47" s="107"/>
      <c r="G47" s="108"/>
      <c r="H47" s="72">
        <f t="shared" si="0"/>
        <v>0</v>
      </c>
      <c r="I47" s="61">
        <v>0</v>
      </c>
      <c r="J47" s="61">
        <v>0</v>
      </c>
      <c r="K47" s="61">
        <v>0</v>
      </c>
      <c r="L47" s="72">
        <f t="shared" si="1"/>
        <v>9</v>
      </c>
      <c r="M47" s="61">
        <v>0</v>
      </c>
      <c r="N47" s="61">
        <v>0</v>
      </c>
      <c r="O47" s="61">
        <v>0</v>
      </c>
      <c r="P47" s="34">
        <v>0</v>
      </c>
      <c r="Q47" s="31"/>
      <c r="R47" s="69">
        <v>0</v>
      </c>
      <c r="S47" s="69">
        <v>0</v>
      </c>
      <c r="T47" s="69">
        <v>0</v>
      </c>
      <c r="U47" s="69">
        <v>0</v>
      </c>
      <c r="V47" s="69">
        <v>0</v>
      </c>
      <c r="W47" s="69">
        <v>9</v>
      </c>
      <c r="X47" s="32"/>
      <c r="Y47" s="28"/>
      <c r="Z47" s="107" t="s">
        <v>75</v>
      </c>
      <c r="AA47" s="107"/>
      <c r="AB47" s="107"/>
      <c r="AC47" s="107"/>
    </row>
    <row r="48" spans="1:30" ht="12.9" customHeight="1">
      <c r="A48" s="2"/>
      <c r="B48" s="23"/>
      <c r="C48" s="105" t="s">
        <v>76</v>
      </c>
      <c r="D48" s="105"/>
      <c r="E48" s="105"/>
      <c r="F48" s="105"/>
      <c r="G48" s="106"/>
      <c r="H48" s="26">
        <f t="shared" si="0"/>
        <v>0</v>
      </c>
      <c r="I48" s="59">
        <v>0</v>
      </c>
      <c r="J48" s="59">
        <v>0</v>
      </c>
      <c r="K48" s="59">
        <v>0</v>
      </c>
      <c r="L48" s="26">
        <f t="shared" si="1"/>
        <v>800</v>
      </c>
      <c r="M48" s="59">
        <v>0</v>
      </c>
      <c r="N48" s="59">
        <v>0</v>
      </c>
      <c r="O48" s="59">
        <v>0</v>
      </c>
      <c r="P48" s="19">
        <v>0</v>
      </c>
      <c r="Q48" s="20"/>
      <c r="R48" s="67">
        <v>7</v>
      </c>
      <c r="S48" s="67">
        <v>0</v>
      </c>
      <c r="T48" s="67">
        <v>2</v>
      </c>
      <c r="U48" s="67">
        <v>0</v>
      </c>
      <c r="V48" s="67">
        <v>1</v>
      </c>
      <c r="W48" s="67">
        <v>790</v>
      </c>
      <c r="X48" s="22"/>
      <c r="Y48" s="105" t="s">
        <v>76</v>
      </c>
      <c r="Z48" s="105"/>
      <c r="AA48" s="105"/>
      <c r="AB48" s="105"/>
      <c r="AC48" s="105"/>
    </row>
    <row r="49" spans="1:30" ht="12.9" customHeight="1">
      <c r="A49" s="14"/>
      <c r="B49" s="28"/>
      <c r="C49" s="28"/>
      <c r="D49" s="107" t="s">
        <v>77</v>
      </c>
      <c r="E49" s="107"/>
      <c r="F49" s="107"/>
      <c r="G49" s="108"/>
      <c r="H49" s="72">
        <f t="shared" si="0"/>
        <v>0</v>
      </c>
      <c r="I49" s="60">
        <v>0</v>
      </c>
      <c r="J49" s="60">
        <v>0</v>
      </c>
      <c r="K49" s="60">
        <v>0</v>
      </c>
      <c r="L49" s="72">
        <f t="shared" si="1"/>
        <v>176</v>
      </c>
      <c r="M49" s="60">
        <v>0</v>
      </c>
      <c r="N49" s="60">
        <v>0</v>
      </c>
      <c r="O49" s="60">
        <v>0</v>
      </c>
      <c r="P49" s="30">
        <v>0</v>
      </c>
      <c r="Q49" s="31"/>
      <c r="R49" s="68">
        <v>0</v>
      </c>
      <c r="S49" s="68">
        <v>0</v>
      </c>
      <c r="T49" s="68">
        <v>0</v>
      </c>
      <c r="U49" s="68">
        <v>0</v>
      </c>
      <c r="V49" s="68">
        <v>0</v>
      </c>
      <c r="W49" s="68">
        <v>176</v>
      </c>
      <c r="X49" s="32"/>
      <c r="Y49" s="28"/>
      <c r="Z49" s="107" t="s">
        <v>77</v>
      </c>
      <c r="AA49" s="107"/>
      <c r="AB49" s="107"/>
      <c r="AC49" s="107"/>
    </row>
    <row r="50" spans="1:30" s="14" customFormat="1" ht="12.9" customHeight="1">
      <c r="A50" s="2"/>
      <c r="B50" s="28"/>
      <c r="C50" s="28"/>
      <c r="D50" s="28"/>
      <c r="E50" s="112" t="s">
        <v>78</v>
      </c>
      <c r="F50" s="107"/>
      <c r="G50" s="108"/>
      <c r="H50" s="72">
        <f t="shared" si="0"/>
        <v>0</v>
      </c>
      <c r="I50" s="61">
        <v>0</v>
      </c>
      <c r="J50" s="61">
        <v>0</v>
      </c>
      <c r="K50" s="61">
        <v>0</v>
      </c>
      <c r="L50" s="72">
        <f t="shared" si="1"/>
        <v>57</v>
      </c>
      <c r="M50" s="61">
        <v>0</v>
      </c>
      <c r="N50" s="61">
        <v>0</v>
      </c>
      <c r="O50" s="61">
        <v>0</v>
      </c>
      <c r="P50" s="34">
        <v>0</v>
      </c>
      <c r="Q50" s="31"/>
      <c r="R50" s="69">
        <v>0</v>
      </c>
      <c r="S50" s="69">
        <v>0</v>
      </c>
      <c r="T50" s="69">
        <v>0</v>
      </c>
      <c r="U50" s="69">
        <v>0</v>
      </c>
      <c r="V50" s="69">
        <v>0</v>
      </c>
      <c r="W50" s="69">
        <v>57</v>
      </c>
      <c r="X50" s="32"/>
      <c r="Y50" s="28"/>
      <c r="Z50" s="28"/>
      <c r="AA50" s="112" t="s">
        <v>78</v>
      </c>
      <c r="AB50" s="107"/>
      <c r="AC50" s="107"/>
      <c r="AD50" s="2"/>
    </row>
    <row r="51" spans="1:30" ht="12.9" customHeight="1">
      <c r="A51" s="2"/>
      <c r="B51" s="28"/>
      <c r="C51" s="28"/>
      <c r="D51" s="28"/>
      <c r="E51" s="112" t="s">
        <v>79</v>
      </c>
      <c r="F51" s="107"/>
      <c r="G51" s="108"/>
      <c r="H51" s="72">
        <f t="shared" si="0"/>
        <v>0</v>
      </c>
      <c r="I51" s="61">
        <v>0</v>
      </c>
      <c r="J51" s="61">
        <v>0</v>
      </c>
      <c r="K51" s="61">
        <v>0</v>
      </c>
      <c r="L51" s="72">
        <f t="shared" si="1"/>
        <v>112</v>
      </c>
      <c r="M51" s="61">
        <v>0</v>
      </c>
      <c r="N51" s="61">
        <v>0</v>
      </c>
      <c r="O51" s="61">
        <v>0</v>
      </c>
      <c r="P51" s="34">
        <v>0</v>
      </c>
      <c r="Q51" s="31"/>
      <c r="R51" s="69">
        <v>0</v>
      </c>
      <c r="S51" s="69">
        <v>0</v>
      </c>
      <c r="T51" s="69">
        <v>0</v>
      </c>
      <c r="U51" s="69">
        <v>0</v>
      </c>
      <c r="V51" s="69">
        <v>0</v>
      </c>
      <c r="W51" s="69">
        <v>112</v>
      </c>
      <c r="X51" s="32"/>
      <c r="Y51" s="28"/>
      <c r="Z51" s="28"/>
      <c r="AA51" s="112" t="s">
        <v>79</v>
      </c>
      <c r="AB51" s="107"/>
      <c r="AC51" s="107"/>
      <c r="AD51" s="14"/>
    </row>
    <row r="52" spans="1:30" ht="12.9" customHeight="1">
      <c r="A52" s="2"/>
      <c r="B52" s="28"/>
      <c r="C52" s="28"/>
      <c r="D52" s="28"/>
      <c r="E52" s="112" t="s">
        <v>54</v>
      </c>
      <c r="F52" s="107"/>
      <c r="G52" s="108"/>
      <c r="H52" s="72">
        <f t="shared" si="0"/>
        <v>0</v>
      </c>
      <c r="I52" s="61">
        <v>0</v>
      </c>
      <c r="J52" s="61">
        <v>0</v>
      </c>
      <c r="K52" s="61">
        <v>0</v>
      </c>
      <c r="L52" s="72">
        <f t="shared" si="1"/>
        <v>7</v>
      </c>
      <c r="M52" s="61">
        <v>0</v>
      </c>
      <c r="N52" s="61">
        <v>0</v>
      </c>
      <c r="O52" s="61">
        <v>0</v>
      </c>
      <c r="P52" s="34">
        <v>0</v>
      </c>
      <c r="Q52" s="31"/>
      <c r="R52" s="69">
        <v>0</v>
      </c>
      <c r="S52" s="69">
        <v>0</v>
      </c>
      <c r="T52" s="69">
        <v>0</v>
      </c>
      <c r="U52" s="69">
        <v>0</v>
      </c>
      <c r="V52" s="69">
        <v>0</v>
      </c>
      <c r="W52" s="69">
        <v>7</v>
      </c>
      <c r="X52" s="32"/>
      <c r="Y52" s="28"/>
      <c r="Z52" s="28"/>
      <c r="AA52" s="112" t="s">
        <v>54</v>
      </c>
      <c r="AB52" s="107"/>
      <c r="AC52" s="107"/>
    </row>
    <row r="53" spans="1:30" ht="12.9" customHeight="1">
      <c r="A53" s="2"/>
      <c r="B53" s="28"/>
      <c r="C53" s="28"/>
      <c r="D53" s="107" t="s">
        <v>114</v>
      </c>
      <c r="E53" s="107"/>
      <c r="F53" s="107"/>
      <c r="G53" s="108"/>
      <c r="H53" s="72">
        <f t="shared" si="0"/>
        <v>0</v>
      </c>
      <c r="I53" s="61">
        <v>0</v>
      </c>
      <c r="J53" s="61">
        <v>0</v>
      </c>
      <c r="K53" s="61">
        <v>0</v>
      </c>
      <c r="L53" s="72">
        <f t="shared" si="1"/>
        <v>624</v>
      </c>
      <c r="M53" s="61">
        <v>0</v>
      </c>
      <c r="N53" s="61">
        <v>0</v>
      </c>
      <c r="O53" s="61">
        <v>0</v>
      </c>
      <c r="P53" s="34">
        <v>0</v>
      </c>
      <c r="Q53" s="31"/>
      <c r="R53" s="69">
        <v>7</v>
      </c>
      <c r="S53" s="69">
        <v>0</v>
      </c>
      <c r="T53" s="69">
        <v>2</v>
      </c>
      <c r="U53" s="69">
        <v>0</v>
      </c>
      <c r="V53" s="69">
        <v>1</v>
      </c>
      <c r="W53" s="69">
        <v>614</v>
      </c>
      <c r="X53" s="32"/>
      <c r="Y53" s="28"/>
      <c r="Z53" s="107" t="s">
        <v>114</v>
      </c>
      <c r="AA53" s="107"/>
      <c r="AB53" s="107"/>
      <c r="AC53" s="107"/>
    </row>
    <row r="54" spans="1:30" ht="12.9" customHeight="1">
      <c r="A54" s="2"/>
      <c r="B54" s="12"/>
      <c r="C54" s="12"/>
      <c r="D54" s="12"/>
      <c r="E54" s="109" t="s">
        <v>115</v>
      </c>
      <c r="F54" s="109"/>
      <c r="G54" s="29" t="s">
        <v>55</v>
      </c>
      <c r="H54" s="72">
        <f t="shared" si="0"/>
        <v>0</v>
      </c>
      <c r="I54" s="61">
        <v>0</v>
      </c>
      <c r="J54" s="61">
        <v>0</v>
      </c>
      <c r="K54" s="61">
        <v>0</v>
      </c>
      <c r="L54" s="72">
        <f t="shared" si="1"/>
        <v>132</v>
      </c>
      <c r="M54" s="61">
        <v>0</v>
      </c>
      <c r="N54" s="61">
        <v>0</v>
      </c>
      <c r="O54" s="61">
        <v>0</v>
      </c>
      <c r="P54" s="34">
        <v>0</v>
      </c>
      <c r="Q54" s="31"/>
      <c r="R54" s="69">
        <v>5</v>
      </c>
      <c r="S54" s="69">
        <v>0</v>
      </c>
      <c r="T54" s="69">
        <v>2</v>
      </c>
      <c r="U54" s="69">
        <v>0</v>
      </c>
      <c r="V54" s="69">
        <v>0</v>
      </c>
      <c r="W54" s="69">
        <v>125</v>
      </c>
      <c r="X54" s="36"/>
      <c r="Y54" s="12"/>
      <c r="Z54" s="12"/>
      <c r="AA54" s="109" t="s">
        <v>56</v>
      </c>
      <c r="AB54" s="109"/>
      <c r="AC54" s="28" t="s">
        <v>55</v>
      </c>
    </row>
    <row r="55" spans="1:30" ht="12.9" customHeight="1">
      <c r="A55" s="2"/>
      <c r="B55" s="12"/>
      <c r="C55" s="12"/>
      <c r="D55" s="12"/>
      <c r="E55" s="115" t="s">
        <v>56</v>
      </c>
      <c r="F55" s="115"/>
      <c r="G55" s="29" t="s">
        <v>57</v>
      </c>
      <c r="H55" s="72">
        <f t="shared" si="0"/>
        <v>0</v>
      </c>
      <c r="I55" s="61">
        <v>0</v>
      </c>
      <c r="J55" s="61">
        <v>0</v>
      </c>
      <c r="K55" s="61">
        <v>0</v>
      </c>
      <c r="L55" s="72">
        <f t="shared" si="1"/>
        <v>33</v>
      </c>
      <c r="M55" s="61">
        <v>0</v>
      </c>
      <c r="N55" s="61">
        <v>0</v>
      </c>
      <c r="O55" s="61">
        <v>0</v>
      </c>
      <c r="P55" s="34">
        <v>0</v>
      </c>
      <c r="Q55" s="31"/>
      <c r="R55" s="69">
        <v>2</v>
      </c>
      <c r="S55" s="69">
        <v>0</v>
      </c>
      <c r="T55" s="69">
        <v>0</v>
      </c>
      <c r="U55" s="69">
        <v>0</v>
      </c>
      <c r="V55" s="69">
        <v>0</v>
      </c>
      <c r="W55" s="69">
        <v>31</v>
      </c>
      <c r="X55" s="36"/>
      <c r="Y55" s="12"/>
      <c r="Z55" s="12"/>
      <c r="AA55" s="115" t="s">
        <v>58</v>
      </c>
      <c r="AB55" s="115"/>
      <c r="AC55" s="28" t="s">
        <v>57</v>
      </c>
    </row>
    <row r="56" spans="1:30" ht="12.9" customHeight="1">
      <c r="A56" s="2"/>
      <c r="B56" s="37"/>
      <c r="C56" s="105" t="s">
        <v>59</v>
      </c>
      <c r="D56" s="105"/>
      <c r="E56" s="105"/>
      <c r="F56" s="105"/>
      <c r="G56" s="106"/>
      <c r="H56" s="26">
        <f t="shared" si="0"/>
        <v>8</v>
      </c>
      <c r="I56" s="62">
        <v>2</v>
      </c>
      <c r="J56" s="62">
        <v>6</v>
      </c>
      <c r="K56" s="62">
        <v>0</v>
      </c>
      <c r="L56" s="26">
        <f t="shared" si="1"/>
        <v>4385</v>
      </c>
      <c r="M56" s="62">
        <v>8</v>
      </c>
      <c r="N56" s="62">
        <v>1</v>
      </c>
      <c r="O56" s="62">
        <v>0</v>
      </c>
      <c r="P56" s="33">
        <v>4</v>
      </c>
      <c r="Q56" s="20"/>
      <c r="R56" s="70">
        <v>25</v>
      </c>
      <c r="S56" s="70">
        <v>263</v>
      </c>
      <c r="T56" s="70">
        <v>19</v>
      </c>
      <c r="U56" s="70">
        <v>1</v>
      </c>
      <c r="V56" s="70">
        <v>96</v>
      </c>
      <c r="W56" s="70">
        <v>3968</v>
      </c>
      <c r="X56" s="38"/>
      <c r="Y56" s="105" t="s">
        <v>59</v>
      </c>
      <c r="Z56" s="105"/>
      <c r="AA56" s="105"/>
      <c r="AB56" s="105"/>
      <c r="AC56" s="105"/>
    </row>
    <row r="57" spans="1:30" ht="12.9" customHeight="1">
      <c r="B57" s="12"/>
      <c r="C57" s="12"/>
      <c r="D57" s="109" t="s">
        <v>58</v>
      </c>
      <c r="E57" s="109"/>
      <c r="F57" s="107" t="s">
        <v>60</v>
      </c>
      <c r="G57" s="108"/>
      <c r="H57" s="72">
        <f t="shared" si="0"/>
        <v>0</v>
      </c>
      <c r="I57" s="61">
        <v>0</v>
      </c>
      <c r="J57" s="61">
        <v>0</v>
      </c>
      <c r="K57" s="61">
        <v>0</v>
      </c>
      <c r="L57" s="72">
        <f t="shared" si="1"/>
        <v>45</v>
      </c>
      <c r="M57" s="61">
        <v>0</v>
      </c>
      <c r="N57" s="61">
        <v>0</v>
      </c>
      <c r="O57" s="61">
        <v>0</v>
      </c>
      <c r="P57" s="34">
        <v>0</v>
      </c>
      <c r="Q57" s="31"/>
      <c r="R57" s="69">
        <v>0</v>
      </c>
      <c r="S57" s="69">
        <v>0</v>
      </c>
      <c r="T57" s="69">
        <v>0</v>
      </c>
      <c r="U57" s="69">
        <v>0</v>
      </c>
      <c r="V57" s="69">
        <v>0</v>
      </c>
      <c r="W57" s="69">
        <v>45</v>
      </c>
      <c r="X57" s="36"/>
      <c r="Y57" s="12"/>
      <c r="Z57" s="109" t="s">
        <v>58</v>
      </c>
      <c r="AA57" s="109"/>
      <c r="AB57" s="107" t="s">
        <v>60</v>
      </c>
      <c r="AC57" s="107"/>
    </row>
    <row r="58" spans="1:30" ht="12.9" customHeight="1">
      <c r="B58" s="12"/>
      <c r="C58" s="12"/>
      <c r="D58" s="109" t="s">
        <v>58</v>
      </c>
      <c r="E58" s="109"/>
      <c r="F58" s="107" t="s">
        <v>61</v>
      </c>
      <c r="G58" s="108"/>
      <c r="H58" s="72">
        <f t="shared" si="0"/>
        <v>1</v>
      </c>
      <c r="I58" s="61">
        <v>0</v>
      </c>
      <c r="J58" s="61">
        <v>1</v>
      </c>
      <c r="K58" s="61">
        <v>0</v>
      </c>
      <c r="L58" s="72">
        <f t="shared" si="1"/>
        <v>246</v>
      </c>
      <c r="M58" s="61">
        <v>2</v>
      </c>
      <c r="N58" s="61">
        <v>0</v>
      </c>
      <c r="O58" s="61">
        <v>0</v>
      </c>
      <c r="P58" s="34">
        <v>0</v>
      </c>
      <c r="Q58" s="31"/>
      <c r="R58" s="69">
        <v>0</v>
      </c>
      <c r="S58" s="69">
        <v>3</v>
      </c>
      <c r="T58" s="69">
        <v>0</v>
      </c>
      <c r="U58" s="69">
        <v>0</v>
      </c>
      <c r="V58" s="69">
        <v>8</v>
      </c>
      <c r="W58" s="69">
        <v>233</v>
      </c>
      <c r="X58" s="36"/>
      <c r="Y58" s="12"/>
      <c r="Z58" s="109" t="s">
        <v>58</v>
      </c>
      <c r="AA58" s="109"/>
      <c r="AB58" s="107" t="s">
        <v>61</v>
      </c>
      <c r="AC58" s="107"/>
    </row>
    <row r="59" spans="1:30" ht="12.9" customHeight="1">
      <c r="B59" s="12"/>
      <c r="C59" s="12"/>
      <c r="D59" s="109" t="s">
        <v>58</v>
      </c>
      <c r="E59" s="109"/>
      <c r="F59" s="107" t="s">
        <v>62</v>
      </c>
      <c r="G59" s="108"/>
      <c r="H59" s="72">
        <f t="shared" si="0"/>
        <v>2</v>
      </c>
      <c r="I59" s="61">
        <v>1</v>
      </c>
      <c r="J59" s="61">
        <v>1</v>
      </c>
      <c r="K59" s="61">
        <v>0</v>
      </c>
      <c r="L59" s="72">
        <f t="shared" si="1"/>
        <v>585</v>
      </c>
      <c r="M59" s="61">
        <v>0</v>
      </c>
      <c r="N59" s="61">
        <v>0</v>
      </c>
      <c r="O59" s="61">
        <v>0</v>
      </c>
      <c r="P59" s="34">
        <v>0</v>
      </c>
      <c r="Q59" s="31"/>
      <c r="R59" s="69">
        <v>3</v>
      </c>
      <c r="S59" s="69">
        <v>1</v>
      </c>
      <c r="T59" s="69">
        <v>3</v>
      </c>
      <c r="U59" s="69">
        <v>0</v>
      </c>
      <c r="V59" s="69">
        <v>7</v>
      </c>
      <c r="W59" s="69">
        <v>571</v>
      </c>
      <c r="X59" s="36"/>
      <c r="Y59" s="12"/>
      <c r="Z59" s="109" t="s">
        <v>82</v>
      </c>
      <c r="AA59" s="109"/>
      <c r="AB59" s="107" t="s">
        <v>62</v>
      </c>
      <c r="AC59" s="107"/>
    </row>
    <row r="60" spans="1:30" ht="12.9" customHeight="1">
      <c r="B60" s="12"/>
      <c r="C60" s="12"/>
      <c r="D60" s="109" t="s">
        <v>82</v>
      </c>
      <c r="E60" s="109"/>
      <c r="F60" s="107" t="s">
        <v>83</v>
      </c>
      <c r="G60" s="108"/>
      <c r="H60" s="72">
        <f t="shared" si="0"/>
        <v>0</v>
      </c>
      <c r="I60" s="61">
        <v>0</v>
      </c>
      <c r="J60" s="61">
        <v>0</v>
      </c>
      <c r="K60" s="61">
        <v>0</v>
      </c>
      <c r="L60" s="72">
        <f t="shared" si="1"/>
        <v>85</v>
      </c>
      <c r="M60" s="61">
        <v>4</v>
      </c>
      <c r="N60" s="61">
        <v>0</v>
      </c>
      <c r="O60" s="61">
        <v>0</v>
      </c>
      <c r="P60" s="34">
        <v>0</v>
      </c>
      <c r="Q60" s="31"/>
      <c r="R60" s="69">
        <v>16</v>
      </c>
      <c r="S60" s="69">
        <v>0</v>
      </c>
      <c r="T60" s="69">
        <v>9</v>
      </c>
      <c r="U60" s="69">
        <v>0</v>
      </c>
      <c r="V60" s="69">
        <v>5</v>
      </c>
      <c r="W60" s="69">
        <v>51</v>
      </c>
      <c r="X60" s="36"/>
      <c r="Y60" s="12"/>
      <c r="Z60" s="109" t="s">
        <v>82</v>
      </c>
      <c r="AA60" s="109"/>
      <c r="AB60" s="107" t="s">
        <v>83</v>
      </c>
      <c r="AC60" s="107"/>
    </row>
    <row r="61" spans="1:30" ht="12.9" customHeight="1">
      <c r="B61" s="12"/>
      <c r="C61" s="12"/>
      <c r="D61" s="109" t="s">
        <v>82</v>
      </c>
      <c r="E61" s="109"/>
      <c r="F61" s="116" t="s">
        <v>164</v>
      </c>
      <c r="G61" s="120"/>
      <c r="H61" s="72">
        <f t="shared" si="0"/>
        <v>0</v>
      </c>
      <c r="I61" s="61">
        <v>0</v>
      </c>
      <c r="J61" s="61">
        <v>0</v>
      </c>
      <c r="K61" s="61">
        <v>0</v>
      </c>
      <c r="L61" s="72">
        <f t="shared" si="1"/>
        <v>50</v>
      </c>
      <c r="M61" s="61">
        <v>1</v>
      </c>
      <c r="N61" s="61">
        <v>1</v>
      </c>
      <c r="O61" s="61">
        <v>0</v>
      </c>
      <c r="P61" s="34">
        <v>0</v>
      </c>
      <c r="Q61" s="31"/>
      <c r="R61" s="69">
        <v>0</v>
      </c>
      <c r="S61" s="69">
        <v>0</v>
      </c>
      <c r="T61" s="69">
        <v>1</v>
      </c>
      <c r="U61" s="69">
        <v>0</v>
      </c>
      <c r="V61" s="69">
        <v>0</v>
      </c>
      <c r="W61" s="69">
        <v>47</v>
      </c>
      <c r="X61" s="36"/>
      <c r="Y61" s="12"/>
      <c r="Z61" s="109" t="s">
        <v>82</v>
      </c>
      <c r="AA61" s="109"/>
      <c r="AB61" s="116" t="s">
        <v>164</v>
      </c>
      <c r="AC61" s="116"/>
    </row>
    <row r="62" spans="1:30" ht="12.9" customHeight="1">
      <c r="B62" s="12"/>
      <c r="C62" s="12"/>
      <c r="D62" s="109" t="s">
        <v>82</v>
      </c>
      <c r="E62" s="109"/>
      <c r="F62" s="107" t="s">
        <v>63</v>
      </c>
      <c r="G62" s="108"/>
      <c r="H62" s="72">
        <f t="shared" si="0"/>
        <v>0</v>
      </c>
      <c r="I62" s="61">
        <v>0</v>
      </c>
      <c r="J62" s="61">
        <v>0</v>
      </c>
      <c r="K62" s="61">
        <v>0</v>
      </c>
      <c r="L62" s="72">
        <f t="shared" si="1"/>
        <v>15</v>
      </c>
      <c r="M62" s="61">
        <v>0</v>
      </c>
      <c r="N62" s="61">
        <v>0</v>
      </c>
      <c r="O62" s="61">
        <v>0</v>
      </c>
      <c r="P62" s="34">
        <v>0</v>
      </c>
      <c r="Q62" s="31"/>
      <c r="R62" s="69">
        <v>0</v>
      </c>
      <c r="S62" s="69">
        <v>0</v>
      </c>
      <c r="T62" s="69">
        <v>0</v>
      </c>
      <c r="U62" s="69">
        <v>0</v>
      </c>
      <c r="V62" s="69">
        <v>0</v>
      </c>
      <c r="W62" s="69">
        <v>15</v>
      </c>
      <c r="X62" s="36"/>
      <c r="Y62" s="12"/>
      <c r="Z62" s="109" t="s">
        <v>56</v>
      </c>
      <c r="AA62" s="109"/>
      <c r="AB62" s="107" t="s">
        <v>63</v>
      </c>
      <c r="AC62" s="107"/>
    </row>
    <row r="63" spans="1:30" ht="12.9" customHeight="1" thickBot="1">
      <c r="B63" s="39"/>
      <c r="C63" s="39"/>
      <c r="D63" s="117" t="s">
        <v>56</v>
      </c>
      <c r="E63" s="117"/>
      <c r="F63" s="118" t="s">
        <v>64</v>
      </c>
      <c r="G63" s="119"/>
      <c r="H63" s="74">
        <f t="shared" si="0"/>
        <v>1</v>
      </c>
      <c r="I63" s="63">
        <v>0</v>
      </c>
      <c r="J63" s="63">
        <v>1</v>
      </c>
      <c r="K63" s="63">
        <v>0</v>
      </c>
      <c r="L63" s="74">
        <f t="shared" si="1"/>
        <v>2279</v>
      </c>
      <c r="M63" s="63">
        <v>1</v>
      </c>
      <c r="N63" s="63">
        <v>0</v>
      </c>
      <c r="O63" s="63">
        <v>0</v>
      </c>
      <c r="P63" s="44">
        <v>4</v>
      </c>
      <c r="Q63" s="31"/>
      <c r="R63" s="71">
        <v>1</v>
      </c>
      <c r="S63" s="71">
        <v>223</v>
      </c>
      <c r="T63" s="71">
        <v>2</v>
      </c>
      <c r="U63" s="71">
        <v>1</v>
      </c>
      <c r="V63" s="71">
        <v>66</v>
      </c>
      <c r="W63" s="71">
        <v>1981</v>
      </c>
      <c r="X63" s="45"/>
      <c r="Y63" s="39"/>
      <c r="Z63" s="117" t="s">
        <v>84</v>
      </c>
      <c r="AA63" s="117"/>
      <c r="AB63" s="118" t="s">
        <v>64</v>
      </c>
      <c r="AC63" s="118"/>
    </row>
    <row r="64" spans="1:30" ht="12.75" customHeight="1"/>
    <row r="66" spans="7:23">
      <c r="G66" s="46" t="s">
        <v>150</v>
      </c>
      <c r="H66" s="46"/>
    </row>
    <row r="67" spans="7:23">
      <c r="G67" s="46" t="s">
        <v>151</v>
      </c>
      <c r="H67" s="47">
        <f>SUM(H9,H22,H29,H33,H48,H56)-H8</f>
        <v>0</v>
      </c>
      <c r="I67" s="47">
        <f t="shared" ref="I67:P67" si="3">SUM(I9,I22,I29,I33,I48,I56)-I8</f>
        <v>0</v>
      </c>
      <c r="J67" s="47">
        <f t="shared" si="3"/>
        <v>0</v>
      </c>
      <c r="K67" s="47">
        <f t="shared" si="3"/>
        <v>0</v>
      </c>
      <c r="L67" s="47">
        <f t="shared" si="3"/>
        <v>0</v>
      </c>
      <c r="M67" s="47">
        <f t="shared" si="3"/>
        <v>0</v>
      </c>
      <c r="N67" s="47">
        <f t="shared" si="3"/>
        <v>0</v>
      </c>
      <c r="O67" s="47">
        <f t="shared" si="3"/>
        <v>0</v>
      </c>
      <c r="P67" s="47">
        <f t="shared" si="3"/>
        <v>0</v>
      </c>
      <c r="R67" s="47">
        <f t="shared" ref="R67:W67" si="4">SUM(R9,R22,R29,R33,R48,R56)-R8</f>
        <v>0</v>
      </c>
      <c r="S67" s="47">
        <f t="shared" si="4"/>
        <v>0</v>
      </c>
      <c r="T67" s="47">
        <f t="shared" si="4"/>
        <v>0</v>
      </c>
      <c r="U67" s="47">
        <f t="shared" si="4"/>
        <v>0</v>
      </c>
      <c r="V67" s="47">
        <f t="shared" si="4"/>
        <v>0</v>
      </c>
      <c r="W67" s="47">
        <f t="shared" si="4"/>
        <v>0</v>
      </c>
    </row>
    <row r="68" spans="7:23">
      <c r="G68" s="46" t="s">
        <v>152</v>
      </c>
      <c r="H68" s="47">
        <f>SUM(H10,H15,H20,H21)-H9</f>
        <v>0</v>
      </c>
      <c r="I68" s="47">
        <f t="shared" ref="I68:P68" si="5">SUM(I10,I15,I20,I21)-I9</f>
        <v>0</v>
      </c>
      <c r="J68" s="47">
        <f t="shared" si="5"/>
        <v>0</v>
      </c>
      <c r="K68" s="47">
        <f t="shared" si="5"/>
        <v>0</v>
      </c>
      <c r="L68" s="47">
        <f t="shared" si="5"/>
        <v>0</v>
      </c>
      <c r="M68" s="47">
        <f t="shared" si="5"/>
        <v>0</v>
      </c>
      <c r="N68" s="47">
        <f t="shared" si="5"/>
        <v>0</v>
      </c>
      <c r="O68" s="47">
        <f t="shared" si="5"/>
        <v>0</v>
      </c>
      <c r="P68" s="47">
        <f t="shared" si="5"/>
        <v>0</v>
      </c>
      <c r="R68" s="47">
        <f t="shared" ref="R68:W68" si="6">SUM(R10,R15,R20,R21)-R9</f>
        <v>0</v>
      </c>
      <c r="S68" s="47">
        <f t="shared" si="6"/>
        <v>0</v>
      </c>
      <c r="T68" s="47">
        <f t="shared" si="6"/>
        <v>0</v>
      </c>
      <c r="U68" s="47">
        <f t="shared" si="6"/>
        <v>0</v>
      </c>
      <c r="V68" s="47">
        <f t="shared" si="6"/>
        <v>0</v>
      </c>
      <c r="W68" s="47">
        <f t="shared" si="6"/>
        <v>0</v>
      </c>
    </row>
    <row r="69" spans="7:23">
      <c r="G69" s="46" t="s">
        <v>26</v>
      </c>
      <c r="H69" s="47">
        <f>SUM(H11:H14)-H10</f>
        <v>0</v>
      </c>
      <c r="I69" s="47">
        <f t="shared" ref="I69:P69" si="7">SUM(I11:I14)-I10</f>
        <v>0</v>
      </c>
      <c r="J69" s="47">
        <f t="shared" si="7"/>
        <v>0</v>
      </c>
      <c r="K69" s="47">
        <f t="shared" si="7"/>
        <v>0</v>
      </c>
      <c r="L69" s="47">
        <f t="shared" si="7"/>
        <v>0</v>
      </c>
      <c r="M69" s="47">
        <f t="shared" si="7"/>
        <v>0</v>
      </c>
      <c r="N69" s="47">
        <f t="shared" si="7"/>
        <v>0</v>
      </c>
      <c r="O69" s="47">
        <f t="shared" si="7"/>
        <v>0</v>
      </c>
      <c r="P69" s="47">
        <f t="shared" si="7"/>
        <v>0</v>
      </c>
      <c r="R69" s="47">
        <f t="shared" ref="R69:W69" si="8">SUM(R11:R14)-R10</f>
        <v>0</v>
      </c>
      <c r="S69" s="47">
        <f t="shared" si="8"/>
        <v>0</v>
      </c>
      <c r="T69" s="47">
        <f t="shared" si="8"/>
        <v>0</v>
      </c>
      <c r="U69" s="47">
        <f t="shared" si="8"/>
        <v>0</v>
      </c>
      <c r="V69" s="47">
        <f t="shared" si="8"/>
        <v>0</v>
      </c>
      <c r="W69" s="47">
        <f t="shared" si="8"/>
        <v>0</v>
      </c>
    </row>
    <row r="70" spans="7:23">
      <c r="G70" s="46" t="s">
        <v>153</v>
      </c>
      <c r="H70" s="47">
        <f>SUM(H16:H19)-H15</f>
        <v>0</v>
      </c>
      <c r="I70" s="47">
        <f t="shared" ref="I70:P70" si="9">SUM(I16:I19)-I15</f>
        <v>0</v>
      </c>
      <c r="J70" s="47">
        <f t="shared" si="9"/>
        <v>0</v>
      </c>
      <c r="K70" s="47">
        <f t="shared" si="9"/>
        <v>0</v>
      </c>
      <c r="L70" s="47">
        <f t="shared" si="9"/>
        <v>0</v>
      </c>
      <c r="M70" s="47">
        <f t="shared" si="9"/>
        <v>0</v>
      </c>
      <c r="N70" s="47">
        <f t="shared" si="9"/>
        <v>0</v>
      </c>
      <c r="O70" s="47">
        <f t="shared" si="9"/>
        <v>0</v>
      </c>
      <c r="P70" s="47">
        <f t="shared" si="9"/>
        <v>0</v>
      </c>
      <c r="Q70" s="48"/>
      <c r="R70" s="47">
        <f t="shared" ref="R70:W70" si="10">SUM(R16:R19)-R15</f>
        <v>0</v>
      </c>
      <c r="S70" s="47">
        <f t="shared" si="10"/>
        <v>0</v>
      </c>
      <c r="T70" s="47">
        <f t="shared" si="10"/>
        <v>0</v>
      </c>
      <c r="U70" s="47">
        <f t="shared" si="10"/>
        <v>0</v>
      </c>
      <c r="V70" s="47">
        <f t="shared" si="10"/>
        <v>0</v>
      </c>
      <c r="W70" s="47">
        <f t="shared" si="10"/>
        <v>0</v>
      </c>
    </row>
    <row r="71" spans="7:23">
      <c r="G71" s="46" t="s">
        <v>154</v>
      </c>
      <c r="H71" s="47">
        <f>SUM(H23:H25,H27:H28)-H22</f>
        <v>0</v>
      </c>
      <c r="I71" s="47">
        <f t="shared" ref="I71:P71" si="11">SUM(I23:I25,I27:I28)-I22</f>
        <v>0</v>
      </c>
      <c r="J71" s="47">
        <f t="shared" si="11"/>
        <v>0</v>
      </c>
      <c r="K71" s="47">
        <f t="shared" si="11"/>
        <v>0</v>
      </c>
      <c r="L71" s="47">
        <f t="shared" si="11"/>
        <v>0</v>
      </c>
      <c r="M71" s="47">
        <f t="shared" si="11"/>
        <v>0</v>
      </c>
      <c r="N71" s="47">
        <f t="shared" si="11"/>
        <v>0</v>
      </c>
      <c r="O71" s="47">
        <f t="shared" si="11"/>
        <v>0</v>
      </c>
      <c r="P71" s="47">
        <f t="shared" si="11"/>
        <v>0</v>
      </c>
      <c r="Q71" s="48"/>
      <c r="R71" s="47">
        <f t="shared" ref="R71:W71" si="12">SUM(R23:R25,R27:R28)-R22</f>
        <v>0</v>
      </c>
      <c r="S71" s="47">
        <f t="shared" si="12"/>
        <v>0</v>
      </c>
      <c r="T71" s="47">
        <f t="shared" si="12"/>
        <v>0</v>
      </c>
      <c r="U71" s="47">
        <f t="shared" si="12"/>
        <v>0</v>
      </c>
      <c r="V71" s="47">
        <f t="shared" si="12"/>
        <v>0</v>
      </c>
      <c r="W71" s="47">
        <f t="shared" si="12"/>
        <v>0</v>
      </c>
    </row>
    <row r="72" spans="7:23">
      <c r="G72" s="46" t="s">
        <v>155</v>
      </c>
      <c r="H72" s="47">
        <f>SUM(H30:H32)-H29</f>
        <v>0</v>
      </c>
      <c r="I72" s="47">
        <f t="shared" ref="I72:P72" si="13">SUM(I30:I32)-I29</f>
        <v>0</v>
      </c>
      <c r="J72" s="47">
        <f t="shared" si="13"/>
        <v>0</v>
      </c>
      <c r="K72" s="47">
        <f t="shared" si="13"/>
        <v>0</v>
      </c>
      <c r="L72" s="47">
        <f t="shared" si="13"/>
        <v>0</v>
      </c>
      <c r="M72" s="47">
        <f t="shared" si="13"/>
        <v>0</v>
      </c>
      <c r="N72" s="47">
        <f t="shared" si="13"/>
        <v>0</v>
      </c>
      <c r="O72" s="47">
        <f t="shared" si="13"/>
        <v>0</v>
      </c>
      <c r="P72" s="47">
        <f t="shared" si="13"/>
        <v>0</v>
      </c>
      <c r="Q72" s="48"/>
      <c r="R72" s="47">
        <f t="shared" ref="R72:W72" si="14">SUM(R30:R32)-R29</f>
        <v>0</v>
      </c>
      <c r="S72" s="47">
        <f t="shared" si="14"/>
        <v>0</v>
      </c>
      <c r="T72" s="47">
        <f t="shared" si="14"/>
        <v>0</v>
      </c>
      <c r="U72" s="47">
        <f t="shared" si="14"/>
        <v>0</v>
      </c>
      <c r="V72" s="47">
        <f t="shared" si="14"/>
        <v>0</v>
      </c>
      <c r="W72" s="47">
        <f t="shared" si="14"/>
        <v>0</v>
      </c>
    </row>
    <row r="73" spans="7:23">
      <c r="G73" s="46" t="s">
        <v>156</v>
      </c>
      <c r="H73" s="47">
        <f>SUM(H34:H35,H38,H44,H46:H47)-H33</f>
        <v>0</v>
      </c>
      <c r="I73" s="47">
        <f t="shared" ref="I73:P73" si="15">SUM(I34:I35,I38,I44,I46:I47)-I33</f>
        <v>0</v>
      </c>
      <c r="J73" s="47">
        <f t="shared" si="15"/>
        <v>0</v>
      </c>
      <c r="K73" s="47">
        <f t="shared" si="15"/>
        <v>0</v>
      </c>
      <c r="L73" s="47">
        <f t="shared" si="15"/>
        <v>0</v>
      </c>
      <c r="M73" s="47">
        <f t="shared" si="15"/>
        <v>0</v>
      </c>
      <c r="N73" s="47">
        <f t="shared" si="15"/>
        <v>0</v>
      </c>
      <c r="O73" s="47">
        <f t="shared" si="15"/>
        <v>0</v>
      </c>
      <c r="P73" s="47">
        <f t="shared" si="15"/>
        <v>0</v>
      </c>
      <c r="Q73" s="48"/>
      <c r="R73" s="47">
        <f t="shared" ref="R73:W73" si="16">SUM(R34:R35,R38,R44,R46:R47)-R33</f>
        <v>0</v>
      </c>
      <c r="S73" s="47">
        <f t="shared" si="16"/>
        <v>0</v>
      </c>
      <c r="T73" s="47">
        <f t="shared" si="16"/>
        <v>0</v>
      </c>
      <c r="U73" s="47">
        <f t="shared" si="16"/>
        <v>0</v>
      </c>
      <c r="V73" s="47">
        <f t="shared" si="16"/>
        <v>0</v>
      </c>
      <c r="W73" s="47">
        <f t="shared" si="16"/>
        <v>0</v>
      </c>
    </row>
    <row r="74" spans="7:23">
      <c r="G74" s="46" t="s">
        <v>157</v>
      </c>
      <c r="H74" s="47">
        <f>SUM(H36:H37)-H35</f>
        <v>0</v>
      </c>
      <c r="I74" s="47">
        <f t="shared" ref="I74:P74" si="17">SUM(I36:I37)-I35</f>
        <v>0</v>
      </c>
      <c r="J74" s="47">
        <f t="shared" si="17"/>
        <v>0</v>
      </c>
      <c r="K74" s="47">
        <f t="shared" si="17"/>
        <v>0</v>
      </c>
      <c r="L74" s="47">
        <f t="shared" si="17"/>
        <v>0</v>
      </c>
      <c r="M74" s="47">
        <f t="shared" si="17"/>
        <v>0</v>
      </c>
      <c r="N74" s="47">
        <f t="shared" si="17"/>
        <v>0</v>
      </c>
      <c r="O74" s="47">
        <f t="shared" si="17"/>
        <v>0</v>
      </c>
      <c r="P74" s="47">
        <f t="shared" si="17"/>
        <v>0</v>
      </c>
      <c r="Q74" s="48"/>
      <c r="R74" s="47">
        <f t="shared" ref="R74:W74" si="18">SUM(R36:R37)-R35</f>
        <v>0</v>
      </c>
      <c r="S74" s="47">
        <f t="shared" si="18"/>
        <v>0</v>
      </c>
      <c r="T74" s="47">
        <f t="shared" si="18"/>
        <v>0</v>
      </c>
      <c r="U74" s="47">
        <f t="shared" si="18"/>
        <v>0</v>
      </c>
      <c r="V74" s="47">
        <f t="shared" si="18"/>
        <v>0</v>
      </c>
      <c r="W74" s="47">
        <f t="shared" si="18"/>
        <v>0</v>
      </c>
    </row>
    <row r="75" spans="7:23">
      <c r="G75" s="46" t="s">
        <v>158</v>
      </c>
      <c r="H75" s="47">
        <f>SUM(H39:H43)-H38</f>
        <v>0</v>
      </c>
      <c r="I75" s="47">
        <f t="shared" ref="I75:P75" si="19">SUM(I39:I43)-I38</f>
        <v>0</v>
      </c>
      <c r="J75" s="47">
        <f t="shared" si="19"/>
        <v>0</v>
      </c>
      <c r="K75" s="47">
        <f t="shared" si="19"/>
        <v>0</v>
      </c>
      <c r="L75" s="47">
        <f t="shared" si="19"/>
        <v>0</v>
      </c>
      <c r="M75" s="47">
        <f t="shared" si="19"/>
        <v>0</v>
      </c>
      <c r="N75" s="47">
        <f t="shared" si="19"/>
        <v>0</v>
      </c>
      <c r="O75" s="47">
        <f t="shared" si="19"/>
        <v>0</v>
      </c>
      <c r="P75" s="47">
        <f t="shared" si="19"/>
        <v>0</v>
      </c>
      <c r="Q75" s="48"/>
      <c r="R75" s="47">
        <f t="shared" ref="R75:W75" si="20">SUM(R39:R43)-R38</f>
        <v>0</v>
      </c>
      <c r="S75" s="47">
        <f t="shared" si="20"/>
        <v>0</v>
      </c>
      <c r="T75" s="47">
        <f t="shared" si="20"/>
        <v>0</v>
      </c>
      <c r="U75" s="47">
        <f t="shared" si="20"/>
        <v>0</v>
      </c>
      <c r="V75" s="47">
        <f t="shared" si="20"/>
        <v>0</v>
      </c>
      <c r="W75" s="47">
        <f t="shared" si="20"/>
        <v>0</v>
      </c>
    </row>
    <row r="76" spans="7:23">
      <c r="G76" s="46" t="s">
        <v>159</v>
      </c>
      <c r="H76" s="47">
        <f>SUM(H50:H52)-H49</f>
        <v>0</v>
      </c>
      <c r="I76" s="47">
        <f t="shared" ref="I76:P76" si="21">SUM(I50:I52)-I49</f>
        <v>0</v>
      </c>
      <c r="J76" s="47">
        <f t="shared" si="21"/>
        <v>0</v>
      </c>
      <c r="K76" s="47">
        <f t="shared" si="21"/>
        <v>0</v>
      </c>
      <c r="L76" s="47">
        <f t="shared" si="21"/>
        <v>0</v>
      </c>
      <c r="M76" s="47">
        <f t="shared" si="21"/>
        <v>0</v>
      </c>
      <c r="N76" s="47">
        <f t="shared" si="21"/>
        <v>0</v>
      </c>
      <c r="O76" s="47">
        <f t="shared" si="21"/>
        <v>0</v>
      </c>
      <c r="P76" s="47">
        <f t="shared" si="21"/>
        <v>0</v>
      </c>
      <c r="Q76" s="48"/>
      <c r="R76" s="47">
        <f t="shared" ref="R76:W76" si="22">SUM(R50:R52)-R49</f>
        <v>0</v>
      </c>
      <c r="S76" s="47">
        <f t="shared" si="22"/>
        <v>0</v>
      </c>
      <c r="T76" s="47">
        <f t="shared" si="22"/>
        <v>0</v>
      </c>
      <c r="U76" s="47">
        <f t="shared" si="22"/>
        <v>0</v>
      </c>
      <c r="V76" s="47">
        <f t="shared" si="22"/>
        <v>0</v>
      </c>
      <c r="W76" s="47">
        <f t="shared" si="22"/>
        <v>0</v>
      </c>
    </row>
    <row r="77" spans="7:23"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</row>
  </sheetData>
  <mergeCells count="148">
    <mergeCell ref="H2:P2"/>
    <mergeCell ref="R4:V4"/>
    <mergeCell ref="J5:J7"/>
    <mergeCell ref="L4:P4"/>
    <mergeCell ref="M5:M7"/>
    <mergeCell ref="N5:N7"/>
    <mergeCell ref="T5:T7"/>
    <mergeCell ref="S2:W2"/>
    <mergeCell ref="AA51:AC51"/>
    <mergeCell ref="AA45:AB45"/>
    <mergeCell ref="Z47:AC47"/>
    <mergeCell ref="Y48:AC48"/>
    <mergeCell ref="Z49:AC49"/>
    <mergeCell ref="Z46:AC46"/>
    <mergeCell ref="AA50:AC50"/>
    <mergeCell ref="Z44:AC44"/>
    <mergeCell ref="AA40:AC40"/>
    <mergeCell ref="X4:AC7"/>
    <mergeCell ref="AA39:AC39"/>
    <mergeCell ref="Z31:AC31"/>
    <mergeCell ref="Z32:AC32"/>
    <mergeCell ref="Y33:AC33"/>
    <mergeCell ref="Z34:AC34"/>
    <mergeCell ref="AA41:AC41"/>
    <mergeCell ref="Z63:AA63"/>
    <mergeCell ref="AB63:AC63"/>
    <mergeCell ref="E52:G52"/>
    <mergeCell ref="F58:G58"/>
    <mergeCell ref="D59:E59"/>
    <mergeCell ref="Z61:AA61"/>
    <mergeCell ref="Z57:AA57"/>
    <mergeCell ref="F59:G59"/>
    <mergeCell ref="E54:F54"/>
    <mergeCell ref="E55:F55"/>
    <mergeCell ref="C56:G56"/>
    <mergeCell ref="AA52:AC52"/>
    <mergeCell ref="D62:E62"/>
    <mergeCell ref="F62:G62"/>
    <mergeCell ref="D58:E58"/>
    <mergeCell ref="Z62:AA62"/>
    <mergeCell ref="AB62:AC62"/>
    <mergeCell ref="D63:E63"/>
    <mergeCell ref="F63:G63"/>
    <mergeCell ref="D60:E60"/>
    <mergeCell ref="F60:G60"/>
    <mergeCell ref="D61:E61"/>
    <mergeCell ref="F61:G61"/>
    <mergeCell ref="AA54:AB54"/>
    <mergeCell ref="AA55:AB55"/>
    <mergeCell ref="Y56:AC56"/>
    <mergeCell ref="Z60:AA60"/>
    <mergeCell ref="AB60:AC60"/>
    <mergeCell ref="AB57:AC57"/>
    <mergeCell ref="AB61:AC61"/>
    <mergeCell ref="Z58:AA58"/>
    <mergeCell ref="AB58:AC58"/>
    <mergeCell ref="Z59:AA59"/>
    <mergeCell ref="AB59:AC59"/>
    <mergeCell ref="AA36:AC36"/>
    <mergeCell ref="AA37:AC37"/>
    <mergeCell ref="Z38:AC38"/>
    <mergeCell ref="Z27:AC27"/>
    <mergeCell ref="Z28:AC28"/>
    <mergeCell ref="Y29:AC29"/>
    <mergeCell ref="Z30:AC30"/>
    <mergeCell ref="Z35:AC35"/>
    <mergeCell ref="Z53:AC53"/>
    <mergeCell ref="AA43:AC43"/>
    <mergeCell ref="AA42:AC42"/>
    <mergeCell ref="D57:E57"/>
    <mergeCell ref="F57:G57"/>
    <mergeCell ref="D53:G53"/>
    <mergeCell ref="D46:G46"/>
    <mergeCell ref="D47:G47"/>
    <mergeCell ref="E45:F45"/>
    <mergeCell ref="C48:G48"/>
    <mergeCell ref="D49:G49"/>
    <mergeCell ref="E50:G50"/>
    <mergeCell ref="E51:G51"/>
    <mergeCell ref="E40:G40"/>
    <mergeCell ref="D44:G44"/>
    <mergeCell ref="E41:G41"/>
    <mergeCell ref="E42:G42"/>
    <mergeCell ref="E43:G43"/>
    <mergeCell ref="X8:AC8"/>
    <mergeCell ref="Y9:AC9"/>
    <mergeCell ref="Z10:AC10"/>
    <mergeCell ref="AA11:AC11"/>
    <mergeCell ref="AA12:AC12"/>
    <mergeCell ref="AA13:AC13"/>
    <mergeCell ref="AA14:AC14"/>
    <mergeCell ref="Z15:AC15"/>
    <mergeCell ref="AA16:AC16"/>
    <mergeCell ref="AA17:AC17"/>
    <mergeCell ref="AA18:AC18"/>
    <mergeCell ref="AA19:AC19"/>
    <mergeCell ref="Z20:AC20"/>
    <mergeCell ref="Z21:AC21"/>
    <mergeCell ref="Y22:AC22"/>
    <mergeCell ref="Z23:AC23"/>
    <mergeCell ref="Z24:AC24"/>
    <mergeCell ref="Z25:AC25"/>
    <mergeCell ref="AA26:AB26"/>
    <mergeCell ref="D31:G31"/>
    <mergeCell ref="D32:G32"/>
    <mergeCell ref="C33:G33"/>
    <mergeCell ref="D34:G34"/>
    <mergeCell ref="D35:G35"/>
    <mergeCell ref="E36:G36"/>
    <mergeCell ref="E37:G37"/>
    <mergeCell ref="D38:G38"/>
    <mergeCell ref="E39:G39"/>
    <mergeCell ref="C22:G22"/>
    <mergeCell ref="D23:G23"/>
    <mergeCell ref="D24:G24"/>
    <mergeCell ref="D25:G25"/>
    <mergeCell ref="E26:F26"/>
    <mergeCell ref="D27:G27"/>
    <mergeCell ref="D28:G28"/>
    <mergeCell ref="C29:G29"/>
    <mergeCell ref="D30:G30"/>
    <mergeCell ref="E13:G13"/>
    <mergeCell ref="E14:G14"/>
    <mergeCell ref="D15:G15"/>
    <mergeCell ref="E16:G16"/>
    <mergeCell ref="E17:G17"/>
    <mergeCell ref="E18:G18"/>
    <mergeCell ref="E19:G19"/>
    <mergeCell ref="D20:G20"/>
    <mergeCell ref="D21:G21"/>
    <mergeCell ref="B8:G8"/>
    <mergeCell ref="B4:G7"/>
    <mergeCell ref="H5:H7"/>
    <mergeCell ref="I5:I7"/>
    <mergeCell ref="H4:K4"/>
    <mergeCell ref="C9:G9"/>
    <mergeCell ref="D10:G10"/>
    <mergeCell ref="E11:G11"/>
    <mergeCell ref="E12:G12"/>
    <mergeCell ref="W5:W7"/>
    <mergeCell ref="V5:V7"/>
    <mergeCell ref="U5:U7"/>
    <mergeCell ref="K5:K7"/>
    <mergeCell ref="L5:L7"/>
    <mergeCell ref="O5:O7"/>
    <mergeCell ref="R5:R7"/>
    <mergeCell ref="S5:S7"/>
    <mergeCell ref="P5:P7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/>
  <dimension ref="A1:AS77"/>
  <sheetViews>
    <sheetView view="pageBreakPreview" zoomScaleNormal="100" zoomScaleSheetLayoutView="100" workbookViewId="0">
      <pane xSplit="7" ySplit="7" topLeftCell="H8" activePane="bottomRight" state="frozen"/>
      <selection activeCell="H3" sqref="H3"/>
      <selection pane="topRight" activeCell="H3" sqref="H3"/>
      <selection pane="bottomLeft" activeCell="H3" sqref="H3"/>
      <selection pane="bottomRight" activeCell="H3" sqref="H3"/>
    </sheetView>
  </sheetViews>
  <sheetFormatPr defaultColWidth="12.83203125" defaultRowHeight="12"/>
  <cols>
    <col min="1" max="6" width="3.83203125" style="1" customWidth="1"/>
    <col min="7" max="7" width="19.83203125" style="1" bestFit="1" customWidth="1"/>
    <col min="8" max="8" width="14.1640625" style="2" customWidth="1"/>
    <col min="9" max="10" width="14.83203125" style="2" customWidth="1"/>
    <col min="11" max="11" width="13" style="2" customWidth="1"/>
    <col min="12" max="12" width="12.1640625" style="2" customWidth="1"/>
    <col min="13" max="13" width="11.33203125" style="2" customWidth="1"/>
    <col min="14" max="15" width="11" style="2" customWidth="1"/>
    <col min="16" max="16" width="12.33203125" style="2" customWidth="1"/>
    <col min="17" max="17" width="3.83203125" style="2" customWidth="1"/>
    <col min="18" max="18" width="14.1640625" style="2" customWidth="1"/>
    <col min="19" max="28" width="10.33203125" style="2" customWidth="1"/>
    <col min="29" max="33" width="3.83203125" style="1" customWidth="1"/>
    <col min="34" max="34" width="19.83203125" style="1" bestFit="1" customWidth="1"/>
    <col min="35" max="80" width="12.1640625" style="2" customWidth="1"/>
    <col min="81" max="16384" width="12.83203125" style="2"/>
  </cols>
  <sheetData>
    <row r="1" spans="1:45">
      <c r="B1" s="1" t="s">
        <v>176</v>
      </c>
      <c r="R1" s="2" t="s">
        <v>177</v>
      </c>
    </row>
    <row r="2" spans="1:45" s="3" customFormat="1" ht="14.4">
      <c r="B2" s="4"/>
      <c r="C2" s="4"/>
      <c r="D2" s="4"/>
      <c r="E2" s="4"/>
      <c r="F2" s="4"/>
      <c r="G2" s="4"/>
      <c r="H2" s="76" t="s">
        <v>148</v>
      </c>
      <c r="I2" s="76"/>
      <c r="J2" s="76"/>
      <c r="K2" s="76"/>
      <c r="L2" s="76"/>
      <c r="M2" s="76"/>
      <c r="N2" s="76"/>
      <c r="O2" s="76"/>
      <c r="P2" s="4"/>
      <c r="R2" s="4"/>
      <c r="S2" s="76" t="s">
        <v>146</v>
      </c>
      <c r="T2" s="76"/>
      <c r="U2" s="76"/>
      <c r="V2" s="76"/>
      <c r="W2" s="76"/>
      <c r="X2" s="76"/>
      <c r="Y2" s="76"/>
      <c r="Z2" s="76"/>
      <c r="AA2" s="76"/>
      <c r="AB2" s="76"/>
      <c r="AC2" s="4"/>
      <c r="AD2" s="4"/>
      <c r="AE2" s="4"/>
      <c r="AF2" s="4"/>
      <c r="AG2" s="4"/>
      <c r="AH2" s="5"/>
    </row>
    <row r="3" spans="1:45" s="11" customFormat="1" ht="18.75" customHeight="1" thickBot="1">
      <c r="A3" s="1"/>
      <c r="B3" s="1" t="s">
        <v>149</v>
      </c>
      <c r="C3" s="1"/>
      <c r="D3" s="1"/>
      <c r="E3" s="1"/>
      <c r="F3" s="1"/>
      <c r="G3" s="1"/>
      <c r="H3" s="6"/>
      <c r="I3" s="7"/>
      <c r="J3" s="8"/>
      <c r="K3" s="9"/>
      <c r="L3" s="10"/>
      <c r="M3" s="10"/>
      <c r="N3" s="10"/>
      <c r="O3" s="10"/>
      <c r="P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"/>
      <c r="AD3" s="1"/>
      <c r="AE3" s="1"/>
      <c r="AF3" s="1"/>
      <c r="AG3" s="1"/>
      <c r="AH3" s="1"/>
    </row>
    <row r="4" spans="1:45" ht="18" customHeight="1">
      <c r="A4" s="2"/>
      <c r="B4" s="81" t="s">
        <v>163</v>
      </c>
      <c r="C4" s="81"/>
      <c r="D4" s="81"/>
      <c r="E4" s="81"/>
      <c r="F4" s="81"/>
      <c r="G4" s="82"/>
      <c r="H4" s="87" t="s">
        <v>24</v>
      </c>
      <c r="I4" s="90" t="s">
        <v>86</v>
      </c>
      <c r="J4" s="90" t="s">
        <v>87</v>
      </c>
      <c r="K4" s="98" t="s">
        <v>0</v>
      </c>
      <c r="L4" s="77"/>
      <c r="M4" s="77"/>
      <c r="N4" s="77"/>
      <c r="O4" s="77"/>
      <c r="P4" s="77"/>
      <c r="Q4" s="12"/>
      <c r="R4" s="77" t="s">
        <v>7</v>
      </c>
      <c r="S4" s="77"/>
      <c r="T4" s="77"/>
      <c r="U4" s="77"/>
      <c r="V4" s="78"/>
      <c r="W4" s="98" t="s">
        <v>127</v>
      </c>
      <c r="X4" s="77"/>
      <c r="Y4" s="77"/>
      <c r="Z4" s="77"/>
      <c r="AA4" s="77"/>
      <c r="AB4" s="78"/>
      <c r="AC4" s="121" t="s">
        <v>126</v>
      </c>
      <c r="AD4" s="122"/>
      <c r="AE4" s="122"/>
      <c r="AF4" s="122"/>
      <c r="AG4" s="122"/>
      <c r="AH4" s="122"/>
    </row>
    <row r="5" spans="1:45">
      <c r="A5" s="2"/>
      <c r="B5" s="83"/>
      <c r="C5" s="83"/>
      <c r="D5" s="83"/>
      <c r="E5" s="83"/>
      <c r="F5" s="83"/>
      <c r="G5" s="84"/>
      <c r="H5" s="88"/>
      <c r="I5" s="91"/>
      <c r="J5" s="91"/>
      <c r="K5" s="93" t="s">
        <v>1</v>
      </c>
      <c r="L5" s="95" t="s">
        <v>2</v>
      </c>
      <c r="M5" s="95" t="s">
        <v>3</v>
      </c>
      <c r="N5" s="91" t="s">
        <v>6</v>
      </c>
      <c r="O5" s="91" t="s">
        <v>5</v>
      </c>
      <c r="P5" s="103" t="s">
        <v>25</v>
      </c>
      <c r="Q5" s="12"/>
      <c r="R5" s="99" t="s">
        <v>1</v>
      </c>
      <c r="S5" s="97" t="s">
        <v>8</v>
      </c>
      <c r="T5" s="97" t="s">
        <v>128</v>
      </c>
      <c r="U5" s="97" t="s">
        <v>9</v>
      </c>
      <c r="V5" s="97" t="s">
        <v>10</v>
      </c>
      <c r="W5" s="97" t="s">
        <v>1</v>
      </c>
      <c r="X5" s="102" t="s">
        <v>89</v>
      </c>
      <c r="Y5" s="102" t="s">
        <v>11</v>
      </c>
      <c r="Z5" s="97" t="s">
        <v>92</v>
      </c>
      <c r="AA5" s="102" t="s">
        <v>12</v>
      </c>
      <c r="AB5" s="102" t="s">
        <v>91</v>
      </c>
      <c r="AC5" s="123"/>
      <c r="AD5" s="124"/>
      <c r="AE5" s="124"/>
      <c r="AF5" s="124"/>
      <c r="AG5" s="124"/>
      <c r="AH5" s="124"/>
    </row>
    <row r="6" spans="1:45" ht="36" customHeight="1">
      <c r="A6" s="2"/>
      <c r="B6" s="83"/>
      <c r="C6" s="83"/>
      <c r="D6" s="83"/>
      <c r="E6" s="83"/>
      <c r="F6" s="83"/>
      <c r="G6" s="84"/>
      <c r="H6" s="88"/>
      <c r="I6" s="91"/>
      <c r="J6" s="91"/>
      <c r="K6" s="93"/>
      <c r="L6" s="95"/>
      <c r="M6" s="95"/>
      <c r="N6" s="91"/>
      <c r="O6" s="91"/>
      <c r="P6" s="103"/>
      <c r="Q6" s="12"/>
      <c r="R6" s="100"/>
      <c r="S6" s="95"/>
      <c r="T6" s="95"/>
      <c r="U6" s="95"/>
      <c r="V6" s="95"/>
      <c r="W6" s="95"/>
      <c r="X6" s="91"/>
      <c r="Y6" s="91"/>
      <c r="Z6" s="95"/>
      <c r="AA6" s="91"/>
      <c r="AB6" s="91"/>
      <c r="AC6" s="123"/>
      <c r="AD6" s="124"/>
      <c r="AE6" s="124"/>
      <c r="AF6" s="124"/>
      <c r="AG6" s="124"/>
      <c r="AH6" s="124"/>
      <c r="AI6" s="13" t="s">
        <v>150</v>
      </c>
      <c r="AJ6" s="13"/>
      <c r="AK6" s="13"/>
      <c r="AL6" s="13"/>
      <c r="AM6" s="13"/>
      <c r="AN6" s="13"/>
      <c r="AO6" s="13"/>
      <c r="AP6" s="13"/>
      <c r="AQ6" s="13"/>
      <c r="AR6" s="13"/>
      <c r="AS6" s="13"/>
    </row>
    <row r="7" spans="1:45">
      <c r="A7" s="14"/>
      <c r="B7" s="85"/>
      <c r="C7" s="85"/>
      <c r="D7" s="85"/>
      <c r="E7" s="85"/>
      <c r="F7" s="85"/>
      <c r="G7" s="86"/>
      <c r="H7" s="89"/>
      <c r="I7" s="92"/>
      <c r="J7" s="92"/>
      <c r="K7" s="94"/>
      <c r="L7" s="96"/>
      <c r="M7" s="96"/>
      <c r="N7" s="92"/>
      <c r="O7" s="92"/>
      <c r="P7" s="104"/>
      <c r="Q7" s="12"/>
      <c r="R7" s="101"/>
      <c r="S7" s="96"/>
      <c r="T7" s="96"/>
      <c r="U7" s="96"/>
      <c r="V7" s="96"/>
      <c r="W7" s="96"/>
      <c r="X7" s="92"/>
      <c r="Y7" s="92"/>
      <c r="Z7" s="96"/>
      <c r="AA7" s="92"/>
      <c r="AB7" s="92"/>
      <c r="AC7" s="125"/>
      <c r="AD7" s="126"/>
      <c r="AE7" s="126"/>
      <c r="AF7" s="126"/>
      <c r="AG7" s="126"/>
      <c r="AH7" s="126"/>
      <c r="AI7" s="13" t="s">
        <v>160</v>
      </c>
      <c r="AJ7" s="15" t="s">
        <v>161</v>
      </c>
      <c r="AK7" s="13" t="s">
        <v>0</v>
      </c>
      <c r="AL7" s="13" t="s">
        <v>7</v>
      </c>
      <c r="AM7" s="13" t="s">
        <v>127</v>
      </c>
      <c r="AN7" s="13" t="s">
        <v>96</v>
      </c>
      <c r="AO7" s="13" t="s">
        <v>103</v>
      </c>
      <c r="AP7" s="13" t="s">
        <v>162</v>
      </c>
      <c r="AQ7" s="13" t="s">
        <v>18</v>
      </c>
      <c r="AR7" s="13" t="s">
        <v>19</v>
      </c>
      <c r="AS7" s="13" t="s">
        <v>4</v>
      </c>
    </row>
    <row r="8" spans="1:45" s="14" customFormat="1" ht="12.9" customHeight="1">
      <c r="B8" s="79" t="s">
        <v>65</v>
      </c>
      <c r="C8" s="79"/>
      <c r="D8" s="79"/>
      <c r="E8" s="79"/>
      <c r="F8" s="79"/>
      <c r="G8" s="80"/>
      <c r="H8" s="16">
        <f>H9+H22+H29+H33+H48+H56</f>
        <v>18640</v>
      </c>
      <c r="I8" s="17">
        <f>SUM(L8:P8,S8:V8,X8:AB8,'05'!I8:K8,'05'!M8:S8,'05'!V8:Z8,'05'!AB8:AE8,'06'!I8:K8,'06'!M8:P8,'06'!R8:W8)</f>
        <v>7945</v>
      </c>
      <c r="J8" s="16">
        <f>J9+J22+J29+J33+J48+J56</f>
        <v>10695</v>
      </c>
      <c r="K8" s="18">
        <f>SUM(L8:P8)</f>
        <v>12</v>
      </c>
      <c r="L8" s="19">
        <v>12</v>
      </c>
      <c r="M8" s="19">
        <v>0</v>
      </c>
      <c r="N8" s="19">
        <v>0</v>
      </c>
      <c r="O8" s="19">
        <v>0</v>
      </c>
      <c r="P8" s="19">
        <v>0</v>
      </c>
      <c r="Q8" s="20"/>
      <c r="R8" s="21">
        <f>SUM(S8:V8)</f>
        <v>1</v>
      </c>
      <c r="S8" s="19">
        <v>1</v>
      </c>
      <c r="T8" s="19">
        <v>0</v>
      </c>
      <c r="U8" s="19">
        <v>0</v>
      </c>
      <c r="V8" s="19">
        <v>0</v>
      </c>
      <c r="W8" s="18">
        <f>SUM(X8:AB8)</f>
        <v>204</v>
      </c>
      <c r="X8" s="19">
        <v>40</v>
      </c>
      <c r="Y8" s="19">
        <v>118</v>
      </c>
      <c r="Z8" s="19">
        <v>25</v>
      </c>
      <c r="AA8" s="19">
        <v>0</v>
      </c>
      <c r="AB8" s="19">
        <v>21</v>
      </c>
      <c r="AC8" s="114" t="s">
        <v>65</v>
      </c>
      <c r="AD8" s="105"/>
      <c r="AE8" s="105"/>
      <c r="AF8" s="105"/>
      <c r="AG8" s="105"/>
      <c r="AH8" s="105"/>
      <c r="AI8" s="16">
        <f>SUM(J8,K8,R8,W8,'05'!H8,'05'!L8,'05'!U8,'05'!AA8,'06'!H8,'06'!L8)-H8</f>
        <v>0</v>
      </c>
      <c r="AJ8" s="16">
        <f>SUM(K8,R8,W8,'05'!H8,'05'!L8,'05'!U8,'05'!AA8,'06'!H8,'06'!L8)-'04'!I8</f>
        <v>0</v>
      </c>
      <c r="AK8" s="16">
        <f>SUM(L8:P8)-K8</f>
        <v>0</v>
      </c>
      <c r="AL8" s="16">
        <f>SUM(S8:V8)-R8</f>
        <v>0</v>
      </c>
      <c r="AM8" s="16">
        <f>SUM(X8:AB8)-W8</f>
        <v>0</v>
      </c>
      <c r="AN8" s="16">
        <f>SUM('05'!I8:K8)-'05'!H8</f>
        <v>0</v>
      </c>
      <c r="AO8" s="16">
        <f>SUM('05'!M8:S8)-'05'!L8</f>
        <v>0</v>
      </c>
      <c r="AP8" s="16">
        <f>SUM('05'!V8:Z8)-'05'!U8</f>
        <v>0</v>
      </c>
      <c r="AQ8" s="16">
        <f>SUM('05'!AB8:AE8)-'05'!AA8</f>
        <v>0</v>
      </c>
      <c r="AR8" s="16">
        <f>SUM('06'!I8:K8)-'06'!H8</f>
        <v>0</v>
      </c>
      <c r="AS8" s="16">
        <f>SUM('06'!M8:P8,'06'!R8:W8)-'06'!L8</f>
        <v>0</v>
      </c>
    </row>
    <row r="9" spans="1:45" s="14" customFormat="1" ht="12.9" customHeight="1">
      <c r="A9" s="2"/>
      <c r="B9" s="23"/>
      <c r="C9" s="105" t="s">
        <v>66</v>
      </c>
      <c r="D9" s="105"/>
      <c r="E9" s="105"/>
      <c r="F9" s="105"/>
      <c r="G9" s="106"/>
      <c r="H9" s="24">
        <f>H10+H15+H20+H21</f>
        <v>216</v>
      </c>
      <c r="I9" s="25">
        <f>SUM(L9:P9,S9:V9,X9:AB9,'05'!I9:K9,'05'!M9:S9,'05'!V9:Z9,'05'!AB9:AE9,'06'!I9:K9,'06'!M9:P9,'06'!R9:W9)</f>
        <v>116</v>
      </c>
      <c r="J9" s="24">
        <f>J10+J15+J20+J21</f>
        <v>100</v>
      </c>
      <c r="K9" s="26">
        <f t="shared" ref="K9:K63" si="0">SUM(L9:P9)</f>
        <v>7</v>
      </c>
      <c r="L9" s="19">
        <v>7</v>
      </c>
      <c r="M9" s="19">
        <v>0</v>
      </c>
      <c r="N9" s="19">
        <v>0</v>
      </c>
      <c r="O9" s="19">
        <v>0</v>
      </c>
      <c r="P9" s="19">
        <v>0</v>
      </c>
      <c r="Q9" s="20"/>
      <c r="R9" s="27">
        <f t="shared" ref="R9:R63" si="1">SUM(S9:V9)</f>
        <v>1</v>
      </c>
      <c r="S9" s="19">
        <v>1</v>
      </c>
      <c r="T9" s="19">
        <v>0</v>
      </c>
      <c r="U9" s="19">
        <v>0</v>
      </c>
      <c r="V9" s="19">
        <v>0</v>
      </c>
      <c r="W9" s="26">
        <f t="shared" ref="W9:W63" si="2">SUM(X9:AB9)</f>
        <v>52</v>
      </c>
      <c r="X9" s="19">
        <v>12</v>
      </c>
      <c r="Y9" s="19">
        <v>30</v>
      </c>
      <c r="Z9" s="19">
        <v>4</v>
      </c>
      <c r="AA9" s="19">
        <v>0</v>
      </c>
      <c r="AB9" s="19">
        <v>6</v>
      </c>
      <c r="AC9" s="22"/>
      <c r="AD9" s="105" t="s">
        <v>66</v>
      </c>
      <c r="AE9" s="105"/>
      <c r="AF9" s="105"/>
      <c r="AG9" s="105"/>
      <c r="AH9" s="105"/>
      <c r="AI9" s="16">
        <f>SUM(J9,K9,R9,W9,'05'!H9,'05'!L9,'05'!U9,'05'!AA9,'06'!H9,'06'!L9)-H9</f>
        <v>0</v>
      </c>
      <c r="AJ9" s="16">
        <f>SUM(K9,R9,W9,'05'!H9,'05'!L9,'05'!U9,'05'!AA9,'06'!H9,'06'!L9)-'04'!I9</f>
        <v>0</v>
      </c>
      <c r="AK9" s="16">
        <f t="shared" ref="AK9:AK63" si="3">SUM(L9:P9)-K9</f>
        <v>0</v>
      </c>
      <c r="AL9" s="16">
        <f t="shared" ref="AL9:AL63" si="4">SUM(S9:V9)-R9</f>
        <v>0</v>
      </c>
      <c r="AM9" s="16">
        <f t="shared" ref="AM9:AM63" si="5">SUM(X9:AB9)-W9</f>
        <v>0</v>
      </c>
      <c r="AN9" s="16">
        <f>SUM('05'!I9:K9)-'05'!H9</f>
        <v>0</v>
      </c>
      <c r="AO9" s="16">
        <f>SUM('05'!M9:S9)-'05'!L9</f>
        <v>0</v>
      </c>
      <c r="AP9" s="16">
        <f>SUM('05'!V9:Z9)-'05'!U9</f>
        <v>0</v>
      </c>
      <c r="AQ9" s="16">
        <f>SUM('05'!AB9:AE9)-'05'!AA9</f>
        <v>0</v>
      </c>
      <c r="AR9" s="16">
        <f>SUM('06'!I9:K9)-'06'!H9</f>
        <v>0</v>
      </c>
      <c r="AS9" s="16">
        <f>SUM('06'!M9:P9,'06'!R9:W9)-'06'!L9</f>
        <v>0</v>
      </c>
    </row>
    <row r="10" spans="1:45" ht="12.9" customHeight="1">
      <c r="A10" s="2"/>
      <c r="B10" s="28"/>
      <c r="C10" s="28"/>
      <c r="D10" s="107" t="s">
        <v>67</v>
      </c>
      <c r="E10" s="107"/>
      <c r="F10" s="107"/>
      <c r="G10" s="108"/>
      <c r="H10" s="24">
        <f>SUM(H11:H14)</f>
        <v>57</v>
      </c>
      <c r="I10" s="25">
        <f>SUM(L10:P10,S10:V10,X10:AB10,'05'!I10:K10,'05'!M10:S10,'05'!V10:Z10,'05'!AB10:AE10,'06'!I10:K10,'06'!M10:P10,'06'!R10:W10)</f>
        <v>48</v>
      </c>
      <c r="J10" s="24">
        <f>SUM(J11:J14)</f>
        <v>9</v>
      </c>
      <c r="K10" s="72">
        <f t="shared" si="0"/>
        <v>6</v>
      </c>
      <c r="L10" s="30">
        <v>6</v>
      </c>
      <c r="M10" s="30">
        <v>0</v>
      </c>
      <c r="N10" s="30">
        <v>0</v>
      </c>
      <c r="O10" s="30">
        <v>0</v>
      </c>
      <c r="P10" s="30">
        <v>0</v>
      </c>
      <c r="Q10" s="31"/>
      <c r="R10" s="73">
        <f t="shared" si="1"/>
        <v>1</v>
      </c>
      <c r="S10" s="30">
        <v>1</v>
      </c>
      <c r="T10" s="30">
        <v>0</v>
      </c>
      <c r="U10" s="30">
        <v>0</v>
      </c>
      <c r="V10" s="30">
        <v>0</v>
      </c>
      <c r="W10" s="72">
        <f t="shared" si="2"/>
        <v>31</v>
      </c>
      <c r="X10" s="30">
        <v>4</v>
      </c>
      <c r="Y10" s="30">
        <v>20</v>
      </c>
      <c r="Z10" s="30">
        <v>2</v>
      </c>
      <c r="AA10" s="30">
        <v>0</v>
      </c>
      <c r="AB10" s="30">
        <v>5</v>
      </c>
      <c r="AC10" s="32"/>
      <c r="AD10" s="28"/>
      <c r="AE10" s="107" t="s">
        <v>67</v>
      </c>
      <c r="AF10" s="107"/>
      <c r="AG10" s="107"/>
      <c r="AH10" s="107"/>
      <c r="AI10" s="16">
        <f>SUM(J10,K10,R10,W10,'05'!H10,'05'!L10,'05'!U10,'05'!AA10,'06'!H10,'06'!L10)-H10</f>
        <v>0</v>
      </c>
      <c r="AJ10" s="16">
        <f>SUM(K10,R10,W10,'05'!H10,'05'!L10,'05'!U10,'05'!AA10,'06'!H10,'06'!L10)-'04'!I10</f>
        <v>0</v>
      </c>
      <c r="AK10" s="16">
        <f t="shared" si="3"/>
        <v>0</v>
      </c>
      <c r="AL10" s="16">
        <f t="shared" si="4"/>
        <v>0</v>
      </c>
      <c r="AM10" s="16">
        <f t="shared" si="5"/>
        <v>0</v>
      </c>
      <c r="AN10" s="16">
        <f>SUM('05'!I10:K10)-'05'!H10</f>
        <v>0</v>
      </c>
      <c r="AO10" s="16">
        <f>SUM('05'!M10:S10)-'05'!L10</f>
        <v>0</v>
      </c>
      <c r="AP10" s="16">
        <f>SUM('05'!V10:Z10)-'05'!U10</f>
        <v>0</v>
      </c>
      <c r="AQ10" s="16">
        <f>SUM('05'!AB10:AE10)-'05'!AA10</f>
        <v>0</v>
      </c>
      <c r="AR10" s="16">
        <f>SUM('06'!I10:K10)-'06'!H10</f>
        <v>0</v>
      </c>
      <c r="AS10" s="16">
        <f>SUM('06'!M10:P10,'06'!R10:W10)-'06'!L10</f>
        <v>0</v>
      </c>
    </row>
    <row r="11" spans="1:45" ht="12.9" customHeight="1">
      <c r="A11" s="2"/>
      <c r="B11" s="28"/>
      <c r="C11" s="28"/>
      <c r="D11" s="28"/>
      <c r="E11" s="107" t="s">
        <v>26</v>
      </c>
      <c r="F11" s="107"/>
      <c r="G11" s="108"/>
      <c r="H11" s="24">
        <f t="shared" ref="H11:H63" si="6">SUM(I11:J11)</f>
        <v>55</v>
      </c>
      <c r="I11" s="25">
        <f>SUM(L11:P11,S11:V11,X11:AB11,'05'!I11:K11,'05'!M11:S11,'05'!V11:Z11,'05'!AB11:AE11,'06'!I11:K11,'06'!M11:P11,'06'!R11:W11)</f>
        <v>46</v>
      </c>
      <c r="J11" s="33">
        <v>9</v>
      </c>
      <c r="K11" s="72">
        <f t="shared" si="0"/>
        <v>6</v>
      </c>
      <c r="L11" s="34">
        <v>6</v>
      </c>
      <c r="M11" s="34">
        <v>0</v>
      </c>
      <c r="N11" s="34">
        <v>0</v>
      </c>
      <c r="O11" s="34">
        <v>0</v>
      </c>
      <c r="P11" s="34">
        <v>0</v>
      </c>
      <c r="Q11" s="31"/>
      <c r="R11" s="73">
        <f t="shared" si="1"/>
        <v>1</v>
      </c>
      <c r="S11" s="34">
        <v>1</v>
      </c>
      <c r="T11" s="34">
        <v>0</v>
      </c>
      <c r="U11" s="34">
        <v>0</v>
      </c>
      <c r="V11" s="34">
        <v>0</v>
      </c>
      <c r="W11" s="72">
        <f t="shared" si="2"/>
        <v>30</v>
      </c>
      <c r="X11" s="34">
        <v>4</v>
      </c>
      <c r="Y11" s="34">
        <v>20</v>
      </c>
      <c r="Z11" s="34">
        <v>2</v>
      </c>
      <c r="AA11" s="34">
        <v>0</v>
      </c>
      <c r="AB11" s="34">
        <v>4</v>
      </c>
      <c r="AC11" s="32"/>
      <c r="AD11" s="28"/>
      <c r="AE11" s="28"/>
      <c r="AF11" s="107" t="s">
        <v>26</v>
      </c>
      <c r="AG11" s="107"/>
      <c r="AH11" s="107"/>
      <c r="AI11" s="16">
        <f>SUM(J11,K11,R11,W11,'05'!H11,'05'!L11,'05'!U11,'05'!AA11,'06'!H11,'06'!L11)-H11</f>
        <v>0</v>
      </c>
      <c r="AJ11" s="16">
        <f>SUM(K11,R11,W11,'05'!H11,'05'!L11,'05'!U11,'05'!AA11,'06'!H11,'06'!L11)-'04'!I11</f>
        <v>0</v>
      </c>
      <c r="AK11" s="16">
        <f t="shared" si="3"/>
        <v>0</v>
      </c>
      <c r="AL11" s="16">
        <f t="shared" si="4"/>
        <v>0</v>
      </c>
      <c r="AM11" s="16">
        <f t="shared" si="5"/>
        <v>0</v>
      </c>
      <c r="AN11" s="16">
        <f>SUM('05'!I11:K11)-'05'!H11</f>
        <v>0</v>
      </c>
      <c r="AO11" s="16">
        <f>SUM('05'!M11:S11)-'05'!L11</f>
        <v>0</v>
      </c>
      <c r="AP11" s="16">
        <f>SUM('05'!V11:Z11)-'05'!U11</f>
        <v>0</v>
      </c>
      <c r="AQ11" s="16">
        <f>SUM('05'!AB11:AE11)-'05'!AA11</f>
        <v>0</v>
      </c>
      <c r="AR11" s="16">
        <f>SUM('06'!I11:K11)-'06'!H11</f>
        <v>0</v>
      </c>
      <c r="AS11" s="16">
        <f>SUM('06'!M11:P11,'06'!R11:W11)-'06'!L11</f>
        <v>0</v>
      </c>
    </row>
    <row r="12" spans="1:45" ht="12.9" customHeight="1">
      <c r="A12" s="2"/>
      <c r="B12" s="28"/>
      <c r="C12" s="28"/>
      <c r="D12" s="28"/>
      <c r="E12" s="107" t="s">
        <v>129</v>
      </c>
      <c r="F12" s="107"/>
      <c r="G12" s="108"/>
      <c r="H12" s="24">
        <f t="shared" si="6"/>
        <v>0</v>
      </c>
      <c r="I12" s="25">
        <f>SUM(L12:P12,S12:V12,X12:AB12,'05'!I12:K12,'05'!M12:S12,'05'!V12:Z12,'05'!AB12:AE12,'06'!I12:K12,'06'!M12:P12,'06'!R12:W12)</f>
        <v>0</v>
      </c>
      <c r="J12" s="33">
        <v>0</v>
      </c>
      <c r="K12" s="72">
        <f t="shared" si="0"/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1"/>
      <c r="R12" s="73">
        <f t="shared" si="1"/>
        <v>0</v>
      </c>
      <c r="S12" s="34">
        <v>0</v>
      </c>
      <c r="T12" s="34">
        <v>0</v>
      </c>
      <c r="U12" s="34">
        <v>0</v>
      </c>
      <c r="V12" s="34">
        <v>0</v>
      </c>
      <c r="W12" s="72">
        <f t="shared" si="2"/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2"/>
      <c r="AD12" s="28"/>
      <c r="AE12" s="28"/>
      <c r="AF12" s="107" t="s">
        <v>129</v>
      </c>
      <c r="AG12" s="107"/>
      <c r="AH12" s="107"/>
      <c r="AI12" s="16">
        <f>SUM(J12,K12,R12,W12,'05'!H12,'05'!L12,'05'!U12,'05'!AA12,'06'!H12,'06'!L12)-H12</f>
        <v>0</v>
      </c>
      <c r="AJ12" s="16">
        <f>SUM(K12,R12,W12,'05'!H12,'05'!L12,'05'!U12,'05'!AA12,'06'!H12,'06'!L12)-'04'!I12</f>
        <v>0</v>
      </c>
      <c r="AK12" s="16">
        <f t="shared" si="3"/>
        <v>0</v>
      </c>
      <c r="AL12" s="16">
        <f t="shared" si="4"/>
        <v>0</v>
      </c>
      <c r="AM12" s="16">
        <f t="shared" si="5"/>
        <v>0</v>
      </c>
      <c r="AN12" s="16">
        <f>SUM('05'!I12:K12)-'05'!H12</f>
        <v>0</v>
      </c>
      <c r="AO12" s="16">
        <f>SUM('05'!M12:S12)-'05'!L12</f>
        <v>0</v>
      </c>
      <c r="AP12" s="16">
        <f>SUM('05'!V12:Z12)-'05'!U12</f>
        <v>0</v>
      </c>
      <c r="AQ12" s="16">
        <f>SUM('05'!AB12:AE12)-'05'!AA12</f>
        <v>0</v>
      </c>
      <c r="AR12" s="16">
        <f>SUM('06'!I12:K12)-'06'!H12</f>
        <v>0</v>
      </c>
      <c r="AS12" s="16">
        <f>SUM('06'!M12:P12,'06'!R12:W12)-'06'!L12</f>
        <v>0</v>
      </c>
    </row>
    <row r="13" spans="1:45" ht="12.9" customHeight="1">
      <c r="A13" s="2"/>
      <c r="B13" s="28"/>
      <c r="C13" s="28"/>
      <c r="D13" s="28"/>
      <c r="E13" s="107" t="s">
        <v>27</v>
      </c>
      <c r="F13" s="107"/>
      <c r="G13" s="108"/>
      <c r="H13" s="24">
        <f t="shared" si="6"/>
        <v>1</v>
      </c>
      <c r="I13" s="25">
        <f>SUM(L13:P13,S13:V13,X13:AB13,'05'!I13:K13,'05'!M13:S13,'05'!V13:Z13,'05'!AB13:AE13,'06'!I13:K13,'06'!M13:P13,'06'!R13:W13)</f>
        <v>1</v>
      </c>
      <c r="J13" s="33">
        <v>0</v>
      </c>
      <c r="K13" s="72">
        <f t="shared" si="0"/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1"/>
      <c r="R13" s="73">
        <f t="shared" si="1"/>
        <v>0</v>
      </c>
      <c r="S13" s="34">
        <v>0</v>
      </c>
      <c r="T13" s="34">
        <v>0</v>
      </c>
      <c r="U13" s="34">
        <v>0</v>
      </c>
      <c r="V13" s="34">
        <v>0</v>
      </c>
      <c r="W13" s="72">
        <f t="shared" si="2"/>
        <v>1</v>
      </c>
      <c r="X13" s="34">
        <v>0</v>
      </c>
      <c r="Y13" s="34">
        <v>0</v>
      </c>
      <c r="Z13" s="34">
        <v>0</v>
      </c>
      <c r="AA13" s="34">
        <v>0</v>
      </c>
      <c r="AB13" s="34">
        <v>1</v>
      </c>
      <c r="AC13" s="32"/>
      <c r="AD13" s="28"/>
      <c r="AE13" s="28"/>
      <c r="AF13" s="107" t="s">
        <v>27</v>
      </c>
      <c r="AG13" s="107"/>
      <c r="AH13" s="107"/>
      <c r="AI13" s="16">
        <f>SUM(J13,K13,R13,W13,'05'!H13,'05'!L13,'05'!U13,'05'!AA13,'06'!H13,'06'!L13)-H13</f>
        <v>0</v>
      </c>
      <c r="AJ13" s="16">
        <f>SUM(K13,R13,W13,'05'!H13,'05'!L13,'05'!U13,'05'!AA13,'06'!H13,'06'!L13)-'04'!I13</f>
        <v>0</v>
      </c>
      <c r="AK13" s="16">
        <f t="shared" si="3"/>
        <v>0</v>
      </c>
      <c r="AL13" s="16">
        <f t="shared" si="4"/>
        <v>0</v>
      </c>
      <c r="AM13" s="16">
        <f t="shared" si="5"/>
        <v>0</v>
      </c>
      <c r="AN13" s="16">
        <f>SUM('05'!I13:K13)-'05'!H13</f>
        <v>0</v>
      </c>
      <c r="AO13" s="16">
        <f>SUM('05'!M13:S13)-'05'!L13</f>
        <v>0</v>
      </c>
      <c r="AP13" s="16">
        <f>SUM('05'!V13:Z13)-'05'!U13</f>
        <v>0</v>
      </c>
      <c r="AQ13" s="16">
        <f>SUM('05'!AB13:AE13)-'05'!AA13</f>
        <v>0</v>
      </c>
      <c r="AR13" s="16">
        <f>SUM('06'!I13:K13)-'06'!H13</f>
        <v>0</v>
      </c>
      <c r="AS13" s="16">
        <f>SUM('06'!M13:P13,'06'!R13:W13)-'06'!L13</f>
        <v>0</v>
      </c>
    </row>
    <row r="14" spans="1:45" ht="12.9" customHeight="1">
      <c r="A14" s="2"/>
      <c r="B14" s="28"/>
      <c r="C14" s="28"/>
      <c r="D14" s="28"/>
      <c r="E14" s="107" t="s">
        <v>28</v>
      </c>
      <c r="F14" s="107"/>
      <c r="G14" s="108"/>
      <c r="H14" s="24">
        <f t="shared" si="6"/>
        <v>1</v>
      </c>
      <c r="I14" s="25">
        <f>SUM(L14:P14,S14:V14,X14:AB14,'05'!I14:K14,'05'!M14:S14,'05'!V14:Z14,'05'!AB14:AE14,'06'!I14:K14,'06'!M14:P14,'06'!R14:W14)</f>
        <v>1</v>
      </c>
      <c r="J14" s="33">
        <v>0</v>
      </c>
      <c r="K14" s="72">
        <f t="shared" si="0"/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1"/>
      <c r="R14" s="73">
        <f t="shared" si="1"/>
        <v>0</v>
      </c>
      <c r="S14" s="34">
        <v>0</v>
      </c>
      <c r="T14" s="34">
        <v>0</v>
      </c>
      <c r="U14" s="34">
        <v>0</v>
      </c>
      <c r="V14" s="34">
        <v>0</v>
      </c>
      <c r="W14" s="72">
        <f t="shared" si="2"/>
        <v>0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32"/>
      <c r="AD14" s="28"/>
      <c r="AE14" s="28"/>
      <c r="AF14" s="107" t="s">
        <v>28</v>
      </c>
      <c r="AG14" s="107"/>
      <c r="AH14" s="107"/>
      <c r="AI14" s="16">
        <f>SUM(J14,K14,R14,W14,'05'!H14,'05'!L14,'05'!U14,'05'!AA14,'06'!H14,'06'!L14)-H14</f>
        <v>0</v>
      </c>
      <c r="AJ14" s="16">
        <f>SUM(K14,R14,W14,'05'!H14,'05'!L14,'05'!U14,'05'!AA14,'06'!H14,'06'!L14)-'04'!I14</f>
        <v>0</v>
      </c>
      <c r="AK14" s="16">
        <f t="shared" si="3"/>
        <v>0</v>
      </c>
      <c r="AL14" s="16">
        <f t="shared" si="4"/>
        <v>0</v>
      </c>
      <c r="AM14" s="16">
        <f t="shared" si="5"/>
        <v>0</v>
      </c>
      <c r="AN14" s="16">
        <f>SUM('05'!I14:K14)-'05'!H14</f>
        <v>0</v>
      </c>
      <c r="AO14" s="16">
        <f>SUM('05'!M14:S14)-'05'!L14</f>
        <v>0</v>
      </c>
      <c r="AP14" s="16">
        <f>SUM('05'!V14:Z14)-'05'!U14</f>
        <v>0</v>
      </c>
      <c r="AQ14" s="16">
        <f>SUM('05'!AB14:AE14)-'05'!AA14</f>
        <v>0</v>
      </c>
      <c r="AR14" s="16">
        <f>SUM('06'!I14:K14)-'06'!H14</f>
        <v>0</v>
      </c>
      <c r="AS14" s="16">
        <f>SUM('06'!M14:P14,'06'!R14:W14)-'06'!L14</f>
        <v>0</v>
      </c>
    </row>
    <row r="15" spans="1:45" s="14" customFormat="1" ht="12.9" customHeight="1">
      <c r="A15" s="2"/>
      <c r="B15" s="28"/>
      <c r="C15" s="28"/>
      <c r="D15" s="107" t="s">
        <v>69</v>
      </c>
      <c r="E15" s="107"/>
      <c r="F15" s="107"/>
      <c r="G15" s="108"/>
      <c r="H15" s="24">
        <f>SUM(H16:H19)</f>
        <v>123</v>
      </c>
      <c r="I15" s="25">
        <f>SUM(L15:P15,S15:V15,X15:AB15,'05'!I15:K15,'05'!M15:S15,'05'!V15:Z15,'05'!AB15:AE15,'06'!I15:K15,'06'!M15:P15,'06'!R15:W15)</f>
        <v>57</v>
      </c>
      <c r="J15" s="24">
        <f>SUM(J16:J19)</f>
        <v>66</v>
      </c>
      <c r="K15" s="72">
        <f t="shared" si="0"/>
        <v>1</v>
      </c>
      <c r="L15" s="30">
        <v>1</v>
      </c>
      <c r="M15" s="30">
        <v>0</v>
      </c>
      <c r="N15" s="30">
        <v>0</v>
      </c>
      <c r="O15" s="30">
        <v>0</v>
      </c>
      <c r="P15" s="30">
        <v>0</v>
      </c>
      <c r="Q15" s="31"/>
      <c r="R15" s="73">
        <f t="shared" si="1"/>
        <v>0</v>
      </c>
      <c r="S15" s="30">
        <v>0</v>
      </c>
      <c r="T15" s="30">
        <v>0</v>
      </c>
      <c r="U15" s="30">
        <v>0</v>
      </c>
      <c r="V15" s="30">
        <v>0</v>
      </c>
      <c r="W15" s="72">
        <f t="shared" si="2"/>
        <v>20</v>
      </c>
      <c r="X15" s="30">
        <v>8</v>
      </c>
      <c r="Y15" s="30">
        <v>9</v>
      </c>
      <c r="Z15" s="30">
        <v>2</v>
      </c>
      <c r="AA15" s="30">
        <v>0</v>
      </c>
      <c r="AB15" s="30">
        <v>1</v>
      </c>
      <c r="AC15" s="32"/>
      <c r="AD15" s="28"/>
      <c r="AE15" s="107" t="s">
        <v>69</v>
      </c>
      <c r="AF15" s="107"/>
      <c r="AG15" s="107"/>
      <c r="AH15" s="107"/>
      <c r="AI15" s="16">
        <f>SUM(J15,K15,R15,W15,'05'!H15,'05'!L15,'05'!U15,'05'!AA15,'06'!H15,'06'!L15)-H15</f>
        <v>0</v>
      </c>
      <c r="AJ15" s="16">
        <f>SUM(K15,R15,W15,'05'!H15,'05'!L15,'05'!U15,'05'!AA15,'06'!H15,'06'!L15)-'04'!I15</f>
        <v>0</v>
      </c>
      <c r="AK15" s="16">
        <f t="shared" si="3"/>
        <v>0</v>
      </c>
      <c r="AL15" s="16">
        <f t="shared" si="4"/>
        <v>0</v>
      </c>
      <c r="AM15" s="16">
        <f t="shared" si="5"/>
        <v>0</v>
      </c>
      <c r="AN15" s="16">
        <f>SUM('05'!I15:K15)-'05'!H15</f>
        <v>0</v>
      </c>
      <c r="AO15" s="16">
        <f>SUM('05'!M15:S15)-'05'!L15</f>
        <v>0</v>
      </c>
      <c r="AP15" s="16">
        <f>SUM('05'!V15:Z15)-'05'!U15</f>
        <v>0</v>
      </c>
      <c r="AQ15" s="16">
        <f>SUM('05'!AB15:AE15)-'05'!AA15</f>
        <v>0</v>
      </c>
      <c r="AR15" s="16">
        <f>SUM('06'!I15:K15)-'06'!H15</f>
        <v>0</v>
      </c>
      <c r="AS15" s="16">
        <f>SUM('06'!M15:P15,'06'!R15:W15)-'06'!L15</f>
        <v>0</v>
      </c>
    </row>
    <row r="16" spans="1:45" ht="12.9" customHeight="1">
      <c r="A16" s="2"/>
      <c r="B16" s="28"/>
      <c r="C16" s="28"/>
      <c r="D16" s="28"/>
      <c r="E16" s="107" t="s">
        <v>29</v>
      </c>
      <c r="F16" s="107"/>
      <c r="G16" s="108"/>
      <c r="H16" s="24">
        <f t="shared" si="6"/>
        <v>0</v>
      </c>
      <c r="I16" s="25">
        <f>SUM(L16:P16,S16:V16,X16:AB16,'05'!I16:K16,'05'!M16:S16,'05'!V16:Z16,'05'!AB16:AE16,'06'!I16:K16,'06'!M16:P16,'06'!R16:W16)</f>
        <v>0</v>
      </c>
      <c r="J16" s="33">
        <v>0</v>
      </c>
      <c r="K16" s="72">
        <f t="shared" si="0"/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1"/>
      <c r="R16" s="73">
        <f t="shared" si="1"/>
        <v>0</v>
      </c>
      <c r="S16" s="34">
        <v>0</v>
      </c>
      <c r="T16" s="34">
        <v>0</v>
      </c>
      <c r="U16" s="34">
        <v>0</v>
      </c>
      <c r="V16" s="34">
        <v>0</v>
      </c>
      <c r="W16" s="72">
        <f t="shared" si="2"/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2"/>
      <c r="AD16" s="28"/>
      <c r="AE16" s="28"/>
      <c r="AF16" s="107" t="s">
        <v>29</v>
      </c>
      <c r="AG16" s="107"/>
      <c r="AH16" s="107"/>
      <c r="AI16" s="16">
        <f>SUM(J16,K16,R16,W16,'05'!H16,'05'!L16,'05'!U16,'05'!AA16,'06'!H16,'06'!L16)-H16</f>
        <v>0</v>
      </c>
      <c r="AJ16" s="16">
        <f>SUM(K16,R16,W16,'05'!H16,'05'!L16,'05'!U16,'05'!AA16,'06'!H16,'06'!L16)-'04'!I16</f>
        <v>0</v>
      </c>
      <c r="AK16" s="16">
        <f t="shared" si="3"/>
        <v>0</v>
      </c>
      <c r="AL16" s="16">
        <f t="shared" si="4"/>
        <v>0</v>
      </c>
      <c r="AM16" s="16">
        <f t="shared" si="5"/>
        <v>0</v>
      </c>
      <c r="AN16" s="16">
        <f>SUM('05'!I16:K16)-'05'!H16</f>
        <v>0</v>
      </c>
      <c r="AO16" s="16">
        <f>SUM('05'!M16:S16)-'05'!L16</f>
        <v>0</v>
      </c>
      <c r="AP16" s="16">
        <f>SUM('05'!V16:Z16)-'05'!U16</f>
        <v>0</v>
      </c>
      <c r="AQ16" s="16">
        <f>SUM('05'!AB16:AE16)-'05'!AA16</f>
        <v>0</v>
      </c>
      <c r="AR16" s="16">
        <f>SUM('06'!I16:K16)-'06'!H16</f>
        <v>0</v>
      </c>
      <c r="AS16" s="16">
        <f>SUM('06'!M16:P16,'06'!R16:W16)-'06'!L16</f>
        <v>0</v>
      </c>
    </row>
    <row r="17" spans="1:45" ht="12.9" customHeight="1">
      <c r="A17" s="2"/>
      <c r="B17" s="28"/>
      <c r="C17" s="28"/>
      <c r="D17" s="28"/>
      <c r="E17" s="107" t="s">
        <v>30</v>
      </c>
      <c r="F17" s="107"/>
      <c r="G17" s="108"/>
      <c r="H17" s="24">
        <f t="shared" si="6"/>
        <v>64</v>
      </c>
      <c r="I17" s="25">
        <f>SUM(L17:P17,S17:V17,X17:AB17,'05'!I17:K17,'05'!M17:S17,'05'!V17:Z17,'05'!AB17:AE17,'06'!I17:K17,'06'!M17:P17,'06'!R17:W17)</f>
        <v>30</v>
      </c>
      <c r="J17" s="33">
        <v>34</v>
      </c>
      <c r="K17" s="72">
        <f t="shared" si="0"/>
        <v>1</v>
      </c>
      <c r="L17" s="34">
        <v>1</v>
      </c>
      <c r="M17" s="34">
        <v>0</v>
      </c>
      <c r="N17" s="34">
        <v>0</v>
      </c>
      <c r="O17" s="34">
        <v>0</v>
      </c>
      <c r="P17" s="34">
        <v>0</v>
      </c>
      <c r="Q17" s="31"/>
      <c r="R17" s="73">
        <f t="shared" si="1"/>
        <v>0</v>
      </c>
      <c r="S17" s="34">
        <v>0</v>
      </c>
      <c r="T17" s="34">
        <v>0</v>
      </c>
      <c r="U17" s="34">
        <v>0</v>
      </c>
      <c r="V17" s="34">
        <v>0</v>
      </c>
      <c r="W17" s="72">
        <f t="shared" si="2"/>
        <v>7</v>
      </c>
      <c r="X17" s="34">
        <v>2</v>
      </c>
      <c r="Y17" s="34">
        <v>3</v>
      </c>
      <c r="Z17" s="34">
        <v>2</v>
      </c>
      <c r="AA17" s="34">
        <v>0</v>
      </c>
      <c r="AB17" s="34">
        <v>0</v>
      </c>
      <c r="AC17" s="32"/>
      <c r="AD17" s="28"/>
      <c r="AE17" s="28"/>
      <c r="AF17" s="107" t="s">
        <v>30</v>
      </c>
      <c r="AG17" s="107"/>
      <c r="AH17" s="107"/>
      <c r="AI17" s="16">
        <f>SUM(J17,K17,R17,W17,'05'!H17,'05'!L17,'05'!U17,'05'!AA17,'06'!H17,'06'!L17)-H17</f>
        <v>0</v>
      </c>
      <c r="AJ17" s="16">
        <f>SUM(K17,R17,W17,'05'!H17,'05'!L17,'05'!U17,'05'!AA17,'06'!H17,'06'!L17)-'04'!I17</f>
        <v>0</v>
      </c>
      <c r="AK17" s="16">
        <f t="shared" si="3"/>
        <v>0</v>
      </c>
      <c r="AL17" s="16">
        <f t="shared" si="4"/>
        <v>0</v>
      </c>
      <c r="AM17" s="16">
        <f t="shared" si="5"/>
        <v>0</v>
      </c>
      <c r="AN17" s="16">
        <f>SUM('05'!I17:K17)-'05'!H17</f>
        <v>0</v>
      </c>
      <c r="AO17" s="16">
        <f>SUM('05'!M17:S17)-'05'!L17</f>
        <v>0</v>
      </c>
      <c r="AP17" s="16">
        <f>SUM('05'!V17:Z17)-'05'!U17</f>
        <v>0</v>
      </c>
      <c r="AQ17" s="16">
        <f>SUM('05'!AB17:AE17)-'05'!AA17</f>
        <v>0</v>
      </c>
      <c r="AR17" s="16">
        <f>SUM('06'!I17:K17)-'06'!H17</f>
        <v>0</v>
      </c>
      <c r="AS17" s="16">
        <f>SUM('06'!M17:P17,'06'!R17:W17)-'06'!L17</f>
        <v>0</v>
      </c>
    </row>
    <row r="18" spans="1:45" ht="12.9" customHeight="1">
      <c r="A18" s="2"/>
      <c r="B18" s="28"/>
      <c r="C18" s="28"/>
      <c r="D18" s="28"/>
      <c r="E18" s="107" t="s">
        <v>182</v>
      </c>
      <c r="F18" s="107"/>
      <c r="G18" s="108"/>
      <c r="H18" s="24">
        <f t="shared" si="6"/>
        <v>0</v>
      </c>
      <c r="I18" s="25">
        <f>SUM(L18:P18,S18:V18,X18:AB18,'05'!I18:K18,'05'!M18:S18,'05'!V18:Z18,'05'!AB18:AE18,'06'!I18:K18,'06'!M18:P18,'06'!R18:W18)</f>
        <v>0</v>
      </c>
      <c r="J18" s="33">
        <v>0</v>
      </c>
      <c r="K18" s="72">
        <f t="shared" si="0"/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1"/>
      <c r="R18" s="73">
        <f t="shared" si="1"/>
        <v>0</v>
      </c>
      <c r="S18" s="34">
        <v>0</v>
      </c>
      <c r="T18" s="34">
        <v>0</v>
      </c>
      <c r="U18" s="34">
        <v>0</v>
      </c>
      <c r="V18" s="34">
        <v>0</v>
      </c>
      <c r="W18" s="72">
        <f t="shared" si="2"/>
        <v>0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32"/>
      <c r="AD18" s="28"/>
      <c r="AE18" s="28"/>
      <c r="AF18" s="107" t="s">
        <v>182</v>
      </c>
      <c r="AG18" s="107"/>
      <c r="AH18" s="107"/>
      <c r="AI18" s="16">
        <f>SUM(J18,K18,R18,W18,'05'!H18,'05'!L18,'05'!U18,'05'!AA18,'06'!H18,'06'!L18)-H18</f>
        <v>0</v>
      </c>
      <c r="AJ18" s="16">
        <f>SUM(K18,R18,W18,'05'!H18,'05'!L18,'05'!U18,'05'!AA18,'06'!H18,'06'!L18)-'04'!I18</f>
        <v>0</v>
      </c>
      <c r="AK18" s="16">
        <f t="shared" si="3"/>
        <v>0</v>
      </c>
      <c r="AL18" s="16">
        <f t="shared" si="4"/>
        <v>0</v>
      </c>
      <c r="AM18" s="16">
        <f t="shared" si="5"/>
        <v>0</v>
      </c>
      <c r="AN18" s="16">
        <f>SUM('05'!I18:K18)-'05'!H18</f>
        <v>0</v>
      </c>
      <c r="AO18" s="16">
        <f>SUM('05'!M18:S18)-'05'!L18</f>
        <v>0</v>
      </c>
      <c r="AP18" s="16">
        <f>SUM('05'!V18:Z18)-'05'!U18</f>
        <v>0</v>
      </c>
      <c r="AQ18" s="16">
        <f>SUM('05'!AB18:AE18)-'05'!AA18</f>
        <v>0</v>
      </c>
      <c r="AR18" s="16">
        <f>SUM('06'!I18:K18)-'06'!H18</f>
        <v>0</v>
      </c>
      <c r="AS18" s="16">
        <f>SUM('06'!M18:P18,'06'!R18:W18)-'06'!L18</f>
        <v>0</v>
      </c>
    </row>
    <row r="19" spans="1:45" ht="12.9" customHeight="1">
      <c r="A19" s="2"/>
      <c r="B19" s="28"/>
      <c r="C19" s="28"/>
      <c r="D19" s="28"/>
      <c r="E19" s="107" t="s">
        <v>31</v>
      </c>
      <c r="F19" s="107"/>
      <c r="G19" s="108"/>
      <c r="H19" s="24">
        <f t="shared" si="6"/>
        <v>59</v>
      </c>
      <c r="I19" s="25">
        <f>SUM(L19:P19,S19:V19,X19:AB19,'05'!I19:K19,'05'!M19:S19,'05'!V19:Z19,'05'!AB19:AE19,'06'!I19:K19,'06'!M19:P19,'06'!R19:W19)</f>
        <v>27</v>
      </c>
      <c r="J19" s="33">
        <v>32</v>
      </c>
      <c r="K19" s="72">
        <f t="shared" si="0"/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1"/>
      <c r="R19" s="73">
        <f t="shared" si="1"/>
        <v>0</v>
      </c>
      <c r="S19" s="34">
        <v>0</v>
      </c>
      <c r="T19" s="34">
        <v>0</v>
      </c>
      <c r="U19" s="34">
        <v>0</v>
      </c>
      <c r="V19" s="34">
        <v>0</v>
      </c>
      <c r="W19" s="72">
        <f t="shared" si="2"/>
        <v>13</v>
      </c>
      <c r="X19" s="34">
        <v>6</v>
      </c>
      <c r="Y19" s="34">
        <v>6</v>
      </c>
      <c r="Z19" s="34">
        <v>0</v>
      </c>
      <c r="AA19" s="34">
        <v>0</v>
      </c>
      <c r="AB19" s="34">
        <v>1</v>
      </c>
      <c r="AC19" s="32"/>
      <c r="AD19" s="28"/>
      <c r="AE19" s="28"/>
      <c r="AF19" s="107" t="s">
        <v>31</v>
      </c>
      <c r="AG19" s="107"/>
      <c r="AH19" s="107"/>
      <c r="AI19" s="16">
        <f>SUM(J19,K19,R19,W19,'05'!H19,'05'!L19,'05'!U19,'05'!AA19,'06'!H19,'06'!L19)-H19</f>
        <v>0</v>
      </c>
      <c r="AJ19" s="16">
        <f>SUM(K19,R19,W19,'05'!H19,'05'!L19,'05'!U19,'05'!AA19,'06'!H19,'06'!L19)-'04'!I19</f>
        <v>0</v>
      </c>
      <c r="AK19" s="16">
        <f t="shared" si="3"/>
        <v>0</v>
      </c>
      <c r="AL19" s="16">
        <f t="shared" si="4"/>
        <v>0</v>
      </c>
      <c r="AM19" s="16">
        <f t="shared" si="5"/>
        <v>0</v>
      </c>
      <c r="AN19" s="16">
        <f>SUM('05'!I19:K19)-'05'!H19</f>
        <v>0</v>
      </c>
      <c r="AO19" s="16">
        <f>SUM('05'!M19:S19)-'05'!L19</f>
        <v>0</v>
      </c>
      <c r="AP19" s="16">
        <f>SUM('05'!V19:Z19)-'05'!U19</f>
        <v>0</v>
      </c>
      <c r="AQ19" s="16">
        <f>SUM('05'!AB19:AE19)-'05'!AA19</f>
        <v>0</v>
      </c>
      <c r="AR19" s="16">
        <f>SUM('06'!I19:K19)-'06'!H19</f>
        <v>0</v>
      </c>
      <c r="AS19" s="16">
        <f>SUM('06'!M19:P19,'06'!R19:W19)-'06'!L19</f>
        <v>0</v>
      </c>
    </row>
    <row r="20" spans="1:45" ht="12.9" customHeight="1">
      <c r="A20" s="2"/>
      <c r="B20" s="28"/>
      <c r="C20" s="28"/>
      <c r="D20" s="107" t="s">
        <v>70</v>
      </c>
      <c r="E20" s="107"/>
      <c r="F20" s="107"/>
      <c r="G20" s="108"/>
      <c r="H20" s="24">
        <f t="shared" si="6"/>
        <v>10</v>
      </c>
      <c r="I20" s="25">
        <f>SUM(L20:P20,S20:V20,X20:AB20,'05'!I20:K20,'05'!M20:S20,'05'!V20:Z20,'05'!AB20:AE20,'06'!I20:K20,'06'!M20:P20,'06'!R20:W20)</f>
        <v>8</v>
      </c>
      <c r="J20" s="33">
        <v>2</v>
      </c>
      <c r="K20" s="72">
        <f t="shared" si="0"/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1"/>
      <c r="R20" s="73">
        <f t="shared" si="1"/>
        <v>0</v>
      </c>
      <c r="S20" s="34">
        <v>0</v>
      </c>
      <c r="T20" s="34">
        <v>0</v>
      </c>
      <c r="U20" s="34">
        <v>0</v>
      </c>
      <c r="V20" s="34">
        <v>0</v>
      </c>
      <c r="W20" s="72">
        <f t="shared" si="2"/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32"/>
      <c r="AD20" s="28"/>
      <c r="AE20" s="107" t="s">
        <v>70</v>
      </c>
      <c r="AF20" s="107"/>
      <c r="AG20" s="107"/>
      <c r="AH20" s="107"/>
      <c r="AI20" s="16">
        <f>SUM(J20,K20,R20,W20,'05'!H20,'05'!L20,'05'!U20,'05'!AA20,'06'!H20,'06'!L20)-H20</f>
        <v>0</v>
      </c>
      <c r="AJ20" s="16">
        <f>SUM(K20,R20,W20,'05'!H20,'05'!L20,'05'!U20,'05'!AA20,'06'!H20,'06'!L20)-'04'!I20</f>
        <v>0</v>
      </c>
      <c r="AK20" s="16">
        <f t="shared" si="3"/>
        <v>0</v>
      </c>
      <c r="AL20" s="16">
        <f t="shared" si="4"/>
        <v>0</v>
      </c>
      <c r="AM20" s="16">
        <f t="shared" si="5"/>
        <v>0</v>
      </c>
      <c r="AN20" s="16">
        <f>SUM('05'!I20:K20)-'05'!H20</f>
        <v>0</v>
      </c>
      <c r="AO20" s="16">
        <f>SUM('05'!M20:S20)-'05'!L20</f>
        <v>0</v>
      </c>
      <c r="AP20" s="16">
        <f>SUM('05'!V20:Z20)-'05'!U20</f>
        <v>0</v>
      </c>
      <c r="AQ20" s="16">
        <f>SUM('05'!AB20:AE20)-'05'!AA20</f>
        <v>0</v>
      </c>
      <c r="AR20" s="16">
        <f>SUM('06'!I20:K20)-'06'!H20</f>
        <v>0</v>
      </c>
      <c r="AS20" s="16">
        <f>SUM('06'!M20:P20,'06'!R20:W20)-'06'!L20</f>
        <v>0</v>
      </c>
    </row>
    <row r="21" spans="1:45" ht="12.9" customHeight="1">
      <c r="A21" s="14"/>
      <c r="B21" s="28"/>
      <c r="C21" s="28"/>
      <c r="D21" s="107" t="s">
        <v>183</v>
      </c>
      <c r="E21" s="107"/>
      <c r="F21" s="107"/>
      <c r="G21" s="108"/>
      <c r="H21" s="24">
        <f t="shared" si="6"/>
        <v>26</v>
      </c>
      <c r="I21" s="25">
        <f>SUM(L21:P21,S21:V21,X21:AB21,'05'!I21:K21,'05'!M21:S21,'05'!V21:Z21,'05'!AB21:AE21,'06'!I21:K21,'06'!M21:P21,'06'!R21:W21)</f>
        <v>3</v>
      </c>
      <c r="J21" s="33">
        <v>23</v>
      </c>
      <c r="K21" s="72">
        <f t="shared" si="0"/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1"/>
      <c r="R21" s="73">
        <f t="shared" si="1"/>
        <v>0</v>
      </c>
      <c r="S21" s="34">
        <v>0</v>
      </c>
      <c r="T21" s="34">
        <v>0</v>
      </c>
      <c r="U21" s="34">
        <v>0</v>
      </c>
      <c r="V21" s="34">
        <v>0</v>
      </c>
      <c r="W21" s="72">
        <f t="shared" si="2"/>
        <v>1</v>
      </c>
      <c r="X21" s="34">
        <v>0</v>
      </c>
      <c r="Y21" s="34">
        <v>1</v>
      </c>
      <c r="Z21" s="34">
        <v>0</v>
      </c>
      <c r="AA21" s="34">
        <v>0</v>
      </c>
      <c r="AB21" s="34">
        <v>0</v>
      </c>
      <c r="AC21" s="32"/>
      <c r="AD21" s="28"/>
      <c r="AE21" s="107" t="s">
        <v>183</v>
      </c>
      <c r="AF21" s="107"/>
      <c r="AG21" s="107"/>
      <c r="AH21" s="107"/>
      <c r="AI21" s="16">
        <f>SUM(J21,K21,R21,W21,'05'!H21,'05'!L21,'05'!U21,'05'!AA21,'06'!H21,'06'!L21)-H21</f>
        <v>0</v>
      </c>
      <c r="AJ21" s="16">
        <f>SUM(K21,R21,W21,'05'!H21,'05'!L21,'05'!U21,'05'!AA21,'06'!H21,'06'!L21)-'04'!I21</f>
        <v>0</v>
      </c>
      <c r="AK21" s="16">
        <f t="shared" si="3"/>
        <v>0</v>
      </c>
      <c r="AL21" s="16">
        <f t="shared" si="4"/>
        <v>0</v>
      </c>
      <c r="AM21" s="16">
        <f t="shared" si="5"/>
        <v>0</v>
      </c>
      <c r="AN21" s="16">
        <f>SUM('05'!I21:K21)-'05'!H21</f>
        <v>0</v>
      </c>
      <c r="AO21" s="16">
        <f>SUM('05'!M21:S21)-'05'!L21</f>
        <v>0</v>
      </c>
      <c r="AP21" s="16">
        <f>SUM('05'!V21:Z21)-'05'!U21</f>
        <v>0</v>
      </c>
      <c r="AQ21" s="16">
        <f>SUM('05'!AB21:AE21)-'05'!AA21</f>
        <v>0</v>
      </c>
      <c r="AR21" s="16">
        <f>SUM('06'!I21:K21)-'06'!H21</f>
        <v>0</v>
      </c>
      <c r="AS21" s="16">
        <f>SUM('06'!M21:P21,'06'!R21:W21)-'06'!L21</f>
        <v>0</v>
      </c>
    </row>
    <row r="22" spans="1:45" s="14" customFormat="1" ht="12.9" customHeight="1">
      <c r="A22" s="2"/>
      <c r="B22" s="23"/>
      <c r="C22" s="105" t="s">
        <v>71</v>
      </c>
      <c r="D22" s="105"/>
      <c r="E22" s="105"/>
      <c r="F22" s="105"/>
      <c r="G22" s="106"/>
      <c r="H22" s="24">
        <f>H23+H24+H25+H27+H28</f>
        <v>3328</v>
      </c>
      <c r="I22" s="25">
        <f>SUM(L22:P22,S22:V22,X22:AB22,'05'!I22:K22,'05'!M22:S22,'05'!V22:Z22,'05'!AB22:AE22,'06'!I22:K22,'06'!M22:P22,'06'!R22:W22)</f>
        <v>563</v>
      </c>
      <c r="J22" s="24">
        <f>J23+J24+J25+J27+J28</f>
        <v>2765</v>
      </c>
      <c r="K22" s="26">
        <f t="shared" si="0"/>
        <v>1</v>
      </c>
      <c r="L22" s="19">
        <v>1</v>
      </c>
      <c r="M22" s="19">
        <v>0</v>
      </c>
      <c r="N22" s="19">
        <v>0</v>
      </c>
      <c r="O22" s="19">
        <v>0</v>
      </c>
      <c r="P22" s="19">
        <v>0</v>
      </c>
      <c r="Q22" s="20"/>
      <c r="R22" s="27">
        <f t="shared" si="1"/>
        <v>0</v>
      </c>
      <c r="S22" s="19">
        <v>0</v>
      </c>
      <c r="T22" s="19">
        <v>0</v>
      </c>
      <c r="U22" s="19">
        <v>0</v>
      </c>
      <c r="V22" s="19">
        <v>0</v>
      </c>
      <c r="W22" s="26">
        <f t="shared" si="2"/>
        <v>104</v>
      </c>
      <c r="X22" s="19">
        <v>22</v>
      </c>
      <c r="Y22" s="19">
        <v>59</v>
      </c>
      <c r="Z22" s="19">
        <v>12</v>
      </c>
      <c r="AA22" s="19">
        <v>0</v>
      </c>
      <c r="AB22" s="19">
        <v>11</v>
      </c>
      <c r="AC22" s="22"/>
      <c r="AD22" s="105" t="s">
        <v>71</v>
      </c>
      <c r="AE22" s="105"/>
      <c r="AF22" s="105"/>
      <c r="AG22" s="105"/>
      <c r="AH22" s="105"/>
      <c r="AI22" s="16">
        <f>SUM(J22,K22,R22,W22,'05'!H22,'05'!L22,'05'!U22,'05'!AA22,'06'!H22,'06'!L22)-H22</f>
        <v>0</v>
      </c>
      <c r="AJ22" s="16">
        <f>SUM(K22,R22,W22,'05'!H22,'05'!L22,'05'!U22,'05'!AA22,'06'!H22,'06'!L22)-'04'!I22</f>
        <v>0</v>
      </c>
      <c r="AK22" s="16">
        <f t="shared" si="3"/>
        <v>0</v>
      </c>
      <c r="AL22" s="16">
        <f t="shared" si="4"/>
        <v>0</v>
      </c>
      <c r="AM22" s="16">
        <f t="shared" si="5"/>
        <v>0</v>
      </c>
      <c r="AN22" s="16">
        <f>SUM('05'!I22:K22)-'05'!H22</f>
        <v>0</v>
      </c>
      <c r="AO22" s="16">
        <f>SUM('05'!M22:S22)-'05'!L22</f>
        <v>0</v>
      </c>
      <c r="AP22" s="16">
        <f>SUM('05'!V22:Z22)-'05'!U22</f>
        <v>0</v>
      </c>
      <c r="AQ22" s="16">
        <f>SUM('05'!AB22:AE22)-'05'!AA22</f>
        <v>0</v>
      </c>
      <c r="AR22" s="16">
        <f>SUM('06'!I22:K22)-'06'!H22</f>
        <v>0</v>
      </c>
      <c r="AS22" s="16">
        <f>SUM('06'!M22:P22,'06'!R22:W22)-'06'!L22</f>
        <v>0</v>
      </c>
    </row>
    <row r="23" spans="1:45" ht="12.9" customHeight="1">
      <c r="A23" s="2"/>
      <c r="B23" s="28"/>
      <c r="C23" s="28"/>
      <c r="D23" s="107" t="s">
        <v>32</v>
      </c>
      <c r="E23" s="107"/>
      <c r="F23" s="107"/>
      <c r="G23" s="108"/>
      <c r="H23" s="24">
        <f t="shared" si="6"/>
        <v>2</v>
      </c>
      <c r="I23" s="25">
        <f>SUM(L23:P23,S23:V23,X23:AB23,'05'!I23:K23,'05'!M23:S23,'05'!V23:Z23,'05'!AB23:AE23,'06'!I23:K23,'06'!M23:P23,'06'!R23:W23)</f>
        <v>1</v>
      </c>
      <c r="J23" s="33">
        <v>1</v>
      </c>
      <c r="K23" s="72">
        <f t="shared" si="0"/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1"/>
      <c r="R23" s="73">
        <f t="shared" si="1"/>
        <v>0</v>
      </c>
      <c r="S23" s="34">
        <v>0</v>
      </c>
      <c r="T23" s="34">
        <v>0</v>
      </c>
      <c r="U23" s="34">
        <v>0</v>
      </c>
      <c r="V23" s="34">
        <v>0</v>
      </c>
      <c r="W23" s="72">
        <f t="shared" si="2"/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2"/>
      <c r="AD23" s="28"/>
      <c r="AE23" s="107" t="s">
        <v>32</v>
      </c>
      <c r="AF23" s="107"/>
      <c r="AG23" s="107"/>
      <c r="AH23" s="107"/>
      <c r="AI23" s="16">
        <f>SUM(J23,K23,R23,W23,'05'!H23,'05'!L23,'05'!U23,'05'!AA23,'06'!H23,'06'!L23)-H23</f>
        <v>0</v>
      </c>
      <c r="AJ23" s="16">
        <f>SUM(K23,R23,W23,'05'!H23,'05'!L23,'05'!U23,'05'!AA23,'06'!H23,'06'!L23)-'04'!I23</f>
        <v>0</v>
      </c>
      <c r="AK23" s="16">
        <f t="shared" si="3"/>
        <v>0</v>
      </c>
      <c r="AL23" s="16">
        <f t="shared" si="4"/>
        <v>0</v>
      </c>
      <c r="AM23" s="16">
        <f t="shared" si="5"/>
        <v>0</v>
      </c>
      <c r="AN23" s="16">
        <f>SUM('05'!I23:K23)-'05'!H23</f>
        <v>0</v>
      </c>
      <c r="AO23" s="16">
        <f>SUM('05'!M23:S23)-'05'!L23</f>
        <v>0</v>
      </c>
      <c r="AP23" s="16">
        <f>SUM('05'!V23:Z23)-'05'!U23</f>
        <v>0</v>
      </c>
      <c r="AQ23" s="16">
        <f>SUM('05'!AB23:AE23)-'05'!AA23</f>
        <v>0</v>
      </c>
      <c r="AR23" s="16">
        <f>SUM('06'!I23:K23)-'06'!H23</f>
        <v>0</v>
      </c>
      <c r="AS23" s="16">
        <f>SUM('06'!M23:P23,'06'!R23:W23)-'06'!L23</f>
        <v>0</v>
      </c>
    </row>
    <row r="24" spans="1:45" ht="12.9" customHeight="1">
      <c r="A24" s="2"/>
      <c r="B24" s="28"/>
      <c r="C24" s="28"/>
      <c r="D24" s="107" t="s">
        <v>33</v>
      </c>
      <c r="E24" s="107"/>
      <c r="F24" s="107"/>
      <c r="G24" s="108"/>
      <c r="H24" s="24">
        <f t="shared" si="6"/>
        <v>894</v>
      </c>
      <c r="I24" s="25">
        <f>SUM(L24:P24,S24:V24,X24:AB24,'05'!I24:K24,'05'!M24:S24,'05'!V24:Z24,'05'!AB24:AE24,'06'!I24:K24,'06'!M24:P24,'06'!R24:W24)</f>
        <v>78</v>
      </c>
      <c r="J24" s="33">
        <v>816</v>
      </c>
      <c r="K24" s="72">
        <f t="shared" si="0"/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1"/>
      <c r="R24" s="73">
        <f t="shared" si="1"/>
        <v>0</v>
      </c>
      <c r="S24" s="34">
        <v>0</v>
      </c>
      <c r="T24" s="34">
        <v>0</v>
      </c>
      <c r="U24" s="34">
        <v>0</v>
      </c>
      <c r="V24" s="34">
        <v>0</v>
      </c>
      <c r="W24" s="72">
        <f t="shared" si="2"/>
        <v>8</v>
      </c>
      <c r="X24" s="34">
        <v>1</v>
      </c>
      <c r="Y24" s="34">
        <v>4</v>
      </c>
      <c r="Z24" s="34">
        <v>3</v>
      </c>
      <c r="AA24" s="34">
        <v>0</v>
      </c>
      <c r="AB24" s="34">
        <v>0</v>
      </c>
      <c r="AC24" s="32"/>
      <c r="AD24" s="28"/>
      <c r="AE24" s="107" t="s">
        <v>33</v>
      </c>
      <c r="AF24" s="107"/>
      <c r="AG24" s="107"/>
      <c r="AH24" s="107"/>
      <c r="AI24" s="16">
        <f>SUM(J24,K24,R24,W24,'05'!H24,'05'!L24,'05'!U24,'05'!AA24,'06'!H24,'06'!L24)-H24</f>
        <v>0</v>
      </c>
      <c r="AJ24" s="16">
        <f>SUM(K24,R24,W24,'05'!H24,'05'!L24,'05'!U24,'05'!AA24,'06'!H24,'06'!L24)-'04'!I24</f>
        <v>0</v>
      </c>
      <c r="AK24" s="16">
        <f t="shared" si="3"/>
        <v>0</v>
      </c>
      <c r="AL24" s="16">
        <f t="shared" si="4"/>
        <v>0</v>
      </c>
      <c r="AM24" s="16">
        <f t="shared" si="5"/>
        <v>0</v>
      </c>
      <c r="AN24" s="16">
        <f>SUM('05'!I24:K24)-'05'!H24</f>
        <v>0</v>
      </c>
      <c r="AO24" s="16">
        <f>SUM('05'!M24:S24)-'05'!L24</f>
        <v>0</v>
      </c>
      <c r="AP24" s="16">
        <f>SUM('05'!V24:Z24)-'05'!U24</f>
        <v>0</v>
      </c>
      <c r="AQ24" s="16">
        <f>SUM('05'!AB24:AE24)-'05'!AA24</f>
        <v>0</v>
      </c>
      <c r="AR24" s="16">
        <f>SUM('06'!I24:K24)-'06'!H24</f>
        <v>0</v>
      </c>
      <c r="AS24" s="16">
        <f>SUM('06'!M24:P24,'06'!R24:W24)-'06'!L24</f>
        <v>0</v>
      </c>
    </row>
    <row r="25" spans="1:45" ht="12.9" customHeight="1">
      <c r="A25" s="2"/>
      <c r="B25" s="28"/>
      <c r="C25" s="28"/>
      <c r="D25" s="107" t="s">
        <v>34</v>
      </c>
      <c r="E25" s="107"/>
      <c r="F25" s="107"/>
      <c r="G25" s="108"/>
      <c r="H25" s="24">
        <f t="shared" si="6"/>
        <v>1527</v>
      </c>
      <c r="I25" s="25">
        <f>SUM(L25:P25,S25:V25,X25:AB25,'05'!I25:K25,'05'!M25:S25,'05'!V25:Z25,'05'!AB25:AE25,'06'!I25:K25,'06'!M25:P25,'06'!R25:W25)</f>
        <v>258</v>
      </c>
      <c r="J25" s="33">
        <v>1269</v>
      </c>
      <c r="K25" s="72">
        <f t="shared" si="0"/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1"/>
      <c r="R25" s="73">
        <f t="shared" si="1"/>
        <v>0</v>
      </c>
      <c r="S25" s="34">
        <v>0</v>
      </c>
      <c r="T25" s="34">
        <v>0</v>
      </c>
      <c r="U25" s="34">
        <v>0</v>
      </c>
      <c r="V25" s="34">
        <v>0</v>
      </c>
      <c r="W25" s="72">
        <f t="shared" si="2"/>
        <v>32</v>
      </c>
      <c r="X25" s="34">
        <v>7</v>
      </c>
      <c r="Y25" s="34">
        <v>14</v>
      </c>
      <c r="Z25" s="34">
        <v>5</v>
      </c>
      <c r="AA25" s="34">
        <v>0</v>
      </c>
      <c r="AB25" s="34">
        <v>6</v>
      </c>
      <c r="AC25" s="32"/>
      <c r="AD25" s="28"/>
      <c r="AE25" s="107" t="s">
        <v>34</v>
      </c>
      <c r="AF25" s="107"/>
      <c r="AG25" s="107"/>
      <c r="AH25" s="107"/>
      <c r="AI25" s="16">
        <f>SUM(J25,K25,R25,W25,'05'!H25,'05'!L25,'05'!U25,'05'!AA25,'06'!H25,'06'!L25)-H25</f>
        <v>0</v>
      </c>
      <c r="AJ25" s="16">
        <f>SUM(K25,R25,W25,'05'!H25,'05'!L25,'05'!U25,'05'!AA25,'06'!H25,'06'!L25)-'04'!I25</f>
        <v>0</v>
      </c>
      <c r="AK25" s="16">
        <f t="shared" si="3"/>
        <v>0</v>
      </c>
      <c r="AL25" s="16">
        <f t="shared" si="4"/>
        <v>0</v>
      </c>
      <c r="AM25" s="16">
        <f t="shared" si="5"/>
        <v>0</v>
      </c>
      <c r="AN25" s="16">
        <f>SUM('05'!I25:K25)-'05'!H25</f>
        <v>0</v>
      </c>
      <c r="AO25" s="16">
        <f>SUM('05'!M25:S25)-'05'!L25</f>
        <v>0</v>
      </c>
      <c r="AP25" s="16">
        <f>SUM('05'!V25:Z25)-'05'!U25</f>
        <v>0</v>
      </c>
      <c r="AQ25" s="16">
        <f>SUM('05'!AB25:AE25)-'05'!AA25</f>
        <v>0</v>
      </c>
      <c r="AR25" s="16">
        <f>SUM('06'!I25:K25)-'06'!H25</f>
        <v>0</v>
      </c>
      <c r="AS25" s="16">
        <f>SUM('06'!M25:P25,'06'!R25:W25)-'06'!L25</f>
        <v>0</v>
      </c>
    </row>
    <row r="26" spans="1:45" ht="12.9" customHeight="1">
      <c r="A26" s="2"/>
      <c r="B26" s="28"/>
      <c r="C26" s="28"/>
      <c r="D26" s="28"/>
      <c r="E26" s="109" t="s">
        <v>35</v>
      </c>
      <c r="F26" s="109"/>
      <c r="G26" s="29" t="s">
        <v>36</v>
      </c>
      <c r="H26" s="24">
        <f t="shared" si="6"/>
        <v>3</v>
      </c>
      <c r="I26" s="25">
        <f>SUM(L26:P26,S26:V26,X26:AB26,'05'!I26:K26,'05'!M26:S26,'05'!V26:Z26,'05'!AB26:AE26,'06'!I26:K26,'06'!M26:P26,'06'!R26:W26)</f>
        <v>1</v>
      </c>
      <c r="J26" s="33">
        <v>2</v>
      </c>
      <c r="K26" s="72">
        <f t="shared" si="0"/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1"/>
      <c r="R26" s="73">
        <f t="shared" si="1"/>
        <v>0</v>
      </c>
      <c r="S26" s="34">
        <v>0</v>
      </c>
      <c r="T26" s="34">
        <v>0</v>
      </c>
      <c r="U26" s="34">
        <v>0</v>
      </c>
      <c r="V26" s="34">
        <v>0</v>
      </c>
      <c r="W26" s="72">
        <f t="shared" si="2"/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32"/>
      <c r="AD26" s="28"/>
      <c r="AE26" s="28"/>
      <c r="AF26" s="109" t="s">
        <v>35</v>
      </c>
      <c r="AG26" s="109"/>
      <c r="AH26" s="28" t="s">
        <v>36</v>
      </c>
      <c r="AI26" s="16">
        <f>SUM(J26,K26,R26,W26,'05'!H26,'05'!L26,'05'!U26,'05'!AA26,'06'!H26,'06'!L26)-H26</f>
        <v>0</v>
      </c>
      <c r="AJ26" s="16">
        <f>SUM(K26,R26,W26,'05'!H26,'05'!L26,'05'!U26,'05'!AA26,'06'!H26,'06'!L26)-'04'!I26</f>
        <v>0</v>
      </c>
      <c r="AK26" s="16">
        <f t="shared" si="3"/>
        <v>0</v>
      </c>
      <c r="AL26" s="16">
        <f t="shared" si="4"/>
        <v>0</v>
      </c>
      <c r="AM26" s="16">
        <f t="shared" si="5"/>
        <v>0</v>
      </c>
      <c r="AN26" s="16">
        <f>SUM('05'!I26:K26)-'05'!H26</f>
        <v>0</v>
      </c>
      <c r="AO26" s="16">
        <f>SUM('05'!M26:S26)-'05'!L26</f>
        <v>0</v>
      </c>
      <c r="AP26" s="16">
        <f>SUM('05'!V26:Z26)-'05'!U26</f>
        <v>0</v>
      </c>
      <c r="AQ26" s="16">
        <f>SUM('05'!AB26:AE26)-'05'!AA26</f>
        <v>0</v>
      </c>
      <c r="AR26" s="16">
        <f>SUM('06'!I26:K26)-'06'!H26</f>
        <v>0</v>
      </c>
      <c r="AS26" s="16">
        <f>SUM('06'!M26:P26,'06'!R26:W26)-'06'!L26</f>
        <v>0</v>
      </c>
    </row>
    <row r="27" spans="1:45" ht="12.9" customHeight="1">
      <c r="A27" s="2"/>
      <c r="B27" s="28"/>
      <c r="C27" s="28"/>
      <c r="D27" s="107" t="s">
        <v>37</v>
      </c>
      <c r="E27" s="107"/>
      <c r="F27" s="107"/>
      <c r="G27" s="108"/>
      <c r="H27" s="24">
        <f t="shared" si="6"/>
        <v>414</v>
      </c>
      <c r="I27" s="25">
        <f>SUM(L27:P27,S27:V27,X27:AB27,'05'!I27:K27,'05'!M27:S27,'05'!V27:Z27,'05'!AB27:AE27,'06'!I27:K27,'06'!M27:P27,'06'!R27:W27)</f>
        <v>143</v>
      </c>
      <c r="J27" s="33">
        <v>271</v>
      </c>
      <c r="K27" s="72">
        <f t="shared" si="0"/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1"/>
      <c r="R27" s="73">
        <f t="shared" si="1"/>
        <v>0</v>
      </c>
      <c r="S27" s="34">
        <v>0</v>
      </c>
      <c r="T27" s="34">
        <v>0</v>
      </c>
      <c r="U27" s="34">
        <v>0</v>
      </c>
      <c r="V27" s="34">
        <v>0</v>
      </c>
      <c r="W27" s="72">
        <f t="shared" si="2"/>
        <v>59</v>
      </c>
      <c r="X27" s="34">
        <v>13</v>
      </c>
      <c r="Y27" s="34">
        <v>40</v>
      </c>
      <c r="Z27" s="34">
        <v>3</v>
      </c>
      <c r="AA27" s="34">
        <v>0</v>
      </c>
      <c r="AB27" s="34">
        <v>3</v>
      </c>
      <c r="AC27" s="32"/>
      <c r="AD27" s="28"/>
      <c r="AE27" s="107" t="s">
        <v>37</v>
      </c>
      <c r="AF27" s="107"/>
      <c r="AG27" s="107"/>
      <c r="AH27" s="107"/>
      <c r="AI27" s="16">
        <f>SUM(J27,K27,R27,W27,'05'!H27,'05'!L27,'05'!U27,'05'!AA27,'06'!H27,'06'!L27)-H27</f>
        <v>0</v>
      </c>
      <c r="AJ27" s="16">
        <f>SUM(K27,R27,W27,'05'!H27,'05'!L27,'05'!U27,'05'!AA27,'06'!H27,'06'!L27)-'04'!I27</f>
        <v>0</v>
      </c>
      <c r="AK27" s="16">
        <f t="shared" si="3"/>
        <v>0</v>
      </c>
      <c r="AL27" s="16">
        <f t="shared" si="4"/>
        <v>0</v>
      </c>
      <c r="AM27" s="16">
        <f t="shared" si="5"/>
        <v>0</v>
      </c>
      <c r="AN27" s="16">
        <f>SUM('05'!I27:K27)-'05'!H27</f>
        <v>0</v>
      </c>
      <c r="AO27" s="16">
        <f>SUM('05'!M27:S27)-'05'!L27</f>
        <v>0</v>
      </c>
      <c r="AP27" s="16">
        <f>SUM('05'!V27:Z27)-'05'!U27</f>
        <v>0</v>
      </c>
      <c r="AQ27" s="16">
        <f>SUM('05'!AB27:AE27)-'05'!AA27</f>
        <v>0</v>
      </c>
      <c r="AR27" s="16">
        <f>SUM('06'!I27:K27)-'06'!H27</f>
        <v>0</v>
      </c>
      <c r="AS27" s="16">
        <f>SUM('06'!M27:P27,'06'!R27:W27)-'06'!L27</f>
        <v>0</v>
      </c>
    </row>
    <row r="28" spans="1:45" ht="12.9" customHeight="1">
      <c r="A28" s="14"/>
      <c r="B28" s="28"/>
      <c r="C28" s="28"/>
      <c r="D28" s="107" t="s">
        <v>38</v>
      </c>
      <c r="E28" s="107"/>
      <c r="F28" s="107"/>
      <c r="G28" s="108"/>
      <c r="H28" s="24">
        <f t="shared" si="6"/>
        <v>491</v>
      </c>
      <c r="I28" s="25">
        <f>SUM(L28:P28,S28:V28,X28:AB28,'05'!I28:K28,'05'!M28:S28,'05'!V28:Z28,'05'!AB28:AE28,'06'!I28:K28,'06'!M28:P28,'06'!R28:W28)</f>
        <v>83</v>
      </c>
      <c r="J28" s="33">
        <v>408</v>
      </c>
      <c r="K28" s="72">
        <f t="shared" si="0"/>
        <v>1</v>
      </c>
      <c r="L28" s="34">
        <v>1</v>
      </c>
      <c r="M28" s="34">
        <v>0</v>
      </c>
      <c r="N28" s="34">
        <v>0</v>
      </c>
      <c r="O28" s="34">
        <v>0</v>
      </c>
      <c r="P28" s="34">
        <v>0</v>
      </c>
      <c r="Q28" s="31"/>
      <c r="R28" s="73">
        <f t="shared" si="1"/>
        <v>0</v>
      </c>
      <c r="S28" s="34">
        <v>0</v>
      </c>
      <c r="T28" s="34">
        <v>0</v>
      </c>
      <c r="U28" s="34">
        <v>0</v>
      </c>
      <c r="V28" s="34">
        <v>0</v>
      </c>
      <c r="W28" s="72">
        <f t="shared" si="2"/>
        <v>5</v>
      </c>
      <c r="X28" s="34">
        <v>1</v>
      </c>
      <c r="Y28" s="34">
        <v>1</v>
      </c>
      <c r="Z28" s="34">
        <v>1</v>
      </c>
      <c r="AA28" s="34">
        <v>0</v>
      </c>
      <c r="AB28" s="34">
        <v>2</v>
      </c>
      <c r="AC28" s="32"/>
      <c r="AD28" s="28"/>
      <c r="AE28" s="107" t="s">
        <v>38</v>
      </c>
      <c r="AF28" s="107"/>
      <c r="AG28" s="107"/>
      <c r="AH28" s="107"/>
      <c r="AI28" s="16">
        <f>SUM(J28,K28,R28,W28,'05'!H28,'05'!L28,'05'!U28,'05'!AA28,'06'!H28,'06'!L28)-H28</f>
        <v>0</v>
      </c>
      <c r="AJ28" s="16">
        <f>SUM(K28,R28,W28,'05'!H28,'05'!L28,'05'!U28,'05'!AA28,'06'!H28,'06'!L28)-'04'!I28</f>
        <v>0</v>
      </c>
      <c r="AK28" s="16">
        <f t="shared" si="3"/>
        <v>0</v>
      </c>
      <c r="AL28" s="16">
        <f t="shared" si="4"/>
        <v>0</v>
      </c>
      <c r="AM28" s="16">
        <f t="shared" si="5"/>
        <v>0</v>
      </c>
      <c r="AN28" s="16">
        <f>SUM('05'!I28:K28)-'05'!H28</f>
        <v>0</v>
      </c>
      <c r="AO28" s="16">
        <f>SUM('05'!M28:S28)-'05'!L28</f>
        <v>0</v>
      </c>
      <c r="AP28" s="16">
        <f>SUM('05'!V28:Z28)-'05'!U28</f>
        <v>0</v>
      </c>
      <c r="AQ28" s="16">
        <f>SUM('05'!AB28:AE28)-'05'!AA28</f>
        <v>0</v>
      </c>
      <c r="AR28" s="16">
        <f>SUM('06'!I28:K28)-'06'!H28</f>
        <v>0</v>
      </c>
      <c r="AS28" s="16">
        <f>SUM('06'!M28:P28,'06'!R28:W28)-'06'!L28</f>
        <v>0</v>
      </c>
    </row>
    <row r="29" spans="1:45" s="14" customFormat="1" ht="12.9" customHeight="1">
      <c r="A29" s="2"/>
      <c r="B29" s="23"/>
      <c r="C29" s="105" t="s">
        <v>39</v>
      </c>
      <c r="D29" s="105"/>
      <c r="E29" s="105"/>
      <c r="F29" s="105"/>
      <c r="G29" s="106"/>
      <c r="H29" s="24">
        <f>SUM(H30:H32)</f>
        <v>10748</v>
      </c>
      <c r="I29" s="25">
        <f>SUM(L29:P29,S29:V29,X29:AB29,'05'!I29:K29,'05'!M29:S29,'05'!V29:Z29,'05'!AB29:AE29,'06'!I29:K29,'06'!M29:P29,'06'!R29:W29)</f>
        <v>5400</v>
      </c>
      <c r="J29" s="24">
        <f>SUM(J30:J32)</f>
        <v>5348</v>
      </c>
      <c r="K29" s="26">
        <f t="shared" si="0"/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20"/>
      <c r="R29" s="27">
        <f t="shared" si="1"/>
        <v>0</v>
      </c>
      <c r="S29" s="19">
        <v>0</v>
      </c>
      <c r="T29" s="19">
        <v>0</v>
      </c>
      <c r="U29" s="19">
        <v>0</v>
      </c>
      <c r="V29" s="19">
        <v>0</v>
      </c>
      <c r="W29" s="26">
        <f t="shared" si="2"/>
        <v>17</v>
      </c>
      <c r="X29" s="19">
        <v>0</v>
      </c>
      <c r="Y29" s="19">
        <v>9</v>
      </c>
      <c r="Z29" s="19">
        <v>7</v>
      </c>
      <c r="AA29" s="19">
        <v>0</v>
      </c>
      <c r="AB29" s="19">
        <v>1</v>
      </c>
      <c r="AC29" s="22"/>
      <c r="AD29" s="105" t="s">
        <v>39</v>
      </c>
      <c r="AE29" s="105"/>
      <c r="AF29" s="105"/>
      <c r="AG29" s="105"/>
      <c r="AH29" s="105"/>
      <c r="AI29" s="16">
        <f>SUM(J29,K29,R29,W29,'05'!H29,'05'!L29,'05'!U29,'05'!AA29,'06'!H29,'06'!L29)-H29</f>
        <v>0</v>
      </c>
      <c r="AJ29" s="16">
        <f>SUM(K29,R29,W29,'05'!H29,'05'!L29,'05'!U29,'05'!AA29,'06'!H29,'06'!L29)-'04'!I29</f>
        <v>0</v>
      </c>
      <c r="AK29" s="16">
        <f t="shared" si="3"/>
        <v>0</v>
      </c>
      <c r="AL29" s="16">
        <f t="shared" si="4"/>
        <v>0</v>
      </c>
      <c r="AM29" s="16">
        <f t="shared" si="5"/>
        <v>0</v>
      </c>
      <c r="AN29" s="16">
        <f>SUM('05'!I29:K29)-'05'!H29</f>
        <v>0</v>
      </c>
      <c r="AO29" s="16">
        <f>SUM('05'!M29:S29)-'05'!L29</f>
        <v>0</v>
      </c>
      <c r="AP29" s="16">
        <f>SUM('05'!V29:Z29)-'05'!U29</f>
        <v>0</v>
      </c>
      <c r="AQ29" s="16">
        <f>SUM('05'!AB29:AE29)-'05'!AA29</f>
        <v>0</v>
      </c>
      <c r="AR29" s="16">
        <f>SUM('06'!I29:K29)-'06'!H29</f>
        <v>0</v>
      </c>
      <c r="AS29" s="16">
        <f>SUM('06'!M29:P29,'06'!R29:W29)-'06'!L29</f>
        <v>0</v>
      </c>
    </row>
    <row r="30" spans="1:45" ht="12.9" customHeight="1">
      <c r="A30" s="2"/>
      <c r="B30" s="28"/>
      <c r="C30" s="28"/>
      <c r="D30" s="107" t="s">
        <v>40</v>
      </c>
      <c r="E30" s="107"/>
      <c r="F30" s="107"/>
      <c r="G30" s="108"/>
      <c r="H30" s="35">
        <f t="shared" si="6"/>
        <v>3932</v>
      </c>
      <c r="I30" s="25">
        <f>SUM(L30:P30,S30:V30,X30:AB30,'05'!I30:K30,'05'!M30:S30,'05'!V30:Z30,'05'!AB30:AE30,'06'!I30:K30,'06'!M30:P30,'06'!R30:W30)</f>
        <v>2606</v>
      </c>
      <c r="J30" s="33">
        <v>1326</v>
      </c>
      <c r="K30" s="72">
        <f t="shared" si="0"/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1"/>
      <c r="R30" s="73">
        <f t="shared" si="1"/>
        <v>0</v>
      </c>
      <c r="S30" s="34">
        <v>0</v>
      </c>
      <c r="T30" s="34">
        <v>0</v>
      </c>
      <c r="U30" s="34">
        <v>0</v>
      </c>
      <c r="V30" s="34">
        <v>0</v>
      </c>
      <c r="W30" s="72">
        <f t="shared" si="2"/>
        <v>11</v>
      </c>
      <c r="X30" s="34">
        <v>0</v>
      </c>
      <c r="Y30" s="34">
        <v>9</v>
      </c>
      <c r="Z30" s="34">
        <v>2</v>
      </c>
      <c r="AA30" s="34">
        <v>0</v>
      </c>
      <c r="AB30" s="34">
        <v>0</v>
      </c>
      <c r="AC30" s="32"/>
      <c r="AD30" s="28"/>
      <c r="AE30" s="107" t="s">
        <v>40</v>
      </c>
      <c r="AF30" s="107"/>
      <c r="AG30" s="107"/>
      <c r="AH30" s="107"/>
      <c r="AI30" s="16">
        <f>SUM(J30,K30,R30,W30,'05'!H30,'05'!L30,'05'!U30,'05'!AA30,'06'!H30,'06'!L30)-H30</f>
        <v>0</v>
      </c>
      <c r="AJ30" s="16">
        <f>SUM(K30,R30,W30,'05'!H30,'05'!L30,'05'!U30,'05'!AA30,'06'!H30,'06'!L30)-'04'!I30</f>
        <v>0</v>
      </c>
      <c r="AK30" s="16">
        <f t="shared" si="3"/>
        <v>0</v>
      </c>
      <c r="AL30" s="16">
        <f t="shared" si="4"/>
        <v>0</v>
      </c>
      <c r="AM30" s="16">
        <f t="shared" si="5"/>
        <v>0</v>
      </c>
      <c r="AN30" s="16">
        <f>SUM('05'!I30:K30)-'05'!H30</f>
        <v>0</v>
      </c>
      <c r="AO30" s="16">
        <f>SUM('05'!M30:S30)-'05'!L30</f>
        <v>0</v>
      </c>
      <c r="AP30" s="16">
        <f>SUM('05'!V30:Z30)-'05'!U30</f>
        <v>0</v>
      </c>
      <c r="AQ30" s="16">
        <f>SUM('05'!AB30:AE30)-'05'!AA30</f>
        <v>0</v>
      </c>
      <c r="AR30" s="16">
        <f>SUM('06'!I30:K30)-'06'!H30</f>
        <v>0</v>
      </c>
      <c r="AS30" s="16">
        <f>SUM('06'!M30:P30,'06'!R30:W30)-'06'!L30</f>
        <v>0</v>
      </c>
    </row>
    <row r="31" spans="1:45" ht="12.9" customHeight="1">
      <c r="A31" s="2"/>
      <c r="B31" s="28"/>
      <c r="C31" s="28"/>
      <c r="D31" s="107" t="s">
        <v>41</v>
      </c>
      <c r="E31" s="107"/>
      <c r="F31" s="107"/>
      <c r="G31" s="108"/>
      <c r="H31" s="35">
        <f t="shared" si="6"/>
        <v>1936</v>
      </c>
      <c r="I31" s="25">
        <f>SUM(L31:P31,S31:V31,X31:AB31,'05'!I31:K31,'05'!M31:S31,'05'!V31:Z31,'05'!AB31:AE31,'06'!I31:K31,'06'!M31:P31,'06'!R31:W31)</f>
        <v>0</v>
      </c>
      <c r="J31" s="33">
        <v>1936</v>
      </c>
      <c r="K31" s="72">
        <f t="shared" si="0"/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1"/>
      <c r="R31" s="73">
        <f t="shared" si="1"/>
        <v>0</v>
      </c>
      <c r="S31" s="34">
        <v>0</v>
      </c>
      <c r="T31" s="34">
        <v>0</v>
      </c>
      <c r="U31" s="34">
        <v>0</v>
      </c>
      <c r="V31" s="34">
        <v>0</v>
      </c>
      <c r="W31" s="72">
        <f t="shared" si="2"/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2"/>
      <c r="AD31" s="28"/>
      <c r="AE31" s="107" t="s">
        <v>41</v>
      </c>
      <c r="AF31" s="107"/>
      <c r="AG31" s="107"/>
      <c r="AH31" s="107"/>
      <c r="AI31" s="16">
        <f>SUM(J31,K31,R31,W31,'05'!H31,'05'!L31,'05'!U31,'05'!AA31,'06'!H31,'06'!L31)-H31</f>
        <v>0</v>
      </c>
      <c r="AJ31" s="16">
        <f>SUM(K31,R31,W31,'05'!H31,'05'!L31,'05'!U31,'05'!AA31,'06'!H31,'06'!L31)-'04'!I31</f>
        <v>0</v>
      </c>
      <c r="AK31" s="16">
        <f t="shared" si="3"/>
        <v>0</v>
      </c>
      <c r="AL31" s="16">
        <f t="shared" si="4"/>
        <v>0</v>
      </c>
      <c r="AM31" s="16">
        <f t="shared" si="5"/>
        <v>0</v>
      </c>
      <c r="AN31" s="16">
        <f>SUM('05'!I31:K31)-'05'!H31</f>
        <v>0</v>
      </c>
      <c r="AO31" s="16">
        <f>SUM('05'!M31:S31)-'05'!L31</f>
        <v>0</v>
      </c>
      <c r="AP31" s="16">
        <f>SUM('05'!V31:Z31)-'05'!U31</f>
        <v>0</v>
      </c>
      <c r="AQ31" s="16">
        <f>SUM('05'!AB31:AE31)-'05'!AA31</f>
        <v>0</v>
      </c>
      <c r="AR31" s="16">
        <f>SUM('06'!I31:K31)-'06'!H31</f>
        <v>0</v>
      </c>
      <c r="AS31" s="16">
        <f>SUM('06'!M31:P31,'06'!R31:W31)-'06'!L31</f>
        <v>0</v>
      </c>
    </row>
    <row r="32" spans="1:45" ht="12.9" customHeight="1">
      <c r="A32" s="14"/>
      <c r="B32" s="28"/>
      <c r="C32" s="28"/>
      <c r="D32" s="107" t="s">
        <v>42</v>
      </c>
      <c r="E32" s="107"/>
      <c r="F32" s="107"/>
      <c r="G32" s="108"/>
      <c r="H32" s="35">
        <f t="shared" si="6"/>
        <v>4880</v>
      </c>
      <c r="I32" s="25">
        <f>SUM(L32:P32,S32:V32,X32:AB32,'05'!I32:K32,'05'!M32:S32,'05'!V32:Z32,'05'!AB32:AE32,'06'!I32:K32,'06'!M32:P32,'06'!R32:W32)</f>
        <v>2794</v>
      </c>
      <c r="J32" s="33">
        <v>2086</v>
      </c>
      <c r="K32" s="72">
        <f t="shared" si="0"/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1"/>
      <c r="R32" s="73">
        <f t="shared" si="1"/>
        <v>0</v>
      </c>
      <c r="S32" s="34">
        <v>0</v>
      </c>
      <c r="T32" s="34">
        <v>0</v>
      </c>
      <c r="U32" s="34">
        <v>0</v>
      </c>
      <c r="V32" s="34">
        <v>0</v>
      </c>
      <c r="W32" s="72">
        <f t="shared" si="2"/>
        <v>6</v>
      </c>
      <c r="X32" s="34">
        <v>0</v>
      </c>
      <c r="Y32" s="34">
        <v>0</v>
      </c>
      <c r="Z32" s="34">
        <v>5</v>
      </c>
      <c r="AA32" s="34">
        <v>0</v>
      </c>
      <c r="AB32" s="34">
        <v>1</v>
      </c>
      <c r="AC32" s="32"/>
      <c r="AD32" s="28"/>
      <c r="AE32" s="107" t="s">
        <v>42</v>
      </c>
      <c r="AF32" s="107"/>
      <c r="AG32" s="107"/>
      <c r="AH32" s="107"/>
      <c r="AI32" s="16">
        <f>SUM(J32,K32,R32,W32,'05'!H32,'05'!L32,'05'!U32,'05'!AA32,'06'!H32,'06'!L32)-H32</f>
        <v>0</v>
      </c>
      <c r="AJ32" s="16">
        <f>SUM(K32,R32,W32,'05'!H32,'05'!L32,'05'!U32,'05'!AA32,'06'!H32,'06'!L32)-'04'!I32</f>
        <v>0</v>
      </c>
      <c r="AK32" s="16">
        <f t="shared" si="3"/>
        <v>0</v>
      </c>
      <c r="AL32" s="16">
        <f t="shared" si="4"/>
        <v>0</v>
      </c>
      <c r="AM32" s="16">
        <f t="shared" si="5"/>
        <v>0</v>
      </c>
      <c r="AN32" s="16">
        <f>SUM('05'!I32:K32)-'05'!H32</f>
        <v>0</v>
      </c>
      <c r="AO32" s="16">
        <f>SUM('05'!M32:S32)-'05'!L32</f>
        <v>0</v>
      </c>
      <c r="AP32" s="16">
        <f>SUM('05'!V32:Z32)-'05'!U32</f>
        <v>0</v>
      </c>
      <c r="AQ32" s="16">
        <f>SUM('05'!AB32:AE32)-'05'!AA32</f>
        <v>0</v>
      </c>
      <c r="AR32" s="16">
        <f>SUM('06'!I32:K32)-'06'!H32</f>
        <v>0</v>
      </c>
      <c r="AS32" s="16">
        <f>SUM('06'!M32:P32,'06'!R32:W32)-'06'!L32</f>
        <v>0</v>
      </c>
    </row>
    <row r="33" spans="1:45" s="14" customFormat="1" ht="12.9" customHeight="1">
      <c r="B33" s="23"/>
      <c r="C33" s="105" t="s">
        <v>43</v>
      </c>
      <c r="D33" s="105"/>
      <c r="E33" s="105"/>
      <c r="F33" s="105"/>
      <c r="G33" s="106"/>
      <c r="H33" s="24">
        <f>H34+H35+H38+H44+H46+H47</f>
        <v>2599</v>
      </c>
      <c r="I33" s="25">
        <f>SUM(L33:P33,S33:V33,X33:AB33,'05'!I33:K33,'05'!M33:S33,'05'!V33:Z33,'05'!AB33:AE33,'06'!I33:K33,'06'!M33:P33,'06'!R33:W33)</f>
        <v>1213</v>
      </c>
      <c r="J33" s="24">
        <f>J34+J35+J38+J44+J46+J47</f>
        <v>1386</v>
      </c>
      <c r="K33" s="26">
        <f t="shared" si="0"/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20"/>
      <c r="R33" s="27">
        <f t="shared" si="1"/>
        <v>0</v>
      </c>
      <c r="S33" s="19">
        <v>0</v>
      </c>
      <c r="T33" s="19">
        <v>0</v>
      </c>
      <c r="U33" s="19">
        <v>0</v>
      </c>
      <c r="V33" s="19">
        <v>0</v>
      </c>
      <c r="W33" s="26">
        <f t="shared" si="2"/>
        <v>0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22"/>
      <c r="AD33" s="105" t="s">
        <v>43</v>
      </c>
      <c r="AE33" s="105"/>
      <c r="AF33" s="105"/>
      <c r="AG33" s="105"/>
      <c r="AH33" s="105"/>
      <c r="AI33" s="16">
        <f>SUM(J33,K33,R33,W33,'05'!H33,'05'!L33,'05'!U33,'05'!AA33,'06'!H33,'06'!L33)-H33</f>
        <v>0</v>
      </c>
      <c r="AJ33" s="16">
        <f>SUM(K33,R33,W33,'05'!H33,'05'!L33,'05'!U33,'05'!AA33,'06'!H33,'06'!L33)-'04'!I33</f>
        <v>0</v>
      </c>
      <c r="AK33" s="16">
        <f t="shared" si="3"/>
        <v>0</v>
      </c>
      <c r="AL33" s="16">
        <f t="shared" si="4"/>
        <v>0</v>
      </c>
      <c r="AM33" s="16">
        <f t="shared" si="5"/>
        <v>0</v>
      </c>
      <c r="AN33" s="16">
        <f>SUM('05'!I33:K33)-'05'!H33</f>
        <v>0</v>
      </c>
      <c r="AO33" s="16">
        <f>SUM('05'!M33:S33)-'05'!L33</f>
        <v>0</v>
      </c>
      <c r="AP33" s="16">
        <f>SUM('05'!V33:Z33)-'05'!U33</f>
        <v>0</v>
      </c>
      <c r="AQ33" s="16">
        <f>SUM('05'!AB33:AE33)-'05'!AA33</f>
        <v>0</v>
      </c>
      <c r="AR33" s="16">
        <f>SUM('06'!I33:K33)-'06'!H33</f>
        <v>0</v>
      </c>
      <c r="AS33" s="16">
        <f>SUM('06'!M33:P33,'06'!R33:W33)-'06'!L33</f>
        <v>0</v>
      </c>
    </row>
    <row r="34" spans="1:45" ht="12.9" customHeight="1">
      <c r="A34" s="2"/>
      <c r="B34" s="28"/>
      <c r="C34" s="28"/>
      <c r="D34" s="107" t="s">
        <v>44</v>
      </c>
      <c r="E34" s="107"/>
      <c r="F34" s="107"/>
      <c r="G34" s="108"/>
      <c r="H34" s="24">
        <f t="shared" si="6"/>
        <v>2327</v>
      </c>
      <c r="I34" s="25">
        <f>SUM(L34:P34,S34:V34,X34:AB34,'05'!I34:K34,'05'!M34:S34,'05'!V34:Z34,'05'!AB34:AE34,'06'!I34:K34,'06'!M34:P34,'06'!R34:W34)</f>
        <v>1076</v>
      </c>
      <c r="J34" s="33">
        <v>1251</v>
      </c>
      <c r="K34" s="72">
        <f t="shared" si="0"/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1"/>
      <c r="R34" s="73">
        <f t="shared" si="1"/>
        <v>0</v>
      </c>
      <c r="S34" s="34">
        <v>0</v>
      </c>
      <c r="T34" s="34">
        <v>0</v>
      </c>
      <c r="U34" s="34">
        <v>0</v>
      </c>
      <c r="V34" s="34">
        <v>0</v>
      </c>
      <c r="W34" s="72">
        <f t="shared" si="2"/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2"/>
      <c r="AD34" s="28"/>
      <c r="AE34" s="107" t="s">
        <v>44</v>
      </c>
      <c r="AF34" s="107"/>
      <c r="AG34" s="107"/>
      <c r="AH34" s="107"/>
      <c r="AI34" s="16">
        <f>SUM(J34,K34,R34,W34,'05'!H34,'05'!L34,'05'!U34,'05'!AA34,'06'!H34,'06'!L34)-H34</f>
        <v>0</v>
      </c>
      <c r="AJ34" s="16">
        <f>SUM(K34,R34,W34,'05'!H34,'05'!L34,'05'!U34,'05'!AA34,'06'!H34,'06'!L34)-'04'!I34</f>
        <v>0</v>
      </c>
      <c r="AK34" s="16">
        <f t="shared" si="3"/>
        <v>0</v>
      </c>
      <c r="AL34" s="16">
        <f t="shared" si="4"/>
        <v>0</v>
      </c>
      <c r="AM34" s="16">
        <f t="shared" si="5"/>
        <v>0</v>
      </c>
      <c r="AN34" s="16">
        <f>SUM('05'!I34:K34)-'05'!H34</f>
        <v>0</v>
      </c>
      <c r="AO34" s="16">
        <f>SUM('05'!M34:S34)-'05'!L34</f>
        <v>0</v>
      </c>
      <c r="AP34" s="16">
        <f>SUM('05'!V34:Z34)-'05'!U34</f>
        <v>0</v>
      </c>
      <c r="AQ34" s="16">
        <f>SUM('05'!AB34:AE34)-'05'!AA34</f>
        <v>0</v>
      </c>
      <c r="AR34" s="16">
        <f>SUM('06'!I34:K34)-'06'!H34</f>
        <v>0</v>
      </c>
      <c r="AS34" s="16">
        <f>SUM('06'!M34:P34,'06'!R34:W34)-'06'!L34</f>
        <v>0</v>
      </c>
    </row>
    <row r="35" spans="1:45" ht="12.9" customHeight="1">
      <c r="A35" s="2"/>
      <c r="B35" s="28"/>
      <c r="C35" s="28"/>
      <c r="D35" s="107" t="s">
        <v>45</v>
      </c>
      <c r="E35" s="107"/>
      <c r="F35" s="107"/>
      <c r="G35" s="108"/>
      <c r="H35" s="24">
        <f t="shared" si="6"/>
        <v>34</v>
      </c>
      <c r="I35" s="25">
        <f>SUM(L35:P35,S35:V35,X35:AB35,'05'!I35:K35,'05'!M35:S35,'05'!V35:Z35,'05'!AB35:AE35,'06'!I35:K35,'06'!M35:P35,'06'!R35:W35)</f>
        <v>3</v>
      </c>
      <c r="J35" s="19">
        <v>31</v>
      </c>
      <c r="K35" s="72">
        <f t="shared" si="0"/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1"/>
      <c r="R35" s="73">
        <f t="shared" si="1"/>
        <v>0</v>
      </c>
      <c r="S35" s="30">
        <v>0</v>
      </c>
      <c r="T35" s="30">
        <v>0</v>
      </c>
      <c r="U35" s="30">
        <v>0</v>
      </c>
      <c r="V35" s="30">
        <v>0</v>
      </c>
      <c r="W35" s="72">
        <f t="shared" si="2"/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2"/>
      <c r="AD35" s="28"/>
      <c r="AE35" s="107" t="s">
        <v>45</v>
      </c>
      <c r="AF35" s="107"/>
      <c r="AG35" s="107"/>
      <c r="AH35" s="107"/>
      <c r="AI35" s="16">
        <f>SUM(J35,K35,R35,W35,'05'!H35,'05'!L35,'05'!U35,'05'!AA35,'06'!H35,'06'!L35)-H35</f>
        <v>0</v>
      </c>
      <c r="AJ35" s="16">
        <f>SUM(K35,R35,W35,'05'!H35,'05'!L35,'05'!U35,'05'!AA35,'06'!H35,'06'!L35)-'04'!I35</f>
        <v>0</v>
      </c>
      <c r="AK35" s="16">
        <f t="shared" si="3"/>
        <v>0</v>
      </c>
      <c r="AL35" s="16">
        <f t="shared" si="4"/>
        <v>0</v>
      </c>
      <c r="AM35" s="16">
        <f t="shared" si="5"/>
        <v>0</v>
      </c>
      <c r="AN35" s="16">
        <f>SUM('05'!I35:K35)-'05'!H35</f>
        <v>0</v>
      </c>
      <c r="AO35" s="16">
        <f>SUM('05'!M35:S35)-'05'!L35</f>
        <v>0</v>
      </c>
      <c r="AP35" s="16">
        <f>SUM('05'!V35:Z35)-'05'!U35</f>
        <v>0</v>
      </c>
      <c r="AQ35" s="16">
        <f>SUM('05'!AB35:AE35)-'05'!AA35</f>
        <v>0</v>
      </c>
      <c r="AR35" s="16">
        <f>SUM('06'!I35:K35)-'06'!H35</f>
        <v>0</v>
      </c>
      <c r="AS35" s="16">
        <f>SUM('06'!M35:P35,'06'!R35:W35)-'06'!L35</f>
        <v>0</v>
      </c>
    </row>
    <row r="36" spans="1:45" ht="12.9" customHeight="1">
      <c r="A36" s="2"/>
      <c r="B36" s="28"/>
      <c r="C36" s="28"/>
      <c r="D36" s="28"/>
      <c r="E36" s="107" t="s">
        <v>45</v>
      </c>
      <c r="F36" s="107"/>
      <c r="G36" s="108"/>
      <c r="H36" s="24">
        <f t="shared" si="6"/>
        <v>19</v>
      </c>
      <c r="I36" s="25">
        <f>SUM(L36:P36,S36:V36,X36:AB36,'05'!I36:K36,'05'!M36:S36,'05'!V36:Z36,'05'!AB36:AE36,'06'!I36:K36,'06'!M36:P36,'06'!R36:W36)</f>
        <v>2</v>
      </c>
      <c r="J36" s="33">
        <v>17</v>
      </c>
      <c r="K36" s="72">
        <f t="shared" si="0"/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1"/>
      <c r="R36" s="73">
        <f t="shared" si="1"/>
        <v>0</v>
      </c>
      <c r="S36" s="34">
        <v>0</v>
      </c>
      <c r="T36" s="34">
        <v>0</v>
      </c>
      <c r="U36" s="34">
        <v>0</v>
      </c>
      <c r="V36" s="34">
        <v>0</v>
      </c>
      <c r="W36" s="72">
        <f t="shared" si="2"/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32"/>
      <c r="AD36" s="28"/>
      <c r="AE36" s="28"/>
      <c r="AF36" s="107" t="s">
        <v>45</v>
      </c>
      <c r="AG36" s="107"/>
      <c r="AH36" s="107"/>
      <c r="AI36" s="16">
        <f>SUM(J36,K36,R36,W36,'05'!H36,'05'!L36,'05'!U36,'05'!AA36,'06'!H36,'06'!L36)-H36</f>
        <v>0</v>
      </c>
      <c r="AJ36" s="16">
        <f>SUM(K36,R36,W36,'05'!H36,'05'!L36,'05'!U36,'05'!AA36,'06'!H36,'06'!L36)-'04'!I36</f>
        <v>0</v>
      </c>
      <c r="AK36" s="16">
        <f t="shared" si="3"/>
        <v>0</v>
      </c>
      <c r="AL36" s="16">
        <f t="shared" si="4"/>
        <v>0</v>
      </c>
      <c r="AM36" s="16">
        <f t="shared" si="5"/>
        <v>0</v>
      </c>
      <c r="AN36" s="16">
        <f>SUM('05'!I36:K36)-'05'!H36</f>
        <v>0</v>
      </c>
      <c r="AO36" s="16">
        <f>SUM('05'!M36:S36)-'05'!L36</f>
        <v>0</v>
      </c>
      <c r="AP36" s="16">
        <f>SUM('05'!V36:Z36)-'05'!U36</f>
        <v>0</v>
      </c>
      <c r="AQ36" s="16">
        <f>SUM('05'!AB36:AE36)-'05'!AA36</f>
        <v>0</v>
      </c>
      <c r="AR36" s="16">
        <f>SUM('06'!I36:K36)-'06'!H36</f>
        <v>0</v>
      </c>
      <c r="AS36" s="16">
        <f>SUM('06'!M36:P36,'06'!R36:W36)-'06'!L36</f>
        <v>0</v>
      </c>
    </row>
    <row r="37" spans="1:45" ht="12.9" customHeight="1">
      <c r="A37" s="2"/>
      <c r="B37" s="28"/>
      <c r="C37" s="28"/>
      <c r="D37" s="28"/>
      <c r="E37" s="107" t="s">
        <v>46</v>
      </c>
      <c r="F37" s="107"/>
      <c r="G37" s="108"/>
      <c r="H37" s="24">
        <f t="shared" si="6"/>
        <v>15</v>
      </c>
      <c r="I37" s="25">
        <f>SUM(L37:P37,S37:V37,X37:AB37,'05'!I37:K37,'05'!M37:S37,'05'!V37:Z37,'05'!AB37:AE37,'06'!I37:K37,'06'!M37:P37,'06'!R37:W37)</f>
        <v>1</v>
      </c>
      <c r="J37" s="33">
        <v>14</v>
      </c>
      <c r="K37" s="72">
        <f t="shared" si="0"/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1"/>
      <c r="R37" s="73">
        <f t="shared" si="1"/>
        <v>0</v>
      </c>
      <c r="S37" s="34">
        <v>0</v>
      </c>
      <c r="T37" s="34">
        <v>0</v>
      </c>
      <c r="U37" s="34">
        <v>0</v>
      </c>
      <c r="V37" s="34">
        <v>0</v>
      </c>
      <c r="W37" s="72">
        <f t="shared" si="2"/>
        <v>0</v>
      </c>
      <c r="X37" s="34">
        <v>0</v>
      </c>
      <c r="Y37" s="34">
        <v>0</v>
      </c>
      <c r="Z37" s="34">
        <v>0</v>
      </c>
      <c r="AA37" s="34">
        <v>0</v>
      </c>
      <c r="AB37" s="34">
        <v>0</v>
      </c>
      <c r="AC37" s="32"/>
      <c r="AD37" s="28"/>
      <c r="AE37" s="28"/>
      <c r="AF37" s="107" t="s">
        <v>46</v>
      </c>
      <c r="AG37" s="107"/>
      <c r="AH37" s="107"/>
      <c r="AI37" s="16">
        <f>SUM(J37,K37,R37,W37,'05'!H37,'05'!L37,'05'!U37,'05'!AA37,'06'!H37,'06'!L37)-H37</f>
        <v>0</v>
      </c>
      <c r="AJ37" s="16">
        <f>SUM(K37,R37,W37,'05'!H37,'05'!L37,'05'!U37,'05'!AA37,'06'!H37,'06'!L37)-'04'!I37</f>
        <v>0</v>
      </c>
      <c r="AK37" s="16">
        <f t="shared" si="3"/>
        <v>0</v>
      </c>
      <c r="AL37" s="16">
        <f t="shared" si="4"/>
        <v>0</v>
      </c>
      <c r="AM37" s="16">
        <f t="shared" si="5"/>
        <v>0</v>
      </c>
      <c r="AN37" s="16">
        <f>SUM('05'!I37:K37)-'05'!H37</f>
        <v>0</v>
      </c>
      <c r="AO37" s="16">
        <f>SUM('05'!M37:S37)-'05'!L37</f>
        <v>0</v>
      </c>
      <c r="AP37" s="16">
        <f>SUM('05'!V37:Z37)-'05'!U37</f>
        <v>0</v>
      </c>
      <c r="AQ37" s="16">
        <f>SUM('05'!AB37:AE37)-'05'!AA37</f>
        <v>0</v>
      </c>
      <c r="AR37" s="16">
        <f>SUM('06'!I37:K37)-'06'!H37</f>
        <v>0</v>
      </c>
      <c r="AS37" s="16">
        <f>SUM('06'!M37:P37,'06'!R37:W37)-'06'!L37</f>
        <v>0</v>
      </c>
    </row>
    <row r="38" spans="1:45" ht="12.9" customHeight="1">
      <c r="A38" s="2"/>
      <c r="B38" s="28"/>
      <c r="C38" s="28"/>
      <c r="D38" s="107" t="s">
        <v>47</v>
      </c>
      <c r="E38" s="107"/>
      <c r="F38" s="107"/>
      <c r="G38" s="108"/>
      <c r="H38" s="24">
        <f t="shared" si="6"/>
        <v>231</v>
      </c>
      <c r="I38" s="25">
        <f>SUM(L38:P38,S38:V38,X38:AB38,'05'!I38:K38,'05'!M38:S38,'05'!V38:Z38,'05'!AB38:AE38,'06'!I38:K38,'06'!M38:P38,'06'!R38:W38)</f>
        <v>134</v>
      </c>
      <c r="J38" s="19">
        <f>SUM(J39:J43)</f>
        <v>97</v>
      </c>
      <c r="K38" s="72">
        <f t="shared" si="0"/>
        <v>0</v>
      </c>
      <c r="L38" s="30">
        <f>SUM(L39:L43)</f>
        <v>0</v>
      </c>
      <c r="M38" s="30">
        <f>SUM(M39:M43)</f>
        <v>0</v>
      </c>
      <c r="N38" s="30">
        <f>SUM(N39:N43)</f>
        <v>0</v>
      </c>
      <c r="O38" s="30">
        <f>SUM(O39:O43)</f>
        <v>0</v>
      </c>
      <c r="P38" s="30">
        <f>SUM(P39:P43)</f>
        <v>0</v>
      </c>
      <c r="Q38" s="31"/>
      <c r="R38" s="73">
        <f t="shared" si="1"/>
        <v>0</v>
      </c>
      <c r="S38" s="30">
        <f>SUM(S39:S43)</f>
        <v>0</v>
      </c>
      <c r="T38" s="30">
        <f>SUM(T39:T43)</f>
        <v>0</v>
      </c>
      <c r="U38" s="30">
        <f>SUM(U39:U43)</f>
        <v>0</v>
      </c>
      <c r="V38" s="30">
        <f>SUM(V39:V43)</f>
        <v>0</v>
      </c>
      <c r="W38" s="72">
        <f t="shared" si="2"/>
        <v>0</v>
      </c>
      <c r="X38" s="30">
        <f>SUM(X39:X43)</f>
        <v>0</v>
      </c>
      <c r="Y38" s="30">
        <f>SUM(Y39:Y43)</f>
        <v>0</v>
      </c>
      <c r="Z38" s="30">
        <f>SUM(Z39:Z43)</f>
        <v>0</v>
      </c>
      <c r="AA38" s="30">
        <f>SUM(AA39:AA43)</f>
        <v>0</v>
      </c>
      <c r="AB38" s="30">
        <f>SUM(AB39:AB43)</f>
        <v>0</v>
      </c>
      <c r="AC38" s="32"/>
      <c r="AD38" s="28"/>
      <c r="AE38" s="107" t="s">
        <v>47</v>
      </c>
      <c r="AF38" s="107"/>
      <c r="AG38" s="107"/>
      <c r="AH38" s="107"/>
      <c r="AI38" s="16">
        <f>SUM(J38,K38,R38,W38,'05'!H38,'05'!L38,'05'!U38,'05'!AA38,'06'!H38,'06'!L38)-H38</f>
        <v>0</v>
      </c>
      <c r="AJ38" s="16">
        <f>SUM(K38,R38,W38,'05'!H38,'05'!L38,'05'!U38,'05'!AA38,'06'!H38,'06'!L38)-'04'!I38</f>
        <v>0</v>
      </c>
      <c r="AK38" s="16">
        <f t="shared" si="3"/>
        <v>0</v>
      </c>
      <c r="AL38" s="16">
        <f t="shared" si="4"/>
        <v>0</v>
      </c>
      <c r="AM38" s="16">
        <f t="shared" si="5"/>
        <v>0</v>
      </c>
      <c r="AN38" s="16">
        <f>SUM('05'!I38:K38)-'05'!H38</f>
        <v>0</v>
      </c>
      <c r="AO38" s="16">
        <f>SUM('05'!M38:S38)-'05'!L38</f>
        <v>0</v>
      </c>
      <c r="AP38" s="16">
        <f>SUM('05'!V38:Z38)-'05'!U38</f>
        <v>0</v>
      </c>
      <c r="AQ38" s="16">
        <f>SUM('05'!AB38:AE38)-'05'!AA38</f>
        <v>0</v>
      </c>
      <c r="AR38" s="16">
        <f>SUM('06'!I38:K38)-'06'!H38</f>
        <v>0</v>
      </c>
      <c r="AS38" s="16">
        <f>SUM('06'!M38:P38,'06'!R38:W38)-'06'!L38</f>
        <v>0</v>
      </c>
    </row>
    <row r="39" spans="1:45" ht="12.9" customHeight="1">
      <c r="A39" s="2"/>
      <c r="B39" s="28"/>
      <c r="C39" s="28"/>
      <c r="D39" s="28"/>
      <c r="E39" s="110" t="s">
        <v>48</v>
      </c>
      <c r="F39" s="110"/>
      <c r="G39" s="111"/>
      <c r="H39" s="24">
        <f t="shared" si="6"/>
        <v>5</v>
      </c>
      <c r="I39" s="25">
        <f>SUM(L39:P39,S39:V39,X39:AB39,'05'!I39:K39,'05'!M39:S39,'05'!V39:Z39,'05'!AB39:AE39,'06'!I39:K39,'06'!M39:P39,'06'!R39:W39)</f>
        <v>5</v>
      </c>
      <c r="J39" s="33">
        <v>0</v>
      </c>
      <c r="K39" s="72">
        <f t="shared" si="0"/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1"/>
      <c r="R39" s="73">
        <f t="shared" si="1"/>
        <v>0</v>
      </c>
      <c r="S39" s="34">
        <v>0</v>
      </c>
      <c r="T39" s="34">
        <v>0</v>
      </c>
      <c r="U39" s="34">
        <v>0</v>
      </c>
      <c r="V39" s="34">
        <v>0</v>
      </c>
      <c r="W39" s="72">
        <f t="shared" si="2"/>
        <v>0</v>
      </c>
      <c r="X39" s="34">
        <v>0</v>
      </c>
      <c r="Y39" s="34">
        <v>0</v>
      </c>
      <c r="Z39" s="34">
        <v>0</v>
      </c>
      <c r="AA39" s="34">
        <v>0</v>
      </c>
      <c r="AB39" s="34">
        <v>0</v>
      </c>
      <c r="AC39" s="32"/>
      <c r="AD39" s="28"/>
      <c r="AE39" s="28"/>
      <c r="AF39" s="110" t="s">
        <v>48</v>
      </c>
      <c r="AG39" s="110"/>
      <c r="AH39" s="110"/>
      <c r="AI39" s="16">
        <f>SUM(J39,K39,R39,W39,'05'!H39,'05'!L39,'05'!U39,'05'!AA39,'06'!H39,'06'!L39)-H39</f>
        <v>0</v>
      </c>
      <c r="AJ39" s="16">
        <f>SUM(K39,R39,W39,'05'!H39,'05'!L39,'05'!U39,'05'!AA39,'06'!H39,'06'!L39)-'04'!I39</f>
        <v>0</v>
      </c>
      <c r="AK39" s="16">
        <f t="shared" si="3"/>
        <v>0</v>
      </c>
      <c r="AL39" s="16">
        <f t="shared" si="4"/>
        <v>0</v>
      </c>
      <c r="AM39" s="16">
        <f t="shared" si="5"/>
        <v>0</v>
      </c>
      <c r="AN39" s="16">
        <f>SUM('05'!I39:K39)-'05'!H39</f>
        <v>0</v>
      </c>
      <c r="AO39" s="16">
        <f>SUM('05'!M39:S39)-'05'!L39</f>
        <v>0</v>
      </c>
      <c r="AP39" s="16">
        <f>SUM('05'!V39:Z39)-'05'!U39</f>
        <v>0</v>
      </c>
      <c r="AQ39" s="16">
        <f>SUM('05'!AB39:AE39)-'05'!AA39</f>
        <v>0</v>
      </c>
      <c r="AR39" s="16">
        <f>SUM('06'!I39:K39)-'06'!H39</f>
        <v>0</v>
      </c>
      <c r="AS39" s="16">
        <f>SUM('06'!M39:P39,'06'!R39:W39)-'06'!L39</f>
        <v>0</v>
      </c>
    </row>
    <row r="40" spans="1:45" ht="12.9" customHeight="1">
      <c r="A40" s="2"/>
      <c r="B40" s="28"/>
      <c r="C40" s="28"/>
      <c r="D40" s="28"/>
      <c r="E40" s="107" t="s">
        <v>49</v>
      </c>
      <c r="F40" s="107"/>
      <c r="G40" s="108"/>
      <c r="H40" s="24">
        <f t="shared" si="6"/>
        <v>174</v>
      </c>
      <c r="I40" s="25">
        <f>SUM(L40:P40,S40:V40,X40:AB40,'05'!I40:K40,'05'!M40:S40,'05'!V40:Z40,'05'!AB40:AE40,'06'!I40:K40,'06'!M40:P40,'06'!R40:W40)</f>
        <v>84</v>
      </c>
      <c r="J40" s="33">
        <v>90</v>
      </c>
      <c r="K40" s="72">
        <f t="shared" si="0"/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1"/>
      <c r="R40" s="73">
        <f t="shared" si="1"/>
        <v>0</v>
      </c>
      <c r="S40" s="34">
        <v>0</v>
      </c>
      <c r="T40" s="34">
        <v>0</v>
      </c>
      <c r="U40" s="34">
        <v>0</v>
      </c>
      <c r="V40" s="34">
        <v>0</v>
      </c>
      <c r="W40" s="72">
        <f t="shared" si="2"/>
        <v>0</v>
      </c>
      <c r="X40" s="34">
        <v>0</v>
      </c>
      <c r="Y40" s="34">
        <v>0</v>
      </c>
      <c r="Z40" s="34">
        <v>0</v>
      </c>
      <c r="AA40" s="34">
        <v>0</v>
      </c>
      <c r="AB40" s="34">
        <v>0</v>
      </c>
      <c r="AC40" s="32"/>
      <c r="AD40" s="28"/>
      <c r="AE40" s="28"/>
      <c r="AF40" s="107" t="s">
        <v>49</v>
      </c>
      <c r="AG40" s="107"/>
      <c r="AH40" s="107"/>
      <c r="AI40" s="16">
        <f>SUM(J40,K40,R40,W40,'05'!H40,'05'!L40,'05'!U40,'05'!AA40,'06'!H40,'06'!L40)-H40</f>
        <v>0</v>
      </c>
      <c r="AJ40" s="16">
        <f>SUM(K40,R40,W40,'05'!H40,'05'!L40,'05'!U40,'05'!AA40,'06'!H40,'06'!L40)-'04'!I40</f>
        <v>0</v>
      </c>
      <c r="AK40" s="16">
        <f t="shared" si="3"/>
        <v>0</v>
      </c>
      <c r="AL40" s="16">
        <f t="shared" si="4"/>
        <v>0</v>
      </c>
      <c r="AM40" s="16">
        <f t="shared" si="5"/>
        <v>0</v>
      </c>
      <c r="AN40" s="16">
        <f>SUM('05'!I40:K40)-'05'!H40</f>
        <v>0</v>
      </c>
      <c r="AO40" s="16">
        <f>SUM('05'!M40:S40)-'05'!L40</f>
        <v>0</v>
      </c>
      <c r="AP40" s="16">
        <f>SUM('05'!V40:Z40)-'05'!U40</f>
        <v>0</v>
      </c>
      <c r="AQ40" s="16">
        <f>SUM('05'!AB40:AE40)-'05'!AA40</f>
        <v>0</v>
      </c>
      <c r="AR40" s="16">
        <f>SUM('06'!I40:K40)-'06'!H40</f>
        <v>0</v>
      </c>
      <c r="AS40" s="16">
        <f>SUM('06'!M40:P40,'06'!R40:W40)-'06'!L40</f>
        <v>0</v>
      </c>
    </row>
    <row r="41" spans="1:45" ht="12.9" customHeight="1">
      <c r="A41" s="2"/>
      <c r="B41" s="28"/>
      <c r="C41" s="28"/>
      <c r="D41" s="28"/>
      <c r="E41" s="107" t="s">
        <v>165</v>
      </c>
      <c r="F41" s="107"/>
      <c r="G41" s="108"/>
      <c r="H41" s="24">
        <f t="shared" si="6"/>
        <v>1</v>
      </c>
      <c r="I41" s="25">
        <f>SUM(L41:P41,S41:V41,X41:AB41,'05'!I41:K41,'05'!M41:S41,'05'!V41:Z41,'05'!AB41:AE41,'06'!I41:K41,'06'!M41:P41,'06'!R41:W41)</f>
        <v>1</v>
      </c>
      <c r="J41" s="33">
        <v>0</v>
      </c>
      <c r="K41" s="72">
        <f t="shared" si="0"/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1"/>
      <c r="R41" s="73">
        <f t="shared" si="1"/>
        <v>0</v>
      </c>
      <c r="S41" s="34">
        <v>0</v>
      </c>
      <c r="T41" s="34">
        <v>0</v>
      </c>
      <c r="U41" s="34">
        <v>0</v>
      </c>
      <c r="V41" s="34">
        <v>0</v>
      </c>
      <c r="W41" s="72">
        <f t="shared" si="2"/>
        <v>0</v>
      </c>
      <c r="X41" s="34">
        <v>0</v>
      </c>
      <c r="Y41" s="34">
        <v>0</v>
      </c>
      <c r="Z41" s="34">
        <v>0</v>
      </c>
      <c r="AA41" s="34">
        <v>0</v>
      </c>
      <c r="AB41" s="34">
        <v>0</v>
      </c>
      <c r="AC41" s="32"/>
      <c r="AD41" s="28"/>
      <c r="AE41" s="28"/>
      <c r="AF41" s="107" t="s">
        <v>165</v>
      </c>
      <c r="AG41" s="107"/>
      <c r="AH41" s="107"/>
      <c r="AI41" s="16">
        <f>SUM(J41,K41,R41,W41,'05'!H41,'05'!L41,'05'!U41,'05'!AA41,'06'!H41,'06'!L41)-H41</f>
        <v>0</v>
      </c>
      <c r="AJ41" s="16">
        <f>SUM(K41,R41,W41,'05'!H41,'05'!L41,'05'!U41,'05'!AA41,'06'!H41,'06'!L41)-'04'!I41</f>
        <v>0</v>
      </c>
      <c r="AK41" s="16">
        <f t="shared" si="3"/>
        <v>0</v>
      </c>
      <c r="AL41" s="16">
        <f t="shared" si="4"/>
        <v>0</v>
      </c>
      <c r="AM41" s="16">
        <f t="shared" si="5"/>
        <v>0</v>
      </c>
      <c r="AN41" s="16">
        <f>SUM('05'!I41:K41)-'05'!H41</f>
        <v>0</v>
      </c>
      <c r="AO41" s="16">
        <f>SUM('05'!M41:S41)-'05'!L41</f>
        <v>0</v>
      </c>
      <c r="AP41" s="16">
        <f>SUM('05'!V41:Z41)-'05'!U41</f>
        <v>0</v>
      </c>
      <c r="AQ41" s="16">
        <f>SUM('05'!AB41:AE41)-'05'!AA41</f>
        <v>0</v>
      </c>
      <c r="AR41" s="16">
        <f>SUM('06'!I41:K41)-'06'!H41</f>
        <v>0</v>
      </c>
      <c r="AS41" s="16">
        <f>SUM('06'!M41:P41,'06'!R41:W41)-'06'!L41</f>
        <v>0</v>
      </c>
    </row>
    <row r="42" spans="1:45" ht="12.9" customHeight="1">
      <c r="A42" s="2"/>
      <c r="B42" s="28"/>
      <c r="C42" s="28"/>
      <c r="D42" s="28"/>
      <c r="E42" s="107" t="s">
        <v>50</v>
      </c>
      <c r="F42" s="107"/>
      <c r="G42" s="108"/>
      <c r="H42" s="24">
        <f t="shared" si="6"/>
        <v>50</v>
      </c>
      <c r="I42" s="25">
        <f>SUM(L42:P42,S42:V42,X42:AB42,'05'!I42:K42,'05'!M42:S42,'05'!V42:Z42,'05'!AB42:AE42,'06'!I42:K42,'06'!M42:P42,'06'!R42:W42)</f>
        <v>43</v>
      </c>
      <c r="J42" s="33">
        <v>7</v>
      </c>
      <c r="K42" s="72">
        <f t="shared" si="0"/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1"/>
      <c r="R42" s="73">
        <f t="shared" si="1"/>
        <v>0</v>
      </c>
      <c r="S42" s="34">
        <v>0</v>
      </c>
      <c r="T42" s="34">
        <v>0</v>
      </c>
      <c r="U42" s="34">
        <v>0</v>
      </c>
      <c r="V42" s="34">
        <v>0</v>
      </c>
      <c r="W42" s="72">
        <f t="shared" si="2"/>
        <v>0</v>
      </c>
      <c r="X42" s="34">
        <v>0</v>
      </c>
      <c r="Y42" s="34">
        <v>0</v>
      </c>
      <c r="Z42" s="34">
        <v>0</v>
      </c>
      <c r="AA42" s="34">
        <v>0</v>
      </c>
      <c r="AB42" s="34">
        <v>0</v>
      </c>
      <c r="AC42" s="32"/>
      <c r="AD42" s="28"/>
      <c r="AE42" s="28"/>
      <c r="AF42" s="107" t="s">
        <v>50</v>
      </c>
      <c r="AG42" s="107"/>
      <c r="AH42" s="107"/>
      <c r="AI42" s="16">
        <f>SUM(J42,K42,R42,W42,'05'!H42,'05'!L42,'05'!U42,'05'!AA42,'06'!H42,'06'!L42)-H42</f>
        <v>0</v>
      </c>
      <c r="AJ42" s="16">
        <f>SUM(K42,R42,W42,'05'!H42,'05'!L42,'05'!U42,'05'!AA42,'06'!H42,'06'!L42)-'04'!I42</f>
        <v>0</v>
      </c>
      <c r="AK42" s="16">
        <f t="shared" si="3"/>
        <v>0</v>
      </c>
      <c r="AL42" s="16">
        <f t="shared" si="4"/>
        <v>0</v>
      </c>
      <c r="AM42" s="16">
        <f t="shared" si="5"/>
        <v>0</v>
      </c>
      <c r="AN42" s="16">
        <f>SUM('05'!I42:K42)-'05'!H42</f>
        <v>0</v>
      </c>
      <c r="AO42" s="16">
        <f>SUM('05'!M42:S42)-'05'!L42</f>
        <v>0</v>
      </c>
      <c r="AP42" s="16">
        <f>SUM('05'!V42:Z42)-'05'!U42</f>
        <v>0</v>
      </c>
      <c r="AQ42" s="16">
        <f>SUM('05'!AB42:AE42)-'05'!AA42</f>
        <v>0</v>
      </c>
      <c r="AR42" s="16">
        <f>SUM('06'!I42:K42)-'06'!H42</f>
        <v>0</v>
      </c>
      <c r="AS42" s="16">
        <f>SUM('06'!M42:P42,'06'!R42:W42)-'06'!L42</f>
        <v>0</v>
      </c>
    </row>
    <row r="43" spans="1:45" ht="12.9" customHeight="1">
      <c r="A43" s="2"/>
      <c r="B43" s="28"/>
      <c r="C43" s="28"/>
      <c r="D43" s="28"/>
      <c r="E43" s="112" t="s">
        <v>72</v>
      </c>
      <c r="F43" s="112"/>
      <c r="G43" s="113"/>
      <c r="H43" s="24">
        <f t="shared" si="6"/>
        <v>1</v>
      </c>
      <c r="I43" s="25">
        <f>SUM(L43:P43,S43:V43,X43:AB43,'05'!I43:K43,'05'!M43:S43,'05'!V43:Z43,'05'!AB43:AE43,'06'!I43:K43,'06'!M43:P43,'06'!R43:W43)</f>
        <v>1</v>
      </c>
      <c r="J43" s="33">
        <v>0</v>
      </c>
      <c r="K43" s="72">
        <f t="shared" si="0"/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1"/>
      <c r="R43" s="73">
        <f t="shared" si="1"/>
        <v>0</v>
      </c>
      <c r="S43" s="34">
        <v>0</v>
      </c>
      <c r="T43" s="34">
        <v>0</v>
      </c>
      <c r="U43" s="34">
        <v>0</v>
      </c>
      <c r="V43" s="34">
        <v>0</v>
      </c>
      <c r="W43" s="72">
        <f t="shared" si="2"/>
        <v>0</v>
      </c>
      <c r="X43" s="34">
        <v>0</v>
      </c>
      <c r="Y43" s="34">
        <v>0</v>
      </c>
      <c r="Z43" s="34">
        <v>0</v>
      </c>
      <c r="AA43" s="34">
        <v>0</v>
      </c>
      <c r="AB43" s="34">
        <v>0</v>
      </c>
      <c r="AC43" s="32"/>
      <c r="AD43" s="28"/>
      <c r="AE43" s="28"/>
      <c r="AF43" s="112" t="s">
        <v>72</v>
      </c>
      <c r="AG43" s="112"/>
      <c r="AH43" s="112"/>
      <c r="AI43" s="16">
        <f>SUM(J43,K43,R43,W43,'05'!H43,'05'!L43,'05'!U43,'05'!AA43,'06'!H43,'06'!L43)-H43</f>
        <v>0</v>
      </c>
      <c r="AJ43" s="16">
        <f>SUM(K43,R43,W43,'05'!H43,'05'!L43,'05'!U43,'05'!AA43,'06'!H43,'06'!L43)-'04'!I43</f>
        <v>0</v>
      </c>
      <c r="AK43" s="16">
        <f t="shared" si="3"/>
        <v>0</v>
      </c>
      <c r="AL43" s="16">
        <f t="shared" si="4"/>
        <v>0</v>
      </c>
      <c r="AM43" s="16">
        <f t="shared" si="5"/>
        <v>0</v>
      </c>
      <c r="AN43" s="16">
        <f>SUM('05'!I43:K43)-'05'!H43</f>
        <v>0</v>
      </c>
      <c r="AO43" s="16">
        <f>SUM('05'!M43:S43)-'05'!L43</f>
        <v>0</v>
      </c>
      <c r="AP43" s="16">
        <f>SUM('05'!V43:Z43)-'05'!U43</f>
        <v>0</v>
      </c>
      <c r="AQ43" s="16">
        <f>SUM('05'!AB43:AE43)-'05'!AA43</f>
        <v>0</v>
      </c>
      <c r="AR43" s="16">
        <f>SUM('06'!I43:K43)-'06'!H43</f>
        <v>0</v>
      </c>
      <c r="AS43" s="16">
        <f>SUM('06'!M43:P43,'06'!R43:W43)-'06'!L43</f>
        <v>0</v>
      </c>
    </row>
    <row r="44" spans="1:45" ht="12.9" customHeight="1">
      <c r="A44" s="14"/>
      <c r="B44" s="28"/>
      <c r="C44" s="28"/>
      <c r="D44" s="107" t="s">
        <v>73</v>
      </c>
      <c r="E44" s="107"/>
      <c r="F44" s="107"/>
      <c r="G44" s="108"/>
      <c r="H44" s="24">
        <f t="shared" si="6"/>
        <v>6</v>
      </c>
      <c r="I44" s="25">
        <f>SUM(L44:P44,S44:V44,X44:AB44,'05'!I44:K44,'05'!M44:S44,'05'!V44:Z44,'05'!AB44:AE44,'06'!I44:K44,'06'!M44:P44,'06'!R44:W44)</f>
        <v>0</v>
      </c>
      <c r="J44" s="33">
        <v>6</v>
      </c>
      <c r="K44" s="72">
        <f t="shared" si="0"/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1"/>
      <c r="R44" s="73">
        <f t="shared" si="1"/>
        <v>0</v>
      </c>
      <c r="S44" s="34">
        <v>0</v>
      </c>
      <c r="T44" s="34">
        <v>0</v>
      </c>
      <c r="U44" s="34">
        <v>0</v>
      </c>
      <c r="V44" s="34">
        <v>0</v>
      </c>
      <c r="W44" s="72">
        <f t="shared" si="2"/>
        <v>0</v>
      </c>
      <c r="X44" s="34">
        <v>0</v>
      </c>
      <c r="Y44" s="34">
        <v>0</v>
      </c>
      <c r="Z44" s="34">
        <v>0</v>
      </c>
      <c r="AA44" s="34">
        <v>0</v>
      </c>
      <c r="AB44" s="34">
        <v>0</v>
      </c>
      <c r="AC44" s="32"/>
      <c r="AD44" s="28"/>
      <c r="AE44" s="107" t="s">
        <v>73</v>
      </c>
      <c r="AF44" s="107"/>
      <c r="AG44" s="107"/>
      <c r="AH44" s="107"/>
      <c r="AI44" s="16">
        <f>SUM(J44,K44,R44,W44,'05'!H44,'05'!L44,'05'!U44,'05'!AA44,'06'!H44,'06'!L44)-H44</f>
        <v>0</v>
      </c>
      <c r="AJ44" s="16">
        <f>SUM(K44,R44,W44,'05'!H44,'05'!L44,'05'!U44,'05'!AA44,'06'!H44,'06'!L44)-'04'!I44</f>
        <v>0</v>
      </c>
      <c r="AK44" s="16">
        <f t="shared" si="3"/>
        <v>0</v>
      </c>
      <c r="AL44" s="16">
        <f t="shared" si="4"/>
        <v>0</v>
      </c>
      <c r="AM44" s="16">
        <f t="shared" si="5"/>
        <v>0</v>
      </c>
      <c r="AN44" s="16">
        <f>SUM('05'!I44:K44)-'05'!H44</f>
        <v>0</v>
      </c>
      <c r="AO44" s="16">
        <f>SUM('05'!M44:S44)-'05'!L44</f>
        <v>0</v>
      </c>
      <c r="AP44" s="16">
        <f>SUM('05'!V44:Z44)-'05'!U44</f>
        <v>0</v>
      </c>
      <c r="AQ44" s="16">
        <f>SUM('05'!AB44:AE44)-'05'!AA44</f>
        <v>0</v>
      </c>
      <c r="AR44" s="16">
        <f>SUM('06'!I44:K44)-'06'!H44</f>
        <v>0</v>
      </c>
      <c r="AS44" s="16">
        <f>SUM('06'!M44:P44,'06'!R44:W44)-'06'!L44</f>
        <v>0</v>
      </c>
    </row>
    <row r="45" spans="1:45" s="14" customFormat="1" ht="12.9" customHeight="1">
      <c r="A45" s="2"/>
      <c r="B45" s="28"/>
      <c r="C45" s="28"/>
      <c r="D45" s="28"/>
      <c r="E45" s="109" t="s">
        <v>74</v>
      </c>
      <c r="F45" s="109"/>
      <c r="G45" s="29" t="s">
        <v>51</v>
      </c>
      <c r="H45" s="24">
        <f t="shared" si="6"/>
        <v>6</v>
      </c>
      <c r="I45" s="25">
        <f>SUM(L45:P45,S45:V45,X45:AB45,'05'!I45:K45,'05'!M45:S45,'05'!V45:Z45,'05'!AB45:AE45,'06'!I45:K45,'06'!M45:P45,'06'!R45:W45)</f>
        <v>0</v>
      </c>
      <c r="J45" s="33">
        <v>6</v>
      </c>
      <c r="K45" s="72">
        <f t="shared" si="0"/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1"/>
      <c r="R45" s="73">
        <f t="shared" si="1"/>
        <v>0</v>
      </c>
      <c r="S45" s="34">
        <v>0</v>
      </c>
      <c r="T45" s="34">
        <v>0</v>
      </c>
      <c r="U45" s="34">
        <v>0</v>
      </c>
      <c r="V45" s="34">
        <v>0</v>
      </c>
      <c r="W45" s="72">
        <f t="shared" si="2"/>
        <v>0</v>
      </c>
      <c r="X45" s="34">
        <v>0</v>
      </c>
      <c r="Y45" s="34">
        <v>0</v>
      </c>
      <c r="Z45" s="34">
        <v>0</v>
      </c>
      <c r="AA45" s="34">
        <v>0</v>
      </c>
      <c r="AB45" s="34">
        <v>0</v>
      </c>
      <c r="AC45" s="32"/>
      <c r="AD45" s="28"/>
      <c r="AE45" s="28"/>
      <c r="AF45" s="109" t="s">
        <v>52</v>
      </c>
      <c r="AG45" s="109"/>
      <c r="AH45" s="28" t="s">
        <v>51</v>
      </c>
      <c r="AI45" s="16">
        <f>SUM(J45,K45,R45,W45,'05'!H45,'05'!L45,'05'!U45,'05'!AA45,'06'!H45,'06'!L45)-H45</f>
        <v>0</v>
      </c>
      <c r="AJ45" s="16">
        <f>SUM(K45,R45,W45,'05'!H45,'05'!L45,'05'!U45,'05'!AA45,'06'!H45,'06'!L45)-'04'!I45</f>
        <v>0</v>
      </c>
      <c r="AK45" s="16">
        <f t="shared" si="3"/>
        <v>0</v>
      </c>
      <c r="AL45" s="16">
        <f t="shared" si="4"/>
        <v>0</v>
      </c>
      <c r="AM45" s="16">
        <f t="shared" si="5"/>
        <v>0</v>
      </c>
      <c r="AN45" s="16">
        <f>SUM('05'!I45:K45)-'05'!H45</f>
        <v>0</v>
      </c>
      <c r="AO45" s="16">
        <f>SUM('05'!M45:S45)-'05'!L45</f>
        <v>0</v>
      </c>
      <c r="AP45" s="16">
        <f>SUM('05'!V45:Z45)-'05'!U45</f>
        <v>0</v>
      </c>
      <c r="AQ45" s="16">
        <f>SUM('05'!AB45:AE45)-'05'!AA45</f>
        <v>0</v>
      </c>
      <c r="AR45" s="16">
        <f>SUM('06'!I45:K45)-'06'!H45</f>
        <v>0</v>
      </c>
      <c r="AS45" s="16">
        <f>SUM('06'!M45:P45,'06'!R45:W45)-'06'!L45</f>
        <v>0</v>
      </c>
    </row>
    <row r="46" spans="1:45" ht="12.9" customHeight="1">
      <c r="A46" s="2"/>
      <c r="B46" s="28"/>
      <c r="C46" s="28"/>
      <c r="D46" s="107" t="s">
        <v>53</v>
      </c>
      <c r="E46" s="107"/>
      <c r="F46" s="107"/>
      <c r="G46" s="108"/>
      <c r="H46" s="24">
        <f t="shared" si="6"/>
        <v>0</v>
      </c>
      <c r="I46" s="25">
        <f>SUM(L46:P46,S46:V46,X46:AB46,'05'!I46:K46,'05'!M46:S46,'05'!V46:Z46,'05'!AB46:AE46,'06'!I46:K46,'06'!M46:P46,'06'!R46:W46)</f>
        <v>0</v>
      </c>
      <c r="J46" s="33">
        <v>0</v>
      </c>
      <c r="K46" s="72">
        <f t="shared" si="0"/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1"/>
      <c r="R46" s="73">
        <f t="shared" si="1"/>
        <v>0</v>
      </c>
      <c r="S46" s="34">
        <v>0</v>
      </c>
      <c r="T46" s="34">
        <v>0</v>
      </c>
      <c r="U46" s="34">
        <v>0</v>
      </c>
      <c r="V46" s="34">
        <v>0</v>
      </c>
      <c r="W46" s="72">
        <f t="shared" si="2"/>
        <v>0</v>
      </c>
      <c r="X46" s="34">
        <v>0</v>
      </c>
      <c r="Y46" s="34">
        <v>0</v>
      </c>
      <c r="Z46" s="34">
        <v>0</v>
      </c>
      <c r="AA46" s="34">
        <v>0</v>
      </c>
      <c r="AB46" s="34">
        <v>0</v>
      </c>
      <c r="AC46" s="32"/>
      <c r="AD46" s="28"/>
      <c r="AE46" s="107" t="s">
        <v>53</v>
      </c>
      <c r="AF46" s="107"/>
      <c r="AG46" s="107"/>
      <c r="AH46" s="107"/>
      <c r="AI46" s="16">
        <f>SUM(J46,K46,R46,W46,'05'!H46,'05'!L46,'05'!U46,'05'!AA46,'06'!H46,'06'!L46)-H46</f>
        <v>0</v>
      </c>
      <c r="AJ46" s="16">
        <f>SUM(K46,R46,W46,'05'!H46,'05'!L46,'05'!U46,'05'!AA46,'06'!H46,'06'!L46)-'04'!I46</f>
        <v>0</v>
      </c>
      <c r="AK46" s="16">
        <f t="shared" si="3"/>
        <v>0</v>
      </c>
      <c r="AL46" s="16">
        <f t="shared" si="4"/>
        <v>0</v>
      </c>
      <c r="AM46" s="16">
        <f t="shared" si="5"/>
        <v>0</v>
      </c>
      <c r="AN46" s="16">
        <f>SUM('05'!I46:K46)-'05'!H46</f>
        <v>0</v>
      </c>
      <c r="AO46" s="16">
        <f>SUM('05'!M46:S46)-'05'!L46</f>
        <v>0</v>
      </c>
      <c r="AP46" s="16">
        <f>SUM('05'!V46:Z46)-'05'!U46</f>
        <v>0</v>
      </c>
      <c r="AQ46" s="16">
        <f>SUM('05'!AB46:AE46)-'05'!AA46</f>
        <v>0</v>
      </c>
      <c r="AR46" s="16">
        <f>SUM('06'!I46:K46)-'06'!H46</f>
        <v>0</v>
      </c>
      <c r="AS46" s="16">
        <f>SUM('06'!M46:P46,'06'!R46:W46)-'06'!L46</f>
        <v>0</v>
      </c>
    </row>
    <row r="47" spans="1:45" ht="12.9" customHeight="1">
      <c r="A47" s="2"/>
      <c r="B47" s="28"/>
      <c r="C47" s="28"/>
      <c r="D47" s="107" t="s">
        <v>75</v>
      </c>
      <c r="E47" s="107"/>
      <c r="F47" s="107"/>
      <c r="G47" s="108"/>
      <c r="H47" s="24">
        <f t="shared" si="6"/>
        <v>1</v>
      </c>
      <c r="I47" s="25">
        <f>SUM(L47:P47,S47:V47,X47:AB47,'05'!I47:K47,'05'!M47:S47,'05'!V47:Z47,'05'!AB47:AE47,'06'!I47:K47,'06'!M47:P47,'06'!R47:W47)</f>
        <v>0</v>
      </c>
      <c r="J47" s="33">
        <v>1</v>
      </c>
      <c r="K47" s="72">
        <f t="shared" si="0"/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1"/>
      <c r="R47" s="73">
        <f t="shared" si="1"/>
        <v>0</v>
      </c>
      <c r="S47" s="34">
        <v>0</v>
      </c>
      <c r="T47" s="34">
        <v>0</v>
      </c>
      <c r="U47" s="34">
        <v>0</v>
      </c>
      <c r="V47" s="34">
        <v>0</v>
      </c>
      <c r="W47" s="72">
        <f t="shared" si="2"/>
        <v>0</v>
      </c>
      <c r="X47" s="34">
        <v>0</v>
      </c>
      <c r="Y47" s="34">
        <v>0</v>
      </c>
      <c r="Z47" s="34">
        <v>0</v>
      </c>
      <c r="AA47" s="34">
        <v>0</v>
      </c>
      <c r="AB47" s="34">
        <v>0</v>
      </c>
      <c r="AC47" s="32"/>
      <c r="AD47" s="28"/>
      <c r="AE47" s="107" t="s">
        <v>75</v>
      </c>
      <c r="AF47" s="107"/>
      <c r="AG47" s="107"/>
      <c r="AH47" s="107"/>
      <c r="AI47" s="16">
        <f>SUM(J47,K47,R47,W47,'05'!H47,'05'!L47,'05'!U47,'05'!AA47,'06'!H47,'06'!L47)-H47</f>
        <v>0</v>
      </c>
      <c r="AJ47" s="16">
        <f>SUM(K47,R47,W47,'05'!H47,'05'!L47,'05'!U47,'05'!AA47,'06'!H47,'06'!L47)-'04'!I47</f>
        <v>0</v>
      </c>
      <c r="AK47" s="16">
        <f t="shared" si="3"/>
        <v>0</v>
      </c>
      <c r="AL47" s="16">
        <f t="shared" si="4"/>
        <v>0</v>
      </c>
      <c r="AM47" s="16">
        <f t="shared" si="5"/>
        <v>0</v>
      </c>
      <c r="AN47" s="16">
        <f>SUM('05'!I47:K47)-'05'!H47</f>
        <v>0</v>
      </c>
      <c r="AO47" s="16">
        <f>SUM('05'!M47:S47)-'05'!L47</f>
        <v>0</v>
      </c>
      <c r="AP47" s="16">
        <f>SUM('05'!V47:Z47)-'05'!U47</f>
        <v>0</v>
      </c>
      <c r="AQ47" s="16">
        <f>SUM('05'!AB47:AE47)-'05'!AA47</f>
        <v>0</v>
      </c>
      <c r="AR47" s="16">
        <f>SUM('06'!I47:K47)-'06'!H47</f>
        <v>0</v>
      </c>
      <c r="AS47" s="16">
        <f>SUM('06'!M47:P47,'06'!R47:W47)-'06'!L47</f>
        <v>0</v>
      </c>
    </row>
    <row r="48" spans="1:45" ht="12.9" customHeight="1">
      <c r="A48" s="2"/>
      <c r="B48" s="23"/>
      <c r="C48" s="105" t="s">
        <v>76</v>
      </c>
      <c r="D48" s="105"/>
      <c r="E48" s="105"/>
      <c r="F48" s="105"/>
      <c r="G48" s="106"/>
      <c r="H48" s="24">
        <f>H49+H53</f>
        <v>217</v>
      </c>
      <c r="I48" s="25">
        <f>SUM(L48:P48,S48:V48,X48:AB48,'05'!I48:K48,'05'!M48:S48,'05'!V48:Z48,'05'!AB48:AE48,'06'!I48:K48,'06'!M48:P48,'06'!R48:W48)</f>
        <v>122</v>
      </c>
      <c r="J48" s="24">
        <f>J49+J53</f>
        <v>95</v>
      </c>
      <c r="K48" s="26">
        <f t="shared" si="0"/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20"/>
      <c r="R48" s="27">
        <f t="shared" si="1"/>
        <v>0</v>
      </c>
      <c r="S48" s="19">
        <v>0</v>
      </c>
      <c r="T48" s="19">
        <v>0</v>
      </c>
      <c r="U48" s="19">
        <v>0</v>
      </c>
      <c r="V48" s="19">
        <v>0</v>
      </c>
      <c r="W48" s="26">
        <f t="shared" si="2"/>
        <v>2</v>
      </c>
      <c r="X48" s="19">
        <v>1</v>
      </c>
      <c r="Y48" s="19">
        <v>1</v>
      </c>
      <c r="Z48" s="19">
        <v>0</v>
      </c>
      <c r="AA48" s="19">
        <v>0</v>
      </c>
      <c r="AB48" s="19">
        <v>0</v>
      </c>
      <c r="AC48" s="22"/>
      <c r="AD48" s="105" t="s">
        <v>76</v>
      </c>
      <c r="AE48" s="105"/>
      <c r="AF48" s="105"/>
      <c r="AG48" s="105"/>
      <c r="AH48" s="105"/>
      <c r="AI48" s="16">
        <f>SUM(J48,K48,R48,W48,'05'!H48,'05'!L48,'05'!U48,'05'!AA48,'06'!H48,'06'!L48)-H48</f>
        <v>0</v>
      </c>
      <c r="AJ48" s="16">
        <f>SUM(K48,R48,W48,'05'!H48,'05'!L48,'05'!U48,'05'!AA48,'06'!H48,'06'!L48)-'04'!I48</f>
        <v>0</v>
      </c>
      <c r="AK48" s="16">
        <f t="shared" si="3"/>
        <v>0</v>
      </c>
      <c r="AL48" s="16">
        <f t="shared" si="4"/>
        <v>0</v>
      </c>
      <c r="AM48" s="16">
        <f t="shared" si="5"/>
        <v>0</v>
      </c>
      <c r="AN48" s="16">
        <f>SUM('05'!I48:K48)-'05'!H48</f>
        <v>0</v>
      </c>
      <c r="AO48" s="16">
        <f>SUM('05'!M48:S48)-'05'!L48</f>
        <v>0</v>
      </c>
      <c r="AP48" s="16">
        <f>SUM('05'!V48:Z48)-'05'!U48</f>
        <v>0</v>
      </c>
      <c r="AQ48" s="16">
        <f>SUM('05'!AB48:AE48)-'05'!AA48</f>
        <v>0</v>
      </c>
      <c r="AR48" s="16">
        <f>SUM('06'!I48:K48)-'06'!H48</f>
        <v>0</v>
      </c>
      <c r="AS48" s="16">
        <f>SUM('06'!M48:P48,'06'!R48:W48)-'06'!L48</f>
        <v>0</v>
      </c>
    </row>
    <row r="49" spans="1:45" ht="12.9" customHeight="1">
      <c r="A49" s="14"/>
      <c r="B49" s="28"/>
      <c r="C49" s="28"/>
      <c r="D49" s="107" t="s">
        <v>77</v>
      </c>
      <c r="E49" s="107"/>
      <c r="F49" s="107"/>
      <c r="G49" s="108"/>
      <c r="H49" s="24">
        <f>SUM(H50:H52)</f>
        <v>142</v>
      </c>
      <c r="I49" s="25">
        <f>SUM(L49:P49,S49:V49,X49:AB49,'05'!I49:K49,'05'!M49:S49,'05'!V49:Z49,'05'!AB49:AE49,'06'!I49:K49,'06'!M49:P49,'06'!R49:W49)</f>
        <v>113</v>
      </c>
      <c r="J49" s="24">
        <f>SUM(J50:J52)</f>
        <v>29</v>
      </c>
      <c r="K49" s="72">
        <f t="shared" si="0"/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1"/>
      <c r="R49" s="73">
        <f t="shared" si="1"/>
        <v>0</v>
      </c>
      <c r="S49" s="30">
        <v>0</v>
      </c>
      <c r="T49" s="30">
        <v>0</v>
      </c>
      <c r="U49" s="30">
        <v>0</v>
      </c>
      <c r="V49" s="30">
        <v>0</v>
      </c>
      <c r="W49" s="72">
        <f t="shared" si="2"/>
        <v>0</v>
      </c>
      <c r="X49" s="30">
        <v>0</v>
      </c>
      <c r="Y49" s="30">
        <v>0</v>
      </c>
      <c r="Z49" s="30">
        <v>0</v>
      </c>
      <c r="AA49" s="30">
        <v>0</v>
      </c>
      <c r="AB49" s="30">
        <v>0</v>
      </c>
      <c r="AC49" s="32"/>
      <c r="AD49" s="28"/>
      <c r="AE49" s="107" t="s">
        <v>77</v>
      </c>
      <c r="AF49" s="107"/>
      <c r="AG49" s="107"/>
      <c r="AH49" s="107"/>
      <c r="AI49" s="16">
        <f>SUM(J49,K49,R49,W49,'05'!H49,'05'!L49,'05'!U49,'05'!AA49,'06'!H49,'06'!L49)-H49</f>
        <v>0</v>
      </c>
      <c r="AJ49" s="16">
        <f>SUM(K49,R49,W49,'05'!H49,'05'!L49,'05'!U49,'05'!AA49,'06'!H49,'06'!L49)-'04'!I49</f>
        <v>0</v>
      </c>
      <c r="AK49" s="16">
        <f t="shared" si="3"/>
        <v>0</v>
      </c>
      <c r="AL49" s="16">
        <f t="shared" si="4"/>
        <v>0</v>
      </c>
      <c r="AM49" s="16">
        <f t="shared" si="5"/>
        <v>0</v>
      </c>
      <c r="AN49" s="16">
        <f>SUM('05'!I49:K49)-'05'!H49</f>
        <v>0</v>
      </c>
      <c r="AO49" s="16">
        <f>SUM('05'!M49:S49)-'05'!L49</f>
        <v>0</v>
      </c>
      <c r="AP49" s="16">
        <f>SUM('05'!V49:Z49)-'05'!U49</f>
        <v>0</v>
      </c>
      <c r="AQ49" s="16">
        <f>SUM('05'!AB49:AE49)-'05'!AA49</f>
        <v>0</v>
      </c>
      <c r="AR49" s="16">
        <f>SUM('06'!I49:K49)-'06'!H49</f>
        <v>0</v>
      </c>
      <c r="AS49" s="16">
        <f>SUM('06'!M49:P49,'06'!R49:W49)-'06'!L49</f>
        <v>0</v>
      </c>
    </row>
    <row r="50" spans="1:45" s="14" customFormat="1" ht="12.9" customHeight="1">
      <c r="A50" s="2"/>
      <c r="B50" s="28"/>
      <c r="C50" s="28"/>
      <c r="D50" s="28"/>
      <c r="E50" s="112" t="s">
        <v>78</v>
      </c>
      <c r="F50" s="107"/>
      <c r="G50" s="108"/>
      <c r="H50" s="24">
        <f t="shared" si="6"/>
        <v>58</v>
      </c>
      <c r="I50" s="25">
        <f>SUM(L50:P50,S50:V50,X50:AB50,'05'!I50:K50,'05'!M50:S50,'05'!V50:Z50,'05'!AB50:AE50,'06'!I50:K50,'06'!M50:P50,'06'!R50:W50)</f>
        <v>53</v>
      </c>
      <c r="J50" s="33">
        <v>5</v>
      </c>
      <c r="K50" s="72">
        <f t="shared" si="0"/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1"/>
      <c r="R50" s="73">
        <f t="shared" si="1"/>
        <v>0</v>
      </c>
      <c r="S50" s="34">
        <v>0</v>
      </c>
      <c r="T50" s="34">
        <v>0</v>
      </c>
      <c r="U50" s="34">
        <v>0</v>
      </c>
      <c r="V50" s="34">
        <v>0</v>
      </c>
      <c r="W50" s="72">
        <f t="shared" si="2"/>
        <v>0</v>
      </c>
      <c r="X50" s="34">
        <v>0</v>
      </c>
      <c r="Y50" s="34">
        <v>0</v>
      </c>
      <c r="Z50" s="34">
        <v>0</v>
      </c>
      <c r="AA50" s="34">
        <v>0</v>
      </c>
      <c r="AB50" s="34">
        <v>0</v>
      </c>
      <c r="AC50" s="32"/>
      <c r="AD50" s="28"/>
      <c r="AE50" s="28"/>
      <c r="AF50" s="112" t="s">
        <v>78</v>
      </c>
      <c r="AG50" s="107"/>
      <c r="AH50" s="107"/>
      <c r="AI50" s="16">
        <f>SUM(J50,K50,R50,W50,'05'!H50,'05'!L50,'05'!U50,'05'!AA50,'06'!H50,'06'!L50)-H50</f>
        <v>0</v>
      </c>
      <c r="AJ50" s="16">
        <f>SUM(K50,R50,W50,'05'!H50,'05'!L50,'05'!U50,'05'!AA50,'06'!H50,'06'!L50)-'04'!I50</f>
        <v>0</v>
      </c>
      <c r="AK50" s="16">
        <f t="shared" si="3"/>
        <v>0</v>
      </c>
      <c r="AL50" s="16">
        <f t="shared" si="4"/>
        <v>0</v>
      </c>
      <c r="AM50" s="16">
        <f t="shared" si="5"/>
        <v>0</v>
      </c>
      <c r="AN50" s="16">
        <f>SUM('05'!I50:K50)-'05'!H50</f>
        <v>0</v>
      </c>
      <c r="AO50" s="16">
        <f>SUM('05'!M50:S50)-'05'!L50</f>
        <v>0</v>
      </c>
      <c r="AP50" s="16">
        <f>SUM('05'!V50:Z50)-'05'!U50</f>
        <v>0</v>
      </c>
      <c r="AQ50" s="16">
        <f>SUM('05'!AB50:AE50)-'05'!AA50</f>
        <v>0</v>
      </c>
      <c r="AR50" s="16">
        <f>SUM('06'!I50:K50)-'06'!H50</f>
        <v>0</v>
      </c>
      <c r="AS50" s="16">
        <f>SUM('06'!M50:P50,'06'!R50:W50)-'06'!L50</f>
        <v>0</v>
      </c>
    </row>
    <row r="51" spans="1:45" ht="12.9" customHeight="1">
      <c r="A51" s="2"/>
      <c r="B51" s="28"/>
      <c r="C51" s="28"/>
      <c r="D51" s="28"/>
      <c r="E51" s="112" t="s">
        <v>79</v>
      </c>
      <c r="F51" s="107"/>
      <c r="G51" s="108"/>
      <c r="H51" s="24">
        <f t="shared" si="6"/>
        <v>71</v>
      </c>
      <c r="I51" s="25">
        <f>SUM(L51:P51,S51:V51,X51:AB51,'05'!I51:K51,'05'!M51:S51,'05'!V51:Z51,'05'!AB51:AE51,'06'!I51:K51,'06'!M51:P51,'06'!R51:W51)</f>
        <v>55</v>
      </c>
      <c r="J51" s="33">
        <v>16</v>
      </c>
      <c r="K51" s="72">
        <f t="shared" si="0"/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1"/>
      <c r="R51" s="73">
        <f t="shared" si="1"/>
        <v>0</v>
      </c>
      <c r="S51" s="34">
        <v>0</v>
      </c>
      <c r="T51" s="34">
        <v>0</v>
      </c>
      <c r="U51" s="34">
        <v>0</v>
      </c>
      <c r="V51" s="34">
        <v>0</v>
      </c>
      <c r="W51" s="72">
        <f t="shared" si="2"/>
        <v>0</v>
      </c>
      <c r="X51" s="34">
        <v>0</v>
      </c>
      <c r="Y51" s="34">
        <v>0</v>
      </c>
      <c r="Z51" s="34">
        <v>0</v>
      </c>
      <c r="AA51" s="34">
        <v>0</v>
      </c>
      <c r="AB51" s="34">
        <v>0</v>
      </c>
      <c r="AC51" s="32"/>
      <c r="AD51" s="28"/>
      <c r="AE51" s="28"/>
      <c r="AF51" s="112" t="s">
        <v>79</v>
      </c>
      <c r="AG51" s="107"/>
      <c r="AH51" s="107"/>
      <c r="AI51" s="16">
        <f>SUM(J51,K51,R51,W51,'05'!H51,'05'!L51,'05'!U51,'05'!AA51,'06'!H51,'06'!L51)-H51</f>
        <v>0</v>
      </c>
      <c r="AJ51" s="16">
        <f>SUM(K51,R51,W51,'05'!H51,'05'!L51,'05'!U51,'05'!AA51,'06'!H51,'06'!L51)-'04'!I51</f>
        <v>0</v>
      </c>
      <c r="AK51" s="16">
        <f t="shared" si="3"/>
        <v>0</v>
      </c>
      <c r="AL51" s="16">
        <f t="shared" si="4"/>
        <v>0</v>
      </c>
      <c r="AM51" s="16">
        <f t="shared" si="5"/>
        <v>0</v>
      </c>
      <c r="AN51" s="16">
        <f>SUM('05'!I51:K51)-'05'!H51</f>
        <v>0</v>
      </c>
      <c r="AO51" s="16">
        <f>SUM('05'!M51:S51)-'05'!L51</f>
        <v>0</v>
      </c>
      <c r="AP51" s="16">
        <f>SUM('05'!V51:Z51)-'05'!U51</f>
        <v>0</v>
      </c>
      <c r="AQ51" s="16">
        <f>SUM('05'!AB51:AE51)-'05'!AA51</f>
        <v>0</v>
      </c>
      <c r="AR51" s="16">
        <f>SUM('06'!I51:K51)-'06'!H51</f>
        <v>0</v>
      </c>
      <c r="AS51" s="16">
        <f>SUM('06'!M51:P51,'06'!R51:W51)-'06'!L51</f>
        <v>0</v>
      </c>
    </row>
    <row r="52" spans="1:45" ht="12.9" customHeight="1">
      <c r="A52" s="2"/>
      <c r="B52" s="28"/>
      <c r="C52" s="28"/>
      <c r="D52" s="28"/>
      <c r="E52" s="112" t="s">
        <v>54</v>
      </c>
      <c r="F52" s="107"/>
      <c r="G52" s="108"/>
      <c r="H52" s="24">
        <f t="shared" si="6"/>
        <v>13</v>
      </c>
      <c r="I52" s="25">
        <f>SUM(L52:P52,S52:V52,X52:AB52,'05'!I52:K52,'05'!M52:S52,'05'!V52:Z52,'05'!AB52:AE52,'06'!I52:K52,'06'!M52:P52,'06'!R52:W52)</f>
        <v>5</v>
      </c>
      <c r="J52" s="33">
        <v>8</v>
      </c>
      <c r="K52" s="72">
        <f t="shared" si="0"/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1"/>
      <c r="R52" s="73">
        <f t="shared" si="1"/>
        <v>0</v>
      </c>
      <c r="S52" s="34">
        <v>0</v>
      </c>
      <c r="T52" s="34">
        <v>0</v>
      </c>
      <c r="U52" s="34">
        <v>0</v>
      </c>
      <c r="V52" s="34">
        <v>0</v>
      </c>
      <c r="W52" s="72">
        <f t="shared" si="2"/>
        <v>0</v>
      </c>
      <c r="X52" s="34">
        <v>0</v>
      </c>
      <c r="Y52" s="34">
        <v>0</v>
      </c>
      <c r="Z52" s="34">
        <v>0</v>
      </c>
      <c r="AA52" s="34">
        <v>0</v>
      </c>
      <c r="AB52" s="34">
        <v>0</v>
      </c>
      <c r="AC52" s="32"/>
      <c r="AD52" s="28"/>
      <c r="AE52" s="28"/>
      <c r="AF52" s="112" t="s">
        <v>54</v>
      </c>
      <c r="AG52" s="107"/>
      <c r="AH52" s="107"/>
      <c r="AI52" s="16">
        <f>SUM(J52,K52,R52,W52,'05'!H52,'05'!L52,'05'!U52,'05'!AA52,'06'!H52,'06'!L52)-H52</f>
        <v>0</v>
      </c>
      <c r="AJ52" s="16">
        <f>SUM(K52,R52,W52,'05'!H52,'05'!L52,'05'!U52,'05'!AA52,'06'!H52,'06'!L52)-'04'!I52</f>
        <v>0</v>
      </c>
      <c r="AK52" s="16">
        <f t="shared" si="3"/>
        <v>0</v>
      </c>
      <c r="AL52" s="16">
        <f t="shared" si="4"/>
        <v>0</v>
      </c>
      <c r="AM52" s="16">
        <f t="shared" si="5"/>
        <v>0</v>
      </c>
      <c r="AN52" s="16">
        <f>SUM('05'!I52:K52)-'05'!H52</f>
        <v>0</v>
      </c>
      <c r="AO52" s="16">
        <f>SUM('05'!M52:S52)-'05'!L52</f>
        <v>0</v>
      </c>
      <c r="AP52" s="16">
        <f>SUM('05'!V52:Z52)-'05'!U52</f>
        <v>0</v>
      </c>
      <c r="AQ52" s="16">
        <f>SUM('05'!AB52:AE52)-'05'!AA52</f>
        <v>0</v>
      </c>
      <c r="AR52" s="16">
        <f>SUM('06'!I52:K52)-'06'!H52</f>
        <v>0</v>
      </c>
      <c r="AS52" s="16">
        <f>SUM('06'!M52:P52,'06'!R52:W52)-'06'!L52</f>
        <v>0</v>
      </c>
    </row>
    <row r="53" spans="1:45" ht="12.9" customHeight="1">
      <c r="A53" s="2"/>
      <c r="B53" s="28"/>
      <c r="C53" s="28"/>
      <c r="D53" s="107" t="s">
        <v>130</v>
      </c>
      <c r="E53" s="107"/>
      <c r="F53" s="107"/>
      <c r="G53" s="108"/>
      <c r="H53" s="24">
        <f t="shared" si="6"/>
        <v>75</v>
      </c>
      <c r="I53" s="25">
        <f>SUM(L53:P53,S53:V53,X53:AB53,'05'!I53:K53,'05'!M53:S53,'05'!V53:Z53,'05'!AB53:AE53,'06'!I53:K53,'06'!M53:P53,'06'!R53:W53)</f>
        <v>9</v>
      </c>
      <c r="J53" s="33">
        <v>66</v>
      </c>
      <c r="K53" s="72">
        <f t="shared" si="0"/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1"/>
      <c r="R53" s="73">
        <f t="shared" si="1"/>
        <v>0</v>
      </c>
      <c r="S53" s="34">
        <v>0</v>
      </c>
      <c r="T53" s="34">
        <v>0</v>
      </c>
      <c r="U53" s="34">
        <v>0</v>
      </c>
      <c r="V53" s="34">
        <v>0</v>
      </c>
      <c r="W53" s="72">
        <f t="shared" si="2"/>
        <v>2</v>
      </c>
      <c r="X53" s="34">
        <v>1</v>
      </c>
      <c r="Y53" s="34">
        <v>1</v>
      </c>
      <c r="Z53" s="34">
        <v>0</v>
      </c>
      <c r="AA53" s="34">
        <v>0</v>
      </c>
      <c r="AB53" s="34">
        <v>0</v>
      </c>
      <c r="AC53" s="32"/>
      <c r="AD53" s="28"/>
      <c r="AE53" s="107" t="s">
        <v>130</v>
      </c>
      <c r="AF53" s="107"/>
      <c r="AG53" s="107"/>
      <c r="AH53" s="107"/>
      <c r="AI53" s="16">
        <f>SUM(J53,K53,R53,W53,'05'!H53,'05'!L53,'05'!U53,'05'!AA53,'06'!H53,'06'!L53)-H53</f>
        <v>0</v>
      </c>
      <c r="AJ53" s="16">
        <f>SUM(K53,R53,W53,'05'!H53,'05'!L53,'05'!U53,'05'!AA53,'06'!H53,'06'!L53)-'04'!I53</f>
        <v>0</v>
      </c>
      <c r="AK53" s="16">
        <f t="shared" si="3"/>
        <v>0</v>
      </c>
      <c r="AL53" s="16">
        <f t="shared" si="4"/>
        <v>0</v>
      </c>
      <c r="AM53" s="16">
        <f t="shared" si="5"/>
        <v>0</v>
      </c>
      <c r="AN53" s="16">
        <f>SUM('05'!I53:K53)-'05'!H53</f>
        <v>0</v>
      </c>
      <c r="AO53" s="16">
        <f>SUM('05'!M53:S53)-'05'!L53</f>
        <v>0</v>
      </c>
      <c r="AP53" s="16">
        <f>SUM('05'!V53:Z53)-'05'!U53</f>
        <v>0</v>
      </c>
      <c r="AQ53" s="16">
        <f>SUM('05'!AB53:AE53)-'05'!AA53</f>
        <v>0</v>
      </c>
      <c r="AR53" s="16">
        <f>SUM('06'!I53:K53)-'06'!H53</f>
        <v>0</v>
      </c>
      <c r="AS53" s="16">
        <f>SUM('06'!M53:P53,'06'!R53:W53)-'06'!L53</f>
        <v>0</v>
      </c>
    </row>
    <row r="54" spans="1:45" ht="12.9" customHeight="1">
      <c r="A54" s="2"/>
      <c r="B54" s="12"/>
      <c r="C54" s="12"/>
      <c r="D54" s="12"/>
      <c r="E54" s="109" t="s">
        <v>131</v>
      </c>
      <c r="F54" s="109"/>
      <c r="G54" s="29" t="s">
        <v>55</v>
      </c>
      <c r="H54" s="24">
        <f t="shared" si="6"/>
        <v>50</v>
      </c>
      <c r="I54" s="25">
        <f>SUM(L54:P54,S54:V54,X54:AB54,'05'!I54:K54,'05'!M54:S54,'05'!V54:Z54,'05'!AB54:AE54,'06'!I54:K54,'06'!M54:P54,'06'!R54:W54)</f>
        <v>5</v>
      </c>
      <c r="J54" s="33">
        <v>45</v>
      </c>
      <c r="K54" s="72">
        <f t="shared" si="0"/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1"/>
      <c r="R54" s="73">
        <f t="shared" si="1"/>
        <v>0</v>
      </c>
      <c r="S54" s="34">
        <v>0</v>
      </c>
      <c r="T54" s="34">
        <v>0</v>
      </c>
      <c r="U54" s="34">
        <v>0</v>
      </c>
      <c r="V54" s="34">
        <v>0</v>
      </c>
      <c r="W54" s="72">
        <f t="shared" si="2"/>
        <v>2</v>
      </c>
      <c r="X54" s="34">
        <v>1</v>
      </c>
      <c r="Y54" s="34">
        <v>1</v>
      </c>
      <c r="Z54" s="34">
        <v>0</v>
      </c>
      <c r="AA54" s="34">
        <v>0</v>
      </c>
      <c r="AB54" s="34">
        <v>0</v>
      </c>
      <c r="AC54" s="36"/>
      <c r="AD54" s="12"/>
      <c r="AE54" s="12"/>
      <c r="AF54" s="109" t="s">
        <v>56</v>
      </c>
      <c r="AG54" s="109"/>
      <c r="AH54" s="28" t="s">
        <v>55</v>
      </c>
      <c r="AI54" s="16">
        <f>SUM(J54,K54,R54,W54,'05'!H54,'05'!L54,'05'!U54,'05'!AA54,'06'!H54,'06'!L54)-H54</f>
        <v>0</v>
      </c>
      <c r="AJ54" s="16">
        <f>SUM(K54,R54,W54,'05'!H54,'05'!L54,'05'!U54,'05'!AA54,'06'!H54,'06'!L54)-'04'!I54</f>
        <v>0</v>
      </c>
      <c r="AK54" s="16">
        <f t="shared" si="3"/>
        <v>0</v>
      </c>
      <c r="AL54" s="16">
        <f t="shared" si="4"/>
        <v>0</v>
      </c>
      <c r="AM54" s="16">
        <f t="shared" si="5"/>
        <v>0</v>
      </c>
      <c r="AN54" s="16">
        <f>SUM('05'!I54:K54)-'05'!H54</f>
        <v>0</v>
      </c>
      <c r="AO54" s="16">
        <f>SUM('05'!M54:S54)-'05'!L54</f>
        <v>0</v>
      </c>
      <c r="AP54" s="16">
        <f>SUM('05'!V54:Z54)-'05'!U54</f>
        <v>0</v>
      </c>
      <c r="AQ54" s="16">
        <f>SUM('05'!AB54:AE54)-'05'!AA54</f>
        <v>0</v>
      </c>
      <c r="AR54" s="16">
        <f>SUM('06'!I54:K54)-'06'!H54</f>
        <v>0</v>
      </c>
      <c r="AS54" s="16">
        <f>SUM('06'!M54:P54,'06'!R54:W54)-'06'!L54</f>
        <v>0</v>
      </c>
    </row>
    <row r="55" spans="1:45" ht="12.9" customHeight="1">
      <c r="A55" s="2"/>
      <c r="B55" s="12"/>
      <c r="C55" s="12"/>
      <c r="D55" s="12"/>
      <c r="E55" s="115" t="s">
        <v>56</v>
      </c>
      <c r="F55" s="115"/>
      <c r="G55" s="29" t="s">
        <v>57</v>
      </c>
      <c r="H55" s="24">
        <f t="shared" si="6"/>
        <v>14</v>
      </c>
      <c r="I55" s="25">
        <f>SUM(L55:P55,S55:V55,X55:AB55,'05'!I55:K55,'05'!M55:S55,'05'!V55:Z55,'05'!AB55:AE55,'06'!I55:K55,'06'!M55:P55,'06'!R55:W55)</f>
        <v>0</v>
      </c>
      <c r="J55" s="33">
        <v>14</v>
      </c>
      <c r="K55" s="72">
        <f t="shared" si="0"/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1"/>
      <c r="R55" s="73">
        <f t="shared" si="1"/>
        <v>0</v>
      </c>
      <c r="S55" s="34">
        <v>0</v>
      </c>
      <c r="T55" s="34">
        <v>0</v>
      </c>
      <c r="U55" s="34">
        <v>0</v>
      </c>
      <c r="V55" s="34">
        <v>0</v>
      </c>
      <c r="W55" s="72">
        <f t="shared" si="2"/>
        <v>0</v>
      </c>
      <c r="X55" s="34">
        <v>0</v>
      </c>
      <c r="Y55" s="34">
        <v>0</v>
      </c>
      <c r="Z55" s="34">
        <v>0</v>
      </c>
      <c r="AA55" s="34">
        <v>0</v>
      </c>
      <c r="AB55" s="34">
        <v>0</v>
      </c>
      <c r="AC55" s="36"/>
      <c r="AD55" s="12"/>
      <c r="AE55" s="12"/>
      <c r="AF55" s="115" t="s">
        <v>58</v>
      </c>
      <c r="AG55" s="115"/>
      <c r="AH55" s="28" t="s">
        <v>57</v>
      </c>
      <c r="AI55" s="16">
        <f>SUM(J55,K55,R55,W55,'05'!H55,'05'!L55,'05'!U55,'05'!AA55,'06'!H55,'06'!L55)-H55</f>
        <v>0</v>
      </c>
      <c r="AJ55" s="16">
        <f>SUM(K55,R55,W55,'05'!H55,'05'!L55,'05'!U55,'05'!AA55,'06'!H55,'06'!L55)-'04'!I55</f>
        <v>0</v>
      </c>
      <c r="AK55" s="16">
        <f t="shared" si="3"/>
        <v>0</v>
      </c>
      <c r="AL55" s="16">
        <f t="shared" si="4"/>
        <v>0</v>
      </c>
      <c r="AM55" s="16">
        <f t="shared" si="5"/>
        <v>0</v>
      </c>
      <c r="AN55" s="16">
        <f>SUM('05'!I55:K55)-'05'!H55</f>
        <v>0</v>
      </c>
      <c r="AO55" s="16">
        <f>SUM('05'!M55:S55)-'05'!L55</f>
        <v>0</v>
      </c>
      <c r="AP55" s="16">
        <f>SUM('05'!V55:Z55)-'05'!U55</f>
        <v>0</v>
      </c>
      <c r="AQ55" s="16">
        <f>SUM('05'!AB55:AE55)-'05'!AA55</f>
        <v>0</v>
      </c>
      <c r="AR55" s="16">
        <f>SUM('06'!I55:K55)-'06'!H55</f>
        <v>0</v>
      </c>
      <c r="AS55" s="16">
        <f>SUM('06'!M55:P55,'06'!R55:W55)-'06'!L55</f>
        <v>0</v>
      </c>
    </row>
    <row r="56" spans="1:45" ht="12.9" customHeight="1">
      <c r="A56" s="2"/>
      <c r="B56" s="37"/>
      <c r="C56" s="105" t="s">
        <v>59</v>
      </c>
      <c r="D56" s="105"/>
      <c r="E56" s="105"/>
      <c r="F56" s="105"/>
      <c r="G56" s="106"/>
      <c r="H56" s="24">
        <f t="shared" si="6"/>
        <v>1532</v>
      </c>
      <c r="I56" s="25">
        <f>SUM(L56:P56,S56:V56,X56:AB56,'05'!I56:K56,'05'!M56:S56,'05'!V56:Z56,'05'!AB56:AE56,'06'!I56:K56,'06'!M56:P56,'06'!R56:W56)</f>
        <v>531</v>
      </c>
      <c r="J56" s="33">
        <v>1001</v>
      </c>
      <c r="K56" s="26">
        <f t="shared" si="0"/>
        <v>4</v>
      </c>
      <c r="L56" s="33">
        <v>4</v>
      </c>
      <c r="M56" s="33">
        <v>0</v>
      </c>
      <c r="N56" s="33">
        <v>0</v>
      </c>
      <c r="O56" s="33">
        <v>0</v>
      </c>
      <c r="P56" s="33">
        <v>0</v>
      </c>
      <c r="Q56" s="20"/>
      <c r="R56" s="27">
        <f t="shared" si="1"/>
        <v>0</v>
      </c>
      <c r="S56" s="33">
        <v>0</v>
      </c>
      <c r="T56" s="33">
        <v>0</v>
      </c>
      <c r="U56" s="33">
        <v>0</v>
      </c>
      <c r="V56" s="33">
        <v>0</v>
      </c>
      <c r="W56" s="26">
        <f t="shared" si="2"/>
        <v>29</v>
      </c>
      <c r="X56" s="33">
        <v>5</v>
      </c>
      <c r="Y56" s="33">
        <v>19</v>
      </c>
      <c r="Z56" s="33">
        <v>2</v>
      </c>
      <c r="AA56" s="33">
        <v>0</v>
      </c>
      <c r="AB56" s="33">
        <v>3</v>
      </c>
      <c r="AC56" s="38"/>
      <c r="AD56" s="105" t="s">
        <v>59</v>
      </c>
      <c r="AE56" s="105"/>
      <c r="AF56" s="105"/>
      <c r="AG56" s="105"/>
      <c r="AH56" s="105"/>
      <c r="AI56" s="16">
        <f>SUM(J56,K56,R56,W56,'05'!H56,'05'!L56,'05'!U56,'05'!AA56,'06'!H56,'06'!L56)-H56</f>
        <v>0</v>
      </c>
      <c r="AJ56" s="16">
        <f>SUM(K56,R56,W56,'05'!H56,'05'!L56,'05'!U56,'05'!AA56,'06'!H56,'06'!L56)-'04'!I56</f>
        <v>0</v>
      </c>
      <c r="AK56" s="16">
        <f t="shared" si="3"/>
        <v>0</v>
      </c>
      <c r="AL56" s="16">
        <f t="shared" si="4"/>
        <v>0</v>
      </c>
      <c r="AM56" s="16">
        <f t="shared" si="5"/>
        <v>0</v>
      </c>
      <c r="AN56" s="16">
        <f>SUM('05'!I56:K56)-'05'!H56</f>
        <v>0</v>
      </c>
      <c r="AO56" s="16">
        <f>SUM('05'!M56:S56)-'05'!L56</f>
        <v>0</v>
      </c>
      <c r="AP56" s="16">
        <f>SUM('05'!V56:Z56)-'05'!U56</f>
        <v>0</v>
      </c>
      <c r="AQ56" s="16">
        <f>SUM('05'!AB56:AE56)-'05'!AA56</f>
        <v>0</v>
      </c>
      <c r="AR56" s="16">
        <f>SUM('06'!I56:K56)-'06'!H56</f>
        <v>0</v>
      </c>
      <c r="AS56" s="16">
        <f>SUM('06'!M56:P56,'06'!R56:W56)-'06'!L56</f>
        <v>0</v>
      </c>
    </row>
    <row r="57" spans="1:45" ht="12.9" customHeight="1">
      <c r="B57" s="12"/>
      <c r="C57" s="12"/>
      <c r="D57" s="109" t="s">
        <v>58</v>
      </c>
      <c r="E57" s="109"/>
      <c r="F57" s="107" t="s">
        <v>60</v>
      </c>
      <c r="G57" s="108"/>
      <c r="H57" s="24">
        <f t="shared" si="6"/>
        <v>60</v>
      </c>
      <c r="I57" s="25">
        <f>SUM(L57:P57,S57:V57,X57:AB57,'05'!I57:K57,'05'!M57:S57,'05'!V57:Z57,'05'!AB57:AE57,'06'!I57:K57,'06'!M57:P57,'06'!R57:W57)</f>
        <v>0</v>
      </c>
      <c r="J57" s="33">
        <v>60</v>
      </c>
      <c r="K57" s="72">
        <f t="shared" si="0"/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1"/>
      <c r="R57" s="73">
        <f t="shared" si="1"/>
        <v>0</v>
      </c>
      <c r="S57" s="34">
        <v>0</v>
      </c>
      <c r="T57" s="34">
        <v>0</v>
      </c>
      <c r="U57" s="34">
        <v>0</v>
      </c>
      <c r="V57" s="34">
        <v>0</v>
      </c>
      <c r="W57" s="72">
        <f t="shared" si="2"/>
        <v>0</v>
      </c>
      <c r="X57" s="34">
        <v>0</v>
      </c>
      <c r="Y57" s="34">
        <v>0</v>
      </c>
      <c r="Z57" s="34">
        <v>0</v>
      </c>
      <c r="AA57" s="34">
        <v>0</v>
      </c>
      <c r="AB57" s="34">
        <v>0</v>
      </c>
      <c r="AC57" s="36"/>
      <c r="AD57" s="12"/>
      <c r="AE57" s="109" t="s">
        <v>58</v>
      </c>
      <c r="AF57" s="109"/>
      <c r="AG57" s="107" t="s">
        <v>60</v>
      </c>
      <c r="AH57" s="107"/>
      <c r="AI57" s="16">
        <f>SUM(J57,K57,R57,W57,'05'!H57,'05'!L57,'05'!U57,'05'!AA57,'06'!H57,'06'!L57)-H57</f>
        <v>0</v>
      </c>
      <c r="AJ57" s="16">
        <f>SUM(K57,R57,W57,'05'!H57,'05'!L57,'05'!U57,'05'!AA57,'06'!H57,'06'!L57)-'04'!I57</f>
        <v>0</v>
      </c>
      <c r="AK57" s="16">
        <f t="shared" si="3"/>
        <v>0</v>
      </c>
      <c r="AL57" s="16">
        <f t="shared" si="4"/>
        <v>0</v>
      </c>
      <c r="AM57" s="16">
        <f t="shared" si="5"/>
        <v>0</v>
      </c>
      <c r="AN57" s="16">
        <f>SUM('05'!I57:K57)-'05'!H57</f>
        <v>0</v>
      </c>
      <c r="AO57" s="16">
        <f>SUM('05'!M57:S57)-'05'!L57</f>
        <v>0</v>
      </c>
      <c r="AP57" s="16">
        <f>SUM('05'!V57:Z57)-'05'!U57</f>
        <v>0</v>
      </c>
      <c r="AQ57" s="16">
        <f>SUM('05'!AB57:AE57)-'05'!AA57</f>
        <v>0</v>
      </c>
      <c r="AR57" s="16">
        <f>SUM('06'!I57:K57)-'06'!H57</f>
        <v>0</v>
      </c>
      <c r="AS57" s="16">
        <f>SUM('06'!M57:P57,'06'!R57:W57)-'06'!L57</f>
        <v>0</v>
      </c>
    </row>
    <row r="58" spans="1:45" ht="12.9" customHeight="1">
      <c r="B58" s="12"/>
      <c r="C58" s="12"/>
      <c r="D58" s="109" t="s">
        <v>58</v>
      </c>
      <c r="E58" s="109"/>
      <c r="F58" s="107" t="s">
        <v>61</v>
      </c>
      <c r="G58" s="108"/>
      <c r="H58" s="24">
        <f t="shared" si="6"/>
        <v>218</v>
      </c>
      <c r="I58" s="25">
        <f>SUM(L58:P58,S58:V58,X58:AB58,'05'!I58:K58,'05'!M58:S58,'05'!V58:Z58,'05'!AB58:AE58,'06'!I58:K58,'06'!M58:P58,'06'!R58:W58)</f>
        <v>31</v>
      </c>
      <c r="J58" s="33">
        <v>187</v>
      </c>
      <c r="K58" s="72">
        <f t="shared" si="0"/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1"/>
      <c r="R58" s="73">
        <f t="shared" si="1"/>
        <v>0</v>
      </c>
      <c r="S58" s="34">
        <v>0</v>
      </c>
      <c r="T58" s="34">
        <v>0</v>
      </c>
      <c r="U58" s="34">
        <v>0</v>
      </c>
      <c r="V58" s="34">
        <v>0</v>
      </c>
      <c r="W58" s="72">
        <f t="shared" si="2"/>
        <v>9</v>
      </c>
      <c r="X58" s="34">
        <v>1</v>
      </c>
      <c r="Y58" s="34">
        <v>8</v>
      </c>
      <c r="Z58" s="34">
        <v>0</v>
      </c>
      <c r="AA58" s="34">
        <v>0</v>
      </c>
      <c r="AB58" s="34">
        <v>0</v>
      </c>
      <c r="AC58" s="36"/>
      <c r="AD58" s="12"/>
      <c r="AE58" s="109" t="s">
        <v>58</v>
      </c>
      <c r="AF58" s="109"/>
      <c r="AG58" s="107" t="s">
        <v>61</v>
      </c>
      <c r="AH58" s="107"/>
      <c r="AI58" s="16">
        <f>SUM(J58,K58,R58,W58,'05'!H58,'05'!L58,'05'!U58,'05'!AA58,'06'!H58,'06'!L58)-H58</f>
        <v>0</v>
      </c>
      <c r="AJ58" s="16">
        <f>SUM(K58,R58,W58,'05'!H58,'05'!L58,'05'!U58,'05'!AA58,'06'!H58,'06'!L58)-'04'!I58</f>
        <v>0</v>
      </c>
      <c r="AK58" s="16">
        <f t="shared" si="3"/>
        <v>0</v>
      </c>
      <c r="AL58" s="16">
        <f t="shared" si="4"/>
        <v>0</v>
      </c>
      <c r="AM58" s="16">
        <f t="shared" si="5"/>
        <v>0</v>
      </c>
      <c r="AN58" s="16">
        <f>SUM('05'!I58:K58)-'05'!H58</f>
        <v>0</v>
      </c>
      <c r="AO58" s="16">
        <f>SUM('05'!M58:S58)-'05'!L58</f>
        <v>0</v>
      </c>
      <c r="AP58" s="16">
        <f>SUM('05'!V58:Z58)-'05'!U58</f>
        <v>0</v>
      </c>
      <c r="AQ58" s="16">
        <f>SUM('05'!AB58:AE58)-'05'!AA58</f>
        <v>0</v>
      </c>
      <c r="AR58" s="16">
        <f>SUM('06'!I58:K58)-'06'!H58</f>
        <v>0</v>
      </c>
      <c r="AS58" s="16">
        <f>SUM('06'!M58:P58,'06'!R58:W58)-'06'!L58</f>
        <v>0</v>
      </c>
    </row>
    <row r="59" spans="1:45" ht="12.9" customHeight="1">
      <c r="B59" s="12"/>
      <c r="C59" s="12"/>
      <c r="D59" s="109" t="s">
        <v>58</v>
      </c>
      <c r="E59" s="109"/>
      <c r="F59" s="107" t="s">
        <v>62</v>
      </c>
      <c r="G59" s="108"/>
      <c r="H59" s="24">
        <f t="shared" si="6"/>
        <v>446</v>
      </c>
      <c r="I59" s="25">
        <f>SUM(L59:P59,S59:V59,X59:AB59,'05'!I59:K59,'05'!M59:S59,'05'!V59:Z59,'05'!AB59:AE59,'06'!I59:K59,'06'!M59:P59,'06'!R59:W59)</f>
        <v>224</v>
      </c>
      <c r="J59" s="33">
        <v>222</v>
      </c>
      <c r="K59" s="72">
        <f t="shared" si="0"/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1"/>
      <c r="R59" s="73">
        <f t="shared" si="1"/>
        <v>0</v>
      </c>
      <c r="S59" s="34">
        <v>0</v>
      </c>
      <c r="T59" s="34">
        <v>0</v>
      </c>
      <c r="U59" s="34">
        <v>0</v>
      </c>
      <c r="V59" s="34">
        <v>0</v>
      </c>
      <c r="W59" s="72">
        <f t="shared" si="2"/>
        <v>3</v>
      </c>
      <c r="X59" s="34">
        <v>0</v>
      </c>
      <c r="Y59" s="34">
        <v>3</v>
      </c>
      <c r="Z59" s="34">
        <v>0</v>
      </c>
      <c r="AA59" s="34">
        <v>0</v>
      </c>
      <c r="AB59" s="34">
        <v>0</v>
      </c>
      <c r="AC59" s="36"/>
      <c r="AD59" s="12"/>
      <c r="AE59" s="109" t="s">
        <v>82</v>
      </c>
      <c r="AF59" s="109"/>
      <c r="AG59" s="107" t="s">
        <v>62</v>
      </c>
      <c r="AH59" s="107"/>
      <c r="AI59" s="16">
        <f>SUM(J59,K59,R59,W59,'05'!H59,'05'!L59,'05'!U59,'05'!AA59,'06'!H59,'06'!L59)-H59</f>
        <v>0</v>
      </c>
      <c r="AJ59" s="16">
        <f>SUM(K59,R59,W59,'05'!H59,'05'!L59,'05'!U59,'05'!AA59,'06'!H59,'06'!L59)-'04'!I59</f>
        <v>0</v>
      </c>
      <c r="AK59" s="16">
        <f t="shared" si="3"/>
        <v>0</v>
      </c>
      <c r="AL59" s="16">
        <f t="shared" si="4"/>
        <v>0</v>
      </c>
      <c r="AM59" s="16">
        <f t="shared" si="5"/>
        <v>0</v>
      </c>
      <c r="AN59" s="16">
        <f>SUM('05'!I59:K59)-'05'!H59</f>
        <v>0</v>
      </c>
      <c r="AO59" s="16">
        <f>SUM('05'!M59:S59)-'05'!L59</f>
        <v>0</v>
      </c>
      <c r="AP59" s="16">
        <f>SUM('05'!V59:Z59)-'05'!U59</f>
        <v>0</v>
      </c>
      <c r="AQ59" s="16">
        <f>SUM('05'!AB59:AE59)-'05'!AA59</f>
        <v>0</v>
      </c>
      <c r="AR59" s="16">
        <f>SUM('06'!I59:K59)-'06'!H59</f>
        <v>0</v>
      </c>
      <c r="AS59" s="16">
        <f>SUM('06'!M59:P59,'06'!R59:W59)-'06'!L59</f>
        <v>0</v>
      </c>
    </row>
    <row r="60" spans="1:45" ht="12.9" customHeight="1">
      <c r="B60" s="12"/>
      <c r="C60" s="12"/>
      <c r="D60" s="109" t="s">
        <v>82</v>
      </c>
      <c r="E60" s="109"/>
      <c r="F60" s="107" t="s">
        <v>83</v>
      </c>
      <c r="G60" s="108"/>
      <c r="H60" s="24">
        <f t="shared" si="6"/>
        <v>72</v>
      </c>
      <c r="I60" s="25">
        <f>SUM(L60:P60,S60:V60,X60:AB60,'05'!I60:K60,'05'!M60:S60,'05'!V60:Z60,'05'!AB60:AE60,'06'!I60:K60,'06'!M60:P60,'06'!R60:W60)</f>
        <v>30</v>
      </c>
      <c r="J60" s="33">
        <v>42</v>
      </c>
      <c r="K60" s="72">
        <f t="shared" si="0"/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1"/>
      <c r="R60" s="73">
        <f t="shared" si="1"/>
        <v>0</v>
      </c>
      <c r="S60" s="34">
        <v>0</v>
      </c>
      <c r="T60" s="34">
        <v>0</v>
      </c>
      <c r="U60" s="34">
        <v>0</v>
      </c>
      <c r="V60" s="34">
        <v>0</v>
      </c>
      <c r="W60" s="72">
        <f t="shared" si="2"/>
        <v>5</v>
      </c>
      <c r="X60" s="34">
        <v>3</v>
      </c>
      <c r="Y60" s="34">
        <v>2</v>
      </c>
      <c r="Z60" s="34">
        <v>0</v>
      </c>
      <c r="AA60" s="34">
        <v>0</v>
      </c>
      <c r="AB60" s="34">
        <v>0</v>
      </c>
      <c r="AC60" s="36"/>
      <c r="AD60" s="12"/>
      <c r="AE60" s="109" t="s">
        <v>82</v>
      </c>
      <c r="AF60" s="109"/>
      <c r="AG60" s="107" t="s">
        <v>83</v>
      </c>
      <c r="AH60" s="107"/>
      <c r="AI60" s="16">
        <f>SUM(J60,K60,R60,W60,'05'!H60,'05'!L60,'05'!U60,'05'!AA60,'06'!H60,'06'!L60)-H60</f>
        <v>0</v>
      </c>
      <c r="AJ60" s="16">
        <f>SUM(K60,R60,W60,'05'!H60,'05'!L60,'05'!U60,'05'!AA60,'06'!H60,'06'!L60)-'04'!I60</f>
        <v>0</v>
      </c>
      <c r="AK60" s="16">
        <f t="shared" si="3"/>
        <v>0</v>
      </c>
      <c r="AL60" s="16">
        <f t="shared" si="4"/>
        <v>0</v>
      </c>
      <c r="AM60" s="16">
        <f t="shared" si="5"/>
        <v>0</v>
      </c>
      <c r="AN60" s="16">
        <f>SUM('05'!I60:K60)-'05'!H60</f>
        <v>0</v>
      </c>
      <c r="AO60" s="16">
        <f>SUM('05'!M60:S60)-'05'!L60</f>
        <v>0</v>
      </c>
      <c r="AP60" s="16">
        <f>SUM('05'!V60:Z60)-'05'!U60</f>
        <v>0</v>
      </c>
      <c r="AQ60" s="16">
        <f>SUM('05'!AB60:AE60)-'05'!AA60</f>
        <v>0</v>
      </c>
      <c r="AR60" s="16">
        <f>SUM('06'!I60:K60)-'06'!H60</f>
        <v>0</v>
      </c>
      <c r="AS60" s="16">
        <f>SUM('06'!M60:P60,'06'!R60:W60)-'06'!L60</f>
        <v>0</v>
      </c>
    </row>
    <row r="61" spans="1:45" ht="12.9" customHeight="1">
      <c r="B61" s="12"/>
      <c r="C61" s="12"/>
      <c r="D61" s="109" t="s">
        <v>82</v>
      </c>
      <c r="E61" s="109"/>
      <c r="F61" s="116" t="s">
        <v>164</v>
      </c>
      <c r="G61" s="120"/>
      <c r="H61" s="24">
        <f t="shared" si="6"/>
        <v>10</v>
      </c>
      <c r="I61" s="25">
        <f>SUM(L61:P61,S61:V61,X61:AB61,'05'!I61:K61,'05'!M61:S61,'05'!V61:Z61,'05'!AB61:AE61,'06'!I61:K61,'06'!M61:P61,'06'!R61:W61)</f>
        <v>3</v>
      </c>
      <c r="J61" s="33">
        <v>7</v>
      </c>
      <c r="K61" s="72">
        <f t="shared" si="0"/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1"/>
      <c r="R61" s="73">
        <f t="shared" si="1"/>
        <v>0</v>
      </c>
      <c r="S61" s="34">
        <v>0</v>
      </c>
      <c r="T61" s="34">
        <v>0</v>
      </c>
      <c r="U61" s="34">
        <v>0</v>
      </c>
      <c r="V61" s="34">
        <v>0</v>
      </c>
      <c r="W61" s="72">
        <f t="shared" si="2"/>
        <v>1</v>
      </c>
      <c r="X61" s="34">
        <v>0</v>
      </c>
      <c r="Y61" s="34">
        <v>1</v>
      </c>
      <c r="Z61" s="34">
        <v>0</v>
      </c>
      <c r="AA61" s="34">
        <v>0</v>
      </c>
      <c r="AB61" s="34">
        <v>0</v>
      </c>
      <c r="AC61" s="36"/>
      <c r="AD61" s="12"/>
      <c r="AE61" s="109" t="s">
        <v>82</v>
      </c>
      <c r="AF61" s="109"/>
      <c r="AG61" s="116" t="s">
        <v>164</v>
      </c>
      <c r="AH61" s="116"/>
      <c r="AI61" s="16">
        <f>SUM(J61,K61,R61,W61,'05'!H61,'05'!L61,'05'!U61,'05'!AA61,'06'!H61,'06'!L61)-H61</f>
        <v>0</v>
      </c>
      <c r="AJ61" s="16">
        <f>SUM(K61,R61,W61,'05'!H61,'05'!L61,'05'!U61,'05'!AA61,'06'!H61,'06'!L61)-'04'!I61</f>
        <v>0</v>
      </c>
      <c r="AK61" s="16">
        <f t="shared" si="3"/>
        <v>0</v>
      </c>
      <c r="AL61" s="16">
        <f t="shared" si="4"/>
        <v>0</v>
      </c>
      <c r="AM61" s="16">
        <f t="shared" si="5"/>
        <v>0</v>
      </c>
      <c r="AN61" s="16">
        <f>SUM('05'!I61:K61)-'05'!H61</f>
        <v>0</v>
      </c>
      <c r="AO61" s="16">
        <f>SUM('05'!M61:S61)-'05'!L61</f>
        <v>0</v>
      </c>
      <c r="AP61" s="16">
        <f>SUM('05'!V61:Z61)-'05'!U61</f>
        <v>0</v>
      </c>
      <c r="AQ61" s="16">
        <f>SUM('05'!AB61:AE61)-'05'!AA61</f>
        <v>0</v>
      </c>
      <c r="AR61" s="16">
        <f>SUM('06'!I61:K61)-'06'!H61</f>
        <v>0</v>
      </c>
      <c r="AS61" s="16">
        <f>SUM('06'!M61:P61,'06'!R61:W61)-'06'!L61</f>
        <v>0</v>
      </c>
    </row>
    <row r="62" spans="1:45" ht="12.9" customHeight="1">
      <c r="B62" s="12"/>
      <c r="C62" s="12"/>
      <c r="D62" s="109" t="s">
        <v>82</v>
      </c>
      <c r="E62" s="109"/>
      <c r="F62" s="107" t="s">
        <v>63</v>
      </c>
      <c r="G62" s="108"/>
      <c r="H62" s="24">
        <f t="shared" si="6"/>
        <v>75</v>
      </c>
      <c r="I62" s="25">
        <f>SUM(L62:P62,S62:V62,X62:AB62,'05'!I62:K62,'05'!M62:S62,'05'!V62:Z62,'05'!AB62:AE62,'06'!I62:K62,'06'!M62:P62,'06'!R62:W62)</f>
        <v>6</v>
      </c>
      <c r="J62" s="33">
        <v>69</v>
      </c>
      <c r="K62" s="72">
        <f t="shared" si="0"/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1"/>
      <c r="R62" s="73">
        <f t="shared" si="1"/>
        <v>0</v>
      </c>
      <c r="S62" s="34">
        <v>0</v>
      </c>
      <c r="T62" s="34">
        <v>0</v>
      </c>
      <c r="U62" s="34">
        <v>0</v>
      </c>
      <c r="V62" s="34">
        <v>0</v>
      </c>
      <c r="W62" s="72">
        <f t="shared" si="2"/>
        <v>0</v>
      </c>
      <c r="X62" s="34">
        <v>0</v>
      </c>
      <c r="Y62" s="34">
        <v>0</v>
      </c>
      <c r="Z62" s="34">
        <v>0</v>
      </c>
      <c r="AA62" s="34">
        <v>0</v>
      </c>
      <c r="AB62" s="34">
        <v>0</v>
      </c>
      <c r="AC62" s="36"/>
      <c r="AD62" s="12"/>
      <c r="AE62" s="109" t="s">
        <v>56</v>
      </c>
      <c r="AF62" s="109"/>
      <c r="AG62" s="107" t="s">
        <v>63</v>
      </c>
      <c r="AH62" s="107"/>
      <c r="AI62" s="16">
        <f>SUM(J62,K62,R62,W62,'05'!H62,'05'!L62,'05'!U62,'05'!AA62,'06'!H62,'06'!L62)-H62</f>
        <v>0</v>
      </c>
      <c r="AJ62" s="16">
        <f>SUM(K62,R62,W62,'05'!H62,'05'!L62,'05'!U62,'05'!AA62,'06'!H62,'06'!L62)-'04'!I62</f>
        <v>0</v>
      </c>
      <c r="AK62" s="16">
        <f t="shared" si="3"/>
        <v>0</v>
      </c>
      <c r="AL62" s="16">
        <f t="shared" si="4"/>
        <v>0</v>
      </c>
      <c r="AM62" s="16">
        <f t="shared" si="5"/>
        <v>0</v>
      </c>
      <c r="AN62" s="16">
        <f>SUM('05'!I62:K62)-'05'!H62</f>
        <v>0</v>
      </c>
      <c r="AO62" s="16">
        <f>SUM('05'!M62:S62)-'05'!L62</f>
        <v>0</v>
      </c>
      <c r="AP62" s="16">
        <f>SUM('05'!V62:Z62)-'05'!U62</f>
        <v>0</v>
      </c>
      <c r="AQ62" s="16">
        <f>SUM('05'!AB62:AE62)-'05'!AA62</f>
        <v>0</v>
      </c>
      <c r="AR62" s="16">
        <f>SUM('06'!I62:K62)-'06'!H62</f>
        <v>0</v>
      </c>
      <c r="AS62" s="16">
        <f>SUM('06'!M62:P62,'06'!R62:W62)-'06'!L62</f>
        <v>0</v>
      </c>
    </row>
    <row r="63" spans="1:45" ht="12.9" customHeight="1" thickBot="1">
      <c r="B63" s="39"/>
      <c r="C63" s="39"/>
      <c r="D63" s="117" t="s">
        <v>56</v>
      </c>
      <c r="E63" s="117"/>
      <c r="F63" s="118" t="s">
        <v>64</v>
      </c>
      <c r="G63" s="119"/>
      <c r="H63" s="40">
        <f t="shared" si="6"/>
        <v>384</v>
      </c>
      <c r="I63" s="41">
        <f>SUM(L63:P63,S63:V63,X63:AB63,'05'!I63:K63,'05'!M63:S63,'05'!V63:Z63,'05'!AB63:AE63,'06'!I63:K63,'06'!M63:P63,'06'!R63:W63)</f>
        <v>165</v>
      </c>
      <c r="J63" s="42">
        <v>219</v>
      </c>
      <c r="K63" s="74">
        <f t="shared" si="0"/>
        <v>1</v>
      </c>
      <c r="L63" s="44">
        <v>1</v>
      </c>
      <c r="M63" s="44">
        <v>0</v>
      </c>
      <c r="N63" s="44">
        <v>0</v>
      </c>
      <c r="O63" s="44">
        <v>0</v>
      </c>
      <c r="P63" s="44">
        <v>0</v>
      </c>
      <c r="Q63" s="31"/>
      <c r="R63" s="75">
        <f t="shared" si="1"/>
        <v>0</v>
      </c>
      <c r="S63" s="44">
        <v>0</v>
      </c>
      <c r="T63" s="44">
        <v>0</v>
      </c>
      <c r="U63" s="44">
        <v>0</v>
      </c>
      <c r="V63" s="44">
        <v>0</v>
      </c>
      <c r="W63" s="74">
        <f t="shared" si="2"/>
        <v>5</v>
      </c>
      <c r="X63" s="44">
        <v>1</v>
      </c>
      <c r="Y63" s="44">
        <v>0</v>
      </c>
      <c r="Z63" s="44">
        <v>2</v>
      </c>
      <c r="AA63" s="44">
        <v>0</v>
      </c>
      <c r="AB63" s="44">
        <v>2</v>
      </c>
      <c r="AC63" s="45"/>
      <c r="AD63" s="39"/>
      <c r="AE63" s="117" t="s">
        <v>84</v>
      </c>
      <c r="AF63" s="117"/>
      <c r="AG63" s="118" t="s">
        <v>64</v>
      </c>
      <c r="AH63" s="118"/>
      <c r="AI63" s="16">
        <f>SUM(J63,K63,R63,W63,'05'!H63,'05'!L63,'05'!U63,'05'!AA63,'06'!H63,'06'!L63)-H63</f>
        <v>0</v>
      </c>
      <c r="AJ63" s="16">
        <f>SUM(K63,R63,W63,'05'!H63,'05'!L63,'05'!U63,'05'!AA63,'06'!H63,'06'!L63)-'04'!I63</f>
        <v>0</v>
      </c>
      <c r="AK63" s="16">
        <f t="shared" si="3"/>
        <v>0</v>
      </c>
      <c r="AL63" s="16">
        <f t="shared" si="4"/>
        <v>0</v>
      </c>
      <c r="AM63" s="16">
        <f t="shared" si="5"/>
        <v>0</v>
      </c>
      <c r="AN63" s="16">
        <f>SUM('05'!I63:K63)-'05'!H63</f>
        <v>0</v>
      </c>
      <c r="AO63" s="16">
        <f>SUM('05'!M63:S63)-'05'!L63</f>
        <v>0</v>
      </c>
      <c r="AP63" s="16">
        <f>SUM('05'!V63:Z63)-'05'!U63</f>
        <v>0</v>
      </c>
      <c r="AQ63" s="16">
        <f>SUM('05'!AB63:AE63)-'05'!AA63</f>
        <v>0</v>
      </c>
      <c r="AR63" s="16">
        <f>SUM('06'!I63:K63)-'06'!H63</f>
        <v>0</v>
      </c>
      <c r="AS63" s="16">
        <f>SUM('06'!M63:P63,'06'!R63:W63)-'06'!L63</f>
        <v>0</v>
      </c>
    </row>
    <row r="64" spans="1:45" ht="12.75" customHeight="1"/>
    <row r="66" spans="7:28">
      <c r="G66" s="46" t="s">
        <v>150</v>
      </c>
      <c r="H66" s="46"/>
    </row>
    <row r="67" spans="7:28">
      <c r="G67" s="46" t="s">
        <v>151</v>
      </c>
      <c r="H67" s="47">
        <f>SUM(H9,H22,H29,H33,H48,H56)-H8</f>
        <v>0</v>
      </c>
      <c r="I67" s="47">
        <f>SUM(I9,I22,I29,I33,I48,I56)-I8</f>
        <v>0</v>
      </c>
      <c r="J67" s="47">
        <f>SUM(J9,J22,J29,J33,J48,J56)-J8</f>
        <v>0</v>
      </c>
      <c r="K67" s="47">
        <f t="shared" ref="K67:P67" si="7">SUM(K9,K22,K29,K33,K48,K56)-K8</f>
        <v>0</v>
      </c>
      <c r="L67" s="47">
        <f t="shared" si="7"/>
        <v>0</v>
      </c>
      <c r="M67" s="47">
        <f t="shared" si="7"/>
        <v>0</v>
      </c>
      <c r="N67" s="47">
        <f t="shared" si="7"/>
        <v>0</v>
      </c>
      <c r="O67" s="47">
        <f t="shared" si="7"/>
        <v>0</v>
      </c>
      <c r="P67" s="47">
        <f t="shared" si="7"/>
        <v>0</v>
      </c>
      <c r="Q67" s="47"/>
      <c r="R67" s="47">
        <f t="shared" ref="R67:AB67" si="8">SUM(R9,R22,R29,R33,R48,R56)-R8</f>
        <v>0</v>
      </c>
      <c r="S67" s="47">
        <f t="shared" si="8"/>
        <v>0</v>
      </c>
      <c r="T67" s="47">
        <f t="shared" si="8"/>
        <v>0</v>
      </c>
      <c r="U67" s="47">
        <f t="shared" si="8"/>
        <v>0</v>
      </c>
      <c r="V67" s="47">
        <f t="shared" si="8"/>
        <v>0</v>
      </c>
      <c r="W67" s="47">
        <f t="shared" si="8"/>
        <v>0</v>
      </c>
      <c r="X67" s="47">
        <f t="shared" si="8"/>
        <v>0</v>
      </c>
      <c r="Y67" s="47">
        <f t="shared" si="8"/>
        <v>0</v>
      </c>
      <c r="Z67" s="47">
        <f t="shared" si="8"/>
        <v>0</v>
      </c>
      <c r="AA67" s="47">
        <f t="shared" si="8"/>
        <v>0</v>
      </c>
      <c r="AB67" s="47">
        <f t="shared" si="8"/>
        <v>0</v>
      </c>
    </row>
    <row r="68" spans="7:28">
      <c r="G68" s="46" t="s">
        <v>152</v>
      </c>
      <c r="H68" s="47">
        <f>SUM(H10,H15,H20,H21)-H9</f>
        <v>0</v>
      </c>
      <c r="I68" s="47">
        <f>SUM(I10,I15,I20,I21)-I9</f>
        <v>0</v>
      </c>
      <c r="J68" s="47">
        <f>SUM(J10,J15,J20,J21)-J9</f>
        <v>0</v>
      </c>
      <c r="K68" s="47">
        <f t="shared" ref="K68:P68" si="9">SUM(K10,K15,K20,K21)-K9</f>
        <v>0</v>
      </c>
      <c r="L68" s="47">
        <f t="shared" si="9"/>
        <v>0</v>
      </c>
      <c r="M68" s="47">
        <f t="shared" si="9"/>
        <v>0</v>
      </c>
      <c r="N68" s="47">
        <f t="shared" si="9"/>
        <v>0</v>
      </c>
      <c r="O68" s="47">
        <f t="shared" si="9"/>
        <v>0</v>
      </c>
      <c r="P68" s="47">
        <f t="shared" si="9"/>
        <v>0</v>
      </c>
      <c r="Q68" s="47"/>
      <c r="R68" s="47">
        <f t="shared" ref="R68:AB68" si="10">SUM(R10,R15,R20,R21)-R9</f>
        <v>0</v>
      </c>
      <c r="S68" s="47">
        <f t="shared" si="10"/>
        <v>0</v>
      </c>
      <c r="T68" s="47">
        <f t="shared" si="10"/>
        <v>0</v>
      </c>
      <c r="U68" s="47">
        <f t="shared" si="10"/>
        <v>0</v>
      </c>
      <c r="V68" s="47">
        <f t="shared" si="10"/>
        <v>0</v>
      </c>
      <c r="W68" s="47">
        <f t="shared" si="10"/>
        <v>0</v>
      </c>
      <c r="X68" s="47">
        <f t="shared" si="10"/>
        <v>0</v>
      </c>
      <c r="Y68" s="47">
        <f t="shared" si="10"/>
        <v>0</v>
      </c>
      <c r="Z68" s="47">
        <f t="shared" si="10"/>
        <v>0</v>
      </c>
      <c r="AA68" s="47">
        <f t="shared" si="10"/>
        <v>0</v>
      </c>
      <c r="AB68" s="47">
        <f t="shared" si="10"/>
        <v>0</v>
      </c>
    </row>
    <row r="69" spans="7:28">
      <c r="G69" s="46" t="s">
        <v>26</v>
      </c>
      <c r="H69" s="47">
        <f>SUM(H11:H14)-H10</f>
        <v>0</v>
      </c>
      <c r="I69" s="47">
        <f>SUM(I11:I14)-I10</f>
        <v>0</v>
      </c>
      <c r="J69" s="47">
        <f>SUM(J11:J14)-J10</f>
        <v>0</v>
      </c>
      <c r="K69" s="47">
        <f t="shared" ref="K69:P69" si="11">SUM(K11:K14)-K10</f>
        <v>0</v>
      </c>
      <c r="L69" s="47">
        <f t="shared" si="11"/>
        <v>0</v>
      </c>
      <c r="M69" s="47">
        <f t="shared" si="11"/>
        <v>0</v>
      </c>
      <c r="N69" s="47">
        <f t="shared" si="11"/>
        <v>0</v>
      </c>
      <c r="O69" s="47">
        <f t="shared" si="11"/>
        <v>0</v>
      </c>
      <c r="P69" s="47">
        <f t="shared" si="11"/>
        <v>0</v>
      </c>
      <c r="Q69" s="47"/>
      <c r="R69" s="47">
        <f t="shared" ref="R69:AB69" si="12">SUM(R11:R14)-R10</f>
        <v>0</v>
      </c>
      <c r="S69" s="47">
        <f t="shared" si="12"/>
        <v>0</v>
      </c>
      <c r="T69" s="47">
        <f t="shared" si="12"/>
        <v>0</v>
      </c>
      <c r="U69" s="47">
        <f t="shared" si="12"/>
        <v>0</v>
      </c>
      <c r="V69" s="47">
        <f t="shared" si="12"/>
        <v>0</v>
      </c>
      <c r="W69" s="47">
        <f t="shared" si="12"/>
        <v>0</v>
      </c>
      <c r="X69" s="47">
        <f t="shared" si="12"/>
        <v>0</v>
      </c>
      <c r="Y69" s="47">
        <f t="shared" si="12"/>
        <v>0</v>
      </c>
      <c r="Z69" s="47">
        <f t="shared" si="12"/>
        <v>0</v>
      </c>
      <c r="AA69" s="47">
        <f t="shared" si="12"/>
        <v>0</v>
      </c>
      <c r="AB69" s="47">
        <f t="shared" si="12"/>
        <v>0</v>
      </c>
    </row>
    <row r="70" spans="7:28">
      <c r="G70" s="46" t="s">
        <v>153</v>
      </c>
      <c r="H70" s="47">
        <f>SUM(H16:H19)-H15</f>
        <v>0</v>
      </c>
      <c r="I70" s="47">
        <f>SUM(I16:I19)-I15</f>
        <v>0</v>
      </c>
      <c r="J70" s="47">
        <f>SUM(J16:J19)-J15</f>
        <v>0</v>
      </c>
      <c r="K70" s="47">
        <f t="shared" ref="K70:P70" si="13">SUM(K16:K19)-K15</f>
        <v>0</v>
      </c>
      <c r="L70" s="47">
        <f t="shared" si="13"/>
        <v>0</v>
      </c>
      <c r="M70" s="47">
        <f t="shared" si="13"/>
        <v>0</v>
      </c>
      <c r="N70" s="47">
        <f t="shared" si="13"/>
        <v>0</v>
      </c>
      <c r="O70" s="47">
        <f t="shared" si="13"/>
        <v>0</v>
      </c>
      <c r="P70" s="47">
        <f t="shared" si="13"/>
        <v>0</v>
      </c>
      <c r="Q70" s="47"/>
      <c r="R70" s="47">
        <f t="shared" ref="R70:AB70" si="14">SUM(R16:R19)-R15</f>
        <v>0</v>
      </c>
      <c r="S70" s="47">
        <f t="shared" si="14"/>
        <v>0</v>
      </c>
      <c r="T70" s="47">
        <f t="shared" si="14"/>
        <v>0</v>
      </c>
      <c r="U70" s="47">
        <f t="shared" si="14"/>
        <v>0</v>
      </c>
      <c r="V70" s="47">
        <f t="shared" si="14"/>
        <v>0</v>
      </c>
      <c r="W70" s="47">
        <f t="shared" si="14"/>
        <v>0</v>
      </c>
      <c r="X70" s="47">
        <f t="shared" si="14"/>
        <v>0</v>
      </c>
      <c r="Y70" s="47">
        <f t="shared" si="14"/>
        <v>0</v>
      </c>
      <c r="Z70" s="47">
        <f t="shared" si="14"/>
        <v>0</v>
      </c>
      <c r="AA70" s="47">
        <f t="shared" si="14"/>
        <v>0</v>
      </c>
      <c r="AB70" s="47">
        <f t="shared" si="14"/>
        <v>0</v>
      </c>
    </row>
    <row r="71" spans="7:28">
      <c r="G71" s="46" t="s">
        <v>154</v>
      </c>
      <c r="H71" s="47">
        <f>SUM(H23:H25,H27:H28)-H22</f>
        <v>0</v>
      </c>
      <c r="I71" s="47">
        <f t="shared" ref="I71:P71" si="15">SUM(I23:I25,I27:I28)-I22</f>
        <v>0</v>
      </c>
      <c r="J71" s="47">
        <f t="shared" si="15"/>
        <v>0</v>
      </c>
      <c r="K71" s="47">
        <f t="shared" si="15"/>
        <v>0</v>
      </c>
      <c r="L71" s="47">
        <f t="shared" si="15"/>
        <v>0</v>
      </c>
      <c r="M71" s="47">
        <f t="shared" si="15"/>
        <v>0</v>
      </c>
      <c r="N71" s="47">
        <f t="shared" si="15"/>
        <v>0</v>
      </c>
      <c r="O71" s="47">
        <f t="shared" si="15"/>
        <v>0</v>
      </c>
      <c r="P71" s="47">
        <f t="shared" si="15"/>
        <v>0</v>
      </c>
      <c r="Q71" s="48"/>
      <c r="R71" s="47">
        <f t="shared" ref="R71:AB71" si="16">SUM(R23:R25,R27:R28)-R22</f>
        <v>0</v>
      </c>
      <c r="S71" s="47">
        <f t="shared" si="16"/>
        <v>0</v>
      </c>
      <c r="T71" s="47">
        <f t="shared" si="16"/>
        <v>0</v>
      </c>
      <c r="U71" s="47">
        <f t="shared" si="16"/>
        <v>0</v>
      </c>
      <c r="V71" s="47">
        <f t="shared" si="16"/>
        <v>0</v>
      </c>
      <c r="W71" s="47">
        <f t="shared" si="16"/>
        <v>0</v>
      </c>
      <c r="X71" s="47">
        <f t="shared" si="16"/>
        <v>0</v>
      </c>
      <c r="Y71" s="47">
        <f t="shared" si="16"/>
        <v>0</v>
      </c>
      <c r="Z71" s="47">
        <f t="shared" si="16"/>
        <v>0</v>
      </c>
      <c r="AA71" s="47">
        <f t="shared" si="16"/>
        <v>0</v>
      </c>
      <c r="AB71" s="47">
        <f t="shared" si="16"/>
        <v>0</v>
      </c>
    </row>
    <row r="72" spans="7:28">
      <c r="G72" s="46" t="s">
        <v>155</v>
      </c>
      <c r="H72" s="47">
        <f>SUM(H30:H32)-H29</f>
        <v>0</v>
      </c>
      <c r="I72" s="47">
        <f t="shared" ref="I72:P72" si="17">SUM(I30:I32)-I29</f>
        <v>0</v>
      </c>
      <c r="J72" s="47">
        <f t="shared" si="17"/>
        <v>0</v>
      </c>
      <c r="K72" s="47">
        <f t="shared" si="17"/>
        <v>0</v>
      </c>
      <c r="L72" s="47">
        <f t="shared" si="17"/>
        <v>0</v>
      </c>
      <c r="M72" s="47">
        <f t="shared" si="17"/>
        <v>0</v>
      </c>
      <c r="N72" s="47">
        <f t="shared" si="17"/>
        <v>0</v>
      </c>
      <c r="O72" s="47">
        <f t="shared" si="17"/>
        <v>0</v>
      </c>
      <c r="P72" s="47">
        <f t="shared" si="17"/>
        <v>0</v>
      </c>
      <c r="Q72" s="48"/>
      <c r="R72" s="47">
        <f t="shared" ref="R72:AB72" si="18">SUM(R30:R32)-R29</f>
        <v>0</v>
      </c>
      <c r="S72" s="47">
        <f t="shared" si="18"/>
        <v>0</v>
      </c>
      <c r="T72" s="47">
        <f t="shared" si="18"/>
        <v>0</v>
      </c>
      <c r="U72" s="47">
        <f t="shared" si="18"/>
        <v>0</v>
      </c>
      <c r="V72" s="47">
        <f t="shared" si="18"/>
        <v>0</v>
      </c>
      <c r="W72" s="47">
        <f t="shared" si="18"/>
        <v>0</v>
      </c>
      <c r="X72" s="47">
        <f t="shared" si="18"/>
        <v>0</v>
      </c>
      <c r="Y72" s="47">
        <f t="shared" si="18"/>
        <v>0</v>
      </c>
      <c r="Z72" s="47">
        <f t="shared" si="18"/>
        <v>0</v>
      </c>
      <c r="AA72" s="47">
        <f t="shared" si="18"/>
        <v>0</v>
      </c>
      <c r="AB72" s="47">
        <f t="shared" si="18"/>
        <v>0</v>
      </c>
    </row>
    <row r="73" spans="7:28">
      <c r="G73" s="46" t="s">
        <v>156</v>
      </c>
      <c r="H73" s="47">
        <f>SUM(H34:H35,H38,H44,H46:H47)-H33</f>
        <v>0</v>
      </c>
      <c r="I73" s="47">
        <f t="shared" ref="I73:P73" si="19">SUM(I34:I35,I38,I44,I46:I47)-I33</f>
        <v>0</v>
      </c>
      <c r="J73" s="47">
        <f t="shared" si="19"/>
        <v>0</v>
      </c>
      <c r="K73" s="47">
        <f t="shared" si="19"/>
        <v>0</v>
      </c>
      <c r="L73" s="47">
        <f t="shared" si="19"/>
        <v>0</v>
      </c>
      <c r="M73" s="47">
        <f t="shared" si="19"/>
        <v>0</v>
      </c>
      <c r="N73" s="47">
        <f t="shared" si="19"/>
        <v>0</v>
      </c>
      <c r="O73" s="47">
        <f t="shared" si="19"/>
        <v>0</v>
      </c>
      <c r="P73" s="47">
        <f t="shared" si="19"/>
        <v>0</v>
      </c>
      <c r="Q73" s="48"/>
      <c r="R73" s="47">
        <f t="shared" ref="R73:AB73" si="20">SUM(R34:R35,R38,R44,R46:R47)-R33</f>
        <v>0</v>
      </c>
      <c r="S73" s="47">
        <f t="shared" si="20"/>
        <v>0</v>
      </c>
      <c r="T73" s="47">
        <f t="shared" si="20"/>
        <v>0</v>
      </c>
      <c r="U73" s="47">
        <f t="shared" si="20"/>
        <v>0</v>
      </c>
      <c r="V73" s="47">
        <f t="shared" si="20"/>
        <v>0</v>
      </c>
      <c r="W73" s="47">
        <f t="shared" si="20"/>
        <v>0</v>
      </c>
      <c r="X73" s="47">
        <f t="shared" si="20"/>
        <v>0</v>
      </c>
      <c r="Y73" s="47">
        <f t="shared" si="20"/>
        <v>0</v>
      </c>
      <c r="Z73" s="47">
        <f t="shared" si="20"/>
        <v>0</v>
      </c>
      <c r="AA73" s="47">
        <f t="shared" si="20"/>
        <v>0</v>
      </c>
      <c r="AB73" s="47">
        <f t="shared" si="20"/>
        <v>0</v>
      </c>
    </row>
    <row r="74" spans="7:28">
      <c r="G74" s="46" t="s">
        <v>157</v>
      </c>
      <c r="H74" s="47">
        <f>SUM(H36:H37)-H35</f>
        <v>0</v>
      </c>
      <c r="I74" s="47">
        <f t="shared" ref="I74:P74" si="21">SUM(I36:I37)-I35</f>
        <v>0</v>
      </c>
      <c r="J74" s="47">
        <f t="shared" si="21"/>
        <v>0</v>
      </c>
      <c r="K74" s="47">
        <f t="shared" si="21"/>
        <v>0</v>
      </c>
      <c r="L74" s="47">
        <f t="shared" si="21"/>
        <v>0</v>
      </c>
      <c r="M74" s="47">
        <f t="shared" si="21"/>
        <v>0</v>
      </c>
      <c r="N74" s="47">
        <f t="shared" si="21"/>
        <v>0</v>
      </c>
      <c r="O74" s="47">
        <f t="shared" si="21"/>
        <v>0</v>
      </c>
      <c r="P74" s="47">
        <f t="shared" si="21"/>
        <v>0</v>
      </c>
      <c r="Q74" s="48"/>
      <c r="R74" s="47">
        <f t="shared" ref="R74:AB74" si="22">SUM(R36:R37)-R35</f>
        <v>0</v>
      </c>
      <c r="S74" s="47">
        <f t="shared" si="22"/>
        <v>0</v>
      </c>
      <c r="T74" s="47">
        <f t="shared" si="22"/>
        <v>0</v>
      </c>
      <c r="U74" s="47">
        <f t="shared" si="22"/>
        <v>0</v>
      </c>
      <c r="V74" s="47">
        <f t="shared" si="22"/>
        <v>0</v>
      </c>
      <c r="W74" s="47">
        <f t="shared" si="22"/>
        <v>0</v>
      </c>
      <c r="X74" s="47">
        <f t="shared" si="22"/>
        <v>0</v>
      </c>
      <c r="Y74" s="47">
        <f t="shared" si="22"/>
        <v>0</v>
      </c>
      <c r="Z74" s="47">
        <f t="shared" si="22"/>
        <v>0</v>
      </c>
      <c r="AA74" s="47">
        <f t="shared" si="22"/>
        <v>0</v>
      </c>
      <c r="AB74" s="47">
        <f t="shared" si="22"/>
        <v>0</v>
      </c>
    </row>
    <row r="75" spans="7:28">
      <c r="G75" s="46" t="s">
        <v>158</v>
      </c>
      <c r="H75" s="47">
        <f>SUM(H39:H43)-H38</f>
        <v>0</v>
      </c>
      <c r="I75" s="47">
        <f t="shared" ref="I75:P75" si="23">SUM(I39:I43)-I38</f>
        <v>0</v>
      </c>
      <c r="J75" s="47">
        <f t="shared" si="23"/>
        <v>0</v>
      </c>
      <c r="K75" s="47">
        <f t="shared" si="23"/>
        <v>0</v>
      </c>
      <c r="L75" s="47">
        <f t="shared" si="23"/>
        <v>0</v>
      </c>
      <c r="M75" s="47">
        <f t="shared" si="23"/>
        <v>0</v>
      </c>
      <c r="N75" s="47">
        <f t="shared" si="23"/>
        <v>0</v>
      </c>
      <c r="O75" s="47">
        <f t="shared" si="23"/>
        <v>0</v>
      </c>
      <c r="P75" s="47">
        <f t="shared" si="23"/>
        <v>0</v>
      </c>
      <c r="Q75" s="48"/>
      <c r="R75" s="47">
        <f t="shared" ref="R75:AB75" si="24">SUM(R39:R43)-R38</f>
        <v>0</v>
      </c>
      <c r="S75" s="47">
        <f t="shared" si="24"/>
        <v>0</v>
      </c>
      <c r="T75" s="47">
        <f t="shared" si="24"/>
        <v>0</v>
      </c>
      <c r="U75" s="47">
        <f t="shared" si="24"/>
        <v>0</v>
      </c>
      <c r="V75" s="47">
        <f t="shared" si="24"/>
        <v>0</v>
      </c>
      <c r="W75" s="47">
        <f t="shared" si="24"/>
        <v>0</v>
      </c>
      <c r="X75" s="47">
        <f t="shared" si="24"/>
        <v>0</v>
      </c>
      <c r="Y75" s="47">
        <f t="shared" si="24"/>
        <v>0</v>
      </c>
      <c r="Z75" s="47">
        <f t="shared" si="24"/>
        <v>0</v>
      </c>
      <c r="AA75" s="47">
        <f t="shared" si="24"/>
        <v>0</v>
      </c>
      <c r="AB75" s="47">
        <f t="shared" si="24"/>
        <v>0</v>
      </c>
    </row>
    <row r="76" spans="7:28">
      <c r="G76" s="46" t="s">
        <v>159</v>
      </c>
      <c r="H76" s="47">
        <f>SUM(H50:H52)-H49</f>
        <v>0</v>
      </c>
      <c r="I76" s="47">
        <f t="shared" ref="I76:P76" si="25">SUM(I50:I52)-I49</f>
        <v>0</v>
      </c>
      <c r="J76" s="47">
        <f t="shared" si="25"/>
        <v>0</v>
      </c>
      <c r="K76" s="47">
        <f t="shared" si="25"/>
        <v>0</v>
      </c>
      <c r="L76" s="47">
        <f t="shared" si="25"/>
        <v>0</v>
      </c>
      <c r="M76" s="47">
        <f t="shared" si="25"/>
        <v>0</v>
      </c>
      <c r="N76" s="47">
        <f t="shared" si="25"/>
        <v>0</v>
      </c>
      <c r="O76" s="47">
        <f t="shared" si="25"/>
        <v>0</v>
      </c>
      <c r="P76" s="47">
        <f t="shared" si="25"/>
        <v>0</v>
      </c>
      <c r="Q76" s="48"/>
      <c r="R76" s="47">
        <f t="shared" ref="R76:AB76" si="26">SUM(R50:R52)-R49</f>
        <v>0</v>
      </c>
      <c r="S76" s="47">
        <f t="shared" si="26"/>
        <v>0</v>
      </c>
      <c r="T76" s="47">
        <f t="shared" si="26"/>
        <v>0</v>
      </c>
      <c r="U76" s="47">
        <f t="shared" si="26"/>
        <v>0</v>
      </c>
      <c r="V76" s="47">
        <f t="shared" si="26"/>
        <v>0</v>
      </c>
      <c r="W76" s="47">
        <f t="shared" si="26"/>
        <v>0</v>
      </c>
      <c r="X76" s="47">
        <f t="shared" si="26"/>
        <v>0</v>
      </c>
      <c r="Y76" s="47">
        <f t="shared" si="26"/>
        <v>0</v>
      </c>
      <c r="Z76" s="47">
        <f t="shared" si="26"/>
        <v>0</v>
      </c>
      <c r="AA76" s="47">
        <f t="shared" si="26"/>
        <v>0</v>
      </c>
      <c r="AB76" s="47">
        <f t="shared" si="26"/>
        <v>0</v>
      </c>
    </row>
    <row r="77" spans="7:28"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</row>
  </sheetData>
  <mergeCells count="153">
    <mergeCell ref="W4:AB4"/>
    <mergeCell ref="H2:O2"/>
    <mergeCell ref="R4:V4"/>
    <mergeCell ref="B8:G8"/>
    <mergeCell ref="B4:G7"/>
    <mergeCell ref="H4:H7"/>
    <mergeCell ref="I4:I7"/>
    <mergeCell ref="J4:J7"/>
    <mergeCell ref="K5:K7"/>
    <mergeCell ref="L5:L7"/>
    <mergeCell ref="S5:S7"/>
    <mergeCell ref="O5:O7"/>
    <mergeCell ref="P5:P7"/>
    <mergeCell ref="K4:P4"/>
    <mergeCell ref="R5:R7"/>
    <mergeCell ref="M5:M7"/>
    <mergeCell ref="N5:N7"/>
    <mergeCell ref="E12:G12"/>
    <mergeCell ref="E13:G13"/>
    <mergeCell ref="E14:G14"/>
    <mergeCell ref="D15:G15"/>
    <mergeCell ref="C9:G9"/>
    <mergeCell ref="D10:G10"/>
    <mergeCell ref="E11:G11"/>
    <mergeCell ref="AB5:AB7"/>
    <mergeCell ref="V5:V7"/>
    <mergeCell ref="X5:X7"/>
    <mergeCell ref="Y5:Y7"/>
    <mergeCell ref="T5:T7"/>
    <mergeCell ref="U5:U7"/>
    <mergeCell ref="Z5:Z7"/>
    <mergeCell ref="AA5:AA7"/>
    <mergeCell ref="W5:W7"/>
    <mergeCell ref="D24:G24"/>
    <mergeCell ref="D25:G25"/>
    <mergeCell ref="E26:F26"/>
    <mergeCell ref="D27:G27"/>
    <mergeCell ref="D20:G20"/>
    <mergeCell ref="D21:G21"/>
    <mergeCell ref="C22:G22"/>
    <mergeCell ref="D23:G23"/>
    <mergeCell ref="E16:G16"/>
    <mergeCell ref="E17:G17"/>
    <mergeCell ref="E18:G18"/>
    <mergeCell ref="E19:G19"/>
    <mergeCell ref="E36:G36"/>
    <mergeCell ref="E37:G37"/>
    <mergeCell ref="D38:G38"/>
    <mergeCell ref="E39:G39"/>
    <mergeCell ref="D32:G32"/>
    <mergeCell ref="C33:G33"/>
    <mergeCell ref="D34:G34"/>
    <mergeCell ref="D35:G35"/>
    <mergeCell ref="D28:G28"/>
    <mergeCell ref="C29:G29"/>
    <mergeCell ref="D30:G30"/>
    <mergeCell ref="D31:G31"/>
    <mergeCell ref="D46:G46"/>
    <mergeCell ref="D47:G47"/>
    <mergeCell ref="E45:F45"/>
    <mergeCell ref="C48:G48"/>
    <mergeCell ref="E40:G40"/>
    <mergeCell ref="D44:G44"/>
    <mergeCell ref="E41:G41"/>
    <mergeCell ref="E42:G42"/>
    <mergeCell ref="E43:G43"/>
    <mergeCell ref="AE63:AF63"/>
    <mergeCell ref="AG63:AH63"/>
    <mergeCell ref="AE60:AF60"/>
    <mergeCell ref="AG60:AH60"/>
    <mergeCell ref="AE61:AF61"/>
    <mergeCell ref="AE57:AF57"/>
    <mergeCell ref="AG57:AH57"/>
    <mergeCell ref="AG61:AH61"/>
    <mergeCell ref="AE58:AF58"/>
    <mergeCell ref="AG58:AH58"/>
    <mergeCell ref="E54:F54"/>
    <mergeCell ref="E55:F55"/>
    <mergeCell ref="C56:G56"/>
    <mergeCell ref="D58:E58"/>
    <mergeCell ref="D49:G49"/>
    <mergeCell ref="E50:G50"/>
    <mergeCell ref="E51:G51"/>
    <mergeCell ref="E52:G52"/>
    <mergeCell ref="AE62:AF62"/>
    <mergeCell ref="AF52:AH52"/>
    <mergeCell ref="D57:E57"/>
    <mergeCell ref="F57:G57"/>
    <mergeCell ref="D53:G53"/>
    <mergeCell ref="D62:E62"/>
    <mergeCell ref="F62:G62"/>
    <mergeCell ref="AG62:AH62"/>
    <mergeCell ref="AE59:AF59"/>
    <mergeCell ref="AG59:AH59"/>
    <mergeCell ref="AE53:AH53"/>
    <mergeCell ref="AF54:AG54"/>
    <mergeCell ref="AF55:AG55"/>
    <mergeCell ref="AD56:AH56"/>
    <mergeCell ref="D63:E63"/>
    <mergeCell ref="F63:G63"/>
    <mergeCell ref="D60:E60"/>
    <mergeCell ref="F60:G60"/>
    <mergeCell ref="D61:E61"/>
    <mergeCell ref="F61:G61"/>
    <mergeCell ref="F58:G58"/>
    <mergeCell ref="D59:E59"/>
    <mergeCell ref="F59:G59"/>
    <mergeCell ref="AF43:AH43"/>
    <mergeCell ref="S2:AB2"/>
    <mergeCell ref="AF51:AH51"/>
    <mergeCell ref="AF45:AG45"/>
    <mergeCell ref="AE47:AH47"/>
    <mergeCell ref="AD48:AH48"/>
    <mergeCell ref="AE49:AH49"/>
    <mergeCell ref="AE46:AH46"/>
    <mergeCell ref="AF50:AH50"/>
    <mergeCell ref="AE44:AH44"/>
    <mergeCell ref="AF36:AH36"/>
    <mergeCell ref="AF37:AH37"/>
    <mergeCell ref="AE38:AH38"/>
    <mergeCell ref="AE27:AH27"/>
    <mergeCell ref="AE28:AH28"/>
    <mergeCell ref="AD29:AH29"/>
    <mergeCell ref="AE30:AH30"/>
    <mergeCell ref="AE23:AH23"/>
    <mergeCell ref="AE24:AH24"/>
    <mergeCell ref="AE25:AH25"/>
    <mergeCell ref="AF26:AG26"/>
    <mergeCell ref="AF19:AH19"/>
    <mergeCell ref="AE20:AH20"/>
    <mergeCell ref="AE21:AH21"/>
    <mergeCell ref="AF41:AH41"/>
    <mergeCell ref="AF42:AH42"/>
    <mergeCell ref="AF40:AH40"/>
    <mergeCell ref="AC4:AH7"/>
    <mergeCell ref="AF39:AH39"/>
    <mergeCell ref="AE31:AH31"/>
    <mergeCell ref="AE32:AH32"/>
    <mergeCell ref="AD33:AH33"/>
    <mergeCell ref="AE34:AH34"/>
    <mergeCell ref="AE35:AH35"/>
    <mergeCell ref="AD22:AH22"/>
    <mergeCell ref="AE15:AH15"/>
    <mergeCell ref="AF16:AH16"/>
    <mergeCell ref="AF17:AH17"/>
    <mergeCell ref="AF18:AH18"/>
    <mergeCell ref="AF11:AH11"/>
    <mergeCell ref="AF12:AH12"/>
    <mergeCell ref="AF13:AH13"/>
    <mergeCell ref="AF14:AH14"/>
    <mergeCell ref="AC8:AH8"/>
    <mergeCell ref="AD9:AH9"/>
    <mergeCell ref="AE10:AH10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/>
  <dimension ref="A1:AL77"/>
  <sheetViews>
    <sheetView view="pageBreakPreview" zoomScaleNormal="100" zoomScaleSheetLayoutView="100" workbookViewId="0">
      <pane xSplit="7" ySplit="7" topLeftCell="H8" activePane="bottomRight" state="frozen"/>
      <selection activeCell="H3" sqref="H3"/>
      <selection pane="topRight" activeCell="H3" sqref="H3"/>
      <selection pane="bottomLeft" activeCell="H3" sqref="H3"/>
      <selection pane="bottomRight" activeCell="I3" sqref="I3"/>
    </sheetView>
  </sheetViews>
  <sheetFormatPr defaultColWidth="12.83203125" defaultRowHeight="12"/>
  <cols>
    <col min="1" max="6" width="3.83203125" style="1" customWidth="1"/>
    <col min="7" max="7" width="19.83203125" style="1" bestFit="1" customWidth="1"/>
    <col min="8" max="11" width="9.6640625" style="2" customWidth="1"/>
    <col min="12" max="12" width="11.33203125" style="2" customWidth="1"/>
    <col min="13" max="19" width="9.6640625" style="2" customWidth="1"/>
    <col min="20" max="20" width="3.83203125" style="2" customWidth="1"/>
    <col min="21" max="31" width="10.33203125" style="2" customWidth="1"/>
    <col min="32" max="36" width="3.83203125" style="1" customWidth="1"/>
    <col min="37" max="37" width="19.83203125" style="1" bestFit="1" customWidth="1"/>
    <col min="38" max="38" width="14.83203125" style="2" customWidth="1"/>
    <col min="39" max="39" width="12.83203125" style="2" customWidth="1"/>
    <col min="40" max="40" width="21.33203125" style="2" bestFit="1" customWidth="1"/>
    <col min="41" max="16384" width="12.83203125" style="2"/>
  </cols>
  <sheetData>
    <row r="1" spans="1:37">
      <c r="B1" s="1" t="s">
        <v>178</v>
      </c>
      <c r="U1" s="2" t="s">
        <v>179</v>
      </c>
    </row>
    <row r="2" spans="1:37" s="3" customFormat="1" ht="14.4">
      <c r="B2" s="4"/>
      <c r="C2" s="4"/>
      <c r="D2" s="4"/>
      <c r="E2" s="4"/>
      <c r="F2" s="4"/>
      <c r="G2" s="4"/>
      <c r="H2" s="76" t="s">
        <v>148</v>
      </c>
      <c r="I2" s="76"/>
      <c r="J2" s="76"/>
      <c r="K2" s="76"/>
      <c r="L2" s="76"/>
      <c r="M2" s="76"/>
      <c r="N2" s="76"/>
      <c r="O2" s="76"/>
      <c r="P2" s="76"/>
      <c r="Q2" s="76"/>
      <c r="R2" s="76"/>
      <c r="S2" s="4"/>
      <c r="U2" s="4"/>
      <c r="V2" s="76" t="s">
        <v>147</v>
      </c>
      <c r="W2" s="76"/>
      <c r="X2" s="76"/>
      <c r="Y2" s="76"/>
      <c r="Z2" s="76"/>
      <c r="AA2" s="76"/>
      <c r="AB2" s="76"/>
      <c r="AC2" s="76"/>
      <c r="AD2" s="76"/>
      <c r="AE2" s="76"/>
      <c r="AF2" s="4"/>
      <c r="AG2" s="4"/>
      <c r="AH2" s="4"/>
      <c r="AI2" s="4"/>
      <c r="AJ2" s="4"/>
      <c r="AK2" s="5"/>
    </row>
    <row r="3" spans="1:37" s="11" customFormat="1" ht="18.75" customHeight="1" thickBot="1">
      <c r="A3" s="1"/>
      <c r="B3" s="1" t="s">
        <v>149</v>
      </c>
      <c r="C3" s="1"/>
      <c r="D3" s="1"/>
      <c r="E3" s="1"/>
      <c r="F3" s="1"/>
      <c r="G3" s="1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"/>
      <c r="AG3" s="1"/>
      <c r="AH3" s="1"/>
      <c r="AI3" s="1"/>
      <c r="AJ3" s="1"/>
      <c r="AK3" s="1"/>
    </row>
    <row r="4" spans="1:37" ht="18" customHeight="1">
      <c r="A4" s="2"/>
      <c r="B4" s="81" t="s">
        <v>163</v>
      </c>
      <c r="C4" s="81"/>
      <c r="D4" s="81"/>
      <c r="E4" s="81"/>
      <c r="F4" s="81"/>
      <c r="G4" s="82"/>
      <c r="H4" s="98" t="s">
        <v>96</v>
      </c>
      <c r="I4" s="77"/>
      <c r="J4" s="77"/>
      <c r="K4" s="78"/>
      <c r="L4" s="98" t="s">
        <v>103</v>
      </c>
      <c r="M4" s="77"/>
      <c r="N4" s="77"/>
      <c r="O4" s="77"/>
      <c r="P4" s="77"/>
      <c r="Q4" s="77"/>
      <c r="R4" s="77"/>
      <c r="S4" s="77"/>
      <c r="T4" s="12"/>
      <c r="U4" s="77" t="s">
        <v>108</v>
      </c>
      <c r="V4" s="77"/>
      <c r="W4" s="77"/>
      <c r="X4" s="77"/>
      <c r="Y4" s="77"/>
      <c r="Z4" s="78"/>
      <c r="AA4" s="98" t="s">
        <v>110</v>
      </c>
      <c r="AB4" s="77"/>
      <c r="AC4" s="77"/>
      <c r="AD4" s="77"/>
      <c r="AE4" s="78"/>
      <c r="AF4" s="121" t="s">
        <v>166</v>
      </c>
      <c r="AG4" s="122"/>
      <c r="AH4" s="122"/>
      <c r="AI4" s="122"/>
      <c r="AJ4" s="122"/>
      <c r="AK4" s="122"/>
    </row>
    <row r="5" spans="1:37" ht="12" customHeight="1">
      <c r="A5" s="2"/>
      <c r="B5" s="83"/>
      <c r="C5" s="83"/>
      <c r="D5" s="83"/>
      <c r="E5" s="83"/>
      <c r="F5" s="83"/>
      <c r="G5" s="84"/>
      <c r="H5" s="88" t="s">
        <v>1</v>
      </c>
      <c r="I5" s="91" t="s">
        <v>13</v>
      </c>
      <c r="J5" s="91" t="s">
        <v>14</v>
      </c>
      <c r="K5" s="95" t="s">
        <v>15</v>
      </c>
      <c r="L5" s="95" t="s">
        <v>1</v>
      </c>
      <c r="M5" s="95" t="s">
        <v>111</v>
      </c>
      <c r="N5" s="95" t="s">
        <v>112</v>
      </c>
      <c r="O5" s="91" t="s">
        <v>99</v>
      </c>
      <c r="P5" s="91" t="s">
        <v>132</v>
      </c>
      <c r="Q5" s="91" t="s">
        <v>101</v>
      </c>
      <c r="R5" s="91" t="s">
        <v>133</v>
      </c>
      <c r="S5" s="103" t="s">
        <v>4</v>
      </c>
      <c r="T5" s="12"/>
      <c r="U5" s="131" t="s">
        <v>1</v>
      </c>
      <c r="V5" s="95" t="s">
        <v>16</v>
      </c>
      <c r="W5" s="95" t="s">
        <v>17</v>
      </c>
      <c r="X5" s="95" t="s">
        <v>105</v>
      </c>
      <c r="Y5" s="95" t="s">
        <v>106</v>
      </c>
      <c r="Z5" s="91" t="s">
        <v>107</v>
      </c>
      <c r="AA5" s="91" t="s">
        <v>1</v>
      </c>
      <c r="AB5" s="91" t="s">
        <v>18</v>
      </c>
      <c r="AC5" s="129" t="s">
        <v>169</v>
      </c>
      <c r="AD5" s="130"/>
      <c r="AE5" s="127" t="s">
        <v>125</v>
      </c>
      <c r="AF5" s="123"/>
      <c r="AG5" s="124"/>
      <c r="AH5" s="124"/>
      <c r="AI5" s="124"/>
      <c r="AJ5" s="124"/>
      <c r="AK5" s="124"/>
    </row>
    <row r="6" spans="1:37" ht="36" customHeight="1">
      <c r="A6" s="2"/>
      <c r="B6" s="83"/>
      <c r="C6" s="83"/>
      <c r="D6" s="83"/>
      <c r="E6" s="83"/>
      <c r="F6" s="83"/>
      <c r="G6" s="84"/>
      <c r="H6" s="88"/>
      <c r="I6" s="91"/>
      <c r="J6" s="91"/>
      <c r="K6" s="95"/>
      <c r="L6" s="95"/>
      <c r="M6" s="95"/>
      <c r="N6" s="95"/>
      <c r="O6" s="91"/>
      <c r="P6" s="91"/>
      <c r="Q6" s="91"/>
      <c r="R6" s="91"/>
      <c r="S6" s="103"/>
      <c r="T6" s="12"/>
      <c r="U6" s="131"/>
      <c r="V6" s="95"/>
      <c r="W6" s="95"/>
      <c r="X6" s="95"/>
      <c r="Y6" s="95"/>
      <c r="Z6" s="91"/>
      <c r="AA6" s="91"/>
      <c r="AB6" s="91"/>
      <c r="AC6" s="91" t="s">
        <v>109</v>
      </c>
      <c r="AD6" s="91" t="s">
        <v>168</v>
      </c>
      <c r="AE6" s="127"/>
      <c r="AF6" s="123"/>
      <c r="AG6" s="124"/>
      <c r="AH6" s="124"/>
      <c r="AI6" s="124"/>
      <c r="AJ6" s="124"/>
      <c r="AK6" s="124"/>
    </row>
    <row r="7" spans="1:37">
      <c r="A7" s="14"/>
      <c r="B7" s="85"/>
      <c r="C7" s="85"/>
      <c r="D7" s="85"/>
      <c r="E7" s="85"/>
      <c r="F7" s="85"/>
      <c r="G7" s="86"/>
      <c r="H7" s="89"/>
      <c r="I7" s="92"/>
      <c r="J7" s="92"/>
      <c r="K7" s="96"/>
      <c r="L7" s="96"/>
      <c r="M7" s="96"/>
      <c r="N7" s="96"/>
      <c r="O7" s="92"/>
      <c r="P7" s="92"/>
      <c r="Q7" s="92"/>
      <c r="R7" s="92"/>
      <c r="S7" s="104"/>
      <c r="T7" s="12"/>
      <c r="U7" s="132"/>
      <c r="V7" s="96"/>
      <c r="W7" s="96"/>
      <c r="X7" s="96"/>
      <c r="Y7" s="96"/>
      <c r="Z7" s="92"/>
      <c r="AA7" s="92"/>
      <c r="AB7" s="92"/>
      <c r="AC7" s="92"/>
      <c r="AD7" s="92"/>
      <c r="AE7" s="128"/>
      <c r="AF7" s="125"/>
      <c r="AG7" s="126"/>
      <c r="AH7" s="126"/>
      <c r="AI7" s="126"/>
      <c r="AJ7" s="126"/>
      <c r="AK7" s="126"/>
    </row>
    <row r="8" spans="1:37" s="14" customFormat="1" ht="12.9" customHeight="1">
      <c r="B8" s="79" t="s">
        <v>65</v>
      </c>
      <c r="C8" s="79"/>
      <c r="D8" s="79"/>
      <c r="E8" s="79"/>
      <c r="F8" s="79"/>
      <c r="G8" s="80"/>
      <c r="H8" s="26">
        <f>SUM(I8:K8)</f>
        <v>12</v>
      </c>
      <c r="I8" s="19">
        <v>0</v>
      </c>
      <c r="J8" s="19">
        <v>0</v>
      </c>
      <c r="K8" s="19">
        <v>12</v>
      </c>
      <c r="L8" s="26">
        <f>SUM(M8:S8)</f>
        <v>4546</v>
      </c>
      <c r="M8" s="19">
        <v>1796</v>
      </c>
      <c r="N8" s="19">
        <v>1446</v>
      </c>
      <c r="O8" s="19">
        <v>29</v>
      </c>
      <c r="P8" s="19">
        <v>8</v>
      </c>
      <c r="Q8" s="19">
        <v>0</v>
      </c>
      <c r="R8" s="19">
        <v>341</v>
      </c>
      <c r="S8" s="19">
        <v>926</v>
      </c>
      <c r="T8" s="20"/>
      <c r="U8" s="21">
        <f>SUM(V8:Z8)</f>
        <v>2</v>
      </c>
      <c r="V8" s="58">
        <v>0</v>
      </c>
      <c r="W8" s="58">
        <v>0</v>
      </c>
      <c r="X8" s="58">
        <v>0</v>
      </c>
      <c r="Y8" s="58">
        <v>0</v>
      </c>
      <c r="Z8" s="58">
        <v>2</v>
      </c>
      <c r="AA8" s="18">
        <f>SUM(AB8:AE8)</f>
        <v>0</v>
      </c>
      <c r="AB8" s="58">
        <v>0</v>
      </c>
      <c r="AC8" s="58">
        <v>0</v>
      </c>
      <c r="AD8" s="58">
        <v>0</v>
      </c>
      <c r="AE8" s="58">
        <v>0</v>
      </c>
      <c r="AF8" s="114" t="s">
        <v>65</v>
      </c>
      <c r="AG8" s="105"/>
      <c r="AH8" s="105"/>
      <c r="AI8" s="105"/>
      <c r="AJ8" s="105"/>
      <c r="AK8" s="105"/>
    </row>
    <row r="9" spans="1:37" s="14" customFormat="1" ht="12.9" customHeight="1">
      <c r="A9" s="2"/>
      <c r="B9" s="23"/>
      <c r="C9" s="105" t="s">
        <v>66</v>
      </c>
      <c r="D9" s="105"/>
      <c r="E9" s="105"/>
      <c r="F9" s="105"/>
      <c r="G9" s="106"/>
      <c r="H9" s="26">
        <f t="shared" ref="H9:H63" si="0">SUM(I9:K9)</f>
        <v>0</v>
      </c>
      <c r="I9" s="19">
        <v>0</v>
      </c>
      <c r="J9" s="19">
        <v>0</v>
      </c>
      <c r="K9" s="19">
        <v>0</v>
      </c>
      <c r="L9" s="26">
        <f t="shared" ref="L9:L63" si="1">SUM(M9:S9)</f>
        <v>12</v>
      </c>
      <c r="M9" s="19">
        <v>0</v>
      </c>
      <c r="N9" s="19">
        <v>5</v>
      </c>
      <c r="O9" s="19">
        <v>0</v>
      </c>
      <c r="P9" s="19">
        <v>0</v>
      </c>
      <c r="Q9" s="19">
        <v>0</v>
      </c>
      <c r="R9" s="19">
        <v>5</v>
      </c>
      <c r="S9" s="19">
        <v>2</v>
      </c>
      <c r="T9" s="20"/>
      <c r="U9" s="27">
        <f t="shared" ref="U9:U63" si="2">SUM(V9:Z9)</f>
        <v>0</v>
      </c>
      <c r="V9" s="59">
        <v>0</v>
      </c>
      <c r="W9" s="59">
        <v>0</v>
      </c>
      <c r="X9" s="59">
        <v>0</v>
      </c>
      <c r="Y9" s="59">
        <v>0</v>
      </c>
      <c r="Z9" s="59">
        <v>0</v>
      </c>
      <c r="AA9" s="26">
        <f t="shared" ref="AA9:AA63" si="3">SUM(AB9:AE9)</f>
        <v>0</v>
      </c>
      <c r="AB9" s="59">
        <v>0</v>
      </c>
      <c r="AC9" s="59">
        <v>0</v>
      </c>
      <c r="AD9" s="59">
        <v>0</v>
      </c>
      <c r="AE9" s="59">
        <v>0</v>
      </c>
      <c r="AF9" s="22"/>
      <c r="AG9" s="105" t="s">
        <v>66</v>
      </c>
      <c r="AH9" s="105"/>
      <c r="AI9" s="105"/>
      <c r="AJ9" s="105"/>
      <c r="AK9" s="105"/>
    </row>
    <row r="10" spans="1:37" ht="12.9" customHeight="1">
      <c r="A10" s="2"/>
      <c r="B10" s="28"/>
      <c r="C10" s="28"/>
      <c r="D10" s="107" t="s">
        <v>67</v>
      </c>
      <c r="E10" s="107"/>
      <c r="F10" s="107"/>
      <c r="G10" s="108"/>
      <c r="H10" s="72">
        <f t="shared" si="0"/>
        <v>0</v>
      </c>
      <c r="I10" s="34">
        <v>0</v>
      </c>
      <c r="J10" s="34">
        <v>0</v>
      </c>
      <c r="K10" s="34">
        <v>0</v>
      </c>
      <c r="L10" s="72">
        <f t="shared" si="1"/>
        <v>4</v>
      </c>
      <c r="M10" s="34">
        <v>0</v>
      </c>
      <c r="N10" s="34">
        <v>1</v>
      </c>
      <c r="O10" s="34">
        <v>0</v>
      </c>
      <c r="P10" s="34">
        <v>0</v>
      </c>
      <c r="Q10" s="34">
        <v>0</v>
      </c>
      <c r="R10" s="34">
        <v>2</v>
      </c>
      <c r="S10" s="34">
        <v>1</v>
      </c>
      <c r="T10" s="31"/>
      <c r="U10" s="73">
        <f t="shared" si="2"/>
        <v>0</v>
      </c>
      <c r="V10" s="60">
        <v>0</v>
      </c>
      <c r="W10" s="60">
        <v>0</v>
      </c>
      <c r="X10" s="60">
        <v>0</v>
      </c>
      <c r="Y10" s="60">
        <v>0</v>
      </c>
      <c r="Z10" s="60">
        <v>0</v>
      </c>
      <c r="AA10" s="72">
        <f t="shared" si="3"/>
        <v>0</v>
      </c>
      <c r="AB10" s="60">
        <v>0</v>
      </c>
      <c r="AC10" s="60">
        <v>0</v>
      </c>
      <c r="AD10" s="60">
        <v>0</v>
      </c>
      <c r="AE10" s="60">
        <v>0</v>
      </c>
      <c r="AF10" s="32"/>
      <c r="AG10" s="28"/>
      <c r="AH10" s="107" t="s">
        <v>67</v>
      </c>
      <c r="AI10" s="107"/>
      <c r="AJ10" s="107"/>
      <c r="AK10" s="107"/>
    </row>
    <row r="11" spans="1:37" ht="12.9" customHeight="1">
      <c r="A11" s="2"/>
      <c r="B11" s="28"/>
      <c r="C11" s="28"/>
      <c r="D11" s="28"/>
      <c r="E11" s="107" t="s">
        <v>26</v>
      </c>
      <c r="F11" s="107"/>
      <c r="G11" s="108"/>
      <c r="H11" s="72">
        <f t="shared" si="0"/>
        <v>0</v>
      </c>
      <c r="I11" s="34">
        <v>0</v>
      </c>
      <c r="J11" s="34">
        <v>0</v>
      </c>
      <c r="K11" s="34">
        <v>0</v>
      </c>
      <c r="L11" s="72">
        <f t="shared" si="1"/>
        <v>4</v>
      </c>
      <c r="M11" s="34">
        <v>0</v>
      </c>
      <c r="N11" s="34">
        <v>1</v>
      </c>
      <c r="O11" s="34">
        <v>0</v>
      </c>
      <c r="P11" s="34">
        <v>0</v>
      </c>
      <c r="Q11" s="34">
        <v>0</v>
      </c>
      <c r="R11" s="34">
        <v>2</v>
      </c>
      <c r="S11" s="34">
        <v>1</v>
      </c>
      <c r="T11" s="31"/>
      <c r="U11" s="73">
        <f t="shared" si="2"/>
        <v>0</v>
      </c>
      <c r="V11" s="61">
        <v>0</v>
      </c>
      <c r="W11" s="61">
        <v>0</v>
      </c>
      <c r="X11" s="61">
        <v>0</v>
      </c>
      <c r="Y11" s="61">
        <v>0</v>
      </c>
      <c r="Z11" s="61">
        <v>0</v>
      </c>
      <c r="AA11" s="72">
        <f t="shared" si="3"/>
        <v>0</v>
      </c>
      <c r="AB11" s="61">
        <v>0</v>
      </c>
      <c r="AC11" s="61">
        <v>0</v>
      </c>
      <c r="AD11" s="61">
        <v>0</v>
      </c>
      <c r="AE11" s="61">
        <v>0</v>
      </c>
      <c r="AF11" s="32"/>
      <c r="AG11" s="28"/>
      <c r="AH11" s="28"/>
      <c r="AI11" s="107" t="s">
        <v>26</v>
      </c>
      <c r="AJ11" s="107"/>
      <c r="AK11" s="107"/>
    </row>
    <row r="12" spans="1:37" ht="12.9" customHeight="1">
      <c r="A12" s="2"/>
      <c r="B12" s="28"/>
      <c r="C12" s="28"/>
      <c r="D12" s="28"/>
      <c r="E12" s="107" t="s">
        <v>134</v>
      </c>
      <c r="F12" s="107"/>
      <c r="G12" s="108"/>
      <c r="H12" s="72">
        <f t="shared" si="0"/>
        <v>0</v>
      </c>
      <c r="I12" s="34">
        <v>0</v>
      </c>
      <c r="J12" s="34">
        <v>0</v>
      </c>
      <c r="K12" s="34">
        <v>0</v>
      </c>
      <c r="L12" s="72">
        <f t="shared" si="1"/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1"/>
      <c r="U12" s="73">
        <f t="shared" si="2"/>
        <v>0</v>
      </c>
      <c r="V12" s="61">
        <v>0</v>
      </c>
      <c r="W12" s="61">
        <v>0</v>
      </c>
      <c r="X12" s="61">
        <v>0</v>
      </c>
      <c r="Y12" s="61">
        <v>0</v>
      </c>
      <c r="Z12" s="61">
        <v>0</v>
      </c>
      <c r="AA12" s="72">
        <f t="shared" si="3"/>
        <v>0</v>
      </c>
      <c r="AB12" s="61">
        <v>0</v>
      </c>
      <c r="AC12" s="61">
        <v>0</v>
      </c>
      <c r="AD12" s="61">
        <v>0</v>
      </c>
      <c r="AE12" s="61">
        <v>0</v>
      </c>
      <c r="AF12" s="32"/>
      <c r="AG12" s="28"/>
      <c r="AH12" s="28"/>
      <c r="AI12" s="107" t="s">
        <v>134</v>
      </c>
      <c r="AJ12" s="107"/>
      <c r="AK12" s="107"/>
    </row>
    <row r="13" spans="1:37" ht="12.9" customHeight="1">
      <c r="A13" s="2"/>
      <c r="B13" s="28"/>
      <c r="C13" s="28"/>
      <c r="D13" s="28"/>
      <c r="E13" s="107" t="s">
        <v>27</v>
      </c>
      <c r="F13" s="107"/>
      <c r="G13" s="108"/>
      <c r="H13" s="72">
        <f t="shared" si="0"/>
        <v>0</v>
      </c>
      <c r="I13" s="34">
        <v>0</v>
      </c>
      <c r="J13" s="34">
        <v>0</v>
      </c>
      <c r="K13" s="34">
        <v>0</v>
      </c>
      <c r="L13" s="72">
        <f t="shared" si="1"/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1"/>
      <c r="U13" s="73">
        <f t="shared" si="2"/>
        <v>0</v>
      </c>
      <c r="V13" s="61">
        <v>0</v>
      </c>
      <c r="W13" s="61">
        <v>0</v>
      </c>
      <c r="X13" s="61">
        <v>0</v>
      </c>
      <c r="Y13" s="61">
        <v>0</v>
      </c>
      <c r="Z13" s="61">
        <v>0</v>
      </c>
      <c r="AA13" s="72">
        <f t="shared" si="3"/>
        <v>0</v>
      </c>
      <c r="AB13" s="61">
        <v>0</v>
      </c>
      <c r="AC13" s="61">
        <v>0</v>
      </c>
      <c r="AD13" s="61">
        <v>0</v>
      </c>
      <c r="AE13" s="61">
        <v>0</v>
      </c>
      <c r="AF13" s="32"/>
      <c r="AG13" s="28"/>
      <c r="AH13" s="28"/>
      <c r="AI13" s="107" t="s">
        <v>27</v>
      </c>
      <c r="AJ13" s="107"/>
      <c r="AK13" s="107"/>
    </row>
    <row r="14" spans="1:37" ht="12.9" customHeight="1">
      <c r="A14" s="2"/>
      <c r="B14" s="28"/>
      <c r="C14" s="28"/>
      <c r="D14" s="28"/>
      <c r="E14" s="107" t="s">
        <v>28</v>
      </c>
      <c r="F14" s="107"/>
      <c r="G14" s="108"/>
      <c r="H14" s="72">
        <f t="shared" si="0"/>
        <v>0</v>
      </c>
      <c r="I14" s="30">
        <v>0</v>
      </c>
      <c r="J14" s="30">
        <v>0</v>
      </c>
      <c r="K14" s="30">
        <v>0</v>
      </c>
      <c r="L14" s="72">
        <f t="shared" si="1"/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1"/>
      <c r="U14" s="73">
        <f t="shared" si="2"/>
        <v>0</v>
      </c>
      <c r="V14" s="61">
        <v>0</v>
      </c>
      <c r="W14" s="61">
        <v>0</v>
      </c>
      <c r="X14" s="61">
        <v>0</v>
      </c>
      <c r="Y14" s="61">
        <v>0</v>
      </c>
      <c r="Z14" s="61">
        <v>0</v>
      </c>
      <c r="AA14" s="72">
        <f t="shared" si="3"/>
        <v>0</v>
      </c>
      <c r="AB14" s="61">
        <v>0</v>
      </c>
      <c r="AC14" s="61">
        <v>0</v>
      </c>
      <c r="AD14" s="61">
        <v>0</v>
      </c>
      <c r="AE14" s="61">
        <v>0</v>
      </c>
      <c r="AF14" s="32"/>
      <c r="AG14" s="28"/>
      <c r="AH14" s="28"/>
      <c r="AI14" s="107" t="s">
        <v>28</v>
      </c>
      <c r="AJ14" s="107"/>
      <c r="AK14" s="107"/>
    </row>
    <row r="15" spans="1:37" s="14" customFormat="1" ht="12.9" customHeight="1">
      <c r="A15" s="2"/>
      <c r="B15" s="28"/>
      <c r="C15" s="28"/>
      <c r="D15" s="107" t="s">
        <v>69</v>
      </c>
      <c r="E15" s="107"/>
      <c r="F15" s="107"/>
      <c r="G15" s="108"/>
      <c r="H15" s="72">
        <f t="shared" si="0"/>
        <v>0</v>
      </c>
      <c r="I15" s="34">
        <v>0</v>
      </c>
      <c r="J15" s="34">
        <v>0</v>
      </c>
      <c r="K15" s="34">
        <v>0</v>
      </c>
      <c r="L15" s="72">
        <f t="shared" si="1"/>
        <v>8</v>
      </c>
      <c r="M15" s="34">
        <v>0</v>
      </c>
      <c r="N15" s="34">
        <v>4</v>
      </c>
      <c r="O15" s="34">
        <v>0</v>
      </c>
      <c r="P15" s="34">
        <v>0</v>
      </c>
      <c r="Q15" s="34">
        <v>0</v>
      </c>
      <c r="R15" s="34">
        <v>3</v>
      </c>
      <c r="S15" s="34">
        <v>1</v>
      </c>
      <c r="T15" s="31"/>
      <c r="U15" s="73">
        <f t="shared" si="2"/>
        <v>0</v>
      </c>
      <c r="V15" s="60">
        <v>0</v>
      </c>
      <c r="W15" s="60">
        <v>0</v>
      </c>
      <c r="X15" s="60">
        <v>0</v>
      </c>
      <c r="Y15" s="60">
        <v>0</v>
      </c>
      <c r="Z15" s="60">
        <v>0</v>
      </c>
      <c r="AA15" s="72">
        <f t="shared" si="3"/>
        <v>0</v>
      </c>
      <c r="AB15" s="60">
        <v>0</v>
      </c>
      <c r="AC15" s="60">
        <v>0</v>
      </c>
      <c r="AD15" s="60">
        <v>0</v>
      </c>
      <c r="AE15" s="60">
        <v>0</v>
      </c>
      <c r="AF15" s="32"/>
      <c r="AG15" s="28"/>
      <c r="AH15" s="107" t="s">
        <v>69</v>
      </c>
      <c r="AI15" s="107"/>
      <c r="AJ15" s="107"/>
      <c r="AK15" s="107"/>
    </row>
    <row r="16" spans="1:37" ht="12.9" customHeight="1">
      <c r="A16" s="2"/>
      <c r="B16" s="28"/>
      <c r="C16" s="28"/>
      <c r="D16" s="28"/>
      <c r="E16" s="107" t="s">
        <v>29</v>
      </c>
      <c r="F16" s="107"/>
      <c r="G16" s="108"/>
      <c r="H16" s="72">
        <f t="shared" si="0"/>
        <v>0</v>
      </c>
      <c r="I16" s="34">
        <v>0</v>
      </c>
      <c r="J16" s="34">
        <v>0</v>
      </c>
      <c r="K16" s="34">
        <v>0</v>
      </c>
      <c r="L16" s="72">
        <f t="shared" si="1"/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1"/>
      <c r="U16" s="73">
        <f t="shared" si="2"/>
        <v>0</v>
      </c>
      <c r="V16" s="61">
        <v>0</v>
      </c>
      <c r="W16" s="61">
        <v>0</v>
      </c>
      <c r="X16" s="61">
        <v>0</v>
      </c>
      <c r="Y16" s="61">
        <v>0</v>
      </c>
      <c r="Z16" s="61">
        <v>0</v>
      </c>
      <c r="AA16" s="72">
        <f t="shared" si="3"/>
        <v>0</v>
      </c>
      <c r="AB16" s="61">
        <v>0</v>
      </c>
      <c r="AC16" s="61">
        <v>0</v>
      </c>
      <c r="AD16" s="61">
        <v>0</v>
      </c>
      <c r="AE16" s="61">
        <v>0</v>
      </c>
      <c r="AF16" s="32"/>
      <c r="AG16" s="28"/>
      <c r="AH16" s="28"/>
      <c r="AI16" s="107" t="s">
        <v>29</v>
      </c>
      <c r="AJ16" s="107"/>
      <c r="AK16" s="107"/>
    </row>
    <row r="17" spans="1:37" ht="12.9" customHeight="1">
      <c r="A17" s="2"/>
      <c r="B17" s="28"/>
      <c r="C17" s="28"/>
      <c r="D17" s="28"/>
      <c r="E17" s="107" t="s">
        <v>30</v>
      </c>
      <c r="F17" s="107"/>
      <c r="G17" s="108"/>
      <c r="H17" s="72">
        <f t="shared" si="0"/>
        <v>0</v>
      </c>
      <c r="I17" s="34">
        <v>0</v>
      </c>
      <c r="J17" s="34">
        <v>0</v>
      </c>
      <c r="K17" s="34">
        <v>0</v>
      </c>
      <c r="L17" s="72">
        <f t="shared" si="1"/>
        <v>3</v>
      </c>
      <c r="M17" s="34">
        <v>0</v>
      </c>
      <c r="N17" s="34">
        <v>1</v>
      </c>
      <c r="O17" s="34">
        <v>0</v>
      </c>
      <c r="P17" s="34">
        <v>0</v>
      </c>
      <c r="Q17" s="34">
        <v>0</v>
      </c>
      <c r="R17" s="34">
        <v>1</v>
      </c>
      <c r="S17" s="34">
        <v>1</v>
      </c>
      <c r="T17" s="31"/>
      <c r="U17" s="73">
        <f t="shared" si="2"/>
        <v>0</v>
      </c>
      <c r="V17" s="61">
        <v>0</v>
      </c>
      <c r="W17" s="61">
        <v>0</v>
      </c>
      <c r="X17" s="61">
        <v>0</v>
      </c>
      <c r="Y17" s="61">
        <v>0</v>
      </c>
      <c r="Z17" s="61">
        <v>0</v>
      </c>
      <c r="AA17" s="72">
        <f t="shared" si="3"/>
        <v>0</v>
      </c>
      <c r="AB17" s="61">
        <v>0</v>
      </c>
      <c r="AC17" s="61">
        <v>0</v>
      </c>
      <c r="AD17" s="61">
        <v>0</v>
      </c>
      <c r="AE17" s="61">
        <v>0</v>
      </c>
      <c r="AF17" s="32"/>
      <c r="AG17" s="28"/>
      <c r="AH17" s="28"/>
      <c r="AI17" s="107" t="s">
        <v>30</v>
      </c>
      <c r="AJ17" s="107"/>
      <c r="AK17" s="107"/>
    </row>
    <row r="18" spans="1:37" ht="12.9" customHeight="1">
      <c r="A18" s="2"/>
      <c r="B18" s="28"/>
      <c r="C18" s="28"/>
      <c r="D18" s="28"/>
      <c r="E18" s="107" t="s">
        <v>182</v>
      </c>
      <c r="F18" s="107"/>
      <c r="G18" s="108"/>
      <c r="H18" s="72">
        <f t="shared" si="0"/>
        <v>0</v>
      </c>
      <c r="I18" s="34">
        <v>0</v>
      </c>
      <c r="J18" s="34">
        <v>0</v>
      </c>
      <c r="K18" s="34">
        <v>0</v>
      </c>
      <c r="L18" s="72">
        <f t="shared" si="1"/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1"/>
      <c r="U18" s="73">
        <f t="shared" si="2"/>
        <v>0</v>
      </c>
      <c r="V18" s="61">
        <v>0</v>
      </c>
      <c r="W18" s="61">
        <v>0</v>
      </c>
      <c r="X18" s="61">
        <v>0</v>
      </c>
      <c r="Y18" s="61">
        <v>0</v>
      </c>
      <c r="Z18" s="61">
        <v>0</v>
      </c>
      <c r="AA18" s="72">
        <f t="shared" si="3"/>
        <v>0</v>
      </c>
      <c r="AB18" s="61">
        <v>0</v>
      </c>
      <c r="AC18" s="61">
        <v>0</v>
      </c>
      <c r="AD18" s="61">
        <v>0</v>
      </c>
      <c r="AE18" s="61">
        <v>0</v>
      </c>
      <c r="AF18" s="32"/>
      <c r="AG18" s="28"/>
      <c r="AH18" s="28"/>
      <c r="AI18" s="107" t="s">
        <v>182</v>
      </c>
      <c r="AJ18" s="107"/>
      <c r="AK18" s="107"/>
    </row>
    <row r="19" spans="1:37" ht="12.9" customHeight="1">
      <c r="A19" s="2"/>
      <c r="B19" s="28"/>
      <c r="C19" s="28"/>
      <c r="D19" s="28"/>
      <c r="E19" s="107" t="s">
        <v>31</v>
      </c>
      <c r="F19" s="107"/>
      <c r="G19" s="108"/>
      <c r="H19" s="72">
        <f t="shared" si="0"/>
        <v>0</v>
      </c>
      <c r="I19" s="34">
        <v>0</v>
      </c>
      <c r="J19" s="34">
        <v>0</v>
      </c>
      <c r="K19" s="34">
        <v>0</v>
      </c>
      <c r="L19" s="72">
        <f t="shared" si="1"/>
        <v>5</v>
      </c>
      <c r="M19" s="34">
        <v>0</v>
      </c>
      <c r="N19" s="34">
        <v>3</v>
      </c>
      <c r="O19" s="34">
        <v>0</v>
      </c>
      <c r="P19" s="34">
        <v>0</v>
      </c>
      <c r="Q19" s="34">
        <v>0</v>
      </c>
      <c r="R19" s="34">
        <v>2</v>
      </c>
      <c r="S19" s="34">
        <v>0</v>
      </c>
      <c r="T19" s="31"/>
      <c r="U19" s="73">
        <f t="shared" si="2"/>
        <v>0</v>
      </c>
      <c r="V19" s="61">
        <v>0</v>
      </c>
      <c r="W19" s="61">
        <v>0</v>
      </c>
      <c r="X19" s="61">
        <v>0</v>
      </c>
      <c r="Y19" s="61">
        <v>0</v>
      </c>
      <c r="Z19" s="61">
        <v>0</v>
      </c>
      <c r="AA19" s="72">
        <f t="shared" si="3"/>
        <v>0</v>
      </c>
      <c r="AB19" s="61">
        <v>0</v>
      </c>
      <c r="AC19" s="61">
        <v>0</v>
      </c>
      <c r="AD19" s="61">
        <v>0</v>
      </c>
      <c r="AE19" s="61">
        <v>0</v>
      </c>
      <c r="AF19" s="32"/>
      <c r="AG19" s="28"/>
      <c r="AH19" s="28"/>
      <c r="AI19" s="107" t="s">
        <v>31</v>
      </c>
      <c r="AJ19" s="107"/>
      <c r="AK19" s="107"/>
    </row>
    <row r="20" spans="1:37" ht="12.9" customHeight="1">
      <c r="A20" s="2"/>
      <c r="B20" s="28"/>
      <c r="C20" s="28"/>
      <c r="D20" s="107" t="s">
        <v>70</v>
      </c>
      <c r="E20" s="107"/>
      <c r="F20" s="107"/>
      <c r="G20" s="108"/>
      <c r="H20" s="72">
        <f t="shared" si="0"/>
        <v>0</v>
      </c>
      <c r="I20" s="34">
        <v>0</v>
      </c>
      <c r="J20" s="34">
        <v>0</v>
      </c>
      <c r="K20" s="34">
        <v>0</v>
      </c>
      <c r="L20" s="72">
        <f t="shared" si="1"/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1"/>
      <c r="U20" s="73">
        <f t="shared" si="2"/>
        <v>0</v>
      </c>
      <c r="V20" s="61">
        <v>0</v>
      </c>
      <c r="W20" s="61">
        <v>0</v>
      </c>
      <c r="X20" s="61">
        <v>0</v>
      </c>
      <c r="Y20" s="61">
        <v>0</v>
      </c>
      <c r="Z20" s="61">
        <v>0</v>
      </c>
      <c r="AA20" s="72">
        <f t="shared" si="3"/>
        <v>0</v>
      </c>
      <c r="AB20" s="61">
        <v>0</v>
      </c>
      <c r="AC20" s="61">
        <v>0</v>
      </c>
      <c r="AD20" s="61">
        <v>0</v>
      </c>
      <c r="AE20" s="61">
        <v>0</v>
      </c>
      <c r="AF20" s="32"/>
      <c r="AG20" s="28"/>
      <c r="AH20" s="107" t="s">
        <v>70</v>
      </c>
      <c r="AI20" s="107"/>
      <c r="AJ20" s="107"/>
      <c r="AK20" s="107"/>
    </row>
    <row r="21" spans="1:37" ht="12.9" customHeight="1">
      <c r="A21" s="14"/>
      <c r="B21" s="28"/>
      <c r="C21" s="28"/>
      <c r="D21" s="107" t="s">
        <v>183</v>
      </c>
      <c r="E21" s="107"/>
      <c r="F21" s="107"/>
      <c r="G21" s="108"/>
      <c r="H21" s="72">
        <f t="shared" si="0"/>
        <v>0</v>
      </c>
      <c r="I21" s="30">
        <v>0</v>
      </c>
      <c r="J21" s="30">
        <v>0</v>
      </c>
      <c r="K21" s="30">
        <v>0</v>
      </c>
      <c r="L21" s="72">
        <f t="shared" si="1"/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1"/>
      <c r="U21" s="73">
        <f t="shared" si="2"/>
        <v>0</v>
      </c>
      <c r="V21" s="61">
        <v>0</v>
      </c>
      <c r="W21" s="61">
        <v>0</v>
      </c>
      <c r="X21" s="61">
        <v>0</v>
      </c>
      <c r="Y21" s="61">
        <v>0</v>
      </c>
      <c r="Z21" s="61">
        <v>0</v>
      </c>
      <c r="AA21" s="72">
        <f t="shared" si="3"/>
        <v>0</v>
      </c>
      <c r="AB21" s="61">
        <v>0</v>
      </c>
      <c r="AC21" s="61">
        <v>0</v>
      </c>
      <c r="AD21" s="61">
        <v>0</v>
      </c>
      <c r="AE21" s="61">
        <v>0</v>
      </c>
      <c r="AF21" s="32"/>
      <c r="AG21" s="28"/>
      <c r="AH21" s="107" t="s">
        <v>183</v>
      </c>
      <c r="AI21" s="107"/>
      <c r="AJ21" s="107"/>
      <c r="AK21" s="107"/>
    </row>
    <row r="22" spans="1:37" s="14" customFormat="1" ht="12.9" customHeight="1">
      <c r="A22" s="2"/>
      <c r="B22" s="23"/>
      <c r="C22" s="105" t="s">
        <v>71</v>
      </c>
      <c r="D22" s="105"/>
      <c r="E22" s="105"/>
      <c r="F22" s="105"/>
      <c r="G22" s="106"/>
      <c r="H22" s="26">
        <f t="shared" si="0"/>
        <v>11</v>
      </c>
      <c r="I22" s="33">
        <v>0</v>
      </c>
      <c r="J22" s="33">
        <v>0</v>
      </c>
      <c r="K22" s="33">
        <v>11</v>
      </c>
      <c r="L22" s="26">
        <f t="shared" si="1"/>
        <v>25</v>
      </c>
      <c r="M22" s="33">
        <v>2</v>
      </c>
      <c r="N22" s="33">
        <v>4</v>
      </c>
      <c r="O22" s="33">
        <v>2</v>
      </c>
      <c r="P22" s="33">
        <v>1</v>
      </c>
      <c r="Q22" s="33">
        <v>0</v>
      </c>
      <c r="R22" s="33">
        <v>7</v>
      </c>
      <c r="S22" s="33">
        <v>9</v>
      </c>
      <c r="T22" s="20"/>
      <c r="U22" s="27">
        <f t="shared" si="2"/>
        <v>2</v>
      </c>
      <c r="V22" s="59">
        <v>0</v>
      </c>
      <c r="W22" s="59">
        <v>0</v>
      </c>
      <c r="X22" s="59">
        <v>0</v>
      </c>
      <c r="Y22" s="59">
        <v>0</v>
      </c>
      <c r="Z22" s="59">
        <v>2</v>
      </c>
      <c r="AA22" s="26">
        <f t="shared" si="3"/>
        <v>0</v>
      </c>
      <c r="AB22" s="59">
        <v>0</v>
      </c>
      <c r="AC22" s="59">
        <v>0</v>
      </c>
      <c r="AD22" s="59">
        <v>0</v>
      </c>
      <c r="AE22" s="59">
        <v>0</v>
      </c>
      <c r="AF22" s="22"/>
      <c r="AG22" s="105" t="s">
        <v>71</v>
      </c>
      <c r="AH22" s="105"/>
      <c r="AI22" s="105"/>
      <c r="AJ22" s="105"/>
      <c r="AK22" s="105"/>
    </row>
    <row r="23" spans="1:37" ht="12.9" customHeight="1">
      <c r="A23" s="2"/>
      <c r="B23" s="28"/>
      <c r="C23" s="28"/>
      <c r="D23" s="107" t="s">
        <v>32</v>
      </c>
      <c r="E23" s="107"/>
      <c r="F23" s="107"/>
      <c r="G23" s="108"/>
      <c r="H23" s="72">
        <f t="shared" si="0"/>
        <v>0</v>
      </c>
      <c r="I23" s="34">
        <v>0</v>
      </c>
      <c r="J23" s="34">
        <v>0</v>
      </c>
      <c r="K23" s="34">
        <v>0</v>
      </c>
      <c r="L23" s="72">
        <f t="shared" si="1"/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1"/>
      <c r="U23" s="73">
        <f t="shared" si="2"/>
        <v>0</v>
      </c>
      <c r="V23" s="61">
        <v>0</v>
      </c>
      <c r="W23" s="61">
        <v>0</v>
      </c>
      <c r="X23" s="61">
        <v>0</v>
      </c>
      <c r="Y23" s="61">
        <v>0</v>
      </c>
      <c r="Z23" s="61">
        <v>0</v>
      </c>
      <c r="AA23" s="72">
        <f t="shared" si="3"/>
        <v>0</v>
      </c>
      <c r="AB23" s="61">
        <v>0</v>
      </c>
      <c r="AC23" s="61">
        <v>0</v>
      </c>
      <c r="AD23" s="61">
        <v>0</v>
      </c>
      <c r="AE23" s="61">
        <v>0</v>
      </c>
      <c r="AF23" s="32"/>
      <c r="AG23" s="28"/>
      <c r="AH23" s="107" t="s">
        <v>32</v>
      </c>
      <c r="AI23" s="107"/>
      <c r="AJ23" s="107"/>
      <c r="AK23" s="107"/>
    </row>
    <row r="24" spans="1:37" ht="12.9" customHeight="1">
      <c r="A24" s="2"/>
      <c r="B24" s="28"/>
      <c r="C24" s="28"/>
      <c r="D24" s="107" t="s">
        <v>33</v>
      </c>
      <c r="E24" s="107"/>
      <c r="F24" s="107"/>
      <c r="G24" s="108"/>
      <c r="H24" s="72">
        <f t="shared" si="0"/>
        <v>1</v>
      </c>
      <c r="I24" s="34">
        <v>0</v>
      </c>
      <c r="J24" s="34">
        <v>0</v>
      </c>
      <c r="K24" s="34">
        <v>1</v>
      </c>
      <c r="L24" s="72">
        <f t="shared" si="1"/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1"/>
      <c r="U24" s="73">
        <f t="shared" si="2"/>
        <v>0</v>
      </c>
      <c r="V24" s="61">
        <v>0</v>
      </c>
      <c r="W24" s="61">
        <v>0</v>
      </c>
      <c r="X24" s="61">
        <v>0</v>
      </c>
      <c r="Y24" s="61">
        <v>0</v>
      </c>
      <c r="Z24" s="61">
        <v>0</v>
      </c>
      <c r="AA24" s="72">
        <f t="shared" si="3"/>
        <v>0</v>
      </c>
      <c r="AB24" s="61">
        <v>0</v>
      </c>
      <c r="AC24" s="61">
        <v>0</v>
      </c>
      <c r="AD24" s="61">
        <v>0</v>
      </c>
      <c r="AE24" s="61">
        <v>0</v>
      </c>
      <c r="AF24" s="32"/>
      <c r="AG24" s="28"/>
      <c r="AH24" s="107" t="s">
        <v>33</v>
      </c>
      <c r="AI24" s="107"/>
      <c r="AJ24" s="107"/>
      <c r="AK24" s="107"/>
    </row>
    <row r="25" spans="1:37" ht="12.9" customHeight="1">
      <c r="A25" s="2"/>
      <c r="B25" s="28"/>
      <c r="C25" s="28"/>
      <c r="D25" s="107" t="s">
        <v>34</v>
      </c>
      <c r="E25" s="107"/>
      <c r="F25" s="107"/>
      <c r="G25" s="108"/>
      <c r="H25" s="72">
        <f t="shared" si="0"/>
        <v>4</v>
      </c>
      <c r="I25" s="34">
        <v>0</v>
      </c>
      <c r="J25" s="34">
        <v>0</v>
      </c>
      <c r="K25" s="34">
        <v>4</v>
      </c>
      <c r="L25" s="72">
        <f t="shared" si="1"/>
        <v>14</v>
      </c>
      <c r="M25" s="34">
        <v>2</v>
      </c>
      <c r="N25" s="34">
        <v>2</v>
      </c>
      <c r="O25" s="34">
        <v>2</v>
      </c>
      <c r="P25" s="34">
        <v>0</v>
      </c>
      <c r="Q25" s="34">
        <v>0</v>
      </c>
      <c r="R25" s="34">
        <v>2</v>
      </c>
      <c r="S25" s="34">
        <v>6</v>
      </c>
      <c r="T25" s="31"/>
      <c r="U25" s="73">
        <f t="shared" si="2"/>
        <v>2</v>
      </c>
      <c r="V25" s="61">
        <v>0</v>
      </c>
      <c r="W25" s="61">
        <v>0</v>
      </c>
      <c r="X25" s="61">
        <v>0</v>
      </c>
      <c r="Y25" s="61">
        <v>0</v>
      </c>
      <c r="Z25" s="61">
        <v>2</v>
      </c>
      <c r="AA25" s="72">
        <f t="shared" si="3"/>
        <v>0</v>
      </c>
      <c r="AB25" s="61">
        <v>0</v>
      </c>
      <c r="AC25" s="61">
        <v>0</v>
      </c>
      <c r="AD25" s="61">
        <v>0</v>
      </c>
      <c r="AE25" s="61">
        <v>0</v>
      </c>
      <c r="AF25" s="32"/>
      <c r="AG25" s="28"/>
      <c r="AH25" s="107" t="s">
        <v>34</v>
      </c>
      <c r="AI25" s="107"/>
      <c r="AJ25" s="107"/>
      <c r="AK25" s="107"/>
    </row>
    <row r="26" spans="1:37" ht="12.9" customHeight="1">
      <c r="A26" s="2"/>
      <c r="B26" s="28"/>
      <c r="C26" s="28"/>
      <c r="D26" s="28"/>
      <c r="E26" s="109" t="s">
        <v>35</v>
      </c>
      <c r="F26" s="109"/>
      <c r="G26" s="29" t="s">
        <v>36</v>
      </c>
      <c r="H26" s="72">
        <f t="shared" si="0"/>
        <v>0</v>
      </c>
      <c r="I26" s="34">
        <v>0</v>
      </c>
      <c r="J26" s="34">
        <v>0</v>
      </c>
      <c r="K26" s="34">
        <v>0</v>
      </c>
      <c r="L26" s="72">
        <f t="shared" si="1"/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1"/>
      <c r="U26" s="73">
        <f t="shared" si="2"/>
        <v>0</v>
      </c>
      <c r="V26" s="61">
        <v>0</v>
      </c>
      <c r="W26" s="61">
        <v>0</v>
      </c>
      <c r="X26" s="61">
        <v>0</v>
      </c>
      <c r="Y26" s="61">
        <v>0</v>
      </c>
      <c r="Z26" s="61">
        <v>0</v>
      </c>
      <c r="AA26" s="72">
        <f t="shared" si="3"/>
        <v>0</v>
      </c>
      <c r="AB26" s="61">
        <v>0</v>
      </c>
      <c r="AC26" s="61">
        <v>0</v>
      </c>
      <c r="AD26" s="61">
        <v>0</v>
      </c>
      <c r="AE26" s="61">
        <v>0</v>
      </c>
      <c r="AF26" s="32"/>
      <c r="AG26" s="28"/>
      <c r="AH26" s="28"/>
      <c r="AI26" s="109" t="s">
        <v>35</v>
      </c>
      <c r="AJ26" s="109"/>
      <c r="AK26" s="28" t="s">
        <v>36</v>
      </c>
    </row>
    <row r="27" spans="1:37" ht="12.9" customHeight="1">
      <c r="A27" s="2"/>
      <c r="B27" s="28"/>
      <c r="C27" s="28"/>
      <c r="D27" s="107" t="s">
        <v>37</v>
      </c>
      <c r="E27" s="107"/>
      <c r="F27" s="107"/>
      <c r="G27" s="108"/>
      <c r="H27" s="72">
        <f t="shared" si="0"/>
        <v>4</v>
      </c>
      <c r="I27" s="34">
        <v>0</v>
      </c>
      <c r="J27" s="34">
        <v>0</v>
      </c>
      <c r="K27" s="34">
        <v>4</v>
      </c>
      <c r="L27" s="72">
        <f t="shared" si="1"/>
        <v>8</v>
      </c>
      <c r="M27" s="34">
        <v>0</v>
      </c>
      <c r="N27" s="34">
        <v>2</v>
      </c>
      <c r="O27" s="34">
        <v>0</v>
      </c>
      <c r="P27" s="34">
        <v>0</v>
      </c>
      <c r="Q27" s="34">
        <v>0</v>
      </c>
      <c r="R27" s="34">
        <v>5</v>
      </c>
      <c r="S27" s="34">
        <v>1</v>
      </c>
      <c r="T27" s="31"/>
      <c r="U27" s="73">
        <f t="shared" si="2"/>
        <v>0</v>
      </c>
      <c r="V27" s="61">
        <v>0</v>
      </c>
      <c r="W27" s="61">
        <v>0</v>
      </c>
      <c r="X27" s="61">
        <v>0</v>
      </c>
      <c r="Y27" s="61">
        <v>0</v>
      </c>
      <c r="Z27" s="61">
        <v>0</v>
      </c>
      <c r="AA27" s="72">
        <f t="shared" si="3"/>
        <v>0</v>
      </c>
      <c r="AB27" s="61">
        <v>0</v>
      </c>
      <c r="AC27" s="61">
        <v>0</v>
      </c>
      <c r="AD27" s="61">
        <v>0</v>
      </c>
      <c r="AE27" s="61">
        <v>0</v>
      </c>
      <c r="AF27" s="32"/>
      <c r="AG27" s="28"/>
      <c r="AH27" s="107" t="s">
        <v>37</v>
      </c>
      <c r="AI27" s="107"/>
      <c r="AJ27" s="107"/>
      <c r="AK27" s="107"/>
    </row>
    <row r="28" spans="1:37" ht="12.9" customHeight="1">
      <c r="A28" s="14"/>
      <c r="B28" s="28"/>
      <c r="C28" s="28"/>
      <c r="D28" s="107" t="s">
        <v>38</v>
      </c>
      <c r="E28" s="107"/>
      <c r="F28" s="107"/>
      <c r="G28" s="108"/>
      <c r="H28" s="72">
        <f t="shared" si="0"/>
        <v>2</v>
      </c>
      <c r="I28" s="30">
        <v>0</v>
      </c>
      <c r="J28" s="30">
        <v>0</v>
      </c>
      <c r="K28" s="30">
        <v>2</v>
      </c>
      <c r="L28" s="72">
        <f t="shared" si="1"/>
        <v>3</v>
      </c>
      <c r="M28" s="30">
        <v>0</v>
      </c>
      <c r="N28" s="30">
        <v>0</v>
      </c>
      <c r="O28" s="30">
        <v>0</v>
      </c>
      <c r="P28" s="30">
        <v>1</v>
      </c>
      <c r="Q28" s="30">
        <v>0</v>
      </c>
      <c r="R28" s="30">
        <v>0</v>
      </c>
      <c r="S28" s="30">
        <v>2</v>
      </c>
      <c r="T28" s="31"/>
      <c r="U28" s="73">
        <f t="shared" si="2"/>
        <v>0</v>
      </c>
      <c r="V28" s="61">
        <v>0</v>
      </c>
      <c r="W28" s="61">
        <v>0</v>
      </c>
      <c r="X28" s="61">
        <v>0</v>
      </c>
      <c r="Y28" s="61">
        <v>0</v>
      </c>
      <c r="Z28" s="61">
        <v>0</v>
      </c>
      <c r="AA28" s="72">
        <f t="shared" si="3"/>
        <v>0</v>
      </c>
      <c r="AB28" s="61">
        <v>0</v>
      </c>
      <c r="AC28" s="61">
        <v>0</v>
      </c>
      <c r="AD28" s="61">
        <v>0</v>
      </c>
      <c r="AE28" s="61">
        <v>0</v>
      </c>
      <c r="AF28" s="32"/>
      <c r="AG28" s="28"/>
      <c r="AH28" s="107" t="s">
        <v>38</v>
      </c>
      <c r="AI28" s="107"/>
      <c r="AJ28" s="107"/>
      <c r="AK28" s="107"/>
    </row>
    <row r="29" spans="1:37" s="14" customFormat="1" ht="12.9" customHeight="1">
      <c r="A29" s="2"/>
      <c r="B29" s="23"/>
      <c r="C29" s="105" t="s">
        <v>39</v>
      </c>
      <c r="D29" s="105"/>
      <c r="E29" s="105"/>
      <c r="F29" s="105"/>
      <c r="G29" s="106"/>
      <c r="H29" s="26">
        <f t="shared" si="0"/>
        <v>0</v>
      </c>
      <c r="I29" s="33">
        <v>0</v>
      </c>
      <c r="J29" s="33">
        <v>0</v>
      </c>
      <c r="K29" s="33">
        <v>0</v>
      </c>
      <c r="L29" s="26">
        <f t="shared" si="1"/>
        <v>4251</v>
      </c>
      <c r="M29" s="33">
        <v>1678</v>
      </c>
      <c r="N29" s="33">
        <v>1355</v>
      </c>
      <c r="O29" s="33">
        <v>27</v>
      </c>
      <c r="P29" s="33">
        <v>7</v>
      </c>
      <c r="Q29" s="33">
        <v>0</v>
      </c>
      <c r="R29" s="33">
        <v>310</v>
      </c>
      <c r="S29" s="33">
        <v>874</v>
      </c>
      <c r="T29" s="20"/>
      <c r="U29" s="27">
        <f t="shared" si="2"/>
        <v>0</v>
      </c>
      <c r="V29" s="59">
        <v>0</v>
      </c>
      <c r="W29" s="59">
        <v>0</v>
      </c>
      <c r="X29" s="59">
        <v>0</v>
      </c>
      <c r="Y29" s="59">
        <v>0</v>
      </c>
      <c r="Z29" s="59">
        <v>0</v>
      </c>
      <c r="AA29" s="26">
        <f t="shared" si="3"/>
        <v>0</v>
      </c>
      <c r="AB29" s="59">
        <v>0</v>
      </c>
      <c r="AC29" s="59">
        <v>0</v>
      </c>
      <c r="AD29" s="59">
        <v>0</v>
      </c>
      <c r="AE29" s="59">
        <v>0</v>
      </c>
      <c r="AF29" s="22"/>
      <c r="AG29" s="105" t="s">
        <v>39</v>
      </c>
      <c r="AH29" s="105"/>
      <c r="AI29" s="105"/>
      <c r="AJ29" s="105"/>
      <c r="AK29" s="105"/>
    </row>
    <row r="30" spans="1:37" ht="12.9" customHeight="1">
      <c r="A30" s="2"/>
      <c r="B30" s="28"/>
      <c r="C30" s="28"/>
      <c r="D30" s="107" t="s">
        <v>40</v>
      </c>
      <c r="E30" s="107"/>
      <c r="F30" s="107"/>
      <c r="G30" s="108"/>
      <c r="H30" s="72">
        <f t="shared" si="0"/>
        <v>0</v>
      </c>
      <c r="I30" s="34">
        <v>0</v>
      </c>
      <c r="J30" s="34">
        <v>0</v>
      </c>
      <c r="K30" s="34">
        <v>0</v>
      </c>
      <c r="L30" s="72">
        <f t="shared" si="1"/>
        <v>2364</v>
      </c>
      <c r="M30" s="34">
        <v>823</v>
      </c>
      <c r="N30" s="34">
        <v>1096</v>
      </c>
      <c r="O30" s="34">
        <v>18</v>
      </c>
      <c r="P30" s="34">
        <v>6</v>
      </c>
      <c r="Q30" s="34">
        <v>0</v>
      </c>
      <c r="R30" s="34">
        <v>67</v>
      </c>
      <c r="S30" s="34">
        <v>354</v>
      </c>
      <c r="T30" s="31"/>
      <c r="U30" s="73">
        <f t="shared" si="2"/>
        <v>0</v>
      </c>
      <c r="V30" s="61">
        <v>0</v>
      </c>
      <c r="W30" s="61">
        <v>0</v>
      </c>
      <c r="X30" s="61">
        <v>0</v>
      </c>
      <c r="Y30" s="61">
        <v>0</v>
      </c>
      <c r="Z30" s="61">
        <v>0</v>
      </c>
      <c r="AA30" s="72">
        <f t="shared" si="3"/>
        <v>0</v>
      </c>
      <c r="AB30" s="61">
        <v>0</v>
      </c>
      <c r="AC30" s="61">
        <v>0</v>
      </c>
      <c r="AD30" s="61">
        <v>0</v>
      </c>
      <c r="AE30" s="61">
        <v>0</v>
      </c>
      <c r="AF30" s="32"/>
      <c r="AG30" s="28"/>
      <c r="AH30" s="107" t="s">
        <v>40</v>
      </c>
      <c r="AI30" s="107"/>
      <c r="AJ30" s="107"/>
      <c r="AK30" s="107"/>
    </row>
    <row r="31" spans="1:37" ht="12.9" customHeight="1">
      <c r="A31" s="2"/>
      <c r="B31" s="28"/>
      <c r="C31" s="28"/>
      <c r="D31" s="107" t="s">
        <v>41</v>
      </c>
      <c r="E31" s="107"/>
      <c r="F31" s="107"/>
      <c r="G31" s="108"/>
      <c r="H31" s="72">
        <f t="shared" si="0"/>
        <v>0</v>
      </c>
      <c r="I31" s="34">
        <v>0</v>
      </c>
      <c r="J31" s="34">
        <v>0</v>
      </c>
      <c r="K31" s="34">
        <v>0</v>
      </c>
      <c r="L31" s="72">
        <f t="shared" si="1"/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1"/>
      <c r="U31" s="73">
        <f t="shared" si="2"/>
        <v>0</v>
      </c>
      <c r="V31" s="61">
        <v>0</v>
      </c>
      <c r="W31" s="61">
        <v>0</v>
      </c>
      <c r="X31" s="61">
        <v>0</v>
      </c>
      <c r="Y31" s="61">
        <v>0</v>
      </c>
      <c r="Z31" s="61">
        <v>0</v>
      </c>
      <c r="AA31" s="72">
        <f t="shared" si="3"/>
        <v>0</v>
      </c>
      <c r="AB31" s="61">
        <v>0</v>
      </c>
      <c r="AC31" s="61">
        <v>0</v>
      </c>
      <c r="AD31" s="61">
        <v>0</v>
      </c>
      <c r="AE31" s="61">
        <v>0</v>
      </c>
      <c r="AF31" s="32"/>
      <c r="AG31" s="28"/>
      <c r="AH31" s="107" t="s">
        <v>41</v>
      </c>
      <c r="AI31" s="107"/>
      <c r="AJ31" s="107"/>
      <c r="AK31" s="107"/>
    </row>
    <row r="32" spans="1:37" ht="12.9" customHeight="1">
      <c r="A32" s="14"/>
      <c r="B32" s="28"/>
      <c r="C32" s="28"/>
      <c r="D32" s="107" t="s">
        <v>42</v>
      </c>
      <c r="E32" s="107"/>
      <c r="F32" s="107"/>
      <c r="G32" s="108"/>
      <c r="H32" s="72">
        <f t="shared" si="0"/>
        <v>0</v>
      </c>
      <c r="I32" s="30">
        <v>0</v>
      </c>
      <c r="J32" s="30">
        <v>0</v>
      </c>
      <c r="K32" s="30">
        <v>0</v>
      </c>
      <c r="L32" s="72">
        <f t="shared" si="1"/>
        <v>1887</v>
      </c>
      <c r="M32" s="30">
        <v>855</v>
      </c>
      <c r="N32" s="30">
        <v>259</v>
      </c>
      <c r="O32" s="30">
        <v>9</v>
      </c>
      <c r="P32" s="30">
        <v>1</v>
      </c>
      <c r="Q32" s="30">
        <v>0</v>
      </c>
      <c r="R32" s="30">
        <v>243</v>
      </c>
      <c r="S32" s="30">
        <v>520</v>
      </c>
      <c r="T32" s="31"/>
      <c r="U32" s="73">
        <f t="shared" si="2"/>
        <v>0</v>
      </c>
      <c r="V32" s="61">
        <v>0</v>
      </c>
      <c r="W32" s="61">
        <v>0</v>
      </c>
      <c r="X32" s="61">
        <v>0</v>
      </c>
      <c r="Y32" s="61">
        <v>0</v>
      </c>
      <c r="Z32" s="61">
        <v>0</v>
      </c>
      <c r="AA32" s="72">
        <f t="shared" si="3"/>
        <v>0</v>
      </c>
      <c r="AB32" s="61">
        <v>0</v>
      </c>
      <c r="AC32" s="61">
        <v>0</v>
      </c>
      <c r="AD32" s="61">
        <v>0</v>
      </c>
      <c r="AE32" s="61">
        <v>0</v>
      </c>
      <c r="AF32" s="32"/>
      <c r="AG32" s="28"/>
      <c r="AH32" s="107" t="s">
        <v>42</v>
      </c>
      <c r="AI32" s="107"/>
      <c r="AJ32" s="107"/>
      <c r="AK32" s="107"/>
    </row>
    <row r="33" spans="1:38" s="14" customFormat="1" ht="12.9" customHeight="1">
      <c r="B33" s="23"/>
      <c r="C33" s="105" t="s">
        <v>43</v>
      </c>
      <c r="D33" s="105"/>
      <c r="E33" s="105"/>
      <c r="F33" s="105"/>
      <c r="G33" s="106"/>
      <c r="H33" s="26">
        <f t="shared" si="0"/>
        <v>0</v>
      </c>
      <c r="I33" s="33">
        <v>0</v>
      </c>
      <c r="J33" s="33">
        <v>0</v>
      </c>
      <c r="K33" s="33">
        <v>0</v>
      </c>
      <c r="L33" s="26">
        <f t="shared" si="1"/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20"/>
      <c r="U33" s="27">
        <f t="shared" si="2"/>
        <v>0</v>
      </c>
      <c r="V33" s="59">
        <v>0</v>
      </c>
      <c r="W33" s="59">
        <v>0</v>
      </c>
      <c r="X33" s="59">
        <v>0</v>
      </c>
      <c r="Y33" s="59">
        <v>0</v>
      </c>
      <c r="Z33" s="59">
        <v>0</v>
      </c>
      <c r="AA33" s="26">
        <f t="shared" si="3"/>
        <v>0</v>
      </c>
      <c r="AB33" s="59">
        <v>0</v>
      </c>
      <c r="AC33" s="59">
        <v>0</v>
      </c>
      <c r="AD33" s="59">
        <v>0</v>
      </c>
      <c r="AE33" s="59">
        <v>0</v>
      </c>
      <c r="AF33" s="22"/>
      <c r="AG33" s="105" t="s">
        <v>43</v>
      </c>
      <c r="AH33" s="105"/>
      <c r="AI33" s="105"/>
      <c r="AJ33" s="105"/>
      <c r="AK33" s="105"/>
    </row>
    <row r="34" spans="1:38" ht="12.9" customHeight="1">
      <c r="A34" s="2"/>
      <c r="B34" s="28"/>
      <c r="C34" s="28"/>
      <c r="D34" s="107" t="s">
        <v>44</v>
      </c>
      <c r="E34" s="107"/>
      <c r="F34" s="107"/>
      <c r="G34" s="108"/>
      <c r="H34" s="72">
        <f t="shared" si="0"/>
        <v>0</v>
      </c>
      <c r="I34" s="30">
        <v>0</v>
      </c>
      <c r="J34" s="30">
        <v>0</v>
      </c>
      <c r="K34" s="30">
        <v>0</v>
      </c>
      <c r="L34" s="72">
        <f t="shared" si="1"/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0">
        <v>0</v>
      </c>
      <c r="T34" s="31"/>
      <c r="U34" s="73">
        <f t="shared" si="2"/>
        <v>0</v>
      </c>
      <c r="V34" s="61">
        <v>0</v>
      </c>
      <c r="W34" s="61">
        <v>0</v>
      </c>
      <c r="X34" s="61">
        <v>0</v>
      </c>
      <c r="Y34" s="61">
        <v>0</v>
      </c>
      <c r="Z34" s="61">
        <v>0</v>
      </c>
      <c r="AA34" s="72">
        <f t="shared" si="3"/>
        <v>0</v>
      </c>
      <c r="AB34" s="61">
        <v>0</v>
      </c>
      <c r="AC34" s="61">
        <v>0</v>
      </c>
      <c r="AD34" s="61">
        <v>0</v>
      </c>
      <c r="AE34" s="61">
        <v>0</v>
      </c>
      <c r="AF34" s="32"/>
      <c r="AG34" s="28"/>
      <c r="AH34" s="107" t="s">
        <v>44</v>
      </c>
      <c r="AI34" s="107"/>
      <c r="AJ34" s="107"/>
      <c r="AK34" s="107"/>
    </row>
    <row r="35" spans="1:38" ht="12.9" customHeight="1">
      <c r="A35" s="2"/>
      <c r="B35" s="28"/>
      <c r="C35" s="28"/>
      <c r="D35" s="107" t="s">
        <v>45</v>
      </c>
      <c r="E35" s="107"/>
      <c r="F35" s="107"/>
      <c r="G35" s="108"/>
      <c r="H35" s="72">
        <f t="shared" si="0"/>
        <v>0</v>
      </c>
      <c r="I35" s="34">
        <v>0</v>
      </c>
      <c r="J35" s="34">
        <v>0</v>
      </c>
      <c r="K35" s="34">
        <v>0</v>
      </c>
      <c r="L35" s="72">
        <f t="shared" si="1"/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1"/>
      <c r="U35" s="73">
        <f t="shared" si="2"/>
        <v>0</v>
      </c>
      <c r="V35" s="60">
        <v>0</v>
      </c>
      <c r="W35" s="60">
        <v>0</v>
      </c>
      <c r="X35" s="60">
        <v>0</v>
      </c>
      <c r="Y35" s="60">
        <v>0</v>
      </c>
      <c r="Z35" s="60">
        <v>0</v>
      </c>
      <c r="AA35" s="72">
        <f t="shared" si="3"/>
        <v>0</v>
      </c>
      <c r="AB35" s="60">
        <v>0</v>
      </c>
      <c r="AC35" s="60">
        <v>0</v>
      </c>
      <c r="AD35" s="60">
        <v>0</v>
      </c>
      <c r="AE35" s="60">
        <v>0</v>
      </c>
      <c r="AF35" s="32"/>
      <c r="AG35" s="28"/>
      <c r="AH35" s="107" t="s">
        <v>45</v>
      </c>
      <c r="AI35" s="107"/>
      <c r="AJ35" s="107"/>
      <c r="AK35" s="107"/>
    </row>
    <row r="36" spans="1:38" ht="12.9" customHeight="1">
      <c r="A36" s="2"/>
      <c r="B36" s="28"/>
      <c r="C36" s="28"/>
      <c r="D36" s="28"/>
      <c r="E36" s="107" t="s">
        <v>45</v>
      </c>
      <c r="F36" s="107"/>
      <c r="G36" s="108"/>
      <c r="H36" s="72">
        <f t="shared" si="0"/>
        <v>0</v>
      </c>
      <c r="I36" s="34">
        <v>0</v>
      </c>
      <c r="J36" s="34">
        <v>0</v>
      </c>
      <c r="K36" s="34">
        <v>0</v>
      </c>
      <c r="L36" s="72">
        <f t="shared" si="1"/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1"/>
      <c r="U36" s="73">
        <f t="shared" si="2"/>
        <v>0</v>
      </c>
      <c r="V36" s="61">
        <v>0</v>
      </c>
      <c r="W36" s="61">
        <v>0</v>
      </c>
      <c r="X36" s="61">
        <v>0</v>
      </c>
      <c r="Y36" s="61">
        <v>0</v>
      </c>
      <c r="Z36" s="61">
        <v>0</v>
      </c>
      <c r="AA36" s="72">
        <f t="shared" si="3"/>
        <v>0</v>
      </c>
      <c r="AB36" s="61">
        <v>0</v>
      </c>
      <c r="AC36" s="61">
        <v>0</v>
      </c>
      <c r="AD36" s="61">
        <v>0</v>
      </c>
      <c r="AE36" s="61">
        <v>0</v>
      </c>
      <c r="AF36" s="32"/>
      <c r="AG36" s="28"/>
      <c r="AH36" s="28"/>
      <c r="AI36" s="107" t="s">
        <v>45</v>
      </c>
      <c r="AJ36" s="107"/>
      <c r="AK36" s="107"/>
    </row>
    <row r="37" spans="1:38" ht="12.9" customHeight="1">
      <c r="A37" s="2"/>
      <c r="B37" s="28"/>
      <c r="C37" s="28"/>
      <c r="D37" s="28"/>
      <c r="E37" s="107" t="s">
        <v>46</v>
      </c>
      <c r="F37" s="107"/>
      <c r="G37" s="108"/>
      <c r="H37" s="72">
        <f t="shared" si="0"/>
        <v>0</v>
      </c>
      <c r="I37" s="30">
        <v>0</v>
      </c>
      <c r="J37" s="30">
        <v>0</v>
      </c>
      <c r="K37" s="30">
        <v>0</v>
      </c>
      <c r="L37" s="72">
        <f t="shared" si="1"/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1"/>
      <c r="U37" s="73">
        <f t="shared" si="2"/>
        <v>0</v>
      </c>
      <c r="V37" s="61">
        <v>0</v>
      </c>
      <c r="W37" s="61">
        <v>0</v>
      </c>
      <c r="X37" s="61">
        <v>0</v>
      </c>
      <c r="Y37" s="61">
        <v>0</v>
      </c>
      <c r="Z37" s="61">
        <v>0</v>
      </c>
      <c r="AA37" s="72">
        <f t="shared" si="3"/>
        <v>0</v>
      </c>
      <c r="AB37" s="61">
        <v>0</v>
      </c>
      <c r="AC37" s="61">
        <v>0</v>
      </c>
      <c r="AD37" s="61">
        <v>0</v>
      </c>
      <c r="AE37" s="61">
        <v>0</v>
      </c>
      <c r="AF37" s="32"/>
      <c r="AG37" s="28"/>
      <c r="AH37" s="28"/>
      <c r="AI37" s="107" t="s">
        <v>46</v>
      </c>
      <c r="AJ37" s="107"/>
      <c r="AK37" s="107"/>
    </row>
    <row r="38" spans="1:38" ht="12.9" customHeight="1">
      <c r="A38" s="2"/>
      <c r="B38" s="28"/>
      <c r="C38" s="28"/>
      <c r="D38" s="107" t="s">
        <v>47</v>
      </c>
      <c r="E38" s="107"/>
      <c r="F38" s="107"/>
      <c r="G38" s="108"/>
      <c r="H38" s="72">
        <f t="shared" si="0"/>
        <v>0</v>
      </c>
      <c r="I38" s="34">
        <f>SUM(I39:I43)</f>
        <v>0</v>
      </c>
      <c r="J38" s="34">
        <f>SUM(J39:J43)</f>
        <v>0</v>
      </c>
      <c r="K38" s="34">
        <f>SUM(K39:K43)</f>
        <v>0</v>
      </c>
      <c r="L38" s="72">
        <f t="shared" si="1"/>
        <v>0</v>
      </c>
      <c r="M38" s="34">
        <f t="shared" ref="M38:S38" si="4">SUM(M39:M43)</f>
        <v>0</v>
      </c>
      <c r="N38" s="34">
        <f t="shared" si="4"/>
        <v>0</v>
      </c>
      <c r="O38" s="34">
        <f t="shared" si="4"/>
        <v>0</v>
      </c>
      <c r="P38" s="34">
        <f t="shared" si="4"/>
        <v>0</v>
      </c>
      <c r="Q38" s="34">
        <f t="shared" si="4"/>
        <v>0</v>
      </c>
      <c r="R38" s="34">
        <f t="shared" si="4"/>
        <v>0</v>
      </c>
      <c r="S38" s="34">
        <f t="shared" si="4"/>
        <v>0</v>
      </c>
      <c r="T38" s="31"/>
      <c r="U38" s="73">
        <f t="shared" si="2"/>
        <v>0</v>
      </c>
      <c r="V38" s="60">
        <f>SUM(V39:V43)</f>
        <v>0</v>
      </c>
      <c r="W38" s="60">
        <f>SUM(W39:W43)</f>
        <v>0</v>
      </c>
      <c r="X38" s="60">
        <f>SUM(X39:X43)</f>
        <v>0</v>
      </c>
      <c r="Y38" s="60">
        <f>SUM(Y39:Y43)</f>
        <v>0</v>
      </c>
      <c r="Z38" s="60">
        <f>SUM(Z39:Z43)</f>
        <v>0</v>
      </c>
      <c r="AA38" s="72">
        <f t="shared" si="3"/>
        <v>0</v>
      </c>
      <c r="AB38" s="60">
        <f>SUM(AB39:AB43)</f>
        <v>0</v>
      </c>
      <c r="AC38" s="60">
        <f>SUM(AC39:AC43)</f>
        <v>0</v>
      </c>
      <c r="AD38" s="60">
        <f>SUM(AD39:AD43)</f>
        <v>0</v>
      </c>
      <c r="AE38" s="60">
        <f>SUM(AE39:AE43)</f>
        <v>0</v>
      </c>
      <c r="AF38" s="32"/>
      <c r="AG38" s="28"/>
      <c r="AH38" s="107" t="s">
        <v>47</v>
      </c>
      <c r="AI38" s="107"/>
      <c r="AJ38" s="107"/>
      <c r="AK38" s="107"/>
    </row>
    <row r="39" spans="1:38" ht="12.9" customHeight="1">
      <c r="A39" s="2"/>
      <c r="B39" s="28"/>
      <c r="C39" s="28"/>
      <c r="D39" s="28"/>
      <c r="E39" s="110" t="s">
        <v>48</v>
      </c>
      <c r="F39" s="110"/>
      <c r="G39" s="111"/>
      <c r="H39" s="72">
        <f t="shared" si="0"/>
        <v>0</v>
      </c>
      <c r="I39" s="34">
        <v>0</v>
      </c>
      <c r="J39" s="34">
        <v>0</v>
      </c>
      <c r="K39" s="34">
        <v>0</v>
      </c>
      <c r="L39" s="72">
        <f t="shared" si="1"/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1"/>
      <c r="U39" s="73">
        <f t="shared" si="2"/>
        <v>0</v>
      </c>
      <c r="V39" s="61">
        <v>0</v>
      </c>
      <c r="W39" s="61">
        <v>0</v>
      </c>
      <c r="X39" s="61">
        <v>0</v>
      </c>
      <c r="Y39" s="61">
        <v>0</v>
      </c>
      <c r="Z39" s="61">
        <v>0</v>
      </c>
      <c r="AA39" s="72">
        <f t="shared" si="3"/>
        <v>0</v>
      </c>
      <c r="AB39" s="61">
        <v>0</v>
      </c>
      <c r="AC39" s="61">
        <v>0</v>
      </c>
      <c r="AD39" s="61">
        <v>0</v>
      </c>
      <c r="AE39" s="61">
        <v>0</v>
      </c>
      <c r="AF39" s="32"/>
      <c r="AG39" s="28"/>
      <c r="AH39" s="28"/>
      <c r="AI39" s="110" t="s">
        <v>48</v>
      </c>
      <c r="AJ39" s="110"/>
      <c r="AK39" s="110"/>
    </row>
    <row r="40" spans="1:38" ht="12.9" customHeight="1">
      <c r="A40" s="2"/>
      <c r="B40" s="28"/>
      <c r="C40" s="28"/>
      <c r="D40" s="28"/>
      <c r="E40" s="107" t="s">
        <v>49</v>
      </c>
      <c r="F40" s="107"/>
      <c r="G40" s="108"/>
      <c r="H40" s="72">
        <f t="shared" si="0"/>
        <v>0</v>
      </c>
      <c r="I40" s="34">
        <v>0</v>
      </c>
      <c r="J40" s="34">
        <v>0</v>
      </c>
      <c r="K40" s="34">
        <v>0</v>
      </c>
      <c r="L40" s="72">
        <f t="shared" si="1"/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34">
        <v>0</v>
      </c>
      <c r="T40" s="31"/>
      <c r="U40" s="73">
        <f t="shared" si="2"/>
        <v>0</v>
      </c>
      <c r="V40" s="61">
        <v>0</v>
      </c>
      <c r="W40" s="61">
        <v>0</v>
      </c>
      <c r="X40" s="61">
        <v>0</v>
      </c>
      <c r="Y40" s="61">
        <v>0</v>
      </c>
      <c r="Z40" s="61">
        <v>0</v>
      </c>
      <c r="AA40" s="72">
        <f t="shared" si="3"/>
        <v>0</v>
      </c>
      <c r="AB40" s="61">
        <v>0</v>
      </c>
      <c r="AC40" s="61">
        <v>0</v>
      </c>
      <c r="AD40" s="61">
        <v>0</v>
      </c>
      <c r="AE40" s="61">
        <v>0</v>
      </c>
      <c r="AF40" s="32"/>
      <c r="AG40" s="28"/>
      <c r="AH40" s="28"/>
      <c r="AI40" s="107" t="s">
        <v>49</v>
      </c>
      <c r="AJ40" s="107"/>
      <c r="AK40" s="107"/>
    </row>
    <row r="41" spans="1:38" ht="12.9" customHeight="1">
      <c r="A41" s="2"/>
      <c r="B41" s="28"/>
      <c r="C41" s="28"/>
      <c r="D41" s="28"/>
      <c r="E41" s="107" t="s">
        <v>165</v>
      </c>
      <c r="F41" s="107"/>
      <c r="G41" s="108"/>
      <c r="H41" s="72">
        <f t="shared" si="0"/>
        <v>0</v>
      </c>
      <c r="I41" s="34">
        <v>0</v>
      </c>
      <c r="J41" s="34">
        <v>0</v>
      </c>
      <c r="K41" s="34">
        <v>0</v>
      </c>
      <c r="L41" s="72">
        <f t="shared" si="1"/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  <c r="T41" s="31"/>
      <c r="U41" s="73">
        <f t="shared" si="2"/>
        <v>0</v>
      </c>
      <c r="V41" s="61">
        <v>0</v>
      </c>
      <c r="W41" s="61">
        <v>0</v>
      </c>
      <c r="X41" s="61">
        <v>0</v>
      </c>
      <c r="Y41" s="61">
        <v>0</v>
      </c>
      <c r="Z41" s="61">
        <v>0</v>
      </c>
      <c r="AA41" s="72">
        <f t="shared" si="3"/>
        <v>0</v>
      </c>
      <c r="AB41" s="61">
        <v>0</v>
      </c>
      <c r="AC41" s="61">
        <v>0</v>
      </c>
      <c r="AD41" s="61">
        <v>0</v>
      </c>
      <c r="AE41" s="61">
        <v>0</v>
      </c>
      <c r="AF41" s="32"/>
      <c r="AG41" s="28"/>
      <c r="AH41" s="28"/>
      <c r="AI41" s="107" t="s">
        <v>165</v>
      </c>
      <c r="AJ41" s="107"/>
      <c r="AK41" s="107"/>
    </row>
    <row r="42" spans="1:38" ht="12.9" customHeight="1">
      <c r="A42" s="2"/>
      <c r="B42" s="28"/>
      <c r="C42" s="28"/>
      <c r="D42" s="28"/>
      <c r="E42" s="107" t="s">
        <v>50</v>
      </c>
      <c r="F42" s="107"/>
      <c r="G42" s="108"/>
      <c r="H42" s="72">
        <f t="shared" si="0"/>
        <v>0</v>
      </c>
      <c r="I42" s="34">
        <v>0</v>
      </c>
      <c r="J42" s="34">
        <v>0</v>
      </c>
      <c r="K42" s="34">
        <v>0</v>
      </c>
      <c r="L42" s="72">
        <f t="shared" si="1"/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4">
        <v>0</v>
      </c>
      <c r="T42" s="31"/>
      <c r="U42" s="73">
        <f t="shared" si="2"/>
        <v>0</v>
      </c>
      <c r="V42" s="61">
        <v>0</v>
      </c>
      <c r="W42" s="61">
        <v>0</v>
      </c>
      <c r="X42" s="61">
        <v>0</v>
      </c>
      <c r="Y42" s="61">
        <v>0</v>
      </c>
      <c r="Z42" s="61">
        <v>0</v>
      </c>
      <c r="AA42" s="72">
        <f t="shared" si="3"/>
        <v>0</v>
      </c>
      <c r="AB42" s="61">
        <v>0</v>
      </c>
      <c r="AC42" s="61">
        <v>0</v>
      </c>
      <c r="AD42" s="61">
        <v>0</v>
      </c>
      <c r="AE42" s="61">
        <v>0</v>
      </c>
      <c r="AF42" s="32"/>
      <c r="AG42" s="28"/>
      <c r="AH42" s="28"/>
      <c r="AI42" s="107" t="s">
        <v>50</v>
      </c>
      <c r="AJ42" s="107"/>
      <c r="AK42" s="107"/>
    </row>
    <row r="43" spans="1:38" ht="12.9" customHeight="1">
      <c r="A43" s="2"/>
      <c r="B43" s="28"/>
      <c r="C43" s="28"/>
      <c r="D43" s="28"/>
      <c r="E43" s="112" t="s">
        <v>72</v>
      </c>
      <c r="F43" s="112"/>
      <c r="G43" s="113"/>
      <c r="H43" s="72">
        <f t="shared" si="0"/>
        <v>0</v>
      </c>
      <c r="I43" s="34">
        <v>0</v>
      </c>
      <c r="J43" s="34">
        <v>0</v>
      </c>
      <c r="K43" s="34">
        <v>0</v>
      </c>
      <c r="L43" s="72">
        <f t="shared" si="1"/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34">
        <v>0</v>
      </c>
      <c r="T43" s="31"/>
      <c r="U43" s="73">
        <f t="shared" si="2"/>
        <v>0</v>
      </c>
      <c r="V43" s="61">
        <v>0</v>
      </c>
      <c r="W43" s="61">
        <v>0</v>
      </c>
      <c r="X43" s="61">
        <v>0</v>
      </c>
      <c r="Y43" s="61">
        <v>0</v>
      </c>
      <c r="Z43" s="61">
        <v>0</v>
      </c>
      <c r="AA43" s="72">
        <f t="shared" si="3"/>
        <v>0</v>
      </c>
      <c r="AB43" s="61">
        <v>0</v>
      </c>
      <c r="AC43" s="61">
        <v>0</v>
      </c>
      <c r="AD43" s="61">
        <v>0</v>
      </c>
      <c r="AE43" s="61">
        <v>0</v>
      </c>
      <c r="AF43" s="32"/>
      <c r="AG43" s="28"/>
      <c r="AH43" s="28"/>
      <c r="AI43" s="112" t="s">
        <v>72</v>
      </c>
      <c r="AJ43" s="112"/>
      <c r="AK43" s="112"/>
    </row>
    <row r="44" spans="1:38" ht="12.9" customHeight="1">
      <c r="A44" s="14"/>
      <c r="B44" s="28"/>
      <c r="C44" s="28"/>
      <c r="D44" s="107" t="s">
        <v>73</v>
      </c>
      <c r="E44" s="107"/>
      <c r="F44" s="107"/>
      <c r="G44" s="108"/>
      <c r="H44" s="72">
        <f t="shared" si="0"/>
        <v>0</v>
      </c>
      <c r="I44" s="34">
        <v>0</v>
      </c>
      <c r="J44" s="34">
        <v>0</v>
      </c>
      <c r="K44" s="34">
        <v>0</v>
      </c>
      <c r="L44" s="72">
        <f t="shared" si="1"/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1"/>
      <c r="U44" s="73">
        <f t="shared" si="2"/>
        <v>0</v>
      </c>
      <c r="V44" s="61">
        <v>0</v>
      </c>
      <c r="W44" s="61">
        <v>0</v>
      </c>
      <c r="X44" s="61">
        <v>0</v>
      </c>
      <c r="Y44" s="61">
        <v>0</v>
      </c>
      <c r="Z44" s="61">
        <v>0</v>
      </c>
      <c r="AA44" s="72">
        <f t="shared" si="3"/>
        <v>0</v>
      </c>
      <c r="AB44" s="61">
        <v>0</v>
      </c>
      <c r="AC44" s="61">
        <v>0</v>
      </c>
      <c r="AD44" s="61">
        <v>0</v>
      </c>
      <c r="AE44" s="61">
        <v>0</v>
      </c>
      <c r="AF44" s="32"/>
      <c r="AG44" s="28"/>
      <c r="AH44" s="107" t="s">
        <v>73</v>
      </c>
      <c r="AI44" s="107"/>
      <c r="AJ44" s="107"/>
      <c r="AK44" s="107"/>
    </row>
    <row r="45" spans="1:38" s="14" customFormat="1" ht="12.9" customHeight="1">
      <c r="A45" s="2"/>
      <c r="B45" s="28"/>
      <c r="C45" s="28"/>
      <c r="D45" s="28"/>
      <c r="E45" s="109" t="s">
        <v>74</v>
      </c>
      <c r="F45" s="109"/>
      <c r="G45" s="29" t="s">
        <v>51</v>
      </c>
      <c r="H45" s="72">
        <f t="shared" si="0"/>
        <v>0</v>
      </c>
      <c r="I45" s="34">
        <v>0</v>
      </c>
      <c r="J45" s="34">
        <v>0</v>
      </c>
      <c r="K45" s="34">
        <v>0</v>
      </c>
      <c r="L45" s="72">
        <f t="shared" si="1"/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1"/>
      <c r="U45" s="73">
        <f t="shared" si="2"/>
        <v>0</v>
      </c>
      <c r="V45" s="61">
        <v>0</v>
      </c>
      <c r="W45" s="61">
        <v>0</v>
      </c>
      <c r="X45" s="61">
        <v>0</v>
      </c>
      <c r="Y45" s="61">
        <v>0</v>
      </c>
      <c r="Z45" s="61">
        <v>0</v>
      </c>
      <c r="AA45" s="72">
        <f t="shared" si="3"/>
        <v>0</v>
      </c>
      <c r="AB45" s="61">
        <v>0</v>
      </c>
      <c r="AC45" s="61">
        <v>0</v>
      </c>
      <c r="AD45" s="61">
        <v>0</v>
      </c>
      <c r="AE45" s="61">
        <v>0</v>
      </c>
      <c r="AF45" s="32"/>
      <c r="AG45" s="28"/>
      <c r="AH45" s="28"/>
      <c r="AI45" s="109" t="s">
        <v>52</v>
      </c>
      <c r="AJ45" s="109"/>
      <c r="AK45" s="28" t="s">
        <v>51</v>
      </c>
      <c r="AL45" s="2"/>
    </row>
    <row r="46" spans="1:38" ht="12.9" customHeight="1">
      <c r="A46" s="2"/>
      <c r="B46" s="28"/>
      <c r="C46" s="28"/>
      <c r="D46" s="107" t="s">
        <v>53</v>
      </c>
      <c r="E46" s="107"/>
      <c r="F46" s="107"/>
      <c r="G46" s="108"/>
      <c r="H46" s="72">
        <f t="shared" si="0"/>
        <v>0</v>
      </c>
      <c r="I46" s="34">
        <v>0</v>
      </c>
      <c r="J46" s="34">
        <v>0</v>
      </c>
      <c r="K46" s="34">
        <v>0</v>
      </c>
      <c r="L46" s="72">
        <f t="shared" si="1"/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v>0</v>
      </c>
      <c r="S46" s="34">
        <v>0</v>
      </c>
      <c r="T46" s="31"/>
      <c r="U46" s="73">
        <f t="shared" si="2"/>
        <v>0</v>
      </c>
      <c r="V46" s="61">
        <v>0</v>
      </c>
      <c r="W46" s="61">
        <v>0</v>
      </c>
      <c r="X46" s="61">
        <v>0</v>
      </c>
      <c r="Y46" s="61">
        <v>0</v>
      </c>
      <c r="Z46" s="61">
        <v>0</v>
      </c>
      <c r="AA46" s="72">
        <f t="shared" si="3"/>
        <v>0</v>
      </c>
      <c r="AB46" s="61">
        <v>0</v>
      </c>
      <c r="AC46" s="61">
        <v>0</v>
      </c>
      <c r="AD46" s="61">
        <v>0</v>
      </c>
      <c r="AE46" s="61">
        <v>0</v>
      </c>
      <c r="AF46" s="32"/>
      <c r="AG46" s="28"/>
      <c r="AH46" s="107" t="s">
        <v>53</v>
      </c>
      <c r="AI46" s="107"/>
      <c r="AJ46" s="107"/>
      <c r="AK46" s="107"/>
      <c r="AL46" s="14"/>
    </row>
    <row r="47" spans="1:38" ht="12.9" customHeight="1">
      <c r="A47" s="2"/>
      <c r="B47" s="28"/>
      <c r="C47" s="28"/>
      <c r="D47" s="107" t="s">
        <v>75</v>
      </c>
      <c r="E47" s="107"/>
      <c r="F47" s="107"/>
      <c r="G47" s="108"/>
      <c r="H47" s="72">
        <f t="shared" si="0"/>
        <v>0</v>
      </c>
      <c r="I47" s="30">
        <v>0</v>
      </c>
      <c r="J47" s="30">
        <v>0</v>
      </c>
      <c r="K47" s="30">
        <v>0</v>
      </c>
      <c r="L47" s="72">
        <f t="shared" si="1"/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1"/>
      <c r="U47" s="73">
        <f t="shared" si="2"/>
        <v>0</v>
      </c>
      <c r="V47" s="61">
        <v>0</v>
      </c>
      <c r="W47" s="61">
        <v>0</v>
      </c>
      <c r="X47" s="61">
        <v>0</v>
      </c>
      <c r="Y47" s="61">
        <v>0</v>
      </c>
      <c r="Z47" s="61">
        <v>0</v>
      </c>
      <c r="AA47" s="72">
        <f t="shared" si="3"/>
        <v>0</v>
      </c>
      <c r="AB47" s="61">
        <v>0</v>
      </c>
      <c r="AC47" s="61">
        <v>0</v>
      </c>
      <c r="AD47" s="61">
        <v>0</v>
      </c>
      <c r="AE47" s="61">
        <v>0</v>
      </c>
      <c r="AF47" s="32"/>
      <c r="AG47" s="28"/>
      <c r="AH47" s="107" t="s">
        <v>75</v>
      </c>
      <c r="AI47" s="107"/>
      <c r="AJ47" s="107"/>
      <c r="AK47" s="107"/>
    </row>
    <row r="48" spans="1:38" ht="12.9" customHeight="1">
      <c r="A48" s="2"/>
      <c r="B48" s="23"/>
      <c r="C48" s="105" t="s">
        <v>76</v>
      </c>
      <c r="D48" s="105"/>
      <c r="E48" s="105"/>
      <c r="F48" s="105"/>
      <c r="G48" s="106"/>
      <c r="H48" s="26">
        <f t="shared" si="0"/>
        <v>0</v>
      </c>
      <c r="I48" s="19">
        <v>0</v>
      </c>
      <c r="J48" s="19">
        <v>0</v>
      </c>
      <c r="K48" s="19">
        <v>0</v>
      </c>
      <c r="L48" s="26">
        <f t="shared" si="1"/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20"/>
      <c r="U48" s="27">
        <f t="shared" si="2"/>
        <v>0</v>
      </c>
      <c r="V48" s="59">
        <v>0</v>
      </c>
      <c r="W48" s="59">
        <v>0</v>
      </c>
      <c r="X48" s="59">
        <v>0</v>
      </c>
      <c r="Y48" s="59">
        <v>0</v>
      </c>
      <c r="Z48" s="59">
        <v>0</v>
      </c>
      <c r="AA48" s="26">
        <f t="shared" si="3"/>
        <v>0</v>
      </c>
      <c r="AB48" s="59">
        <v>0</v>
      </c>
      <c r="AC48" s="59">
        <v>0</v>
      </c>
      <c r="AD48" s="59">
        <v>0</v>
      </c>
      <c r="AE48" s="59">
        <v>0</v>
      </c>
      <c r="AF48" s="22"/>
      <c r="AG48" s="105" t="s">
        <v>76</v>
      </c>
      <c r="AH48" s="105"/>
      <c r="AI48" s="105"/>
      <c r="AJ48" s="105"/>
      <c r="AK48" s="105"/>
    </row>
    <row r="49" spans="1:38" ht="12.9" customHeight="1">
      <c r="A49" s="14"/>
      <c r="B49" s="28"/>
      <c r="C49" s="28"/>
      <c r="D49" s="107" t="s">
        <v>77</v>
      </c>
      <c r="E49" s="107"/>
      <c r="F49" s="107"/>
      <c r="G49" s="108"/>
      <c r="H49" s="72">
        <f t="shared" si="0"/>
        <v>0</v>
      </c>
      <c r="I49" s="34">
        <v>0</v>
      </c>
      <c r="J49" s="34">
        <v>0</v>
      </c>
      <c r="K49" s="34">
        <v>0</v>
      </c>
      <c r="L49" s="72">
        <f t="shared" si="1"/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1"/>
      <c r="U49" s="73">
        <f t="shared" si="2"/>
        <v>0</v>
      </c>
      <c r="V49" s="60">
        <v>0</v>
      </c>
      <c r="W49" s="60">
        <v>0</v>
      </c>
      <c r="X49" s="60">
        <v>0</v>
      </c>
      <c r="Y49" s="60">
        <v>0</v>
      </c>
      <c r="Z49" s="60">
        <v>0</v>
      </c>
      <c r="AA49" s="72">
        <f t="shared" si="3"/>
        <v>0</v>
      </c>
      <c r="AB49" s="60">
        <v>0</v>
      </c>
      <c r="AC49" s="60">
        <v>0</v>
      </c>
      <c r="AD49" s="60">
        <v>0</v>
      </c>
      <c r="AE49" s="60">
        <v>0</v>
      </c>
      <c r="AF49" s="32"/>
      <c r="AG49" s="28"/>
      <c r="AH49" s="107" t="s">
        <v>77</v>
      </c>
      <c r="AI49" s="107"/>
      <c r="AJ49" s="107"/>
      <c r="AK49" s="107"/>
    </row>
    <row r="50" spans="1:38" s="14" customFormat="1" ht="12.9" customHeight="1">
      <c r="A50" s="2"/>
      <c r="B50" s="28"/>
      <c r="C50" s="28"/>
      <c r="D50" s="28"/>
      <c r="E50" s="112" t="s">
        <v>78</v>
      </c>
      <c r="F50" s="107"/>
      <c r="G50" s="108"/>
      <c r="H50" s="72">
        <f t="shared" si="0"/>
        <v>0</v>
      </c>
      <c r="I50" s="34">
        <v>0</v>
      </c>
      <c r="J50" s="34">
        <v>0</v>
      </c>
      <c r="K50" s="34">
        <v>0</v>
      </c>
      <c r="L50" s="72">
        <f t="shared" si="1"/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1"/>
      <c r="U50" s="73">
        <f t="shared" si="2"/>
        <v>0</v>
      </c>
      <c r="V50" s="61">
        <v>0</v>
      </c>
      <c r="W50" s="61">
        <v>0</v>
      </c>
      <c r="X50" s="61">
        <v>0</v>
      </c>
      <c r="Y50" s="61">
        <v>0</v>
      </c>
      <c r="Z50" s="61">
        <v>0</v>
      </c>
      <c r="AA50" s="72">
        <f t="shared" si="3"/>
        <v>0</v>
      </c>
      <c r="AB50" s="61">
        <v>0</v>
      </c>
      <c r="AC50" s="61">
        <v>0</v>
      </c>
      <c r="AD50" s="61">
        <v>0</v>
      </c>
      <c r="AE50" s="61">
        <v>0</v>
      </c>
      <c r="AF50" s="32"/>
      <c r="AG50" s="28"/>
      <c r="AH50" s="28"/>
      <c r="AI50" s="112" t="s">
        <v>78</v>
      </c>
      <c r="AJ50" s="107"/>
      <c r="AK50" s="107"/>
      <c r="AL50" s="2"/>
    </row>
    <row r="51" spans="1:38" ht="12.9" customHeight="1">
      <c r="A51" s="2"/>
      <c r="B51" s="28"/>
      <c r="C51" s="28"/>
      <c r="D51" s="28"/>
      <c r="E51" s="112" t="s">
        <v>79</v>
      </c>
      <c r="F51" s="107"/>
      <c r="G51" s="108"/>
      <c r="H51" s="72">
        <f t="shared" si="0"/>
        <v>0</v>
      </c>
      <c r="I51" s="34">
        <v>0</v>
      </c>
      <c r="J51" s="34">
        <v>0</v>
      </c>
      <c r="K51" s="34">
        <v>0</v>
      </c>
      <c r="L51" s="72">
        <f t="shared" si="1"/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v>0</v>
      </c>
      <c r="S51" s="34">
        <v>0</v>
      </c>
      <c r="T51" s="31"/>
      <c r="U51" s="73">
        <f t="shared" si="2"/>
        <v>0</v>
      </c>
      <c r="V51" s="61">
        <v>0</v>
      </c>
      <c r="W51" s="61">
        <v>0</v>
      </c>
      <c r="X51" s="61">
        <v>0</v>
      </c>
      <c r="Y51" s="61">
        <v>0</v>
      </c>
      <c r="Z51" s="61">
        <v>0</v>
      </c>
      <c r="AA51" s="72">
        <f t="shared" si="3"/>
        <v>0</v>
      </c>
      <c r="AB51" s="61">
        <v>0</v>
      </c>
      <c r="AC51" s="61">
        <v>0</v>
      </c>
      <c r="AD51" s="61">
        <v>0</v>
      </c>
      <c r="AE51" s="61">
        <v>0</v>
      </c>
      <c r="AF51" s="32"/>
      <c r="AG51" s="28"/>
      <c r="AH51" s="28"/>
      <c r="AI51" s="112" t="s">
        <v>79</v>
      </c>
      <c r="AJ51" s="107"/>
      <c r="AK51" s="107"/>
      <c r="AL51" s="14"/>
    </row>
    <row r="52" spans="1:38" ht="12.9" customHeight="1">
      <c r="A52" s="2"/>
      <c r="B52" s="28"/>
      <c r="C52" s="28"/>
      <c r="D52" s="28"/>
      <c r="E52" s="112" t="s">
        <v>54</v>
      </c>
      <c r="F52" s="107"/>
      <c r="G52" s="108"/>
      <c r="H52" s="72">
        <f t="shared" si="0"/>
        <v>0</v>
      </c>
      <c r="I52" s="34">
        <v>0</v>
      </c>
      <c r="J52" s="34">
        <v>0</v>
      </c>
      <c r="K52" s="34">
        <v>0</v>
      </c>
      <c r="L52" s="72">
        <f t="shared" si="1"/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v>0</v>
      </c>
      <c r="S52" s="34">
        <v>0</v>
      </c>
      <c r="T52" s="31"/>
      <c r="U52" s="73">
        <f t="shared" si="2"/>
        <v>0</v>
      </c>
      <c r="V52" s="61">
        <v>0</v>
      </c>
      <c r="W52" s="61">
        <v>0</v>
      </c>
      <c r="X52" s="61">
        <v>0</v>
      </c>
      <c r="Y52" s="61">
        <v>0</v>
      </c>
      <c r="Z52" s="61">
        <v>0</v>
      </c>
      <c r="AA52" s="72">
        <f t="shared" si="3"/>
        <v>0</v>
      </c>
      <c r="AB52" s="61">
        <v>0</v>
      </c>
      <c r="AC52" s="61">
        <v>0</v>
      </c>
      <c r="AD52" s="61">
        <v>0</v>
      </c>
      <c r="AE52" s="61">
        <v>0</v>
      </c>
      <c r="AF52" s="32"/>
      <c r="AG52" s="28"/>
      <c r="AH52" s="28"/>
      <c r="AI52" s="112" t="s">
        <v>54</v>
      </c>
      <c r="AJ52" s="107"/>
      <c r="AK52" s="107"/>
    </row>
    <row r="53" spans="1:38" ht="12.9" customHeight="1">
      <c r="A53" s="2"/>
      <c r="B53" s="28"/>
      <c r="C53" s="28"/>
      <c r="D53" s="107" t="s">
        <v>135</v>
      </c>
      <c r="E53" s="107"/>
      <c r="F53" s="107"/>
      <c r="G53" s="108"/>
      <c r="H53" s="72">
        <f t="shared" si="0"/>
        <v>0</v>
      </c>
      <c r="I53" s="34">
        <v>0</v>
      </c>
      <c r="J53" s="34">
        <v>0</v>
      </c>
      <c r="K53" s="34">
        <v>0</v>
      </c>
      <c r="L53" s="72">
        <f t="shared" si="1"/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v>0</v>
      </c>
      <c r="S53" s="34">
        <v>0</v>
      </c>
      <c r="T53" s="31"/>
      <c r="U53" s="73">
        <f t="shared" si="2"/>
        <v>0</v>
      </c>
      <c r="V53" s="61">
        <v>0</v>
      </c>
      <c r="W53" s="61">
        <v>0</v>
      </c>
      <c r="X53" s="61">
        <v>0</v>
      </c>
      <c r="Y53" s="61">
        <v>0</v>
      </c>
      <c r="Z53" s="61">
        <v>0</v>
      </c>
      <c r="AA53" s="72">
        <f t="shared" si="3"/>
        <v>0</v>
      </c>
      <c r="AB53" s="61">
        <v>0</v>
      </c>
      <c r="AC53" s="61">
        <v>0</v>
      </c>
      <c r="AD53" s="61">
        <v>0</v>
      </c>
      <c r="AE53" s="61">
        <v>0</v>
      </c>
      <c r="AF53" s="32"/>
      <c r="AG53" s="28"/>
      <c r="AH53" s="107" t="s">
        <v>135</v>
      </c>
      <c r="AI53" s="107"/>
      <c r="AJ53" s="107"/>
      <c r="AK53" s="107"/>
    </row>
    <row r="54" spans="1:38" ht="12.9" customHeight="1">
      <c r="A54" s="2"/>
      <c r="B54" s="12"/>
      <c r="C54" s="12"/>
      <c r="D54" s="12"/>
      <c r="E54" s="109" t="s">
        <v>136</v>
      </c>
      <c r="F54" s="109"/>
      <c r="G54" s="29" t="s">
        <v>55</v>
      </c>
      <c r="H54" s="72">
        <f t="shared" si="0"/>
        <v>0</v>
      </c>
      <c r="I54" s="34">
        <v>0</v>
      </c>
      <c r="J54" s="34">
        <v>0</v>
      </c>
      <c r="K54" s="34">
        <v>0</v>
      </c>
      <c r="L54" s="72">
        <f t="shared" si="1"/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4">
        <v>0</v>
      </c>
      <c r="T54" s="31"/>
      <c r="U54" s="73">
        <f t="shared" si="2"/>
        <v>0</v>
      </c>
      <c r="V54" s="61">
        <v>0</v>
      </c>
      <c r="W54" s="61">
        <v>0</v>
      </c>
      <c r="X54" s="61">
        <v>0</v>
      </c>
      <c r="Y54" s="61">
        <v>0</v>
      </c>
      <c r="Z54" s="61">
        <v>0</v>
      </c>
      <c r="AA54" s="72">
        <f t="shared" si="3"/>
        <v>0</v>
      </c>
      <c r="AB54" s="61">
        <v>0</v>
      </c>
      <c r="AC54" s="61">
        <v>0</v>
      </c>
      <c r="AD54" s="61">
        <v>0</v>
      </c>
      <c r="AE54" s="61">
        <v>0</v>
      </c>
      <c r="AF54" s="36"/>
      <c r="AG54" s="12"/>
      <c r="AH54" s="12"/>
      <c r="AI54" s="109" t="s">
        <v>56</v>
      </c>
      <c r="AJ54" s="109"/>
      <c r="AK54" s="28" t="s">
        <v>55</v>
      </c>
    </row>
    <row r="55" spans="1:38" ht="12.9" customHeight="1">
      <c r="A55" s="2"/>
      <c r="B55" s="12"/>
      <c r="C55" s="12"/>
      <c r="D55" s="12"/>
      <c r="E55" s="115" t="s">
        <v>56</v>
      </c>
      <c r="F55" s="115"/>
      <c r="G55" s="29" t="s">
        <v>57</v>
      </c>
      <c r="H55" s="72">
        <f t="shared" si="0"/>
        <v>0</v>
      </c>
      <c r="I55" s="34">
        <v>0</v>
      </c>
      <c r="J55" s="34">
        <v>0</v>
      </c>
      <c r="K55" s="34">
        <v>0</v>
      </c>
      <c r="L55" s="72">
        <f t="shared" si="1"/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v>0</v>
      </c>
      <c r="S55" s="34">
        <v>0</v>
      </c>
      <c r="T55" s="31"/>
      <c r="U55" s="73">
        <f t="shared" si="2"/>
        <v>0</v>
      </c>
      <c r="V55" s="61">
        <v>0</v>
      </c>
      <c r="W55" s="61">
        <v>0</v>
      </c>
      <c r="X55" s="61">
        <v>0</v>
      </c>
      <c r="Y55" s="61">
        <v>0</v>
      </c>
      <c r="Z55" s="61">
        <v>0</v>
      </c>
      <c r="AA55" s="72">
        <f t="shared" si="3"/>
        <v>0</v>
      </c>
      <c r="AB55" s="61">
        <v>0</v>
      </c>
      <c r="AC55" s="61">
        <v>0</v>
      </c>
      <c r="AD55" s="61">
        <v>0</v>
      </c>
      <c r="AE55" s="61">
        <v>0</v>
      </c>
      <c r="AF55" s="36"/>
      <c r="AG55" s="12"/>
      <c r="AH55" s="12"/>
      <c r="AI55" s="115" t="s">
        <v>58</v>
      </c>
      <c r="AJ55" s="115"/>
      <c r="AK55" s="28" t="s">
        <v>57</v>
      </c>
    </row>
    <row r="56" spans="1:38" ht="12.9" customHeight="1">
      <c r="A56" s="2"/>
      <c r="B56" s="37"/>
      <c r="C56" s="105" t="s">
        <v>59</v>
      </c>
      <c r="D56" s="105"/>
      <c r="E56" s="105"/>
      <c r="F56" s="105"/>
      <c r="G56" s="106"/>
      <c r="H56" s="26">
        <f t="shared" si="0"/>
        <v>1</v>
      </c>
      <c r="I56" s="33">
        <v>0</v>
      </c>
      <c r="J56" s="33">
        <v>0</v>
      </c>
      <c r="K56" s="33">
        <v>1</v>
      </c>
      <c r="L56" s="26">
        <f t="shared" si="1"/>
        <v>258</v>
      </c>
      <c r="M56" s="33">
        <v>116</v>
      </c>
      <c r="N56" s="33">
        <v>82</v>
      </c>
      <c r="O56" s="33">
        <v>0</v>
      </c>
      <c r="P56" s="33">
        <v>0</v>
      </c>
      <c r="Q56" s="33">
        <v>0</v>
      </c>
      <c r="R56" s="33">
        <v>19</v>
      </c>
      <c r="S56" s="33">
        <v>41</v>
      </c>
      <c r="T56" s="20"/>
      <c r="U56" s="27">
        <f t="shared" si="2"/>
        <v>0</v>
      </c>
      <c r="V56" s="62">
        <v>0</v>
      </c>
      <c r="W56" s="62">
        <v>0</v>
      </c>
      <c r="X56" s="62">
        <v>0</v>
      </c>
      <c r="Y56" s="62">
        <v>0</v>
      </c>
      <c r="Z56" s="62">
        <v>0</v>
      </c>
      <c r="AA56" s="26">
        <f t="shared" si="3"/>
        <v>0</v>
      </c>
      <c r="AB56" s="62">
        <v>0</v>
      </c>
      <c r="AC56" s="62">
        <v>0</v>
      </c>
      <c r="AD56" s="62">
        <v>0</v>
      </c>
      <c r="AE56" s="62">
        <v>0</v>
      </c>
      <c r="AF56" s="38"/>
      <c r="AG56" s="105" t="s">
        <v>59</v>
      </c>
      <c r="AH56" s="105"/>
      <c r="AI56" s="105"/>
      <c r="AJ56" s="105"/>
      <c r="AK56" s="105"/>
    </row>
    <row r="57" spans="1:38" ht="12.9" customHeight="1">
      <c r="B57" s="12"/>
      <c r="C57" s="12"/>
      <c r="D57" s="109" t="s">
        <v>58</v>
      </c>
      <c r="E57" s="109"/>
      <c r="F57" s="107" t="s">
        <v>60</v>
      </c>
      <c r="G57" s="108"/>
      <c r="H57" s="72">
        <f t="shared" si="0"/>
        <v>0</v>
      </c>
      <c r="I57" s="34">
        <v>0</v>
      </c>
      <c r="J57" s="34">
        <v>0</v>
      </c>
      <c r="K57" s="34">
        <v>0</v>
      </c>
      <c r="L57" s="72">
        <f t="shared" si="1"/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v>0</v>
      </c>
      <c r="S57" s="34">
        <v>0</v>
      </c>
      <c r="T57" s="31"/>
      <c r="U57" s="73">
        <f t="shared" si="2"/>
        <v>0</v>
      </c>
      <c r="V57" s="61">
        <v>0</v>
      </c>
      <c r="W57" s="61">
        <v>0</v>
      </c>
      <c r="X57" s="61">
        <v>0</v>
      </c>
      <c r="Y57" s="61">
        <v>0</v>
      </c>
      <c r="Z57" s="61">
        <v>0</v>
      </c>
      <c r="AA57" s="72">
        <f t="shared" si="3"/>
        <v>0</v>
      </c>
      <c r="AB57" s="61">
        <v>0</v>
      </c>
      <c r="AC57" s="61">
        <v>0</v>
      </c>
      <c r="AD57" s="61">
        <v>0</v>
      </c>
      <c r="AE57" s="61">
        <v>0</v>
      </c>
      <c r="AF57" s="36"/>
      <c r="AG57" s="12"/>
      <c r="AH57" s="109" t="s">
        <v>58</v>
      </c>
      <c r="AI57" s="109"/>
      <c r="AJ57" s="107" t="s">
        <v>60</v>
      </c>
      <c r="AK57" s="107"/>
    </row>
    <row r="58" spans="1:38" ht="12.9" customHeight="1">
      <c r="B58" s="12"/>
      <c r="C58" s="12"/>
      <c r="D58" s="109" t="s">
        <v>58</v>
      </c>
      <c r="E58" s="109"/>
      <c r="F58" s="107" t="s">
        <v>61</v>
      </c>
      <c r="G58" s="108"/>
      <c r="H58" s="72">
        <f t="shared" si="0"/>
        <v>0</v>
      </c>
      <c r="I58" s="34">
        <v>0</v>
      </c>
      <c r="J58" s="34">
        <v>0</v>
      </c>
      <c r="K58" s="34">
        <v>0</v>
      </c>
      <c r="L58" s="72">
        <f t="shared" si="1"/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v>0</v>
      </c>
      <c r="S58" s="34">
        <v>0</v>
      </c>
      <c r="T58" s="31"/>
      <c r="U58" s="73">
        <f t="shared" si="2"/>
        <v>0</v>
      </c>
      <c r="V58" s="61">
        <v>0</v>
      </c>
      <c r="W58" s="61">
        <v>0</v>
      </c>
      <c r="X58" s="61">
        <v>0</v>
      </c>
      <c r="Y58" s="61">
        <v>0</v>
      </c>
      <c r="Z58" s="61">
        <v>0</v>
      </c>
      <c r="AA58" s="72">
        <f t="shared" si="3"/>
        <v>0</v>
      </c>
      <c r="AB58" s="61">
        <v>0</v>
      </c>
      <c r="AC58" s="61">
        <v>0</v>
      </c>
      <c r="AD58" s="61">
        <v>0</v>
      </c>
      <c r="AE58" s="61">
        <v>0</v>
      </c>
      <c r="AF58" s="36"/>
      <c r="AG58" s="12"/>
      <c r="AH58" s="109" t="s">
        <v>58</v>
      </c>
      <c r="AI58" s="109"/>
      <c r="AJ58" s="107" t="s">
        <v>61</v>
      </c>
      <c r="AK58" s="107"/>
    </row>
    <row r="59" spans="1:38" ht="12.9" customHeight="1">
      <c r="B59" s="12"/>
      <c r="C59" s="12"/>
      <c r="D59" s="109" t="s">
        <v>58</v>
      </c>
      <c r="E59" s="109"/>
      <c r="F59" s="107" t="s">
        <v>62</v>
      </c>
      <c r="G59" s="108"/>
      <c r="H59" s="72">
        <f t="shared" si="0"/>
        <v>0</v>
      </c>
      <c r="I59" s="34">
        <v>0</v>
      </c>
      <c r="J59" s="34">
        <v>0</v>
      </c>
      <c r="K59" s="34">
        <v>0</v>
      </c>
      <c r="L59" s="72">
        <f t="shared" si="1"/>
        <v>198</v>
      </c>
      <c r="M59" s="34">
        <v>102</v>
      </c>
      <c r="N59" s="34">
        <v>78</v>
      </c>
      <c r="O59" s="34">
        <v>0</v>
      </c>
      <c r="P59" s="34">
        <v>0</v>
      </c>
      <c r="Q59" s="34">
        <v>0</v>
      </c>
      <c r="R59" s="34">
        <v>4</v>
      </c>
      <c r="S59" s="34">
        <v>14</v>
      </c>
      <c r="T59" s="31"/>
      <c r="U59" s="73">
        <f t="shared" si="2"/>
        <v>0</v>
      </c>
      <c r="V59" s="61">
        <v>0</v>
      </c>
      <c r="W59" s="61">
        <v>0</v>
      </c>
      <c r="X59" s="61">
        <v>0</v>
      </c>
      <c r="Y59" s="61">
        <v>0</v>
      </c>
      <c r="Z59" s="61">
        <v>0</v>
      </c>
      <c r="AA59" s="72">
        <f t="shared" si="3"/>
        <v>0</v>
      </c>
      <c r="AB59" s="61">
        <v>0</v>
      </c>
      <c r="AC59" s="61">
        <v>0</v>
      </c>
      <c r="AD59" s="61">
        <v>0</v>
      </c>
      <c r="AE59" s="61">
        <v>0</v>
      </c>
      <c r="AF59" s="36"/>
      <c r="AG59" s="12"/>
      <c r="AH59" s="109" t="s">
        <v>82</v>
      </c>
      <c r="AI59" s="109"/>
      <c r="AJ59" s="107" t="s">
        <v>62</v>
      </c>
      <c r="AK59" s="107"/>
    </row>
    <row r="60" spans="1:38" ht="12.9" customHeight="1">
      <c r="B60" s="12"/>
      <c r="C60" s="12"/>
      <c r="D60" s="109" t="s">
        <v>82</v>
      </c>
      <c r="E60" s="109"/>
      <c r="F60" s="107" t="s">
        <v>83</v>
      </c>
      <c r="G60" s="108"/>
      <c r="H60" s="72">
        <f t="shared" si="0"/>
        <v>1</v>
      </c>
      <c r="I60" s="34">
        <v>0</v>
      </c>
      <c r="J60" s="34">
        <v>0</v>
      </c>
      <c r="K60" s="34">
        <v>1</v>
      </c>
      <c r="L60" s="72">
        <f t="shared" si="1"/>
        <v>1</v>
      </c>
      <c r="M60" s="34">
        <v>1</v>
      </c>
      <c r="N60" s="34">
        <v>0</v>
      </c>
      <c r="O60" s="34">
        <v>0</v>
      </c>
      <c r="P60" s="34">
        <v>0</v>
      </c>
      <c r="Q60" s="34">
        <v>0</v>
      </c>
      <c r="R60" s="34">
        <v>0</v>
      </c>
      <c r="S60" s="34">
        <v>0</v>
      </c>
      <c r="T60" s="31"/>
      <c r="U60" s="73">
        <f t="shared" si="2"/>
        <v>0</v>
      </c>
      <c r="V60" s="61">
        <v>0</v>
      </c>
      <c r="W60" s="61">
        <v>0</v>
      </c>
      <c r="X60" s="61">
        <v>0</v>
      </c>
      <c r="Y60" s="61">
        <v>0</v>
      </c>
      <c r="Z60" s="61">
        <v>0</v>
      </c>
      <c r="AA60" s="72">
        <f t="shared" si="3"/>
        <v>0</v>
      </c>
      <c r="AB60" s="61">
        <v>0</v>
      </c>
      <c r="AC60" s="61">
        <v>0</v>
      </c>
      <c r="AD60" s="61">
        <v>0</v>
      </c>
      <c r="AE60" s="61">
        <v>0</v>
      </c>
      <c r="AF60" s="36"/>
      <c r="AG60" s="12"/>
      <c r="AH60" s="109" t="s">
        <v>82</v>
      </c>
      <c r="AI60" s="109"/>
      <c r="AJ60" s="107" t="s">
        <v>83</v>
      </c>
      <c r="AK60" s="107"/>
    </row>
    <row r="61" spans="1:38" ht="12.9" customHeight="1">
      <c r="B61" s="12"/>
      <c r="C61" s="12"/>
      <c r="D61" s="109" t="s">
        <v>82</v>
      </c>
      <c r="E61" s="109"/>
      <c r="F61" s="116" t="s">
        <v>164</v>
      </c>
      <c r="G61" s="120"/>
      <c r="H61" s="72">
        <f t="shared" si="0"/>
        <v>0</v>
      </c>
      <c r="I61" s="34">
        <v>0</v>
      </c>
      <c r="J61" s="34">
        <v>0</v>
      </c>
      <c r="K61" s="34">
        <v>0</v>
      </c>
      <c r="L61" s="72">
        <f t="shared" si="1"/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v>0</v>
      </c>
      <c r="S61" s="34">
        <v>0</v>
      </c>
      <c r="T61" s="31"/>
      <c r="U61" s="73">
        <f t="shared" si="2"/>
        <v>0</v>
      </c>
      <c r="V61" s="61">
        <v>0</v>
      </c>
      <c r="W61" s="61">
        <v>0</v>
      </c>
      <c r="X61" s="61">
        <v>0</v>
      </c>
      <c r="Y61" s="61">
        <v>0</v>
      </c>
      <c r="Z61" s="61">
        <v>0</v>
      </c>
      <c r="AA61" s="72">
        <f t="shared" si="3"/>
        <v>0</v>
      </c>
      <c r="AB61" s="61">
        <v>0</v>
      </c>
      <c r="AC61" s="61">
        <v>0</v>
      </c>
      <c r="AD61" s="61">
        <v>0</v>
      </c>
      <c r="AE61" s="61">
        <v>0</v>
      </c>
      <c r="AF61" s="36"/>
      <c r="AG61" s="12"/>
      <c r="AH61" s="109" t="s">
        <v>82</v>
      </c>
      <c r="AI61" s="109"/>
      <c r="AJ61" s="116" t="s">
        <v>164</v>
      </c>
      <c r="AK61" s="116"/>
    </row>
    <row r="62" spans="1:38" ht="12.9" customHeight="1">
      <c r="B62" s="12"/>
      <c r="C62" s="12"/>
      <c r="D62" s="109" t="s">
        <v>82</v>
      </c>
      <c r="E62" s="109"/>
      <c r="F62" s="107" t="s">
        <v>63</v>
      </c>
      <c r="G62" s="108"/>
      <c r="H62" s="72">
        <f t="shared" si="0"/>
        <v>0</v>
      </c>
      <c r="I62" s="34">
        <v>0</v>
      </c>
      <c r="J62" s="34">
        <v>0</v>
      </c>
      <c r="K62" s="34">
        <v>0</v>
      </c>
      <c r="L62" s="72">
        <f t="shared" si="1"/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1"/>
      <c r="U62" s="73">
        <f t="shared" si="2"/>
        <v>0</v>
      </c>
      <c r="V62" s="61">
        <v>0</v>
      </c>
      <c r="W62" s="61">
        <v>0</v>
      </c>
      <c r="X62" s="61">
        <v>0</v>
      </c>
      <c r="Y62" s="61">
        <v>0</v>
      </c>
      <c r="Z62" s="61">
        <v>0</v>
      </c>
      <c r="AA62" s="72">
        <f t="shared" si="3"/>
        <v>0</v>
      </c>
      <c r="AB62" s="61">
        <v>0</v>
      </c>
      <c r="AC62" s="61">
        <v>0</v>
      </c>
      <c r="AD62" s="61">
        <v>0</v>
      </c>
      <c r="AE62" s="61">
        <v>0</v>
      </c>
      <c r="AF62" s="36"/>
      <c r="AG62" s="12"/>
      <c r="AH62" s="109" t="s">
        <v>56</v>
      </c>
      <c r="AI62" s="109"/>
      <c r="AJ62" s="107" t="s">
        <v>63</v>
      </c>
      <c r="AK62" s="107"/>
    </row>
    <row r="63" spans="1:38" ht="12.9" customHeight="1" thickBot="1">
      <c r="B63" s="39"/>
      <c r="C63" s="39"/>
      <c r="D63" s="117" t="s">
        <v>56</v>
      </c>
      <c r="E63" s="117"/>
      <c r="F63" s="118" t="s">
        <v>64</v>
      </c>
      <c r="G63" s="119"/>
      <c r="H63" s="63">
        <f t="shared" si="0"/>
        <v>0</v>
      </c>
      <c r="I63" s="63">
        <v>0</v>
      </c>
      <c r="J63" s="63">
        <v>0</v>
      </c>
      <c r="K63" s="63">
        <v>0</v>
      </c>
      <c r="L63" s="63">
        <f t="shared" si="1"/>
        <v>58</v>
      </c>
      <c r="M63" s="63">
        <v>13</v>
      </c>
      <c r="N63" s="63">
        <v>4</v>
      </c>
      <c r="O63" s="63">
        <v>0</v>
      </c>
      <c r="P63" s="63">
        <v>0</v>
      </c>
      <c r="Q63" s="63">
        <v>0</v>
      </c>
      <c r="R63" s="63">
        <v>14</v>
      </c>
      <c r="S63" s="44">
        <v>27</v>
      </c>
      <c r="T63" s="31"/>
      <c r="U63" s="75">
        <f t="shared" si="2"/>
        <v>0</v>
      </c>
      <c r="V63" s="63">
        <v>0</v>
      </c>
      <c r="W63" s="63">
        <v>0</v>
      </c>
      <c r="X63" s="63">
        <v>0</v>
      </c>
      <c r="Y63" s="63">
        <v>0</v>
      </c>
      <c r="Z63" s="63">
        <v>0</v>
      </c>
      <c r="AA63" s="74">
        <f t="shared" si="3"/>
        <v>0</v>
      </c>
      <c r="AB63" s="63">
        <v>0</v>
      </c>
      <c r="AC63" s="63">
        <v>0</v>
      </c>
      <c r="AD63" s="63">
        <v>0</v>
      </c>
      <c r="AE63" s="63">
        <v>0</v>
      </c>
      <c r="AF63" s="45"/>
      <c r="AG63" s="39"/>
      <c r="AH63" s="117" t="s">
        <v>84</v>
      </c>
      <c r="AI63" s="117"/>
      <c r="AJ63" s="118" t="s">
        <v>64</v>
      </c>
      <c r="AK63" s="118"/>
    </row>
    <row r="64" spans="1:38" ht="12.75" customHeight="1"/>
    <row r="66" spans="7:31">
      <c r="G66" s="46" t="s">
        <v>150</v>
      </c>
      <c r="H66" s="46"/>
    </row>
    <row r="67" spans="7:31">
      <c r="G67" s="46" t="s">
        <v>151</v>
      </c>
      <c r="H67" s="47">
        <f t="shared" ref="H67:S67" si="5">SUM(H9,H22,H29,H33,H48,H56)-H8</f>
        <v>0</v>
      </c>
      <c r="I67" s="47">
        <f t="shared" si="5"/>
        <v>0</v>
      </c>
      <c r="J67" s="47">
        <f t="shared" si="5"/>
        <v>0</v>
      </c>
      <c r="K67" s="47">
        <f t="shared" si="5"/>
        <v>0</v>
      </c>
      <c r="L67" s="47">
        <f t="shared" si="5"/>
        <v>0</v>
      </c>
      <c r="M67" s="47">
        <f t="shared" si="5"/>
        <v>0</v>
      </c>
      <c r="N67" s="47">
        <f t="shared" si="5"/>
        <v>0</v>
      </c>
      <c r="O67" s="47">
        <f t="shared" si="5"/>
        <v>0</v>
      </c>
      <c r="P67" s="47">
        <f t="shared" si="5"/>
        <v>0</v>
      </c>
      <c r="Q67" s="47">
        <f t="shared" si="5"/>
        <v>0</v>
      </c>
      <c r="R67" s="47">
        <f t="shared" si="5"/>
        <v>0</v>
      </c>
      <c r="S67" s="47">
        <f t="shared" si="5"/>
        <v>0</v>
      </c>
      <c r="T67" s="47"/>
      <c r="U67" s="47">
        <f t="shared" ref="U67:AE67" si="6">SUM(U9,U22,U29,U33,U48,U56)-U8</f>
        <v>0</v>
      </c>
      <c r="V67" s="47">
        <f t="shared" si="6"/>
        <v>0</v>
      </c>
      <c r="W67" s="47">
        <f t="shared" si="6"/>
        <v>0</v>
      </c>
      <c r="X67" s="47">
        <f t="shared" si="6"/>
        <v>0</v>
      </c>
      <c r="Y67" s="47">
        <f t="shared" si="6"/>
        <v>0</v>
      </c>
      <c r="Z67" s="47">
        <f t="shared" si="6"/>
        <v>0</v>
      </c>
      <c r="AA67" s="47">
        <f t="shared" si="6"/>
        <v>0</v>
      </c>
      <c r="AB67" s="47">
        <f t="shared" si="6"/>
        <v>0</v>
      </c>
      <c r="AC67" s="47">
        <f t="shared" si="6"/>
        <v>0</v>
      </c>
      <c r="AD67" s="47">
        <f t="shared" si="6"/>
        <v>0</v>
      </c>
      <c r="AE67" s="47">
        <f t="shared" si="6"/>
        <v>0</v>
      </c>
    </row>
    <row r="68" spans="7:31">
      <c r="G68" s="46" t="s">
        <v>152</v>
      </c>
      <c r="H68" s="47">
        <f t="shared" ref="H68:S68" si="7">SUM(H10,H15,H20,H21)-H9</f>
        <v>0</v>
      </c>
      <c r="I68" s="47">
        <f t="shared" si="7"/>
        <v>0</v>
      </c>
      <c r="J68" s="47">
        <f t="shared" si="7"/>
        <v>0</v>
      </c>
      <c r="K68" s="47">
        <f t="shared" si="7"/>
        <v>0</v>
      </c>
      <c r="L68" s="47">
        <f t="shared" si="7"/>
        <v>0</v>
      </c>
      <c r="M68" s="47">
        <f t="shared" si="7"/>
        <v>0</v>
      </c>
      <c r="N68" s="47">
        <f t="shared" si="7"/>
        <v>0</v>
      </c>
      <c r="O68" s="47">
        <f t="shared" si="7"/>
        <v>0</v>
      </c>
      <c r="P68" s="47">
        <f t="shared" si="7"/>
        <v>0</v>
      </c>
      <c r="Q68" s="47">
        <f t="shared" si="7"/>
        <v>0</v>
      </c>
      <c r="R68" s="47">
        <f t="shared" si="7"/>
        <v>0</v>
      </c>
      <c r="S68" s="47">
        <f t="shared" si="7"/>
        <v>0</v>
      </c>
      <c r="T68" s="47"/>
      <c r="U68" s="47">
        <f t="shared" ref="U68:AE68" si="8">SUM(U10,U15,U20,U21)-U9</f>
        <v>0</v>
      </c>
      <c r="V68" s="47">
        <f t="shared" si="8"/>
        <v>0</v>
      </c>
      <c r="W68" s="47">
        <f t="shared" si="8"/>
        <v>0</v>
      </c>
      <c r="X68" s="47">
        <f t="shared" si="8"/>
        <v>0</v>
      </c>
      <c r="Y68" s="47">
        <f t="shared" si="8"/>
        <v>0</v>
      </c>
      <c r="Z68" s="47">
        <f t="shared" si="8"/>
        <v>0</v>
      </c>
      <c r="AA68" s="47">
        <f t="shared" si="8"/>
        <v>0</v>
      </c>
      <c r="AB68" s="47">
        <f t="shared" si="8"/>
        <v>0</v>
      </c>
      <c r="AC68" s="47">
        <f t="shared" si="8"/>
        <v>0</v>
      </c>
      <c r="AD68" s="47">
        <f t="shared" si="8"/>
        <v>0</v>
      </c>
      <c r="AE68" s="47">
        <f t="shared" si="8"/>
        <v>0</v>
      </c>
    </row>
    <row r="69" spans="7:31">
      <c r="G69" s="46" t="s">
        <v>26</v>
      </c>
      <c r="H69" s="47">
        <f t="shared" ref="H69:S69" si="9">SUM(H11:H14)-H10</f>
        <v>0</v>
      </c>
      <c r="I69" s="47">
        <f t="shared" si="9"/>
        <v>0</v>
      </c>
      <c r="J69" s="47">
        <f t="shared" si="9"/>
        <v>0</v>
      </c>
      <c r="K69" s="47">
        <f t="shared" si="9"/>
        <v>0</v>
      </c>
      <c r="L69" s="47">
        <f t="shared" si="9"/>
        <v>0</v>
      </c>
      <c r="M69" s="47">
        <f t="shared" si="9"/>
        <v>0</v>
      </c>
      <c r="N69" s="47">
        <f t="shared" si="9"/>
        <v>0</v>
      </c>
      <c r="O69" s="47">
        <f t="shared" si="9"/>
        <v>0</v>
      </c>
      <c r="P69" s="47">
        <f t="shared" si="9"/>
        <v>0</v>
      </c>
      <c r="Q69" s="47">
        <f t="shared" si="9"/>
        <v>0</v>
      </c>
      <c r="R69" s="47">
        <f t="shared" si="9"/>
        <v>0</v>
      </c>
      <c r="S69" s="47">
        <f t="shared" si="9"/>
        <v>0</v>
      </c>
      <c r="T69" s="47"/>
      <c r="U69" s="47">
        <f t="shared" ref="U69:AE69" si="10">SUM(U11:U14)-U10</f>
        <v>0</v>
      </c>
      <c r="V69" s="47">
        <f t="shared" si="10"/>
        <v>0</v>
      </c>
      <c r="W69" s="47">
        <f t="shared" si="10"/>
        <v>0</v>
      </c>
      <c r="X69" s="47">
        <f t="shared" si="10"/>
        <v>0</v>
      </c>
      <c r="Y69" s="47">
        <f t="shared" si="10"/>
        <v>0</v>
      </c>
      <c r="Z69" s="47">
        <f t="shared" si="10"/>
        <v>0</v>
      </c>
      <c r="AA69" s="47">
        <f t="shared" si="10"/>
        <v>0</v>
      </c>
      <c r="AB69" s="47">
        <f t="shared" si="10"/>
        <v>0</v>
      </c>
      <c r="AC69" s="47">
        <f t="shared" si="10"/>
        <v>0</v>
      </c>
      <c r="AD69" s="47">
        <f t="shared" si="10"/>
        <v>0</v>
      </c>
      <c r="AE69" s="47">
        <f t="shared" si="10"/>
        <v>0</v>
      </c>
    </row>
    <row r="70" spans="7:31">
      <c r="G70" s="46" t="s">
        <v>153</v>
      </c>
      <c r="H70" s="47">
        <f>SUM(H16:H19)-H15</f>
        <v>0</v>
      </c>
      <c r="I70" s="47">
        <f t="shared" ref="I70:S70" si="11">SUM(I16:I19)-I15</f>
        <v>0</v>
      </c>
      <c r="J70" s="47">
        <f t="shared" si="11"/>
        <v>0</v>
      </c>
      <c r="K70" s="47">
        <f t="shared" si="11"/>
        <v>0</v>
      </c>
      <c r="L70" s="47">
        <f t="shared" si="11"/>
        <v>0</v>
      </c>
      <c r="M70" s="47">
        <f t="shared" si="11"/>
        <v>0</v>
      </c>
      <c r="N70" s="47">
        <f t="shared" si="11"/>
        <v>0</v>
      </c>
      <c r="O70" s="47">
        <f t="shared" si="11"/>
        <v>0</v>
      </c>
      <c r="P70" s="47">
        <f t="shared" si="11"/>
        <v>0</v>
      </c>
      <c r="Q70" s="47">
        <f t="shared" si="11"/>
        <v>0</v>
      </c>
      <c r="R70" s="47">
        <f t="shared" si="11"/>
        <v>0</v>
      </c>
      <c r="S70" s="47">
        <f t="shared" si="11"/>
        <v>0</v>
      </c>
      <c r="T70" s="47"/>
      <c r="U70" s="47">
        <f t="shared" ref="U70:AE70" si="12">SUM(U16:U19)-U15</f>
        <v>0</v>
      </c>
      <c r="V70" s="47">
        <f t="shared" si="12"/>
        <v>0</v>
      </c>
      <c r="W70" s="47">
        <f t="shared" si="12"/>
        <v>0</v>
      </c>
      <c r="X70" s="47">
        <f t="shared" si="12"/>
        <v>0</v>
      </c>
      <c r="Y70" s="47">
        <f t="shared" si="12"/>
        <v>0</v>
      </c>
      <c r="Z70" s="47">
        <f t="shared" si="12"/>
        <v>0</v>
      </c>
      <c r="AA70" s="47">
        <f t="shared" si="12"/>
        <v>0</v>
      </c>
      <c r="AB70" s="47">
        <f t="shared" si="12"/>
        <v>0</v>
      </c>
      <c r="AC70" s="47">
        <f t="shared" si="12"/>
        <v>0</v>
      </c>
      <c r="AD70" s="47">
        <f t="shared" si="12"/>
        <v>0</v>
      </c>
      <c r="AE70" s="47">
        <f t="shared" si="12"/>
        <v>0</v>
      </c>
    </row>
    <row r="71" spans="7:31">
      <c r="G71" s="46" t="s">
        <v>154</v>
      </c>
      <c r="H71" s="47">
        <f>SUM(H23:H25,H27:H28)-H22</f>
        <v>0</v>
      </c>
      <c r="I71" s="47">
        <f t="shared" ref="I71:S71" si="13">SUM(I23:I25,I27:I28)-I22</f>
        <v>0</v>
      </c>
      <c r="J71" s="47">
        <f t="shared" si="13"/>
        <v>0</v>
      </c>
      <c r="K71" s="47">
        <f t="shared" si="13"/>
        <v>0</v>
      </c>
      <c r="L71" s="47">
        <f t="shared" si="13"/>
        <v>0</v>
      </c>
      <c r="M71" s="47">
        <f t="shared" si="13"/>
        <v>0</v>
      </c>
      <c r="N71" s="47">
        <f t="shared" si="13"/>
        <v>0</v>
      </c>
      <c r="O71" s="47">
        <f t="shared" si="13"/>
        <v>0</v>
      </c>
      <c r="P71" s="47">
        <f t="shared" si="13"/>
        <v>0</v>
      </c>
      <c r="Q71" s="47">
        <f t="shared" si="13"/>
        <v>0</v>
      </c>
      <c r="R71" s="47">
        <f t="shared" si="13"/>
        <v>0</v>
      </c>
      <c r="S71" s="47">
        <f t="shared" si="13"/>
        <v>0</v>
      </c>
      <c r="T71" s="47"/>
      <c r="U71" s="47">
        <f t="shared" ref="U71:AE71" si="14">SUM(U23:U25,U27:U28)-U22</f>
        <v>0</v>
      </c>
      <c r="V71" s="47">
        <f t="shared" si="14"/>
        <v>0</v>
      </c>
      <c r="W71" s="47">
        <f t="shared" si="14"/>
        <v>0</v>
      </c>
      <c r="X71" s="47">
        <f t="shared" si="14"/>
        <v>0</v>
      </c>
      <c r="Y71" s="47">
        <f t="shared" si="14"/>
        <v>0</v>
      </c>
      <c r="Z71" s="47">
        <f t="shared" si="14"/>
        <v>0</v>
      </c>
      <c r="AA71" s="47">
        <f t="shared" si="14"/>
        <v>0</v>
      </c>
      <c r="AB71" s="47">
        <f t="shared" si="14"/>
        <v>0</v>
      </c>
      <c r="AC71" s="47">
        <f t="shared" si="14"/>
        <v>0</v>
      </c>
      <c r="AD71" s="47">
        <f t="shared" si="14"/>
        <v>0</v>
      </c>
      <c r="AE71" s="47">
        <f t="shared" si="14"/>
        <v>0</v>
      </c>
    </row>
    <row r="72" spans="7:31">
      <c r="G72" s="46" t="s">
        <v>155</v>
      </c>
      <c r="H72" s="47">
        <f>SUM(H30:H32)-H29</f>
        <v>0</v>
      </c>
      <c r="I72" s="47">
        <f t="shared" ref="I72:P72" si="15">SUM(I30:I32)-I29</f>
        <v>0</v>
      </c>
      <c r="J72" s="47">
        <f t="shared" si="15"/>
        <v>0</v>
      </c>
      <c r="K72" s="47">
        <f t="shared" si="15"/>
        <v>0</v>
      </c>
      <c r="L72" s="47">
        <f t="shared" si="15"/>
        <v>0</v>
      </c>
      <c r="M72" s="47">
        <f t="shared" si="15"/>
        <v>0</v>
      </c>
      <c r="N72" s="47">
        <f t="shared" si="15"/>
        <v>0</v>
      </c>
      <c r="O72" s="47">
        <f t="shared" si="15"/>
        <v>0</v>
      </c>
      <c r="P72" s="47">
        <f t="shared" si="15"/>
        <v>0</v>
      </c>
      <c r="Q72" s="47">
        <f>SUM(Q30:Q32)-Q29</f>
        <v>0</v>
      </c>
      <c r="R72" s="47">
        <f>SUM(R30:R32)-R29</f>
        <v>0</v>
      </c>
      <c r="S72" s="47">
        <f>SUM(S30:S32)-S29</f>
        <v>0</v>
      </c>
      <c r="T72" s="47"/>
      <c r="U72" s="47">
        <f t="shared" ref="U72:AE72" si="16">SUM(U30:U32)-U29</f>
        <v>0</v>
      </c>
      <c r="V72" s="47">
        <f t="shared" si="16"/>
        <v>0</v>
      </c>
      <c r="W72" s="47">
        <f t="shared" si="16"/>
        <v>0</v>
      </c>
      <c r="X72" s="47">
        <f t="shared" si="16"/>
        <v>0</v>
      </c>
      <c r="Y72" s="47">
        <f t="shared" si="16"/>
        <v>0</v>
      </c>
      <c r="Z72" s="47">
        <f t="shared" si="16"/>
        <v>0</v>
      </c>
      <c r="AA72" s="47">
        <f t="shared" si="16"/>
        <v>0</v>
      </c>
      <c r="AB72" s="47">
        <f t="shared" si="16"/>
        <v>0</v>
      </c>
      <c r="AC72" s="47">
        <f t="shared" si="16"/>
        <v>0</v>
      </c>
      <c r="AD72" s="47">
        <f t="shared" si="16"/>
        <v>0</v>
      </c>
      <c r="AE72" s="47">
        <f t="shared" si="16"/>
        <v>0</v>
      </c>
    </row>
    <row r="73" spans="7:31">
      <c r="G73" s="46" t="s">
        <v>156</v>
      </c>
      <c r="H73" s="47">
        <f>SUM(H34:H35,H38,H44,H46:H47)-H33</f>
        <v>0</v>
      </c>
      <c r="I73" s="47">
        <f t="shared" ref="I73:P73" si="17">SUM(I34:I35,I38,I44,I46:I47)-I33</f>
        <v>0</v>
      </c>
      <c r="J73" s="47">
        <f t="shared" si="17"/>
        <v>0</v>
      </c>
      <c r="K73" s="47">
        <f t="shared" si="17"/>
        <v>0</v>
      </c>
      <c r="L73" s="47">
        <f t="shared" si="17"/>
        <v>0</v>
      </c>
      <c r="M73" s="47">
        <f t="shared" si="17"/>
        <v>0</v>
      </c>
      <c r="N73" s="47">
        <f t="shared" si="17"/>
        <v>0</v>
      </c>
      <c r="O73" s="47">
        <f t="shared" si="17"/>
        <v>0</v>
      </c>
      <c r="P73" s="47">
        <f t="shared" si="17"/>
        <v>0</v>
      </c>
      <c r="Q73" s="47">
        <f>SUM(Q34:Q35,Q38,Q44,Q46:Q47)-Q33</f>
        <v>0</v>
      </c>
      <c r="R73" s="47">
        <f>SUM(R34:R35,R38,R44,R46:R47)-R33</f>
        <v>0</v>
      </c>
      <c r="S73" s="47">
        <f>SUM(S34:S35,S38,S44,S46:S47)-S33</f>
        <v>0</v>
      </c>
      <c r="T73" s="48"/>
      <c r="U73" s="47">
        <f t="shared" ref="U73:AE73" si="18">SUM(U34:U35,U38,U44,U46:U47)-U33</f>
        <v>0</v>
      </c>
      <c r="V73" s="47">
        <f t="shared" si="18"/>
        <v>0</v>
      </c>
      <c r="W73" s="47">
        <f t="shared" si="18"/>
        <v>0</v>
      </c>
      <c r="X73" s="47">
        <f t="shared" si="18"/>
        <v>0</v>
      </c>
      <c r="Y73" s="47">
        <f t="shared" si="18"/>
        <v>0</v>
      </c>
      <c r="Z73" s="47">
        <f t="shared" si="18"/>
        <v>0</v>
      </c>
      <c r="AA73" s="47">
        <f t="shared" si="18"/>
        <v>0</v>
      </c>
      <c r="AB73" s="47">
        <f t="shared" si="18"/>
        <v>0</v>
      </c>
      <c r="AC73" s="47">
        <f t="shared" si="18"/>
        <v>0</v>
      </c>
      <c r="AD73" s="47">
        <f t="shared" si="18"/>
        <v>0</v>
      </c>
      <c r="AE73" s="47">
        <f t="shared" si="18"/>
        <v>0</v>
      </c>
    </row>
    <row r="74" spans="7:31">
      <c r="G74" s="46" t="s">
        <v>157</v>
      </c>
      <c r="H74" s="47">
        <f>SUM(H36:H37)-H35</f>
        <v>0</v>
      </c>
      <c r="I74" s="47">
        <f t="shared" ref="I74:P74" si="19">SUM(I36:I37)-I35</f>
        <v>0</v>
      </c>
      <c r="J74" s="47">
        <f t="shared" si="19"/>
        <v>0</v>
      </c>
      <c r="K74" s="47">
        <f t="shared" si="19"/>
        <v>0</v>
      </c>
      <c r="L74" s="47">
        <f t="shared" si="19"/>
        <v>0</v>
      </c>
      <c r="M74" s="47">
        <f t="shared" si="19"/>
        <v>0</v>
      </c>
      <c r="N74" s="47">
        <f t="shared" si="19"/>
        <v>0</v>
      </c>
      <c r="O74" s="47">
        <f t="shared" si="19"/>
        <v>0</v>
      </c>
      <c r="P74" s="47">
        <f t="shared" si="19"/>
        <v>0</v>
      </c>
      <c r="Q74" s="47">
        <f>SUM(Q36:Q37)-Q35</f>
        <v>0</v>
      </c>
      <c r="R74" s="47">
        <f>SUM(R36:R37)-R35</f>
        <v>0</v>
      </c>
      <c r="S74" s="47">
        <f>SUM(S36:S37)-S35</f>
        <v>0</v>
      </c>
      <c r="T74" s="48"/>
      <c r="U74" s="47">
        <f t="shared" ref="U74:AE74" si="20">SUM(U36:U37)-U35</f>
        <v>0</v>
      </c>
      <c r="V74" s="47">
        <f t="shared" si="20"/>
        <v>0</v>
      </c>
      <c r="W74" s="47">
        <f t="shared" si="20"/>
        <v>0</v>
      </c>
      <c r="X74" s="47">
        <f t="shared" si="20"/>
        <v>0</v>
      </c>
      <c r="Y74" s="47">
        <f t="shared" si="20"/>
        <v>0</v>
      </c>
      <c r="Z74" s="47">
        <f t="shared" si="20"/>
        <v>0</v>
      </c>
      <c r="AA74" s="47">
        <f t="shared" si="20"/>
        <v>0</v>
      </c>
      <c r="AB74" s="47">
        <f t="shared" si="20"/>
        <v>0</v>
      </c>
      <c r="AC74" s="47">
        <f t="shared" si="20"/>
        <v>0</v>
      </c>
      <c r="AD74" s="47">
        <f t="shared" si="20"/>
        <v>0</v>
      </c>
      <c r="AE74" s="47">
        <f t="shared" si="20"/>
        <v>0</v>
      </c>
    </row>
    <row r="75" spans="7:31">
      <c r="G75" s="46" t="s">
        <v>158</v>
      </c>
      <c r="H75" s="47">
        <f>SUM(H39:H43)-H38</f>
        <v>0</v>
      </c>
      <c r="I75" s="47">
        <f t="shared" ref="I75:P75" si="21">SUM(I39:I43)-I38</f>
        <v>0</v>
      </c>
      <c r="J75" s="47">
        <f t="shared" si="21"/>
        <v>0</v>
      </c>
      <c r="K75" s="47">
        <f t="shared" si="21"/>
        <v>0</v>
      </c>
      <c r="L75" s="47">
        <f t="shared" si="21"/>
        <v>0</v>
      </c>
      <c r="M75" s="47">
        <f t="shared" si="21"/>
        <v>0</v>
      </c>
      <c r="N75" s="47">
        <f t="shared" si="21"/>
        <v>0</v>
      </c>
      <c r="O75" s="47">
        <f t="shared" si="21"/>
        <v>0</v>
      </c>
      <c r="P75" s="47">
        <f t="shared" si="21"/>
        <v>0</v>
      </c>
      <c r="Q75" s="47">
        <f>SUM(Q39:Q43)-Q38</f>
        <v>0</v>
      </c>
      <c r="R75" s="47">
        <f>SUM(R39:R43)-R38</f>
        <v>0</v>
      </c>
      <c r="S75" s="47">
        <f>SUM(S39:S43)-S38</f>
        <v>0</v>
      </c>
      <c r="T75" s="48"/>
      <c r="U75" s="47">
        <f t="shared" ref="U75:AE75" si="22">SUM(U39:U43)-U38</f>
        <v>0</v>
      </c>
      <c r="V75" s="47">
        <f t="shared" si="22"/>
        <v>0</v>
      </c>
      <c r="W75" s="47">
        <f t="shared" si="22"/>
        <v>0</v>
      </c>
      <c r="X75" s="47">
        <f t="shared" si="22"/>
        <v>0</v>
      </c>
      <c r="Y75" s="47">
        <f t="shared" si="22"/>
        <v>0</v>
      </c>
      <c r="Z75" s="47">
        <f t="shared" si="22"/>
        <v>0</v>
      </c>
      <c r="AA75" s="47">
        <f t="shared" si="22"/>
        <v>0</v>
      </c>
      <c r="AB75" s="47">
        <f t="shared" si="22"/>
        <v>0</v>
      </c>
      <c r="AC75" s="47">
        <f t="shared" si="22"/>
        <v>0</v>
      </c>
      <c r="AD75" s="47">
        <f t="shared" si="22"/>
        <v>0</v>
      </c>
      <c r="AE75" s="47">
        <f t="shared" si="22"/>
        <v>0</v>
      </c>
    </row>
    <row r="76" spans="7:31">
      <c r="G76" s="46" t="s">
        <v>159</v>
      </c>
      <c r="H76" s="47">
        <f>SUM(H50:H52)-H49</f>
        <v>0</v>
      </c>
      <c r="I76" s="47">
        <f t="shared" ref="I76:P76" si="23">SUM(I50:I52)-I49</f>
        <v>0</v>
      </c>
      <c r="J76" s="47">
        <f t="shared" si="23"/>
        <v>0</v>
      </c>
      <c r="K76" s="47">
        <f t="shared" si="23"/>
        <v>0</v>
      </c>
      <c r="L76" s="47">
        <f t="shared" si="23"/>
        <v>0</v>
      </c>
      <c r="M76" s="47">
        <f t="shared" si="23"/>
        <v>0</v>
      </c>
      <c r="N76" s="47">
        <f t="shared" si="23"/>
        <v>0</v>
      </c>
      <c r="O76" s="47">
        <f t="shared" si="23"/>
        <v>0</v>
      </c>
      <c r="P76" s="47">
        <f t="shared" si="23"/>
        <v>0</v>
      </c>
      <c r="Q76" s="47">
        <f>SUM(Q50:Q52)-Q49</f>
        <v>0</v>
      </c>
      <c r="R76" s="47">
        <f>SUM(R50:R52)-R49</f>
        <v>0</v>
      </c>
      <c r="S76" s="47">
        <f>SUM(S50:S52)-S49</f>
        <v>0</v>
      </c>
      <c r="T76" s="48"/>
      <c r="U76" s="47">
        <f t="shared" ref="U76:AE76" si="24">SUM(U50:U52)-U49</f>
        <v>0</v>
      </c>
      <c r="V76" s="47">
        <f t="shared" si="24"/>
        <v>0</v>
      </c>
      <c r="W76" s="47">
        <f t="shared" si="24"/>
        <v>0</v>
      </c>
      <c r="X76" s="47">
        <f t="shared" si="24"/>
        <v>0</v>
      </c>
      <c r="Y76" s="47">
        <f t="shared" si="24"/>
        <v>0</v>
      </c>
      <c r="Z76" s="47">
        <f t="shared" si="24"/>
        <v>0</v>
      </c>
      <c r="AA76" s="47">
        <f t="shared" si="24"/>
        <v>0</v>
      </c>
      <c r="AB76" s="47">
        <f t="shared" si="24"/>
        <v>0</v>
      </c>
      <c r="AC76" s="47">
        <f t="shared" si="24"/>
        <v>0</v>
      </c>
      <c r="AD76" s="47">
        <f t="shared" si="24"/>
        <v>0</v>
      </c>
      <c r="AE76" s="47">
        <f t="shared" si="24"/>
        <v>0</v>
      </c>
    </row>
    <row r="77" spans="7:31"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</row>
  </sheetData>
  <mergeCells count="158">
    <mergeCell ref="H2:R2"/>
    <mergeCell ref="U4:Z4"/>
    <mergeCell ref="AA5:AA7"/>
    <mergeCell ref="AB5:AB7"/>
    <mergeCell ref="J5:J7"/>
    <mergeCell ref="AA4:AE4"/>
    <mergeCell ref="P5:P7"/>
    <mergeCell ref="V2:AE2"/>
    <mergeCell ref="AI51:AK51"/>
    <mergeCell ref="AI45:AJ45"/>
    <mergeCell ref="AH47:AK47"/>
    <mergeCell ref="AG48:AK48"/>
    <mergeCell ref="AH49:AK49"/>
    <mergeCell ref="AI41:AK41"/>
    <mergeCell ref="AI42:AK42"/>
    <mergeCell ref="AF4:AK7"/>
    <mergeCell ref="AI39:AK39"/>
    <mergeCell ref="AH31:AK31"/>
    <mergeCell ref="AH32:AK32"/>
    <mergeCell ref="AH38:AK38"/>
    <mergeCell ref="AH27:AK27"/>
    <mergeCell ref="AH30:AK30"/>
    <mergeCell ref="AH23:AK23"/>
    <mergeCell ref="AH24:AK24"/>
    <mergeCell ref="AH62:AI62"/>
    <mergeCell ref="AJ62:AK62"/>
    <mergeCell ref="AH60:AI60"/>
    <mergeCell ref="AJ60:AK60"/>
    <mergeCell ref="AH61:AI61"/>
    <mergeCell ref="AH57:AI57"/>
    <mergeCell ref="AJ57:AK57"/>
    <mergeCell ref="AJ61:AK61"/>
    <mergeCell ref="AH58:AI58"/>
    <mergeCell ref="AJ58:AK58"/>
    <mergeCell ref="AH59:AI59"/>
    <mergeCell ref="AJ59:AK59"/>
    <mergeCell ref="AH63:AI63"/>
    <mergeCell ref="AJ63:AK63"/>
    <mergeCell ref="D49:G49"/>
    <mergeCell ref="E50:G50"/>
    <mergeCell ref="E51:G51"/>
    <mergeCell ref="E52:G52"/>
    <mergeCell ref="F58:G58"/>
    <mergeCell ref="D59:E59"/>
    <mergeCell ref="F59:G59"/>
    <mergeCell ref="E54:F54"/>
    <mergeCell ref="E55:F55"/>
    <mergeCell ref="C56:G56"/>
    <mergeCell ref="D62:E62"/>
    <mergeCell ref="F62:G62"/>
    <mergeCell ref="D63:E63"/>
    <mergeCell ref="F63:G63"/>
    <mergeCell ref="D60:E60"/>
    <mergeCell ref="F60:G60"/>
    <mergeCell ref="D61:E61"/>
    <mergeCell ref="F61:G61"/>
    <mergeCell ref="D58:E58"/>
    <mergeCell ref="AI54:AJ54"/>
    <mergeCell ref="AI55:AJ55"/>
    <mergeCell ref="AG56:AK56"/>
    <mergeCell ref="AH53:AK53"/>
    <mergeCell ref="AI52:AK52"/>
    <mergeCell ref="AH35:AK35"/>
    <mergeCell ref="AH44:AK44"/>
    <mergeCell ref="AI40:AK40"/>
    <mergeCell ref="AH46:AK46"/>
    <mergeCell ref="AI50:AK50"/>
    <mergeCell ref="AI43:AK43"/>
    <mergeCell ref="AF8:AK8"/>
    <mergeCell ref="AG9:AK9"/>
    <mergeCell ref="AH10:AK10"/>
    <mergeCell ref="AH25:AK25"/>
    <mergeCell ref="AI37:AK37"/>
    <mergeCell ref="AG33:AK33"/>
    <mergeCell ref="AH34:AK34"/>
    <mergeCell ref="AH28:AK28"/>
    <mergeCell ref="AG29:AK29"/>
    <mergeCell ref="D57:E57"/>
    <mergeCell ref="F57:G57"/>
    <mergeCell ref="D53:G53"/>
    <mergeCell ref="D46:G46"/>
    <mergeCell ref="D47:G47"/>
    <mergeCell ref="E45:F45"/>
    <mergeCell ref="C48:G48"/>
    <mergeCell ref="AI11:AK11"/>
    <mergeCell ref="AI12:AK12"/>
    <mergeCell ref="AI13:AK13"/>
    <mergeCell ref="AI14:AK14"/>
    <mergeCell ref="AH15:AK15"/>
    <mergeCell ref="AI16:AK16"/>
    <mergeCell ref="AI17:AK17"/>
    <mergeCell ref="AI18:AK18"/>
    <mergeCell ref="AI19:AK19"/>
    <mergeCell ref="AH20:AK20"/>
    <mergeCell ref="AH21:AK21"/>
    <mergeCell ref="AG22:AK22"/>
    <mergeCell ref="AI26:AJ26"/>
    <mergeCell ref="AI36:AK36"/>
    <mergeCell ref="E36:G36"/>
    <mergeCell ref="E37:G37"/>
    <mergeCell ref="D38:G38"/>
    <mergeCell ref="E39:G39"/>
    <mergeCell ref="E40:G40"/>
    <mergeCell ref="D44:G44"/>
    <mergeCell ref="E41:G41"/>
    <mergeCell ref="E42:G42"/>
    <mergeCell ref="E43:G43"/>
    <mergeCell ref="D27:G27"/>
    <mergeCell ref="D28:G28"/>
    <mergeCell ref="C29:G29"/>
    <mergeCell ref="D30:G30"/>
    <mergeCell ref="D31:G31"/>
    <mergeCell ref="D32:G32"/>
    <mergeCell ref="C33:G33"/>
    <mergeCell ref="D34:G34"/>
    <mergeCell ref="D35:G35"/>
    <mergeCell ref="E18:G18"/>
    <mergeCell ref="E19:G19"/>
    <mergeCell ref="D20:G20"/>
    <mergeCell ref="D21:G21"/>
    <mergeCell ref="C22:G22"/>
    <mergeCell ref="D23:G23"/>
    <mergeCell ref="D24:G24"/>
    <mergeCell ref="D25:G25"/>
    <mergeCell ref="E26:F26"/>
    <mergeCell ref="C9:G9"/>
    <mergeCell ref="D10:G10"/>
    <mergeCell ref="E11:G11"/>
    <mergeCell ref="E12:G12"/>
    <mergeCell ref="E13:G13"/>
    <mergeCell ref="E14:G14"/>
    <mergeCell ref="D15:G15"/>
    <mergeCell ref="E16:G16"/>
    <mergeCell ref="E17:G17"/>
    <mergeCell ref="AE5:AE7"/>
    <mergeCell ref="Y5:Y7"/>
    <mergeCell ref="Z5:Z7"/>
    <mergeCell ref="M5:M7"/>
    <mergeCell ref="N5:N7"/>
    <mergeCell ref="B8:G8"/>
    <mergeCell ref="B4:G7"/>
    <mergeCell ref="H5:H7"/>
    <mergeCell ref="I5:I7"/>
    <mergeCell ref="H4:K4"/>
    <mergeCell ref="K5:K7"/>
    <mergeCell ref="Q5:Q7"/>
    <mergeCell ref="R5:R7"/>
    <mergeCell ref="L4:S4"/>
    <mergeCell ref="U5:U7"/>
    <mergeCell ref="L5:L7"/>
    <mergeCell ref="O5:O7"/>
    <mergeCell ref="S5:S7"/>
    <mergeCell ref="W5:W7"/>
    <mergeCell ref="X5:X7"/>
    <mergeCell ref="V5:V7"/>
    <mergeCell ref="AD6:AD7"/>
    <mergeCell ref="AC6:AC7"/>
    <mergeCell ref="AC5:AD5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/>
  <dimension ref="A1:AD77"/>
  <sheetViews>
    <sheetView view="pageBreakPreview" zoomScaleNormal="100" zoomScaleSheetLayoutView="100" workbookViewId="0">
      <pane xSplit="7" ySplit="7" topLeftCell="H8" activePane="bottomRight" state="frozen"/>
      <selection activeCell="H3" sqref="H3"/>
      <selection pane="topRight" activeCell="H3" sqref="H3"/>
      <selection pane="bottomLeft" activeCell="H3" sqref="H3"/>
      <selection pane="bottomRight" activeCell="H3" sqref="H3"/>
    </sheetView>
  </sheetViews>
  <sheetFormatPr defaultColWidth="12.83203125" defaultRowHeight="12"/>
  <cols>
    <col min="1" max="6" width="3.83203125" style="1" customWidth="1"/>
    <col min="7" max="7" width="19.83203125" style="1" bestFit="1" customWidth="1"/>
    <col min="8" max="16" width="12.1640625" style="2" customWidth="1"/>
    <col min="17" max="17" width="3.83203125" style="2" customWidth="1"/>
    <col min="18" max="20" width="12.1640625" style="2" customWidth="1"/>
    <col min="21" max="21" width="15.1640625" style="2" customWidth="1"/>
    <col min="22" max="23" width="12.1640625" style="2" customWidth="1"/>
    <col min="24" max="28" width="3.83203125" style="1" customWidth="1"/>
    <col min="29" max="29" width="19.83203125" style="1" bestFit="1" customWidth="1"/>
    <col min="30" max="30" width="14.83203125" style="2" customWidth="1"/>
    <col min="31" max="31" width="12.83203125" style="2" customWidth="1"/>
    <col min="32" max="32" width="21.33203125" style="2" bestFit="1" customWidth="1"/>
    <col min="33" max="16384" width="12.83203125" style="2"/>
  </cols>
  <sheetData>
    <row r="1" spans="1:29">
      <c r="B1" s="1" t="s">
        <v>180</v>
      </c>
      <c r="R1" s="2" t="s">
        <v>181</v>
      </c>
    </row>
    <row r="2" spans="1:29" s="3" customFormat="1" ht="14.4">
      <c r="B2" s="4"/>
      <c r="C2" s="4"/>
      <c r="D2" s="4"/>
      <c r="E2" s="4"/>
      <c r="F2" s="4"/>
      <c r="G2" s="4"/>
      <c r="H2" s="76" t="s">
        <v>148</v>
      </c>
      <c r="I2" s="76"/>
      <c r="J2" s="76"/>
      <c r="K2" s="76"/>
      <c r="L2" s="76"/>
      <c r="M2" s="76"/>
      <c r="N2" s="76"/>
      <c r="O2" s="76"/>
      <c r="P2" s="76"/>
      <c r="R2" s="4"/>
      <c r="S2" s="76" t="s">
        <v>147</v>
      </c>
      <c r="T2" s="76"/>
      <c r="U2" s="76"/>
      <c r="V2" s="76"/>
      <c r="W2" s="76"/>
      <c r="X2" s="4"/>
      <c r="Y2" s="4"/>
      <c r="Z2" s="4"/>
      <c r="AA2" s="4"/>
      <c r="AB2" s="4"/>
      <c r="AC2" s="5"/>
    </row>
    <row r="3" spans="1:29" s="11" customFormat="1" ht="18.75" customHeight="1" thickBot="1">
      <c r="A3" s="1"/>
      <c r="B3" s="1" t="s">
        <v>149</v>
      </c>
      <c r="C3" s="1"/>
      <c r="D3" s="1"/>
      <c r="E3" s="1"/>
      <c r="F3" s="1"/>
      <c r="G3" s="1"/>
      <c r="H3" s="10"/>
      <c r="I3" s="10"/>
      <c r="J3" s="10"/>
      <c r="K3" s="10"/>
      <c r="L3" s="10"/>
      <c r="M3" s="10"/>
      <c r="N3" s="10"/>
      <c r="O3" s="10"/>
      <c r="P3" s="10"/>
      <c r="R3" s="10"/>
      <c r="S3" s="10"/>
      <c r="T3" s="10"/>
      <c r="U3" s="10"/>
      <c r="V3" s="10"/>
      <c r="W3" s="10"/>
      <c r="X3" s="1"/>
      <c r="Y3" s="1"/>
      <c r="Z3" s="1"/>
      <c r="AA3" s="1"/>
      <c r="AB3" s="1"/>
      <c r="AC3" s="1"/>
    </row>
    <row r="4" spans="1:29" ht="18" customHeight="1">
      <c r="A4" s="2"/>
      <c r="B4" s="81" t="s">
        <v>163</v>
      </c>
      <c r="C4" s="81"/>
      <c r="D4" s="81"/>
      <c r="E4" s="81"/>
      <c r="F4" s="81"/>
      <c r="G4" s="82"/>
      <c r="H4" s="98" t="s">
        <v>19</v>
      </c>
      <c r="I4" s="77"/>
      <c r="J4" s="77"/>
      <c r="K4" s="78"/>
      <c r="L4" s="98" t="s">
        <v>137</v>
      </c>
      <c r="M4" s="77"/>
      <c r="N4" s="77"/>
      <c r="O4" s="77"/>
      <c r="P4" s="77"/>
      <c r="Q4" s="12"/>
      <c r="R4" s="140" t="s">
        <v>124</v>
      </c>
      <c r="S4" s="140"/>
      <c r="T4" s="140"/>
      <c r="U4" s="140"/>
      <c r="V4" s="140"/>
      <c r="W4" s="64"/>
      <c r="X4" s="121" t="s">
        <v>126</v>
      </c>
      <c r="Y4" s="122"/>
      <c r="Z4" s="122"/>
      <c r="AA4" s="122"/>
      <c r="AB4" s="122"/>
      <c r="AC4" s="122"/>
    </row>
    <row r="5" spans="1:29" ht="12" customHeight="1">
      <c r="A5" s="2"/>
      <c r="B5" s="83"/>
      <c r="C5" s="83"/>
      <c r="D5" s="83"/>
      <c r="E5" s="83"/>
      <c r="F5" s="83"/>
      <c r="G5" s="84"/>
      <c r="H5" s="88" t="s">
        <v>1</v>
      </c>
      <c r="I5" s="91" t="s">
        <v>20</v>
      </c>
      <c r="J5" s="91" t="s">
        <v>21</v>
      </c>
      <c r="K5" s="95" t="s">
        <v>22</v>
      </c>
      <c r="L5" s="95" t="s">
        <v>1</v>
      </c>
      <c r="M5" s="95" t="s">
        <v>138</v>
      </c>
      <c r="N5" s="95" t="s">
        <v>139</v>
      </c>
      <c r="O5" s="91" t="s">
        <v>23</v>
      </c>
      <c r="P5" s="139" t="s">
        <v>140</v>
      </c>
      <c r="Q5" s="12"/>
      <c r="R5" s="136" t="s">
        <v>119</v>
      </c>
      <c r="S5" s="131" t="s">
        <v>141</v>
      </c>
      <c r="T5" s="97" t="s">
        <v>142</v>
      </c>
      <c r="U5" s="133" t="s">
        <v>122</v>
      </c>
      <c r="V5" s="97" t="s">
        <v>167</v>
      </c>
      <c r="W5" s="97" t="s">
        <v>4</v>
      </c>
      <c r="X5" s="123"/>
      <c r="Y5" s="124"/>
      <c r="Z5" s="124"/>
      <c r="AA5" s="124"/>
      <c r="AB5" s="124"/>
      <c r="AC5" s="124"/>
    </row>
    <row r="6" spans="1:29" ht="36" customHeight="1">
      <c r="A6" s="2"/>
      <c r="B6" s="83"/>
      <c r="C6" s="83"/>
      <c r="D6" s="83"/>
      <c r="E6" s="83"/>
      <c r="F6" s="83"/>
      <c r="G6" s="84"/>
      <c r="H6" s="88"/>
      <c r="I6" s="91"/>
      <c r="J6" s="91"/>
      <c r="K6" s="95"/>
      <c r="L6" s="95"/>
      <c r="M6" s="95"/>
      <c r="N6" s="95"/>
      <c r="O6" s="91"/>
      <c r="P6" s="103"/>
      <c r="Q6" s="12"/>
      <c r="R6" s="137"/>
      <c r="S6" s="131"/>
      <c r="T6" s="95"/>
      <c r="U6" s="134"/>
      <c r="V6" s="95"/>
      <c r="W6" s="95"/>
      <c r="X6" s="123"/>
      <c r="Y6" s="124"/>
      <c r="Z6" s="124"/>
      <c r="AA6" s="124"/>
      <c r="AB6" s="124"/>
      <c r="AC6" s="124"/>
    </row>
    <row r="7" spans="1:29">
      <c r="A7" s="14"/>
      <c r="B7" s="85"/>
      <c r="C7" s="85"/>
      <c r="D7" s="85"/>
      <c r="E7" s="85"/>
      <c r="F7" s="85"/>
      <c r="G7" s="86"/>
      <c r="H7" s="89"/>
      <c r="I7" s="92"/>
      <c r="J7" s="92"/>
      <c r="K7" s="96"/>
      <c r="L7" s="96"/>
      <c r="M7" s="96"/>
      <c r="N7" s="96"/>
      <c r="O7" s="92"/>
      <c r="P7" s="104"/>
      <c r="Q7" s="12"/>
      <c r="R7" s="138"/>
      <c r="S7" s="132"/>
      <c r="T7" s="96"/>
      <c r="U7" s="135"/>
      <c r="V7" s="96"/>
      <c r="W7" s="96"/>
      <c r="X7" s="125"/>
      <c r="Y7" s="126"/>
      <c r="Z7" s="126"/>
      <c r="AA7" s="126"/>
      <c r="AB7" s="126"/>
      <c r="AC7" s="126"/>
    </row>
    <row r="8" spans="1:29" s="14" customFormat="1" ht="12.9" customHeight="1">
      <c r="B8" s="79" t="s">
        <v>65</v>
      </c>
      <c r="C8" s="79"/>
      <c r="D8" s="79"/>
      <c r="E8" s="79"/>
      <c r="F8" s="79"/>
      <c r="G8" s="80"/>
      <c r="H8" s="18">
        <f>SUM(I8:K8)</f>
        <v>1</v>
      </c>
      <c r="I8" s="58">
        <v>0</v>
      </c>
      <c r="J8" s="58">
        <v>1</v>
      </c>
      <c r="K8" s="58">
        <v>0</v>
      </c>
      <c r="L8" s="18">
        <f>SUM(M8:P8,R8:W8)</f>
        <v>3167</v>
      </c>
      <c r="M8" s="58">
        <v>9</v>
      </c>
      <c r="N8" s="58">
        <v>2</v>
      </c>
      <c r="O8" s="58">
        <v>0</v>
      </c>
      <c r="P8" s="65">
        <v>0</v>
      </c>
      <c r="Q8" s="20"/>
      <c r="R8" s="66">
        <v>8</v>
      </c>
      <c r="S8" s="66">
        <v>8</v>
      </c>
      <c r="T8" s="66">
        <v>9</v>
      </c>
      <c r="U8" s="66">
        <v>1</v>
      </c>
      <c r="V8" s="66">
        <v>43</v>
      </c>
      <c r="W8" s="66">
        <v>3087</v>
      </c>
      <c r="X8" s="114" t="s">
        <v>65</v>
      </c>
      <c r="Y8" s="105"/>
      <c r="Z8" s="105"/>
      <c r="AA8" s="105"/>
      <c r="AB8" s="105"/>
      <c r="AC8" s="105"/>
    </row>
    <row r="9" spans="1:29" s="14" customFormat="1" ht="12.9" customHeight="1">
      <c r="A9" s="2"/>
      <c r="B9" s="23"/>
      <c r="C9" s="105" t="s">
        <v>66</v>
      </c>
      <c r="D9" s="105"/>
      <c r="E9" s="105"/>
      <c r="F9" s="105"/>
      <c r="G9" s="106"/>
      <c r="H9" s="26">
        <f t="shared" ref="H9:H63" si="0">SUM(I9:K9)</f>
        <v>1</v>
      </c>
      <c r="I9" s="59">
        <v>0</v>
      </c>
      <c r="J9" s="59">
        <v>1</v>
      </c>
      <c r="K9" s="59">
        <v>0</v>
      </c>
      <c r="L9" s="26">
        <f t="shared" ref="L9:L63" si="1">SUM(M9:P9,R9:W9)</f>
        <v>43</v>
      </c>
      <c r="M9" s="59">
        <v>4</v>
      </c>
      <c r="N9" s="59">
        <v>0</v>
      </c>
      <c r="O9" s="59">
        <v>0</v>
      </c>
      <c r="P9" s="19">
        <v>0</v>
      </c>
      <c r="Q9" s="20"/>
      <c r="R9" s="67">
        <v>0</v>
      </c>
      <c r="S9" s="67">
        <v>2</v>
      </c>
      <c r="T9" s="67">
        <v>3</v>
      </c>
      <c r="U9" s="67">
        <v>1</v>
      </c>
      <c r="V9" s="67">
        <v>3</v>
      </c>
      <c r="W9" s="67">
        <v>30</v>
      </c>
      <c r="X9" s="22"/>
      <c r="Y9" s="105" t="s">
        <v>66</v>
      </c>
      <c r="Z9" s="105"/>
      <c r="AA9" s="105"/>
      <c r="AB9" s="105"/>
      <c r="AC9" s="105"/>
    </row>
    <row r="10" spans="1:29" ht="12.9" customHeight="1">
      <c r="A10" s="2"/>
      <c r="B10" s="28"/>
      <c r="C10" s="28"/>
      <c r="D10" s="107" t="s">
        <v>67</v>
      </c>
      <c r="E10" s="107"/>
      <c r="F10" s="107"/>
      <c r="G10" s="108"/>
      <c r="H10" s="72">
        <f t="shared" si="0"/>
        <v>0</v>
      </c>
      <c r="I10" s="60">
        <v>0</v>
      </c>
      <c r="J10" s="60">
        <v>0</v>
      </c>
      <c r="K10" s="60">
        <v>0</v>
      </c>
      <c r="L10" s="72">
        <f t="shared" si="1"/>
        <v>6</v>
      </c>
      <c r="M10" s="60">
        <v>0</v>
      </c>
      <c r="N10" s="60">
        <v>0</v>
      </c>
      <c r="O10" s="60">
        <v>0</v>
      </c>
      <c r="P10" s="30">
        <v>0</v>
      </c>
      <c r="Q10" s="31"/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6</v>
      </c>
      <c r="X10" s="32"/>
      <c r="Y10" s="28"/>
      <c r="Z10" s="107" t="s">
        <v>67</v>
      </c>
      <c r="AA10" s="107"/>
      <c r="AB10" s="107"/>
      <c r="AC10" s="107"/>
    </row>
    <row r="11" spans="1:29" ht="12.9" customHeight="1">
      <c r="A11" s="2"/>
      <c r="B11" s="28"/>
      <c r="C11" s="28"/>
      <c r="D11" s="28"/>
      <c r="E11" s="107" t="s">
        <v>26</v>
      </c>
      <c r="F11" s="107"/>
      <c r="G11" s="108"/>
      <c r="H11" s="72">
        <f t="shared" si="0"/>
        <v>0</v>
      </c>
      <c r="I11" s="61">
        <v>0</v>
      </c>
      <c r="J11" s="61">
        <v>0</v>
      </c>
      <c r="K11" s="61">
        <v>0</v>
      </c>
      <c r="L11" s="72">
        <f t="shared" si="1"/>
        <v>5</v>
      </c>
      <c r="M11" s="61">
        <v>0</v>
      </c>
      <c r="N11" s="61">
        <v>0</v>
      </c>
      <c r="O11" s="61">
        <v>0</v>
      </c>
      <c r="P11" s="34">
        <v>0</v>
      </c>
      <c r="Q11" s="31"/>
      <c r="R11" s="69">
        <v>0</v>
      </c>
      <c r="S11" s="69">
        <v>0</v>
      </c>
      <c r="T11" s="69">
        <v>0</v>
      </c>
      <c r="U11" s="69">
        <v>0</v>
      </c>
      <c r="V11" s="69">
        <v>0</v>
      </c>
      <c r="W11" s="69">
        <v>5</v>
      </c>
      <c r="X11" s="32"/>
      <c r="Y11" s="28"/>
      <c r="Z11" s="28"/>
      <c r="AA11" s="107" t="s">
        <v>26</v>
      </c>
      <c r="AB11" s="107"/>
      <c r="AC11" s="107"/>
    </row>
    <row r="12" spans="1:29" ht="12.9" customHeight="1">
      <c r="A12" s="2"/>
      <c r="B12" s="28"/>
      <c r="C12" s="28"/>
      <c r="D12" s="28"/>
      <c r="E12" s="107" t="s">
        <v>143</v>
      </c>
      <c r="F12" s="107"/>
      <c r="G12" s="108"/>
      <c r="H12" s="72">
        <f t="shared" si="0"/>
        <v>0</v>
      </c>
      <c r="I12" s="61">
        <v>0</v>
      </c>
      <c r="J12" s="61">
        <v>0</v>
      </c>
      <c r="K12" s="61">
        <v>0</v>
      </c>
      <c r="L12" s="72">
        <f t="shared" si="1"/>
        <v>0</v>
      </c>
      <c r="M12" s="61">
        <v>0</v>
      </c>
      <c r="N12" s="61">
        <v>0</v>
      </c>
      <c r="O12" s="61">
        <v>0</v>
      </c>
      <c r="P12" s="34">
        <v>0</v>
      </c>
      <c r="Q12" s="31"/>
      <c r="R12" s="69">
        <v>0</v>
      </c>
      <c r="S12" s="69">
        <v>0</v>
      </c>
      <c r="T12" s="69">
        <v>0</v>
      </c>
      <c r="U12" s="69">
        <v>0</v>
      </c>
      <c r="V12" s="69">
        <v>0</v>
      </c>
      <c r="W12" s="69">
        <v>0</v>
      </c>
      <c r="X12" s="32"/>
      <c r="Y12" s="28"/>
      <c r="Z12" s="28"/>
      <c r="AA12" s="107" t="s">
        <v>143</v>
      </c>
      <c r="AB12" s="107"/>
      <c r="AC12" s="107"/>
    </row>
    <row r="13" spans="1:29" ht="12.9" customHeight="1">
      <c r="A13" s="2"/>
      <c r="B13" s="28"/>
      <c r="C13" s="28"/>
      <c r="D13" s="28"/>
      <c r="E13" s="107" t="s">
        <v>27</v>
      </c>
      <c r="F13" s="107"/>
      <c r="G13" s="108"/>
      <c r="H13" s="72">
        <f t="shared" si="0"/>
        <v>0</v>
      </c>
      <c r="I13" s="61">
        <v>0</v>
      </c>
      <c r="J13" s="61">
        <v>0</v>
      </c>
      <c r="K13" s="61">
        <v>0</v>
      </c>
      <c r="L13" s="72">
        <f t="shared" si="1"/>
        <v>0</v>
      </c>
      <c r="M13" s="61">
        <v>0</v>
      </c>
      <c r="N13" s="61">
        <v>0</v>
      </c>
      <c r="O13" s="61">
        <v>0</v>
      </c>
      <c r="P13" s="34">
        <v>0</v>
      </c>
      <c r="Q13" s="31"/>
      <c r="R13" s="69">
        <v>0</v>
      </c>
      <c r="S13" s="69">
        <v>0</v>
      </c>
      <c r="T13" s="69">
        <v>0</v>
      </c>
      <c r="U13" s="69">
        <v>0</v>
      </c>
      <c r="V13" s="69">
        <v>0</v>
      </c>
      <c r="W13" s="69">
        <v>0</v>
      </c>
      <c r="X13" s="32"/>
      <c r="Y13" s="28"/>
      <c r="Z13" s="28"/>
      <c r="AA13" s="107" t="s">
        <v>27</v>
      </c>
      <c r="AB13" s="107"/>
      <c r="AC13" s="107"/>
    </row>
    <row r="14" spans="1:29" ht="12.9" customHeight="1">
      <c r="A14" s="2"/>
      <c r="B14" s="28"/>
      <c r="C14" s="28"/>
      <c r="D14" s="28"/>
      <c r="E14" s="107" t="s">
        <v>28</v>
      </c>
      <c r="F14" s="107"/>
      <c r="G14" s="108"/>
      <c r="H14" s="72">
        <f t="shared" si="0"/>
        <v>0</v>
      </c>
      <c r="I14" s="61">
        <v>0</v>
      </c>
      <c r="J14" s="61">
        <v>0</v>
      </c>
      <c r="K14" s="61">
        <v>0</v>
      </c>
      <c r="L14" s="72">
        <f t="shared" si="1"/>
        <v>1</v>
      </c>
      <c r="M14" s="61">
        <v>0</v>
      </c>
      <c r="N14" s="61">
        <v>0</v>
      </c>
      <c r="O14" s="61">
        <v>0</v>
      </c>
      <c r="P14" s="34">
        <v>0</v>
      </c>
      <c r="Q14" s="31"/>
      <c r="R14" s="69">
        <v>0</v>
      </c>
      <c r="S14" s="69">
        <v>0</v>
      </c>
      <c r="T14" s="69">
        <v>0</v>
      </c>
      <c r="U14" s="69">
        <v>0</v>
      </c>
      <c r="V14" s="69">
        <v>0</v>
      </c>
      <c r="W14" s="69">
        <v>1</v>
      </c>
      <c r="X14" s="32"/>
      <c r="Y14" s="28"/>
      <c r="Z14" s="28"/>
      <c r="AA14" s="107" t="s">
        <v>28</v>
      </c>
      <c r="AB14" s="107"/>
      <c r="AC14" s="107"/>
    </row>
    <row r="15" spans="1:29" s="14" customFormat="1" ht="12.9" customHeight="1">
      <c r="A15" s="2"/>
      <c r="B15" s="28"/>
      <c r="C15" s="28"/>
      <c r="D15" s="107" t="s">
        <v>69</v>
      </c>
      <c r="E15" s="107"/>
      <c r="F15" s="107"/>
      <c r="G15" s="108"/>
      <c r="H15" s="72">
        <f t="shared" si="0"/>
        <v>0</v>
      </c>
      <c r="I15" s="60">
        <v>0</v>
      </c>
      <c r="J15" s="60">
        <v>0</v>
      </c>
      <c r="K15" s="60">
        <v>0</v>
      </c>
      <c r="L15" s="72">
        <f t="shared" si="1"/>
        <v>28</v>
      </c>
      <c r="M15" s="60">
        <v>3</v>
      </c>
      <c r="N15" s="60">
        <v>0</v>
      </c>
      <c r="O15" s="60">
        <v>0</v>
      </c>
      <c r="P15" s="30">
        <v>0</v>
      </c>
      <c r="Q15" s="31"/>
      <c r="R15" s="68">
        <v>0</v>
      </c>
      <c r="S15" s="68">
        <v>2</v>
      </c>
      <c r="T15" s="68">
        <v>3</v>
      </c>
      <c r="U15" s="68">
        <v>1</v>
      </c>
      <c r="V15" s="68">
        <v>3</v>
      </c>
      <c r="W15" s="68">
        <v>16</v>
      </c>
      <c r="X15" s="32"/>
      <c r="Y15" s="28"/>
      <c r="Z15" s="107" t="s">
        <v>69</v>
      </c>
      <c r="AA15" s="107"/>
      <c r="AB15" s="107"/>
      <c r="AC15" s="107"/>
    </row>
    <row r="16" spans="1:29" ht="12.9" customHeight="1">
      <c r="A16" s="2"/>
      <c r="B16" s="28"/>
      <c r="C16" s="28"/>
      <c r="D16" s="28"/>
      <c r="E16" s="107" t="s">
        <v>29</v>
      </c>
      <c r="F16" s="107"/>
      <c r="G16" s="108"/>
      <c r="H16" s="72">
        <f t="shared" si="0"/>
        <v>0</v>
      </c>
      <c r="I16" s="61">
        <v>0</v>
      </c>
      <c r="J16" s="61">
        <v>0</v>
      </c>
      <c r="K16" s="61">
        <v>0</v>
      </c>
      <c r="L16" s="72">
        <f t="shared" si="1"/>
        <v>0</v>
      </c>
      <c r="M16" s="61">
        <v>0</v>
      </c>
      <c r="N16" s="61">
        <v>0</v>
      </c>
      <c r="O16" s="61">
        <v>0</v>
      </c>
      <c r="P16" s="34">
        <v>0</v>
      </c>
      <c r="Q16" s="31"/>
      <c r="R16" s="69">
        <v>0</v>
      </c>
      <c r="S16" s="69">
        <v>0</v>
      </c>
      <c r="T16" s="69">
        <v>0</v>
      </c>
      <c r="U16" s="69">
        <v>0</v>
      </c>
      <c r="V16" s="69">
        <v>0</v>
      </c>
      <c r="W16" s="69">
        <v>0</v>
      </c>
      <c r="X16" s="32"/>
      <c r="Y16" s="28"/>
      <c r="Z16" s="28"/>
      <c r="AA16" s="107" t="s">
        <v>29</v>
      </c>
      <c r="AB16" s="107"/>
      <c r="AC16" s="107"/>
    </row>
    <row r="17" spans="1:29" ht="12.9" customHeight="1">
      <c r="A17" s="2"/>
      <c r="B17" s="28"/>
      <c r="C17" s="28"/>
      <c r="D17" s="28"/>
      <c r="E17" s="107" t="s">
        <v>30</v>
      </c>
      <c r="F17" s="107"/>
      <c r="G17" s="108"/>
      <c r="H17" s="72">
        <f t="shared" si="0"/>
        <v>0</v>
      </c>
      <c r="I17" s="61">
        <v>0</v>
      </c>
      <c r="J17" s="61">
        <v>0</v>
      </c>
      <c r="K17" s="61">
        <v>0</v>
      </c>
      <c r="L17" s="72">
        <f t="shared" si="1"/>
        <v>19</v>
      </c>
      <c r="M17" s="61">
        <v>3</v>
      </c>
      <c r="N17" s="61">
        <v>0</v>
      </c>
      <c r="O17" s="61">
        <v>0</v>
      </c>
      <c r="P17" s="34">
        <v>0</v>
      </c>
      <c r="Q17" s="31"/>
      <c r="R17" s="69">
        <v>0</v>
      </c>
      <c r="S17" s="69">
        <v>0</v>
      </c>
      <c r="T17" s="69">
        <v>2</v>
      </c>
      <c r="U17" s="69">
        <v>0</v>
      </c>
      <c r="V17" s="69">
        <v>3</v>
      </c>
      <c r="W17" s="69">
        <v>11</v>
      </c>
      <c r="X17" s="32"/>
      <c r="Y17" s="28"/>
      <c r="Z17" s="28"/>
      <c r="AA17" s="107" t="s">
        <v>30</v>
      </c>
      <c r="AB17" s="107"/>
      <c r="AC17" s="107"/>
    </row>
    <row r="18" spans="1:29" ht="12.9" customHeight="1">
      <c r="A18" s="2"/>
      <c r="B18" s="28"/>
      <c r="C18" s="28"/>
      <c r="D18" s="28"/>
      <c r="E18" s="107" t="s">
        <v>182</v>
      </c>
      <c r="F18" s="107"/>
      <c r="G18" s="108"/>
      <c r="H18" s="72">
        <f t="shared" si="0"/>
        <v>0</v>
      </c>
      <c r="I18" s="61">
        <v>0</v>
      </c>
      <c r="J18" s="61">
        <v>0</v>
      </c>
      <c r="K18" s="61">
        <v>0</v>
      </c>
      <c r="L18" s="72">
        <f t="shared" si="1"/>
        <v>0</v>
      </c>
      <c r="M18" s="61">
        <v>0</v>
      </c>
      <c r="N18" s="61">
        <v>0</v>
      </c>
      <c r="O18" s="61">
        <v>0</v>
      </c>
      <c r="P18" s="34">
        <v>0</v>
      </c>
      <c r="Q18" s="31"/>
      <c r="R18" s="69">
        <v>0</v>
      </c>
      <c r="S18" s="69">
        <v>0</v>
      </c>
      <c r="T18" s="69">
        <v>0</v>
      </c>
      <c r="U18" s="69">
        <v>0</v>
      </c>
      <c r="V18" s="69">
        <v>0</v>
      </c>
      <c r="W18" s="69">
        <v>0</v>
      </c>
      <c r="X18" s="32"/>
      <c r="Y18" s="28"/>
      <c r="Z18" s="28"/>
      <c r="AA18" s="107" t="s">
        <v>182</v>
      </c>
      <c r="AB18" s="107"/>
      <c r="AC18" s="107"/>
    </row>
    <row r="19" spans="1:29" ht="12.9" customHeight="1">
      <c r="A19" s="2"/>
      <c r="B19" s="28"/>
      <c r="C19" s="28"/>
      <c r="D19" s="28"/>
      <c r="E19" s="107" t="s">
        <v>31</v>
      </c>
      <c r="F19" s="107"/>
      <c r="G19" s="108"/>
      <c r="H19" s="72">
        <f t="shared" si="0"/>
        <v>0</v>
      </c>
      <c r="I19" s="61">
        <v>0</v>
      </c>
      <c r="J19" s="61">
        <v>0</v>
      </c>
      <c r="K19" s="61">
        <v>0</v>
      </c>
      <c r="L19" s="72">
        <f t="shared" si="1"/>
        <v>9</v>
      </c>
      <c r="M19" s="61">
        <v>0</v>
      </c>
      <c r="N19" s="61">
        <v>0</v>
      </c>
      <c r="O19" s="61">
        <v>0</v>
      </c>
      <c r="P19" s="34">
        <v>0</v>
      </c>
      <c r="Q19" s="31"/>
      <c r="R19" s="69">
        <v>0</v>
      </c>
      <c r="S19" s="69">
        <v>2</v>
      </c>
      <c r="T19" s="69">
        <v>1</v>
      </c>
      <c r="U19" s="69">
        <v>1</v>
      </c>
      <c r="V19" s="69">
        <v>0</v>
      </c>
      <c r="W19" s="69">
        <v>5</v>
      </c>
      <c r="X19" s="32"/>
      <c r="Y19" s="28"/>
      <c r="Z19" s="28"/>
      <c r="AA19" s="107" t="s">
        <v>31</v>
      </c>
      <c r="AB19" s="107"/>
      <c r="AC19" s="107"/>
    </row>
    <row r="20" spans="1:29" ht="12.9" customHeight="1">
      <c r="A20" s="2"/>
      <c r="B20" s="28"/>
      <c r="C20" s="28"/>
      <c r="D20" s="107" t="s">
        <v>70</v>
      </c>
      <c r="E20" s="107"/>
      <c r="F20" s="107"/>
      <c r="G20" s="108"/>
      <c r="H20" s="72">
        <f t="shared" si="0"/>
        <v>1</v>
      </c>
      <c r="I20" s="61">
        <v>0</v>
      </c>
      <c r="J20" s="61">
        <v>1</v>
      </c>
      <c r="K20" s="61">
        <v>0</v>
      </c>
      <c r="L20" s="72">
        <f t="shared" si="1"/>
        <v>7</v>
      </c>
      <c r="M20" s="61">
        <v>0</v>
      </c>
      <c r="N20" s="61">
        <v>0</v>
      </c>
      <c r="O20" s="61">
        <v>0</v>
      </c>
      <c r="P20" s="34">
        <v>0</v>
      </c>
      <c r="Q20" s="31"/>
      <c r="R20" s="69">
        <v>0</v>
      </c>
      <c r="S20" s="69">
        <v>0</v>
      </c>
      <c r="T20" s="69">
        <v>0</v>
      </c>
      <c r="U20" s="69">
        <v>0</v>
      </c>
      <c r="V20" s="69">
        <v>0</v>
      </c>
      <c r="W20" s="69">
        <v>7</v>
      </c>
      <c r="X20" s="32"/>
      <c r="Y20" s="28"/>
      <c r="Z20" s="107" t="s">
        <v>70</v>
      </c>
      <c r="AA20" s="107"/>
      <c r="AB20" s="107"/>
      <c r="AC20" s="107"/>
    </row>
    <row r="21" spans="1:29" ht="12.9" customHeight="1">
      <c r="A21" s="14"/>
      <c r="B21" s="28"/>
      <c r="C21" s="28"/>
      <c r="D21" s="107" t="s">
        <v>183</v>
      </c>
      <c r="E21" s="107"/>
      <c r="F21" s="107"/>
      <c r="G21" s="108"/>
      <c r="H21" s="72">
        <f t="shared" si="0"/>
        <v>0</v>
      </c>
      <c r="I21" s="61">
        <v>0</v>
      </c>
      <c r="J21" s="61">
        <v>0</v>
      </c>
      <c r="K21" s="61">
        <v>0</v>
      </c>
      <c r="L21" s="72">
        <f t="shared" si="1"/>
        <v>2</v>
      </c>
      <c r="M21" s="61">
        <v>1</v>
      </c>
      <c r="N21" s="61">
        <v>0</v>
      </c>
      <c r="O21" s="61">
        <v>0</v>
      </c>
      <c r="P21" s="34">
        <v>0</v>
      </c>
      <c r="Q21" s="31"/>
      <c r="R21" s="69">
        <v>0</v>
      </c>
      <c r="S21" s="69">
        <v>0</v>
      </c>
      <c r="T21" s="69">
        <v>0</v>
      </c>
      <c r="U21" s="69">
        <v>0</v>
      </c>
      <c r="V21" s="69">
        <v>0</v>
      </c>
      <c r="W21" s="69">
        <v>1</v>
      </c>
      <c r="X21" s="32"/>
      <c r="Y21" s="28"/>
      <c r="Z21" s="107" t="s">
        <v>183</v>
      </c>
      <c r="AA21" s="107"/>
      <c r="AB21" s="107"/>
      <c r="AC21" s="107"/>
    </row>
    <row r="22" spans="1:29" s="14" customFormat="1" ht="12.9" customHeight="1">
      <c r="A22" s="2"/>
      <c r="B22" s="23"/>
      <c r="C22" s="105" t="s">
        <v>71</v>
      </c>
      <c r="D22" s="105"/>
      <c r="E22" s="105"/>
      <c r="F22" s="105"/>
      <c r="G22" s="106"/>
      <c r="H22" s="26">
        <f t="shared" si="0"/>
        <v>0</v>
      </c>
      <c r="I22" s="59">
        <v>0</v>
      </c>
      <c r="J22" s="59">
        <v>0</v>
      </c>
      <c r="K22" s="59">
        <v>0</v>
      </c>
      <c r="L22" s="26">
        <f t="shared" si="1"/>
        <v>420</v>
      </c>
      <c r="M22" s="59">
        <v>2</v>
      </c>
      <c r="N22" s="59">
        <v>1</v>
      </c>
      <c r="O22" s="59">
        <v>0</v>
      </c>
      <c r="P22" s="19">
        <v>0</v>
      </c>
      <c r="Q22" s="20"/>
      <c r="R22" s="67">
        <v>2</v>
      </c>
      <c r="S22" s="67">
        <v>2</v>
      </c>
      <c r="T22" s="67">
        <v>0</v>
      </c>
      <c r="U22" s="67">
        <v>0</v>
      </c>
      <c r="V22" s="67">
        <v>25</v>
      </c>
      <c r="W22" s="67">
        <v>388</v>
      </c>
      <c r="X22" s="22"/>
      <c r="Y22" s="105" t="s">
        <v>71</v>
      </c>
      <c r="Z22" s="105"/>
      <c r="AA22" s="105"/>
      <c r="AB22" s="105"/>
      <c r="AC22" s="105"/>
    </row>
    <row r="23" spans="1:29" ht="12.9" customHeight="1">
      <c r="A23" s="2"/>
      <c r="B23" s="28"/>
      <c r="C23" s="28"/>
      <c r="D23" s="107" t="s">
        <v>32</v>
      </c>
      <c r="E23" s="107"/>
      <c r="F23" s="107"/>
      <c r="G23" s="108"/>
      <c r="H23" s="72">
        <f t="shared" si="0"/>
        <v>0</v>
      </c>
      <c r="I23" s="61">
        <v>0</v>
      </c>
      <c r="J23" s="61">
        <v>0</v>
      </c>
      <c r="K23" s="61">
        <v>0</v>
      </c>
      <c r="L23" s="72">
        <f t="shared" si="1"/>
        <v>1</v>
      </c>
      <c r="M23" s="61">
        <v>0</v>
      </c>
      <c r="N23" s="61">
        <v>0</v>
      </c>
      <c r="O23" s="61">
        <v>0</v>
      </c>
      <c r="P23" s="34">
        <v>0</v>
      </c>
      <c r="Q23" s="31"/>
      <c r="R23" s="69">
        <v>0</v>
      </c>
      <c r="S23" s="69">
        <v>0</v>
      </c>
      <c r="T23" s="69">
        <v>0</v>
      </c>
      <c r="U23" s="69">
        <v>0</v>
      </c>
      <c r="V23" s="69">
        <v>0</v>
      </c>
      <c r="W23" s="69">
        <v>1</v>
      </c>
      <c r="X23" s="32"/>
      <c r="Y23" s="28"/>
      <c r="Z23" s="107" t="s">
        <v>32</v>
      </c>
      <c r="AA23" s="107"/>
      <c r="AB23" s="107"/>
      <c r="AC23" s="107"/>
    </row>
    <row r="24" spans="1:29" ht="12.9" customHeight="1">
      <c r="A24" s="2"/>
      <c r="B24" s="28"/>
      <c r="C24" s="28"/>
      <c r="D24" s="107" t="s">
        <v>33</v>
      </c>
      <c r="E24" s="107"/>
      <c r="F24" s="107"/>
      <c r="G24" s="108"/>
      <c r="H24" s="72">
        <f t="shared" si="0"/>
        <v>0</v>
      </c>
      <c r="I24" s="61">
        <v>0</v>
      </c>
      <c r="J24" s="61">
        <v>0</v>
      </c>
      <c r="K24" s="61">
        <v>0</v>
      </c>
      <c r="L24" s="72">
        <f t="shared" si="1"/>
        <v>69</v>
      </c>
      <c r="M24" s="61">
        <v>0</v>
      </c>
      <c r="N24" s="61">
        <v>0</v>
      </c>
      <c r="O24" s="61">
        <v>0</v>
      </c>
      <c r="P24" s="34">
        <v>0</v>
      </c>
      <c r="Q24" s="31"/>
      <c r="R24" s="69">
        <v>2</v>
      </c>
      <c r="S24" s="69">
        <v>2</v>
      </c>
      <c r="T24" s="69">
        <v>0</v>
      </c>
      <c r="U24" s="69">
        <v>0</v>
      </c>
      <c r="V24" s="69">
        <v>4</v>
      </c>
      <c r="W24" s="69">
        <v>61</v>
      </c>
      <c r="X24" s="32"/>
      <c r="Y24" s="28"/>
      <c r="Z24" s="107" t="s">
        <v>33</v>
      </c>
      <c r="AA24" s="107"/>
      <c r="AB24" s="107"/>
      <c r="AC24" s="107"/>
    </row>
    <row r="25" spans="1:29" ht="12.9" customHeight="1">
      <c r="A25" s="2"/>
      <c r="B25" s="28"/>
      <c r="C25" s="28"/>
      <c r="D25" s="107" t="s">
        <v>34</v>
      </c>
      <c r="E25" s="107"/>
      <c r="F25" s="107"/>
      <c r="G25" s="108"/>
      <c r="H25" s="72">
        <f t="shared" si="0"/>
        <v>0</v>
      </c>
      <c r="I25" s="61">
        <v>0</v>
      </c>
      <c r="J25" s="61">
        <v>0</v>
      </c>
      <c r="K25" s="61">
        <v>0</v>
      </c>
      <c r="L25" s="72">
        <f t="shared" si="1"/>
        <v>206</v>
      </c>
      <c r="M25" s="61">
        <v>1</v>
      </c>
      <c r="N25" s="61">
        <v>1</v>
      </c>
      <c r="O25" s="61">
        <v>0</v>
      </c>
      <c r="P25" s="34">
        <v>0</v>
      </c>
      <c r="Q25" s="31"/>
      <c r="R25" s="69">
        <v>0</v>
      </c>
      <c r="S25" s="69">
        <v>0</v>
      </c>
      <c r="T25" s="69">
        <v>0</v>
      </c>
      <c r="U25" s="69">
        <v>0</v>
      </c>
      <c r="V25" s="69">
        <v>17</v>
      </c>
      <c r="W25" s="69">
        <v>187</v>
      </c>
      <c r="X25" s="32"/>
      <c r="Y25" s="28"/>
      <c r="Z25" s="107" t="s">
        <v>34</v>
      </c>
      <c r="AA25" s="107"/>
      <c r="AB25" s="107"/>
      <c r="AC25" s="107"/>
    </row>
    <row r="26" spans="1:29" ht="12.9" customHeight="1">
      <c r="A26" s="2"/>
      <c r="B26" s="28"/>
      <c r="C26" s="28"/>
      <c r="D26" s="28"/>
      <c r="E26" s="109" t="s">
        <v>35</v>
      </c>
      <c r="F26" s="109"/>
      <c r="G26" s="29" t="s">
        <v>36</v>
      </c>
      <c r="H26" s="72">
        <f t="shared" si="0"/>
        <v>0</v>
      </c>
      <c r="I26" s="61">
        <v>0</v>
      </c>
      <c r="J26" s="61">
        <v>0</v>
      </c>
      <c r="K26" s="61">
        <v>0</v>
      </c>
      <c r="L26" s="72">
        <f t="shared" si="1"/>
        <v>1</v>
      </c>
      <c r="M26" s="61">
        <v>0</v>
      </c>
      <c r="N26" s="61">
        <v>0</v>
      </c>
      <c r="O26" s="61">
        <v>0</v>
      </c>
      <c r="P26" s="34">
        <v>0</v>
      </c>
      <c r="Q26" s="31"/>
      <c r="R26" s="69">
        <v>0</v>
      </c>
      <c r="S26" s="69">
        <v>0</v>
      </c>
      <c r="T26" s="69">
        <v>0</v>
      </c>
      <c r="U26" s="69">
        <v>0</v>
      </c>
      <c r="V26" s="69">
        <v>0</v>
      </c>
      <c r="W26" s="69">
        <v>1</v>
      </c>
      <c r="X26" s="32"/>
      <c r="Y26" s="28"/>
      <c r="Z26" s="28"/>
      <c r="AA26" s="109" t="s">
        <v>35</v>
      </c>
      <c r="AB26" s="109"/>
      <c r="AC26" s="28" t="s">
        <v>36</v>
      </c>
    </row>
    <row r="27" spans="1:29" ht="12.9" customHeight="1">
      <c r="A27" s="2"/>
      <c r="B27" s="28"/>
      <c r="C27" s="28"/>
      <c r="D27" s="107" t="s">
        <v>37</v>
      </c>
      <c r="E27" s="107"/>
      <c r="F27" s="107"/>
      <c r="G27" s="108"/>
      <c r="H27" s="72">
        <f t="shared" si="0"/>
        <v>0</v>
      </c>
      <c r="I27" s="61">
        <v>0</v>
      </c>
      <c r="J27" s="61">
        <v>0</v>
      </c>
      <c r="K27" s="61">
        <v>0</v>
      </c>
      <c r="L27" s="72">
        <f t="shared" si="1"/>
        <v>72</v>
      </c>
      <c r="M27" s="61">
        <v>0</v>
      </c>
      <c r="N27" s="61">
        <v>0</v>
      </c>
      <c r="O27" s="61">
        <v>0</v>
      </c>
      <c r="P27" s="34">
        <v>0</v>
      </c>
      <c r="Q27" s="31"/>
      <c r="R27" s="69">
        <v>0</v>
      </c>
      <c r="S27" s="69">
        <v>0</v>
      </c>
      <c r="T27" s="69">
        <v>0</v>
      </c>
      <c r="U27" s="69">
        <v>0</v>
      </c>
      <c r="V27" s="69">
        <v>2</v>
      </c>
      <c r="W27" s="69">
        <v>70</v>
      </c>
      <c r="X27" s="32"/>
      <c r="Y27" s="28"/>
      <c r="Z27" s="107" t="s">
        <v>37</v>
      </c>
      <c r="AA27" s="107"/>
      <c r="AB27" s="107"/>
      <c r="AC27" s="107"/>
    </row>
    <row r="28" spans="1:29" ht="12.9" customHeight="1">
      <c r="A28" s="14"/>
      <c r="B28" s="28"/>
      <c r="C28" s="28"/>
      <c r="D28" s="107" t="s">
        <v>38</v>
      </c>
      <c r="E28" s="107"/>
      <c r="F28" s="107"/>
      <c r="G28" s="108"/>
      <c r="H28" s="72">
        <f t="shared" si="0"/>
        <v>0</v>
      </c>
      <c r="I28" s="61">
        <v>0</v>
      </c>
      <c r="J28" s="61">
        <v>0</v>
      </c>
      <c r="K28" s="61">
        <v>0</v>
      </c>
      <c r="L28" s="72">
        <f t="shared" si="1"/>
        <v>72</v>
      </c>
      <c r="M28" s="61">
        <v>1</v>
      </c>
      <c r="N28" s="61">
        <v>0</v>
      </c>
      <c r="O28" s="61">
        <v>0</v>
      </c>
      <c r="P28" s="34">
        <v>0</v>
      </c>
      <c r="Q28" s="31"/>
      <c r="R28" s="69">
        <v>0</v>
      </c>
      <c r="S28" s="69">
        <v>0</v>
      </c>
      <c r="T28" s="69">
        <v>0</v>
      </c>
      <c r="U28" s="69">
        <v>0</v>
      </c>
      <c r="V28" s="69">
        <v>2</v>
      </c>
      <c r="W28" s="69">
        <v>69</v>
      </c>
      <c r="X28" s="32"/>
      <c r="Y28" s="28"/>
      <c r="Z28" s="107" t="s">
        <v>38</v>
      </c>
      <c r="AA28" s="107"/>
      <c r="AB28" s="107"/>
      <c r="AC28" s="107"/>
    </row>
    <row r="29" spans="1:29" s="14" customFormat="1" ht="12.9" customHeight="1">
      <c r="A29" s="2"/>
      <c r="B29" s="23"/>
      <c r="C29" s="105" t="s">
        <v>39</v>
      </c>
      <c r="D29" s="105"/>
      <c r="E29" s="105"/>
      <c r="F29" s="105"/>
      <c r="G29" s="106"/>
      <c r="H29" s="26">
        <f t="shared" si="0"/>
        <v>0</v>
      </c>
      <c r="I29" s="59">
        <v>0</v>
      </c>
      <c r="J29" s="59">
        <v>0</v>
      </c>
      <c r="K29" s="59">
        <v>0</v>
      </c>
      <c r="L29" s="26">
        <f t="shared" si="1"/>
        <v>1132</v>
      </c>
      <c r="M29" s="59">
        <v>0</v>
      </c>
      <c r="N29" s="59">
        <v>0</v>
      </c>
      <c r="O29" s="59">
        <v>0</v>
      </c>
      <c r="P29" s="19">
        <v>0</v>
      </c>
      <c r="Q29" s="20"/>
      <c r="R29" s="67">
        <v>0</v>
      </c>
      <c r="S29" s="67">
        <v>0</v>
      </c>
      <c r="T29" s="67">
        <v>2</v>
      </c>
      <c r="U29" s="67">
        <v>0</v>
      </c>
      <c r="V29" s="67">
        <v>0</v>
      </c>
      <c r="W29" s="67">
        <v>1130</v>
      </c>
      <c r="X29" s="22"/>
      <c r="Y29" s="105" t="s">
        <v>39</v>
      </c>
      <c r="Z29" s="105"/>
      <c r="AA29" s="105"/>
      <c r="AB29" s="105"/>
      <c r="AC29" s="105"/>
    </row>
    <row r="30" spans="1:29" ht="12.9" customHeight="1">
      <c r="A30" s="2"/>
      <c r="B30" s="28"/>
      <c r="C30" s="28"/>
      <c r="D30" s="107" t="s">
        <v>40</v>
      </c>
      <c r="E30" s="107"/>
      <c r="F30" s="107"/>
      <c r="G30" s="108"/>
      <c r="H30" s="72">
        <f t="shared" si="0"/>
        <v>0</v>
      </c>
      <c r="I30" s="61">
        <v>0</v>
      </c>
      <c r="J30" s="61">
        <v>0</v>
      </c>
      <c r="K30" s="61">
        <v>0</v>
      </c>
      <c r="L30" s="72">
        <f t="shared" si="1"/>
        <v>231</v>
      </c>
      <c r="M30" s="61">
        <v>0</v>
      </c>
      <c r="N30" s="61">
        <v>0</v>
      </c>
      <c r="O30" s="61">
        <v>0</v>
      </c>
      <c r="P30" s="34">
        <v>0</v>
      </c>
      <c r="Q30" s="31"/>
      <c r="R30" s="69">
        <v>0</v>
      </c>
      <c r="S30" s="69">
        <v>0</v>
      </c>
      <c r="T30" s="69">
        <v>0</v>
      </c>
      <c r="U30" s="69">
        <v>0</v>
      </c>
      <c r="V30" s="69">
        <v>0</v>
      </c>
      <c r="W30" s="69">
        <v>231</v>
      </c>
      <c r="X30" s="32"/>
      <c r="Y30" s="28"/>
      <c r="Z30" s="107" t="s">
        <v>40</v>
      </c>
      <c r="AA30" s="107"/>
      <c r="AB30" s="107"/>
      <c r="AC30" s="107"/>
    </row>
    <row r="31" spans="1:29" ht="12.9" customHeight="1">
      <c r="A31" s="2"/>
      <c r="B31" s="28"/>
      <c r="C31" s="28"/>
      <c r="D31" s="107" t="s">
        <v>41</v>
      </c>
      <c r="E31" s="107"/>
      <c r="F31" s="107"/>
      <c r="G31" s="108"/>
      <c r="H31" s="72">
        <f t="shared" si="0"/>
        <v>0</v>
      </c>
      <c r="I31" s="61">
        <v>0</v>
      </c>
      <c r="J31" s="61">
        <v>0</v>
      </c>
      <c r="K31" s="61">
        <v>0</v>
      </c>
      <c r="L31" s="72">
        <f t="shared" si="1"/>
        <v>0</v>
      </c>
      <c r="M31" s="61">
        <v>0</v>
      </c>
      <c r="N31" s="61">
        <v>0</v>
      </c>
      <c r="O31" s="61">
        <v>0</v>
      </c>
      <c r="P31" s="34">
        <v>0</v>
      </c>
      <c r="Q31" s="31"/>
      <c r="R31" s="69">
        <v>0</v>
      </c>
      <c r="S31" s="69">
        <v>0</v>
      </c>
      <c r="T31" s="69">
        <v>0</v>
      </c>
      <c r="U31" s="69">
        <v>0</v>
      </c>
      <c r="V31" s="69">
        <v>0</v>
      </c>
      <c r="W31" s="69">
        <v>0</v>
      </c>
      <c r="X31" s="32"/>
      <c r="Y31" s="28"/>
      <c r="Z31" s="107" t="s">
        <v>41</v>
      </c>
      <c r="AA31" s="107"/>
      <c r="AB31" s="107"/>
      <c r="AC31" s="107"/>
    </row>
    <row r="32" spans="1:29" ht="12.9" customHeight="1">
      <c r="A32" s="14"/>
      <c r="B32" s="28"/>
      <c r="C32" s="28"/>
      <c r="D32" s="107" t="s">
        <v>42</v>
      </c>
      <c r="E32" s="107"/>
      <c r="F32" s="107"/>
      <c r="G32" s="108"/>
      <c r="H32" s="72">
        <f t="shared" si="0"/>
        <v>0</v>
      </c>
      <c r="I32" s="61">
        <v>0</v>
      </c>
      <c r="J32" s="61">
        <v>0</v>
      </c>
      <c r="K32" s="61">
        <v>0</v>
      </c>
      <c r="L32" s="72">
        <f t="shared" si="1"/>
        <v>901</v>
      </c>
      <c r="M32" s="61">
        <v>0</v>
      </c>
      <c r="N32" s="61">
        <v>0</v>
      </c>
      <c r="O32" s="61">
        <v>0</v>
      </c>
      <c r="P32" s="34">
        <v>0</v>
      </c>
      <c r="Q32" s="31"/>
      <c r="R32" s="69">
        <v>0</v>
      </c>
      <c r="S32" s="69">
        <v>0</v>
      </c>
      <c r="T32" s="69">
        <v>2</v>
      </c>
      <c r="U32" s="69">
        <v>0</v>
      </c>
      <c r="V32" s="69">
        <v>0</v>
      </c>
      <c r="W32" s="69">
        <v>899</v>
      </c>
      <c r="X32" s="32"/>
      <c r="Y32" s="28"/>
      <c r="Z32" s="107" t="s">
        <v>42</v>
      </c>
      <c r="AA32" s="107"/>
      <c r="AB32" s="107"/>
      <c r="AC32" s="107"/>
    </row>
    <row r="33" spans="1:30" s="14" customFormat="1" ht="12.9" customHeight="1">
      <c r="B33" s="23"/>
      <c r="C33" s="105" t="s">
        <v>43</v>
      </c>
      <c r="D33" s="105"/>
      <c r="E33" s="105"/>
      <c r="F33" s="105"/>
      <c r="G33" s="106"/>
      <c r="H33" s="26">
        <f t="shared" si="0"/>
        <v>0</v>
      </c>
      <c r="I33" s="59">
        <v>0</v>
      </c>
      <c r="J33" s="59">
        <v>0</v>
      </c>
      <c r="K33" s="59">
        <v>0</v>
      </c>
      <c r="L33" s="26">
        <f t="shared" si="1"/>
        <v>1213</v>
      </c>
      <c r="M33" s="59">
        <v>0</v>
      </c>
      <c r="N33" s="59">
        <v>0</v>
      </c>
      <c r="O33" s="59">
        <v>0</v>
      </c>
      <c r="P33" s="19">
        <v>0</v>
      </c>
      <c r="Q33" s="20"/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1213</v>
      </c>
      <c r="X33" s="22"/>
      <c r="Y33" s="105" t="s">
        <v>43</v>
      </c>
      <c r="Z33" s="105"/>
      <c r="AA33" s="105"/>
      <c r="AB33" s="105"/>
      <c r="AC33" s="105"/>
    </row>
    <row r="34" spans="1:30" ht="12.9" customHeight="1">
      <c r="A34" s="2"/>
      <c r="B34" s="28"/>
      <c r="C34" s="28"/>
      <c r="D34" s="107" t="s">
        <v>44</v>
      </c>
      <c r="E34" s="107"/>
      <c r="F34" s="107"/>
      <c r="G34" s="108"/>
      <c r="H34" s="72">
        <f t="shared" si="0"/>
        <v>0</v>
      </c>
      <c r="I34" s="61">
        <v>0</v>
      </c>
      <c r="J34" s="61">
        <v>0</v>
      </c>
      <c r="K34" s="61">
        <v>0</v>
      </c>
      <c r="L34" s="72">
        <f t="shared" si="1"/>
        <v>1076</v>
      </c>
      <c r="M34" s="61">
        <v>0</v>
      </c>
      <c r="N34" s="61">
        <v>0</v>
      </c>
      <c r="O34" s="61">
        <v>0</v>
      </c>
      <c r="P34" s="34">
        <v>0</v>
      </c>
      <c r="Q34" s="31"/>
      <c r="R34" s="69">
        <v>0</v>
      </c>
      <c r="S34" s="69">
        <v>0</v>
      </c>
      <c r="T34" s="69">
        <v>0</v>
      </c>
      <c r="U34" s="69">
        <v>0</v>
      </c>
      <c r="V34" s="69">
        <v>0</v>
      </c>
      <c r="W34" s="69">
        <v>1076</v>
      </c>
      <c r="X34" s="32"/>
      <c r="Y34" s="28"/>
      <c r="Z34" s="107" t="s">
        <v>44</v>
      </c>
      <c r="AA34" s="107"/>
      <c r="AB34" s="107"/>
      <c r="AC34" s="107"/>
    </row>
    <row r="35" spans="1:30" ht="12.9" customHeight="1">
      <c r="A35" s="2"/>
      <c r="B35" s="28"/>
      <c r="C35" s="28"/>
      <c r="D35" s="107" t="s">
        <v>45</v>
      </c>
      <c r="E35" s="107"/>
      <c r="F35" s="107"/>
      <c r="G35" s="108"/>
      <c r="H35" s="72">
        <f t="shared" si="0"/>
        <v>0</v>
      </c>
      <c r="I35" s="60">
        <v>0</v>
      </c>
      <c r="J35" s="60">
        <v>0</v>
      </c>
      <c r="K35" s="60">
        <v>0</v>
      </c>
      <c r="L35" s="72">
        <f t="shared" si="1"/>
        <v>3</v>
      </c>
      <c r="M35" s="60">
        <v>0</v>
      </c>
      <c r="N35" s="60">
        <v>0</v>
      </c>
      <c r="O35" s="60">
        <v>0</v>
      </c>
      <c r="P35" s="30">
        <v>0</v>
      </c>
      <c r="Q35" s="31"/>
      <c r="R35" s="68">
        <v>0</v>
      </c>
      <c r="S35" s="68">
        <v>0</v>
      </c>
      <c r="T35" s="68">
        <v>0</v>
      </c>
      <c r="U35" s="68">
        <v>0</v>
      </c>
      <c r="V35" s="68">
        <v>0</v>
      </c>
      <c r="W35" s="68">
        <v>3</v>
      </c>
      <c r="X35" s="32"/>
      <c r="Y35" s="28"/>
      <c r="Z35" s="107" t="s">
        <v>45</v>
      </c>
      <c r="AA35" s="107"/>
      <c r="AB35" s="107"/>
      <c r="AC35" s="107"/>
    </row>
    <row r="36" spans="1:30" ht="12.9" customHeight="1">
      <c r="A36" s="2"/>
      <c r="B36" s="28"/>
      <c r="C36" s="28"/>
      <c r="D36" s="28"/>
      <c r="E36" s="107" t="s">
        <v>45</v>
      </c>
      <c r="F36" s="107"/>
      <c r="G36" s="108"/>
      <c r="H36" s="72">
        <f t="shared" si="0"/>
        <v>0</v>
      </c>
      <c r="I36" s="61">
        <v>0</v>
      </c>
      <c r="J36" s="61">
        <v>0</v>
      </c>
      <c r="K36" s="61">
        <v>0</v>
      </c>
      <c r="L36" s="72">
        <f t="shared" si="1"/>
        <v>2</v>
      </c>
      <c r="M36" s="61">
        <v>0</v>
      </c>
      <c r="N36" s="61">
        <v>0</v>
      </c>
      <c r="O36" s="61">
        <v>0</v>
      </c>
      <c r="P36" s="34">
        <v>0</v>
      </c>
      <c r="Q36" s="31"/>
      <c r="R36" s="69">
        <v>0</v>
      </c>
      <c r="S36" s="69">
        <v>0</v>
      </c>
      <c r="T36" s="69">
        <v>0</v>
      </c>
      <c r="U36" s="69">
        <v>0</v>
      </c>
      <c r="V36" s="69">
        <v>0</v>
      </c>
      <c r="W36" s="69">
        <v>2</v>
      </c>
      <c r="X36" s="32"/>
      <c r="Y36" s="28"/>
      <c r="Z36" s="28"/>
      <c r="AA36" s="107" t="s">
        <v>45</v>
      </c>
      <c r="AB36" s="107"/>
      <c r="AC36" s="107"/>
    </row>
    <row r="37" spans="1:30" ht="12.9" customHeight="1">
      <c r="A37" s="2"/>
      <c r="B37" s="28"/>
      <c r="C37" s="28"/>
      <c r="D37" s="28"/>
      <c r="E37" s="107" t="s">
        <v>46</v>
      </c>
      <c r="F37" s="107"/>
      <c r="G37" s="108"/>
      <c r="H37" s="72">
        <f t="shared" si="0"/>
        <v>0</v>
      </c>
      <c r="I37" s="61">
        <v>0</v>
      </c>
      <c r="J37" s="61">
        <v>0</v>
      </c>
      <c r="K37" s="61">
        <v>0</v>
      </c>
      <c r="L37" s="72">
        <f t="shared" si="1"/>
        <v>1</v>
      </c>
      <c r="M37" s="61">
        <v>0</v>
      </c>
      <c r="N37" s="61">
        <v>0</v>
      </c>
      <c r="O37" s="61">
        <v>0</v>
      </c>
      <c r="P37" s="34">
        <v>0</v>
      </c>
      <c r="Q37" s="31"/>
      <c r="R37" s="69">
        <v>0</v>
      </c>
      <c r="S37" s="69">
        <v>0</v>
      </c>
      <c r="T37" s="69">
        <v>0</v>
      </c>
      <c r="U37" s="69">
        <v>0</v>
      </c>
      <c r="V37" s="69">
        <v>0</v>
      </c>
      <c r="W37" s="69">
        <v>1</v>
      </c>
      <c r="X37" s="32"/>
      <c r="Y37" s="28"/>
      <c r="Z37" s="28"/>
      <c r="AA37" s="107" t="s">
        <v>46</v>
      </c>
      <c r="AB37" s="107"/>
      <c r="AC37" s="107"/>
    </row>
    <row r="38" spans="1:30" ht="12.9" customHeight="1">
      <c r="A38" s="2"/>
      <c r="B38" s="28"/>
      <c r="C38" s="28"/>
      <c r="D38" s="107" t="s">
        <v>47</v>
      </c>
      <c r="E38" s="107"/>
      <c r="F38" s="107"/>
      <c r="G38" s="108"/>
      <c r="H38" s="72">
        <f t="shared" si="0"/>
        <v>0</v>
      </c>
      <c r="I38" s="60">
        <f>SUM(I39:I43)</f>
        <v>0</v>
      </c>
      <c r="J38" s="60">
        <f>SUM(J39:J43)</f>
        <v>0</v>
      </c>
      <c r="K38" s="60">
        <f>SUM(K39:K43)</f>
        <v>0</v>
      </c>
      <c r="L38" s="72">
        <f t="shared" si="1"/>
        <v>134</v>
      </c>
      <c r="M38" s="60">
        <f>SUM(M39:M43)</f>
        <v>0</v>
      </c>
      <c r="N38" s="60">
        <f>SUM(N39:N43)</f>
        <v>0</v>
      </c>
      <c r="O38" s="60">
        <f>SUM(O39:O43)</f>
        <v>0</v>
      </c>
      <c r="P38" s="30">
        <f>SUM(P39:P43)</f>
        <v>0</v>
      </c>
      <c r="Q38" s="31"/>
      <c r="R38" s="68">
        <f t="shared" ref="R38:W38" si="2">SUM(R39:R43)</f>
        <v>0</v>
      </c>
      <c r="S38" s="68">
        <f t="shared" si="2"/>
        <v>0</v>
      </c>
      <c r="T38" s="68">
        <f t="shared" si="2"/>
        <v>0</v>
      </c>
      <c r="U38" s="68">
        <f t="shared" si="2"/>
        <v>0</v>
      </c>
      <c r="V38" s="68">
        <f t="shared" si="2"/>
        <v>0</v>
      </c>
      <c r="W38" s="68">
        <f t="shared" si="2"/>
        <v>134</v>
      </c>
      <c r="X38" s="32"/>
      <c r="Y38" s="28"/>
      <c r="Z38" s="107" t="s">
        <v>47</v>
      </c>
      <c r="AA38" s="107"/>
      <c r="AB38" s="107"/>
      <c r="AC38" s="107"/>
    </row>
    <row r="39" spans="1:30" ht="12.9" customHeight="1">
      <c r="A39" s="2"/>
      <c r="B39" s="28"/>
      <c r="C39" s="28"/>
      <c r="D39" s="28"/>
      <c r="E39" s="110" t="s">
        <v>48</v>
      </c>
      <c r="F39" s="110"/>
      <c r="G39" s="111"/>
      <c r="H39" s="72">
        <f t="shared" si="0"/>
        <v>0</v>
      </c>
      <c r="I39" s="61">
        <v>0</v>
      </c>
      <c r="J39" s="61">
        <v>0</v>
      </c>
      <c r="K39" s="61">
        <v>0</v>
      </c>
      <c r="L39" s="72">
        <f t="shared" si="1"/>
        <v>5</v>
      </c>
      <c r="M39" s="61">
        <v>0</v>
      </c>
      <c r="N39" s="61">
        <v>0</v>
      </c>
      <c r="O39" s="61">
        <v>0</v>
      </c>
      <c r="P39" s="34">
        <v>0</v>
      </c>
      <c r="Q39" s="31"/>
      <c r="R39" s="69">
        <v>0</v>
      </c>
      <c r="S39" s="69">
        <v>0</v>
      </c>
      <c r="T39" s="69">
        <v>0</v>
      </c>
      <c r="U39" s="69">
        <v>0</v>
      </c>
      <c r="V39" s="69">
        <v>0</v>
      </c>
      <c r="W39" s="69">
        <v>5</v>
      </c>
      <c r="X39" s="32"/>
      <c r="Y39" s="28"/>
      <c r="Z39" s="28"/>
      <c r="AA39" s="110" t="s">
        <v>48</v>
      </c>
      <c r="AB39" s="110"/>
      <c r="AC39" s="110"/>
    </row>
    <row r="40" spans="1:30" ht="12.9" customHeight="1">
      <c r="A40" s="2"/>
      <c r="B40" s="28"/>
      <c r="C40" s="28"/>
      <c r="D40" s="28"/>
      <c r="E40" s="107" t="s">
        <v>49</v>
      </c>
      <c r="F40" s="107"/>
      <c r="G40" s="108"/>
      <c r="H40" s="72">
        <f t="shared" si="0"/>
        <v>0</v>
      </c>
      <c r="I40" s="61">
        <v>0</v>
      </c>
      <c r="J40" s="61">
        <v>0</v>
      </c>
      <c r="K40" s="61">
        <v>0</v>
      </c>
      <c r="L40" s="72">
        <f t="shared" si="1"/>
        <v>84</v>
      </c>
      <c r="M40" s="61">
        <v>0</v>
      </c>
      <c r="N40" s="61">
        <v>0</v>
      </c>
      <c r="O40" s="61">
        <v>0</v>
      </c>
      <c r="P40" s="34">
        <v>0</v>
      </c>
      <c r="Q40" s="31"/>
      <c r="R40" s="69">
        <v>0</v>
      </c>
      <c r="S40" s="69">
        <v>0</v>
      </c>
      <c r="T40" s="69">
        <v>0</v>
      </c>
      <c r="U40" s="69">
        <v>0</v>
      </c>
      <c r="V40" s="69">
        <v>0</v>
      </c>
      <c r="W40" s="69">
        <v>84</v>
      </c>
      <c r="X40" s="32"/>
      <c r="Y40" s="28"/>
      <c r="Z40" s="28"/>
      <c r="AA40" s="107" t="s">
        <v>49</v>
      </c>
      <c r="AB40" s="107"/>
      <c r="AC40" s="107"/>
    </row>
    <row r="41" spans="1:30" ht="12.9" customHeight="1">
      <c r="A41" s="2"/>
      <c r="B41" s="28"/>
      <c r="C41" s="28"/>
      <c r="D41" s="28"/>
      <c r="E41" s="107" t="s">
        <v>165</v>
      </c>
      <c r="F41" s="107"/>
      <c r="G41" s="108"/>
      <c r="H41" s="72">
        <f t="shared" si="0"/>
        <v>0</v>
      </c>
      <c r="I41" s="61">
        <v>0</v>
      </c>
      <c r="J41" s="61">
        <v>0</v>
      </c>
      <c r="K41" s="61">
        <v>0</v>
      </c>
      <c r="L41" s="72">
        <f t="shared" si="1"/>
        <v>1</v>
      </c>
      <c r="M41" s="61">
        <v>0</v>
      </c>
      <c r="N41" s="61">
        <v>0</v>
      </c>
      <c r="O41" s="61">
        <v>0</v>
      </c>
      <c r="P41" s="34">
        <v>0</v>
      </c>
      <c r="Q41" s="31"/>
      <c r="R41" s="69">
        <v>0</v>
      </c>
      <c r="S41" s="69">
        <v>0</v>
      </c>
      <c r="T41" s="69">
        <v>0</v>
      </c>
      <c r="U41" s="69">
        <v>0</v>
      </c>
      <c r="V41" s="69">
        <v>0</v>
      </c>
      <c r="W41" s="69">
        <v>1</v>
      </c>
      <c r="X41" s="32"/>
      <c r="Y41" s="28"/>
      <c r="Z41" s="28"/>
      <c r="AA41" s="107" t="s">
        <v>165</v>
      </c>
      <c r="AB41" s="107"/>
      <c r="AC41" s="107"/>
    </row>
    <row r="42" spans="1:30" ht="12.9" customHeight="1">
      <c r="A42" s="2"/>
      <c r="B42" s="28"/>
      <c r="C42" s="28"/>
      <c r="D42" s="28"/>
      <c r="E42" s="107" t="s">
        <v>50</v>
      </c>
      <c r="F42" s="107"/>
      <c r="G42" s="108"/>
      <c r="H42" s="72">
        <f t="shared" si="0"/>
        <v>0</v>
      </c>
      <c r="I42" s="61">
        <v>0</v>
      </c>
      <c r="J42" s="61">
        <v>0</v>
      </c>
      <c r="K42" s="61">
        <v>0</v>
      </c>
      <c r="L42" s="72">
        <f t="shared" si="1"/>
        <v>43</v>
      </c>
      <c r="M42" s="61">
        <v>0</v>
      </c>
      <c r="N42" s="61">
        <v>0</v>
      </c>
      <c r="O42" s="61">
        <v>0</v>
      </c>
      <c r="P42" s="34">
        <v>0</v>
      </c>
      <c r="Q42" s="31"/>
      <c r="R42" s="69">
        <v>0</v>
      </c>
      <c r="S42" s="69">
        <v>0</v>
      </c>
      <c r="T42" s="69">
        <v>0</v>
      </c>
      <c r="U42" s="69">
        <v>0</v>
      </c>
      <c r="V42" s="69">
        <v>0</v>
      </c>
      <c r="W42" s="69">
        <v>43</v>
      </c>
      <c r="X42" s="32"/>
      <c r="Y42" s="28"/>
      <c r="Z42" s="28"/>
      <c r="AA42" s="107" t="s">
        <v>50</v>
      </c>
      <c r="AB42" s="107"/>
      <c r="AC42" s="107"/>
    </row>
    <row r="43" spans="1:30" ht="12.9" customHeight="1">
      <c r="A43" s="2"/>
      <c r="B43" s="28"/>
      <c r="C43" s="28"/>
      <c r="D43" s="28"/>
      <c r="E43" s="112" t="s">
        <v>72</v>
      </c>
      <c r="F43" s="112"/>
      <c r="G43" s="113"/>
      <c r="H43" s="72">
        <f t="shared" si="0"/>
        <v>0</v>
      </c>
      <c r="I43" s="61">
        <v>0</v>
      </c>
      <c r="J43" s="61">
        <v>0</v>
      </c>
      <c r="K43" s="61">
        <v>0</v>
      </c>
      <c r="L43" s="72">
        <f t="shared" si="1"/>
        <v>1</v>
      </c>
      <c r="M43" s="61">
        <v>0</v>
      </c>
      <c r="N43" s="61">
        <v>0</v>
      </c>
      <c r="O43" s="61">
        <v>0</v>
      </c>
      <c r="P43" s="34">
        <v>0</v>
      </c>
      <c r="Q43" s="31"/>
      <c r="R43" s="69">
        <v>0</v>
      </c>
      <c r="S43" s="69">
        <v>0</v>
      </c>
      <c r="T43" s="69">
        <v>0</v>
      </c>
      <c r="U43" s="69">
        <v>0</v>
      </c>
      <c r="V43" s="69">
        <v>0</v>
      </c>
      <c r="W43" s="69">
        <v>1</v>
      </c>
      <c r="X43" s="32"/>
      <c r="Y43" s="28"/>
      <c r="Z43" s="28"/>
      <c r="AA43" s="112" t="s">
        <v>72</v>
      </c>
      <c r="AB43" s="112"/>
      <c r="AC43" s="112"/>
    </row>
    <row r="44" spans="1:30" ht="12.9" customHeight="1">
      <c r="A44" s="14"/>
      <c r="B44" s="28"/>
      <c r="C44" s="28"/>
      <c r="D44" s="107" t="s">
        <v>73</v>
      </c>
      <c r="E44" s="107"/>
      <c r="F44" s="107"/>
      <c r="G44" s="108"/>
      <c r="H44" s="72">
        <f t="shared" si="0"/>
        <v>0</v>
      </c>
      <c r="I44" s="61">
        <v>0</v>
      </c>
      <c r="J44" s="61">
        <v>0</v>
      </c>
      <c r="K44" s="61">
        <v>0</v>
      </c>
      <c r="L44" s="72">
        <f t="shared" si="1"/>
        <v>0</v>
      </c>
      <c r="M44" s="61">
        <v>0</v>
      </c>
      <c r="N44" s="61">
        <v>0</v>
      </c>
      <c r="O44" s="61">
        <v>0</v>
      </c>
      <c r="P44" s="34">
        <v>0</v>
      </c>
      <c r="Q44" s="31"/>
      <c r="R44" s="69">
        <v>0</v>
      </c>
      <c r="S44" s="69">
        <v>0</v>
      </c>
      <c r="T44" s="69">
        <v>0</v>
      </c>
      <c r="U44" s="69">
        <v>0</v>
      </c>
      <c r="V44" s="69">
        <v>0</v>
      </c>
      <c r="W44" s="69">
        <v>0</v>
      </c>
      <c r="X44" s="32"/>
      <c r="Y44" s="28"/>
      <c r="Z44" s="107" t="s">
        <v>73</v>
      </c>
      <c r="AA44" s="107"/>
      <c r="AB44" s="107"/>
      <c r="AC44" s="107"/>
    </row>
    <row r="45" spans="1:30" s="14" customFormat="1" ht="12.9" customHeight="1">
      <c r="A45" s="2"/>
      <c r="B45" s="28"/>
      <c r="C45" s="28"/>
      <c r="D45" s="28"/>
      <c r="E45" s="109" t="s">
        <v>74</v>
      </c>
      <c r="F45" s="109"/>
      <c r="G45" s="29" t="s">
        <v>51</v>
      </c>
      <c r="H45" s="72">
        <f t="shared" si="0"/>
        <v>0</v>
      </c>
      <c r="I45" s="61">
        <v>0</v>
      </c>
      <c r="J45" s="61">
        <v>0</v>
      </c>
      <c r="K45" s="61">
        <v>0</v>
      </c>
      <c r="L45" s="72">
        <f t="shared" si="1"/>
        <v>0</v>
      </c>
      <c r="M45" s="61">
        <v>0</v>
      </c>
      <c r="N45" s="61">
        <v>0</v>
      </c>
      <c r="O45" s="61">
        <v>0</v>
      </c>
      <c r="P45" s="34">
        <v>0</v>
      </c>
      <c r="Q45" s="31"/>
      <c r="R45" s="69">
        <v>0</v>
      </c>
      <c r="S45" s="69">
        <v>0</v>
      </c>
      <c r="T45" s="69">
        <v>0</v>
      </c>
      <c r="U45" s="69">
        <v>0</v>
      </c>
      <c r="V45" s="69">
        <v>0</v>
      </c>
      <c r="W45" s="69">
        <v>0</v>
      </c>
      <c r="X45" s="32"/>
      <c r="Y45" s="28"/>
      <c r="Z45" s="28"/>
      <c r="AA45" s="109" t="s">
        <v>52</v>
      </c>
      <c r="AB45" s="109"/>
      <c r="AC45" s="28" t="s">
        <v>51</v>
      </c>
      <c r="AD45" s="2"/>
    </row>
    <row r="46" spans="1:30" ht="12.9" customHeight="1">
      <c r="A46" s="2"/>
      <c r="B46" s="28"/>
      <c r="C46" s="28"/>
      <c r="D46" s="107" t="s">
        <v>53</v>
      </c>
      <c r="E46" s="107"/>
      <c r="F46" s="107"/>
      <c r="G46" s="108"/>
      <c r="H46" s="72">
        <f t="shared" si="0"/>
        <v>0</v>
      </c>
      <c r="I46" s="61">
        <v>0</v>
      </c>
      <c r="J46" s="61">
        <v>0</v>
      </c>
      <c r="K46" s="61">
        <v>0</v>
      </c>
      <c r="L46" s="72">
        <f t="shared" si="1"/>
        <v>0</v>
      </c>
      <c r="M46" s="61">
        <v>0</v>
      </c>
      <c r="N46" s="61">
        <v>0</v>
      </c>
      <c r="O46" s="61">
        <v>0</v>
      </c>
      <c r="P46" s="34">
        <v>0</v>
      </c>
      <c r="Q46" s="31"/>
      <c r="R46" s="69">
        <v>0</v>
      </c>
      <c r="S46" s="69">
        <v>0</v>
      </c>
      <c r="T46" s="69">
        <v>0</v>
      </c>
      <c r="U46" s="69">
        <v>0</v>
      </c>
      <c r="V46" s="69">
        <v>0</v>
      </c>
      <c r="W46" s="69">
        <v>0</v>
      </c>
      <c r="X46" s="32"/>
      <c r="Y46" s="28"/>
      <c r="Z46" s="107" t="s">
        <v>53</v>
      </c>
      <c r="AA46" s="107"/>
      <c r="AB46" s="107"/>
      <c r="AC46" s="107"/>
      <c r="AD46" s="14"/>
    </row>
    <row r="47" spans="1:30" ht="12.9" customHeight="1">
      <c r="A47" s="2"/>
      <c r="B47" s="28"/>
      <c r="C47" s="28"/>
      <c r="D47" s="107" t="s">
        <v>75</v>
      </c>
      <c r="E47" s="107"/>
      <c r="F47" s="107"/>
      <c r="G47" s="108"/>
      <c r="H47" s="72">
        <f t="shared" si="0"/>
        <v>0</v>
      </c>
      <c r="I47" s="61">
        <v>0</v>
      </c>
      <c r="J47" s="61">
        <v>0</v>
      </c>
      <c r="K47" s="61">
        <v>0</v>
      </c>
      <c r="L47" s="72">
        <f t="shared" si="1"/>
        <v>0</v>
      </c>
      <c r="M47" s="61">
        <v>0</v>
      </c>
      <c r="N47" s="61">
        <v>0</v>
      </c>
      <c r="O47" s="61">
        <v>0</v>
      </c>
      <c r="P47" s="34">
        <v>0</v>
      </c>
      <c r="Q47" s="31"/>
      <c r="R47" s="69">
        <v>0</v>
      </c>
      <c r="S47" s="69">
        <v>0</v>
      </c>
      <c r="T47" s="69">
        <v>0</v>
      </c>
      <c r="U47" s="69">
        <v>0</v>
      </c>
      <c r="V47" s="69">
        <v>0</v>
      </c>
      <c r="W47" s="69">
        <v>0</v>
      </c>
      <c r="X47" s="32"/>
      <c r="Y47" s="28"/>
      <c r="Z47" s="107" t="s">
        <v>75</v>
      </c>
      <c r="AA47" s="107"/>
      <c r="AB47" s="107"/>
      <c r="AC47" s="107"/>
    </row>
    <row r="48" spans="1:30" ht="12.9" customHeight="1">
      <c r="A48" s="2"/>
      <c r="B48" s="23"/>
      <c r="C48" s="105" t="s">
        <v>76</v>
      </c>
      <c r="D48" s="105"/>
      <c r="E48" s="105"/>
      <c r="F48" s="105"/>
      <c r="G48" s="106"/>
      <c r="H48" s="26">
        <f t="shared" si="0"/>
        <v>0</v>
      </c>
      <c r="I48" s="59">
        <v>0</v>
      </c>
      <c r="J48" s="59">
        <v>0</v>
      </c>
      <c r="K48" s="59">
        <v>0</v>
      </c>
      <c r="L48" s="26">
        <f t="shared" si="1"/>
        <v>120</v>
      </c>
      <c r="M48" s="59">
        <v>0</v>
      </c>
      <c r="N48" s="59">
        <v>0</v>
      </c>
      <c r="O48" s="59">
        <v>0</v>
      </c>
      <c r="P48" s="19">
        <v>0</v>
      </c>
      <c r="Q48" s="20"/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120</v>
      </c>
      <c r="X48" s="22"/>
      <c r="Y48" s="105" t="s">
        <v>76</v>
      </c>
      <c r="Z48" s="105"/>
      <c r="AA48" s="105"/>
      <c r="AB48" s="105"/>
      <c r="AC48" s="105"/>
    </row>
    <row r="49" spans="1:30" ht="12.9" customHeight="1">
      <c r="A49" s="14"/>
      <c r="B49" s="28"/>
      <c r="C49" s="28"/>
      <c r="D49" s="107" t="s">
        <v>77</v>
      </c>
      <c r="E49" s="107"/>
      <c r="F49" s="107"/>
      <c r="G49" s="108"/>
      <c r="H49" s="72">
        <f t="shared" si="0"/>
        <v>0</v>
      </c>
      <c r="I49" s="60">
        <v>0</v>
      </c>
      <c r="J49" s="60">
        <v>0</v>
      </c>
      <c r="K49" s="60">
        <v>0</v>
      </c>
      <c r="L49" s="72">
        <f t="shared" si="1"/>
        <v>113</v>
      </c>
      <c r="M49" s="60">
        <v>0</v>
      </c>
      <c r="N49" s="60">
        <v>0</v>
      </c>
      <c r="O49" s="60">
        <v>0</v>
      </c>
      <c r="P49" s="30">
        <v>0</v>
      </c>
      <c r="Q49" s="31"/>
      <c r="R49" s="68">
        <v>0</v>
      </c>
      <c r="S49" s="68">
        <v>0</v>
      </c>
      <c r="T49" s="68">
        <v>0</v>
      </c>
      <c r="U49" s="68">
        <v>0</v>
      </c>
      <c r="V49" s="68">
        <v>0</v>
      </c>
      <c r="W49" s="68">
        <v>113</v>
      </c>
      <c r="X49" s="32"/>
      <c r="Y49" s="28"/>
      <c r="Z49" s="107" t="s">
        <v>77</v>
      </c>
      <c r="AA49" s="107"/>
      <c r="AB49" s="107"/>
      <c r="AC49" s="107"/>
    </row>
    <row r="50" spans="1:30" s="14" customFormat="1" ht="12.9" customHeight="1">
      <c r="A50" s="2"/>
      <c r="B50" s="28"/>
      <c r="C50" s="28"/>
      <c r="D50" s="28"/>
      <c r="E50" s="112" t="s">
        <v>78</v>
      </c>
      <c r="F50" s="107"/>
      <c r="G50" s="108"/>
      <c r="H50" s="72">
        <f t="shared" si="0"/>
        <v>0</v>
      </c>
      <c r="I50" s="61">
        <v>0</v>
      </c>
      <c r="J50" s="61">
        <v>0</v>
      </c>
      <c r="K50" s="61">
        <v>0</v>
      </c>
      <c r="L50" s="72">
        <f t="shared" si="1"/>
        <v>53</v>
      </c>
      <c r="M50" s="61">
        <v>0</v>
      </c>
      <c r="N50" s="61">
        <v>0</v>
      </c>
      <c r="O50" s="61">
        <v>0</v>
      </c>
      <c r="P50" s="34">
        <v>0</v>
      </c>
      <c r="Q50" s="31"/>
      <c r="R50" s="69">
        <v>0</v>
      </c>
      <c r="S50" s="69">
        <v>0</v>
      </c>
      <c r="T50" s="69">
        <v>0</v>
      </c>
      <c r="U50" s="69">
        <v>0</v>
      </c>
      <c r="V50" s="69">
        <v>0</v>
      </c>
      <c r="W50" s="69">
        <v>53</v>
      </c>
      <c r="X50" s="32"/>
      <c r="Y50" s="28"/>
      <c r="Z50" s="28"/>
      <c r="AA50" s="112" t="s">
        <v>78</v>
      </c>
      <c r="AB50" s="107"/>
      <c r="AC50" s="107"/>
      <c r="AD50" s="2"/>
    </row>
    <row r="51" spans="1:30" ht="12.9" customHeight="1">
      <c r="A51" s="2"/>
      <c r="B51" s="28"/>
      <c r="C51" s="28"/>
      <c r="D51" s="28"/>
      <c r="E51" s="112" t="s">
        <v>79</v>
      </c>
      <c r="F51" s="107"/>
      <c r="G51" s="108"/>
      <c r="H51" s="72">
        <f t="shared" si="0"/>
        <v>0</v>
      </c>
      <c r="I51" s="61">
        <v>0</v>
      </c>
      <c r="J51" s="61">
        <v>0</v>
      </c>
      <c r="K51" s="61">
        <v>0</v>
      </c>
      <c r="L51" s="72">
        <f t="shared" si="1"/>
        <v>55</v>
      </c>
      <c r="M51" s="61">
        <v>0</v>
      </c>
      <c r="N51" s="61">
        <v>0</v>
      </c>
      <c r="O51" s="61">
        <v>0</v>
      </c>
      <c r="P51" s="34">
        <v>0</v>
      </c>
      <c r="Q51" s="31"/>
      <c r="R51" s="69">
        <v>0</v>
      </c>
      <c r="S51" s="69">
        <v>0</v>
      </c>
      <c r="T51" s="69">
        <v>0</v>
      </c>
      <c r="U51" s="69">
        <v>0</v>
      </c>
      <c r="V51" s="69">
        <v>0</v>
      </c>
      <c r="W51" s="69">
        <v>55</v>
      </c>
      <c r="X51" s="32"/>
      <c r="Y51" s="28"/>
      <c r="Z51" s="28"/>
      <c r="AA51" s="112" t="s">
        <v>79</v>
      </c>
      <c r="AB51" s="107"/>
      <c r="AC51" s="107"/>
      <c r="AD51" s="14"/>
    </row>
    <row r="52" spans="1:30" ht="12.9" customHeight="1">
      <c r="A52" s="2"/>
      <c r="B52" s="28"/>
      <c r="C52" s="28"/>
      <c r="D52" s="28"/>
      <c r="E52" s="112" t="s">
        <v>54</v>
      </c>
      <c r="F52" s="107"/>
      <c r="G52" s="108"/>
      <c r="H52" s="72">
        <f t="shared" si="0"/>
        <v>0</v>
      </c>
      <c r="I52" s="61">
        <v>0</v>
      </c>
      <c r="J52" s="61">
        <v>0</v>
      </c>
      <c r="K52" s="61">
        <v>0</v>
      </c>
      <c r="L52" s="72">
        <f t="shared" si="1"/>
        <v>5</v>
      </c>
      <c r="M52" s="61">
        <v>0</v>
      </c>
      <c r="N52" s="61">
        <v>0</v>
      </c>
      <c r="O52" s="61">
        <v>0</v>
      </c>
      <c r="P52" s="34">
        <v>0</v>
      </c>
      <c r="Q52" s="31"/>
      <c r="R52" s="69">
        <v>0</v>
      </c>
      <c r="S52" s="69">
        <v>0</v>
      </c>
      <c r="T52" s="69">
        <v>0</v>
      </c>
      <c r="U52" s="69">
        <v>0</v>
      </c>
      <c r="V52" s="69">
        <v>0</v>
      </c>
      <c r="W52" s="69">
        <v>5</v>
      </c>
      <c r="X52" s="32"/>
      <c r="Y52" s="28"/>
      <c r="Z52" s="28"/>
      <c r="AA52" s="112" t="s">
        <v>54</v>
      </c>
      <c r="AB52" s="107"/>
      <c r="AC52" s="107"/>
    </row>
    <row r="53" spans="1:30" ht="12.9" customHeight="1">
      <c r="A53" s="2"/>
      <c r="B53" s="28"/>
      <c r="C53" s="28"/>
      <c r="D53" s="107" t="s">
        <v>144</v>
      </c>
      <c r="E53" s="107"/>
      <c r="F53" s="107"/>
      <c r="G53" s="108"/>
      <c r="H53" s="72">
        <f t="shared" si="0"/>
        <v>0</v>
      </c>
      <c r="I53" s="61">
        <v>0</v>
      </c>
      <c r="J53" s="61">
        <v>0</v>
      </c>
      <c r="K53" s="61">
        <v>0</v>
      </c>
      <c r="L53" s="72">
        <f t="shared" si="1"/>
        <v>7</v>
      </c>
      <c r="M53" s="61">
        <v>0</v>
      </c>
      <c r="N53" s="61">
        <v>0</v>
      </c>
      <c r="O53" s="61">
        <v>0</v>
      </c>
      <c r="P53" s="34">
        <v>0</v>
      </c>
      <c r="Q53" s="31"/>
      <c r="R53" s="69">
        <v>0</v>
      </c>
      <c r="S53" s="69">
        <v>0</v>
      </c>
      <c r="T53" s="69">
        <v>0</v>
      </c>
      <c r="U53" s="69">
        <v>0</v>
      </c>
      <c r="V53" s="69">
        <v>0</v>
      </c>
      <c r="W53" s="69">
        <v>7</v>
      </c>
      <c r="X53" s="32"/>
      <c r="Y53" s="28"/>
      <c r="Z53" s="107" t="s">
        <v>144</v>
      </c>
      <c r="AA53" s="107"/>
      <c r="AB53" s="107"/>
      <c r="AC53" s="107"/>
    </row>
    <row r="54" spans="1:30" ht="12.9" customHeight="1">
      <c r="A54" s="2"/>
      <c r="B54" s="12"/>
      <c r="C54" s="12"/>
      <c r="D54" s="12"/>
      <c r="E54" s="109" t="s">
        <v>145</v>
      </c>
      <c r="F54" s="109"/>
      <c r="G54" s="29" t="s">
        <v>55</v>
      </c>
      <c r="H54" s="72">
        <f t="shared" si="0"/>
        <v>0</v>
      </c>
      <c r="I54" s="61">
        <v>0</v>
      </c>
      <c r="J54" s="61">
        <v>0</v>
      </c>
      <c r="K54" s="61">
        <v>0</v>
      </c>
      <c r="L54" s="72">
        <f t="shared" si="1"/>
        <v>3</v>
      </c>
      <c r="M54" s="61">
        <v>0</v>
      </c>
      <c r="N54" s="61">
        <v>0</v>
      </c>
      <c r="O54" s="61">
        <v>0</v>
      </c>
      <c r="P54" s="34">
        <v>0</v>
      </c>
      <c r="Q54" s="31"/>
      <c r="R54" s="69">
        <v>0</v>
      </c>
      <c r="S54" s="69">
        <v>0</v>
      </c>
      <c r="T54" s="69">
        <v>0</v>
      </c>
      <c r="U54" s="69">
        <v>0</v>
      </c>
      <c r="V54" s="69">
        <v>0</v>
      </c>
      <c r="W54" s="69">
        <v>3</v>
      </c>
      <c r="X54" s="36"/>
      <c r="Y54" s="12"/>
      <c r="Z54" s="12"/>
      <c r="AA54" s="109" t="s">
        <v>56</v>
      </c>
      <c r="AB54" s="109"/>
      <c r="AC54" s="28" t="s">
        <v>55</v>
      </c>
    </row>
    <row r="55" spans="1:30" ht="12.9" customHeight="1">
      <c r="A55" s="2"/>
      <c r="B55" s="12"/>
      <c r="C55" s="12"/>
      <c r="D55" s="12"/>
      <c r="E55" s="115" t="s">
        <v>56</v>
      </c>
      <c r="F55" s="115"/>
      <c r="G55" s="29" t="s">
        <v>57</v>
      </c>
      <c r="H55" s="72">
        <f t="shared" si="0"/>
        <v>0</v>
      </c>
      <c r="I55" s="61">
        <v>0</v>
      </c>
      <c r="J55" s="61">
        <v>0</v>
      </c>
      <c r="K55" s="61">
        <v>0</v>
      </c>
      <c r="L55" s="72">
        <f t="shared" si="1"/>
        <v>0</v>
      </c>
      <c r="M55" s="61">
        <v>0</v>
      </c>
      <c r="N55" s="61">
        <v>0</v>
      </c>
      <c r="O55" s="61">
        <v>0</v>
      </c>
      <c r="P55" s="34">
        <v>0</v>
      </c>
      <c r="Q55" s="31"/>
      <c r="R55" s="69">
        <v>0</v>
      </c>
      <c r="S55" s="69">
        <v>0</v>
      </c>
      <c r="T55" s="69">
        <v>0</v>
      </c>
      <c r="U55" s="69">
        <v>0</v>
      </c>
      <c r="V55" s="69">
        <v>0</v>
      </c>
      <c r="W55" s="69">
        <v>0</v>
      </c>
      <c r="X55" s="36"/>
      <c r="Y55" s="12"/>
      <c r="Z55" s="12"/>
      <c r="AA55" s="115" t="s">
        <v>58</v>
      </c>
      <c r="AB55" s="115"/>
      <c r="AC55" s="28" t="s">
        <v>57</v>
      </c>
    </row>
    <row r="56" spans="1:30" ht="12.9" customHeight="1">
      <c r="A56" s="2"/>
      <c r="B56" s="37"/>
      <c r="C56" s="105" t="s">
        <v>59</v>
      </c>
      <c r="D56" s="105"/>
      <c r="E56" s="105"/>
      <c r="F56" s="105"/>
      <c r="G56" s="106"/>
      <c r="H56" s="26">
        <f t="shared" si="0"/>
        <v>0</v>
      </c>
      <c r="I56" s="62">
        <v>0</v>
      </c>
      <c r="J56" s="62">
        <v>0</v>
      </c>
      <c r="K56" s="62">
        <v>0</v>
      </c>
      <c r="L56" s="26">
        <f t="shared" si="1"/>
        <v>239</v>
      </c>
      <c r="M56" s="62">
        <v>3</v>
      </c>
      <c r="N56" s="62">
        <v>1</v>
      </c>
      <c r="O56" s="62">
        <v>0</v>
      </c>
      <c r="P56" s="33">
        <v>0</v>
      </c>
      <c r="Q56" s="20"/>
      <c r="R56" s="70">
        <v>6</v>
      </c>
      <c r="S56" s="70">
        <v>4</v>
      </c>
      <c r="T56" s="70">
        <v>4</v>
      </c>
      <c r="U56" s="70">
        <v>0</v>
      </c>
      <c r="V56" s="70">
        <v>15</v>
      </c>
      <c r="W56" s="70">
        <v>206</v>
      </c>
      <c r="X56" s="38"/>
      <c r="Y56" s="105" t="s">
        <v>59</v>
      </c>
      <c r="Z56" s="105"/>
      <c r="AA56" s="105"/>
      <c r="AB56" s="105"/>
      <c r="AC56" s="105"/>
    </row>
    <row r="57" spans="1:30" ht="12.9" customHeight="1">
      <c r="B57" s="12"/>
      <c r="C57" s="12"/>
      <c r="D57" s="109" t="s">
        <v>58</v>
      </c>
      <c r="E57" s="109"/>
      <c r="F57" s="107" t="s">
        <v>60</v>
      </c>
      <c r="G57" s="108"/>
      <c r="H57" s="72">
        <f t="shared" si="0"/>
        <v>0</v>
      </c>
      <c r="I57" s="61">
        <v>0</v>
      </c>
      <c r="J57" s="61">
        <v>0</v>
      </c>
      <c r="K57" s="61">
        <v>0</v>
      </c>
      <c r="L57" s="72">
        <f t="shared" si="1"/>
        <v>0</v>
      </c>
      <c r="M57" s="61">
        <v>0</v>
      </c>
      <c r="N57" s="61">
        <v>0</v>
      </c>
      <c r="O57" s="61">
        <v>0</v>
      </c>
      <c r="P57" s="34">
        <v>0</v>
      </c>
      <c r="Q57" s="31"/>
      <c r="R57" s="69">
        <v>0</v>
      </c>
      <c r="S57" s="69">
        <v>0</v>
      </c>
      <c r="T57" s="69">
        <v>0</v>
      </c>
      <c r="U57" s="69">
        <v>0</v>
      </c>
      <c r="V57" s="69">
        <v>0</v>
      </c>
      <c r="W57" s="69">
        <v>0</v>
      </c>
      <c r="X57" s="36"/>
      <c r="Y57" s="12"/>
      <c r="Z57" s="109" t="s">
        <v>58</v>
      </c>
      <c r="AA57" s="109"/>
      <c r="AB57" s="107" t="s">
        <v>60</v>
      </c>
      <c r="AC57" s="107"/>
    </row>
    <row r="58" spans="1:30" ht="12.9" customHeight="1">
      <c r="B58" s="12"/>
      <c r="C58" s="12"/>
      <c r="D58" s="109" t="s">
        <v>58</v>
      </c>
      <c r="E58" s="109"/>
      <c r="F58" s="107" t="s">
        <v>61</v>
      </c>
      <c r="G58" s="108"/>
      <c r="H58" s="72">
        <f t="shared" si="0"/>
        <v>0</v>
      </c>
      <c r="I58" s="61">
        <v>0</v>
      </c>
      <c r="J58" s="61">
        <v>0</v>
      </c>
      <c r="K58" s="61">
        <v>0</v>
      </c>
      <c r="L58" s="72">
        <f t="shared" si="1"/>
        <v>22</v>
      </c>
      <c r="M58" s="61">
        <v>0</v>
      </c>
      <c r="N58" s="61">
        <v>0</v>
      </c>
      <c r="O58" s="61">
        <v>0</v>
      </c>
      <c r="P58" s="34">
        <v>0</v>
      </c>
      <c r="Q58" s="31"/>
      <c r="R58" s="69">
        <v>0</v>
      </c>
      <c r="S58" s="69">
        <v>0</v>
      </c>
      <c r="T58" s="69">
        <v>0</v>
      </c>
      <c r="U58" s="69">
        <v>0</v>
      </c>
      <c r="V58" s="69">
        <v>2</v>
      </c>
      <c r="W58" s="69">
        <v>20</v>
      </c>
      <c r="X58" s="36"/>
      <c r="Y58" s="12"/>
      <c r="Z58" s="109" t="s">
        <v>58</v>
      </c>
      <c r="AA58" s="109"/>
      <c r="AB58" s="107" t="s">
        <v>61</v>
      </c>
      <c r="AC58" s="107"/>
    </row>
    <row r="59" spans="1:30" ht="12.9" customHeight="1">
      <c r="B59" s="12"/>
      <c r="C59" s="12"/>
      <c r="D59" s="109" t="s">
        <v>58</v>
      </c>
      <c r="E59" s="109"/>
      <c r="F59" s="107" t="s">
        <v>62</v>
      </c>
      <c r="G59" s="108"/>
      <c r="H59" s="72">
        <f t="shared" si="0"/>
        <v>0</v>
      </c>
      <c r="I59" s="61">
        <v>0</v>
      </c>
      <c r="J59" s="61">
        <v>0</v>
      </c>
      <c r="K59" s="61">
        <v>0</v>
      </c>
      <c r="L59" s="72">
        <f t="shared" si="1"/>
        <v>23</v>
      </c>
      <c r="M59" s="61">
        <v>0</v>
      </c>
      <c r="N59" s="61">
        <v>0</v>
      </c>
      <c r="O59" s="61">
        <v>0</v>
      </c>
      <c r="P59" s="34">
        <v>0</v>
      </c>
      <c r="Q59" s="31"/>
      <c r="R59" s="69">
        <v>0</v>
      </c>
      <c r="S59" s="69">
        <v>0</v>
      </c>
      <c r="T59" s="69">
        <v>0</v>
      </c>
      <c r="U59" s="69">
        <v>0</v>
      </c>
      <c r="V59" s="69">
        <v>1</v>
      </c>
      <c r="W59" s="69">
        <v>22</v>
      </c>
      <c r="X59" s="36"/>
      <c r="Y59" s="12"/>
      <c r="Z59" s="109" t="s">
        <v>82</v>
      </c>
      <c r="AA59" s="109"/>
      <c r="AB59" s="107" t="s">
        <v>62</v>
      </c>
      <c r="AC59" s="107"/>
    </row>
    <row r="60" spans="1:30" ht="12.9" customHeight="1">
      <c r="B60" s="12"/>
      <c r="C60" s="12"/>
      <c r="D60" s="109" t="s">
        <v>82</v>
      </c>
      <c r="E60" s="109"/>
      <c r="F60" s="107" t="s">
        <v>83</v>
      </c>
      <c r="G60" s="108"/>
      <c r="H60" s="72">
        <f t="shared" si="0"/>
        <v>0</v>
      </c>
      <c r="I60" s="61">
        <v>0</v>
      </c>
      <c r="J60" s="61">
        <v>0</v>
      </c>
      <c r="K60" s="61">
        <v>0</v>
      </c>
      <c r="L60" s="72">
        <f t="shared" si="1"/>
        <v>23</v>
      </c>
      <c r="M60" s="61">
        <v>2</v>
      </c>
      <c r="N60" s="61">
        <v>0</v>
      </c>
      <c r="O60" s="61">
        <v>0</v>
      </c>
      <c r="P60" s="34">
        <v>0</v>
      </c>
      <c r="Q60" s="31"/>
      <c r="R60" s="69">
        <v>6</v>
      </c>
      <c r="S60" s="69">
        <v>0</v>
      </c>
      <c r="T60" s="69">
        <v>3</v>
      </c>
      <c r="U60" s="69">
        <v>0</v>
      </c>
      <c r="V60" s="69">
        <v>3</v>
      </c>
      <c r="W60" s="69">
        <v>9</v>
      </c>
      <c r="X60" s="36"/>
      <c r="Y60" s="12"/>
      <c r="Z60" s="109" t="s">
        <v>82</v>
      </c>
      <c r="AA60" s="109"/>
      <c r="AB60" s="107" t="s">
        <v>83</v>
      </c>
      <c r="AC60" s="107"/>
    </row>
    <row r="61" spans="1:30" ht="12.9" customHeight="1">
      <c r="B61" s="12"/>
      <c r="C61" s="12"/>
      <c r="D61" s="109" t="s">
        <v>82</v>
      </c>
      <c r="E61" s="109"/>
      <c r="F61" s="116" t="s">
        <v>164</v>
      </c>
      <c r="G61" s="120"/>
      <c r="H61" s="72">
        <f t="shared" si="0"/>
        <v>0</v>
      </c>
      <c r="I61" s="61">
        <v>0</v>
      </c>
      <c r="J61" s="61">
        <v>0</v>
      </c>
      <c r="K61" s="61">
        <v>0</v>
      </c>
      <c r="L61" s="72">
        <f t="shared" si="1"/>
        <v>2</v>
      </c>
      <c r="M61" s="61">
        <v>0</v>
      </c>
      <c r="N61" s="61">
        <v>1</v>
      </c>
      <c r="O61" s="61">
        <v>0</v>
      </c>
      <c r="P61" s="34">
        <v>0</v>
      </c>
      <c r="Q61" s="31"/>
      <c r="R61" s="69">
        <v>0</v>
      </c>
      <c r="S61" s="69">
        <v>0</v>
      </c>
      <c r="T61" s="69">
        <v>0</v>
      </c>
      <c r="U61" s="69">
        <v>0</v>
      </c>
      <c r="V61" s="69">
        <v>0</v>
      </c>
      <c r="W61" s="69">
        <v>1</v>
      </c>
      <c r="X61" s="36"/>
      <c r="Y61" s="12"/>
      <c r="Z61" s="109" t="s">
        <v>82</v>
      </c>
      <c r="AA61" s="109"/>
      <c r="AB61" s="116" t="s">
        <v>164</v>
      </c>
      <c r="AC61" s="116"/>
    </row>
    <row r="62" spans="1:30" ht="12.9" customHeight="1">
      <c r="B62" s="12"/>
      <c r="C62" s="12"/>
      <c r="D62" s="109" t="s">
        <v>82</v>
      </c>
      <c r="E62" s="109"/>
      <c r="F62" s="107" t="s">
        <v>63</v>
      </c>
      <c r="G62" s="108"/>
      <c r="H62" s="72">
        <f t="shared" si="0"/>
        <v>0</v>
      </c>
      <c r="I62" s="61">
        <v>0</v>
      </c>
      <c r="J62" s="61">
        <v>0</v>
      </c>
      <c r="K62" s="61">
        <v>0</v>
      </c>
      <c r="L62" s="72">
        <f t="shared" si="1"/>
        <v>6</v>
      </c>
      <c r="M62" s="61">
        <v>0</v>
      </c>
      <c r="N62" s="61">
        <v>0</v>
      </c>
      <c r="O62" s="61">
        <v>0</v>
      </c>
      <c r="P62" s="34">
        <v>0</v>
      </c>
      <c r="Q62" s="31"/>
      <c r="R62" s="69">
        <v>0</v>
      </c>
      <c r="S62" s="69">
        <v>0</v>
      </c>
      <c r="T62" s="69">
        <v>0</v>
      </c>
      <c r="U62" s="69">
        <v>0</v>
      </c>
      <c r="V62" s="69">
        <v>0</v>
      </c>
      <c r="W62" s="69">
        <v>6</v>
      </c>
      <c r="X62" s="36"/>
      <c r="Y62" s="12"/>
      <c r="Z62" s="109" t="s">
        <v>56</v>
      </c>
      <c r="AA62" s="109"/>
      <c r="AB62" s="107" t="s">
        <v>63</v>
      </c>
      <c r="AC62" s="107"/>
    </row>
    <row r="63" spans="1:30" ht="12.9" customHeight="1" thickBot="1">
      <c r="B63" s="39"/>
      <c r="C63" s="39"/>
      <c r="D63" s="117" t="s">
        <v>56</v>
      </c>
      <c r="E63" s="117"/>
      <c r="F63" s="118" t="s">
        <v>64</v>
      </c>
      <c r="G63" s="119"/>
      <c r="H63" s="74">
        <f t="shared" si="0"/>
        <v>0</v>
      </c>
      <c r="I63" s="63">
        <v>0</v>
      </c>
      <c r="J63" s="63">
        <v>0</v>
      </c>
      <c r="K63" s="63">
        <v>0</v>
      </c>
      <c r="L63" s="74">
        <f t="shared" si="1"/>
        <v>101</v>
      </c>
      <c r="M63" s="63">
        <v>1</v>
      </c>
      <c r="N63" s="63">
        <v>0</v>
      </c>
      <c r="O63" s="63">
        <v>0</v>
      </c>
      <c r="P63" s="44">
        <v>0</v>
      </c>
      <c r="Q63" s="31"/>
      <c r="R63" s="71">
        <v>0</v>
      </c>
      <c r="S63" s="71">
        <v>3</v>
      </c>
      <c r="T63" s="71">
        <v>0</v>
      </c>
      <c r="U63" s="71">
        <v>0</v>
      </c>
      <c r="V63" s="71">
        <v>8</v>
      </c>
      <c r="W63" s="71">
        <v>89</v>
      </c>
      <c r="X63" s="45"/>
      <c r="Y63" s="39"/>
      <c r="Z63" s="117" t="s">
        <v>84</v>
      </c>
      <c r="AA63" s="117"/>
      <c r="AB63" s="118" t="s">
        <v>64</v>
      </c>
      <c r="AC63" s="118"/>
    </row>
    <row r="64" spans="1:30" ht="12.75" customHeight="1"/>
    <row r="66" spans="7:23">
      <c r="G66" s="46" t="s">
        <v>150</v>
      </c>
      <c r="H66" s="46"/>
    </row>
    <row r="67" spans="7:23">
      <c r="G67" s="46" t="s">
        <v>151</v>
      </c>
      <c r="H67" s="47">
        <f t="shared" ref="H67:W67" si="3">SUM(H9,H22,H29,H33,H48,H56)-H8</f>
        <v>0</v>
      </c>
      <c r="I67" s="47">
        <f t="shared" si="3"/>
        <v>0</v>
      </c>
      <c r="J67" s="47">
        <f t="shared" si="3"/>
        <v>0</v>
      </c>
      <c r="K67" s="47">
        <f t="shared" si="3"/>
        <v>0</v>
      </c>
      <c r="L67" s="47">
        <f t="shared" si="3"/>
        <v>0</v>
      </c>
      <c r="M67" s="47">
        <f t="shared" si="3"/>
        <v>0</v>
      </c>
      <c r="N67" s="47">
        <f t="shared" si="3"/>
        <v>0</v>
      </c>
      <c r="O67" s="47">
        <f t="shared" si="3"/>
        <v>0</v>
      </c>
      <c r="P67" s="47">
        <f t="shared" si="3"/>
        <v>0</v>
      </c>
      <c r="Q67" s="47"/>
      <c r="R67" s="47">
        <f t="shared" si="3"/>
        <v>0</v>
      </c>
      <c r="S67" s="47">
        <f t="shared" si="3"/>
        <v>0</v>
      </c>
      <c r="T67" s="47">
        <f t="shared" si="3"/>
        <v>0</v>
      </c>
      <c r="U67" s="47">
        <f t="shared" si="3"/>
        <v>0</v>
      </c>
      <c r="V67" s="47">
        <f t="shared" si="3"/>
        <v>0</v>
      </c>
      <c r="W67" s="47">
        <f t="shared" si="3"/>
        <v>0</v>
      </c>
    </row>
    <row r="68" spans="7:23">
      <c r="G68" s="46" t="s">
        <v>152</v>
      </c>
      <c r="H68" s="47">
        <f t="shared" ref="H68:W68" si="4">SUM(H10,H15,H20,H21)-H9</f>
        <v>0</v>
      </c>
      <c r="I68" s="47">
        <f t="shared" si="4"/>
        <v>0</v>
      </c>
      <c r="J68" s="47">
        <f t="shared" si="4"/>
        <v>0</v>
      </c>
      <c r="K68" s="47">
        <f t="shared" si="4"/>
        <v>0</v>
      </c>
      <c r="L68" s="47">
        <f t="shared" si="4"/>
        <v>0</v>
      </c>
      <c r="M68" s="47">
        <f t="shared" si="4"/>
        <v>0</v>
      </c>
      <c r="N68" s="47">
        <f t="shared" si="4"/>
        <v>0</v>
      </c>
      <c r="O68" s="47">
        <f t="shared" si="4"/>
        <v>0</v>
      </c>
      <c r="P68" s="47">
        <f t="shared" si="4"/>
        <v>0</v>
      </c>
      <c r="Q68" s="47"/>
      <c r="R68" s="47">
        <f t="shared" si="4"/>
        <v>0</v>
      </c>
      <c r="S68" s="47">
        <f t="shared" si="4"/>
        <v>0</v>
      </c>
      <c r="T68" s="47">
        <f t="shared" si="4"/>
        <v>0</v>
      </c>
      <c r="U68" s="47">
        <f t="shared" si="4"/>
        <v>0</v>
      </c>
      <c r="V68" s="47">
        <f t="shared" si="4"/>
        <v>0</v>
      </c>
      <c r="W68" s="47">
        <f t="shared" si="4"/>
        <v>0</v>
      </c>
    </row>
    <row r="69" spans="7:23">
      <c r="G69" s="46" t="s">
        <v>26</v>
      </c>
      <c r="H69" s="47">
        <f t="shared" ref="H69:W69" si="5">SUM(H11:H14)-H10</f>
        <v>0</v>
      </c>
      <c r="I69" s="47">
        <f t="shared" si="5"/>
        <v>0</v>
      </c>
      <c r="J69" s="47">
        <f t="shared" si="5"/>
        <v>0</v>
      </c>
      <c r="K69" s="47">
        <f t="shared" si="5"/>
        <v>0</v>
      </c>
      <c r="L69" s="47">
        <f t="shared" si="5"/>
        <v>0</v>
      </c>
      <c r="M69" s="47">
        <f t="shared" si="5"/>
        <v>0</v>
      </c>
      <c r="N69" s="47">
        <f t="shared" si="5"/>
        <v>0</v>
      </c>
      <c r="O69" s="47">
        <f t="shared" si="5"/>
        <v>0</v>
      </c>
      <c r="P69" s="47">
        <f t="shared" si="5"/>
        <v>0</v>
      </c>
      <c r="Q69" s="47"/>
      <c r="R69" s="47">
        <f t="shared" si="5"/>
        <v>0</v>
      </c>
      <c r="S69" s="47">
        <f t="shared" si="5"/>
        <v>0</v>
      </c>
      <c r="T69" s="47">
        <f t="shared" si="5"/>
        <v>0</v>
      </c>
      <c r="U69" s="47">
        <f t="shared" si="5"/>
        <v>0</v>
      </c>
      <c r="V69" s="47">
        <f t="shared" si="5"/>
        <v>0</v>
      </c>
      <c r="W69" s="47">
        <f t="shared" si="5"/>
        <v>0</v>
      </c>
    </row>
    <row r="70" spans="7:23">
      <c r="G70" s="46" t="s">
        <v>153</v>
      </c>
      <c r="H70" s="47">
        <f t="shared" ref="H70:W70" si="6">SUM(H16:H19)-H15</f>
        <v>0</v>
      </c>
      <c r="I70" s="47">
        <f t="shared" si="6"/>
        <v>0</v>
      </c>
      <c r="J70" s="47">
        <f t="shared" si="6"/>
        <v>0</v>
      </c>
      <c r="K70" s="47">
        <f t="shared" si="6"/>
        <v>0</v>
      </c>
      <c r="L70" s="47">
        <f t="shared" si="6"/>
        <v>0</v>
      </c>
      <c r="M70" s="47">
        <f t="shared" si="6"/>
        <v>0</v>
      </c>
      <c r="N70" s="47">
        <f t="shared" si="6"/>
        <v>0</v>
      </c>
      <c r="O70" s="47">
        <f t="shared" si="6"/>
        <v>0</v>
      </c>
      <c r="P70" s="47">
        <f t="shared" si="6"/>
        <v>0</v>
      </c>
      <c r="Q70" s="47"/>
      <c r="R70" s="47">
        <f t="shared" si="6"/>
        <v>0</v>
      </c>
      <c r="S70" s="47">
        <f t="shared" si="6"/>
        <v>0</v>
      </c>
      <c r="T70" s="47">
        <f t="shared" si="6"/>
        <v>0</v>
      </c>
      <c r="U70" s="47">
        <f t="shared" si="6"/>
        <v>0</v>
      </c>
      <c r="V70" s="47">
        <f t="shared" si="6"/>
        <v>0</v>
      </c>
      <c r="W70" s="47">
        <f t="shared" si="6"/>
        <v>0</v>
      </c>
    </row>
    <row r="71" spans="7:23">
      <c r="G71" s="46" t="s">
        <v>154</v>
      </c>
      <c r="H71" s="47">
        <f t="shared" ref="H71:W71" si="7">SUM(H23:H25,H27:H28)-H22</f>
        <v>0</v>
      </c>
      <c r="I71" s="47">
        <f t="shared" si="7"/>
        <v>0</v>
      </c>
      <c r="J71" s="47">
        <f t="shared" si="7"/>
        <v>0</v>
      </c>
      <c r="K71" s="47">
        <f t="shared" si="7"/>
        <v>0</v>
      </c>
      <c r="L71" s="47">
        <f t="shared" si="7"/>
        <v>0</v>
      </c>
      <c r="M71" s="47">
        <f t="shared" si="7"/>
        <v>0</v>
      </c>
      <c r="N71" s="47">
        <f t="shared" si="7"/>
        <v>0</v>
      </c>
      <c r="O71" s="47">
        <f t="shared" si="7"/>
        <v>0</v>
      </c>
      <c r="P71" s="47">
        <f t="shared" si="7"/>
        <v>0</v>
      </c>
      <c r="Q71" s="47"/>
      <c r="R71" s="47">
        <f t="shared" si="7"/>
        <v>0</v>
      </c>
      <c r="S71" s="47">
        <f t="shared" si="7"/>
        <v>0</v>
      </c>
      <c r="T71" s="47">
        <f t="shared" si="7"/>
        <v>0</v>
      </c>
      <c r="U71" s="47">
        <f t="shared" si="7"/>
        <v>0</v>
      </c>
      <c r="V71" s="47">
        <f t="shared" si="7"/>
        <v>0</v>
      </c>
      <c r="W71" s="47">
        <f t="shared" si="7"/>
        <v>0</v>
      </c>
    </row>
    <row r="72" spans="7:23">
      <c r="G72" s="46" t="s">
        <v>155</v>
      </c>
      <c r="H72" s="47">
        <f>SUM(H30:H32)-H29</f>
        <v>0</v>
      </c>
      <c r="I72" s="47">
        <f t="shared" ref="I72:P72" si="8">SUM(I30:I32)-I29</f>
        <v>0</v>
      </c>
      <c r="J72" s="47">
        <f t="shared" si="8"/>
        <v>0</v>
      </c>
      <c r="K72" s="47">
        <f t="shared" si="8"/>
        <v>0</v>
      </c>
      <c r="L72" s="47">
        <f t="shared" si="8"/>
        <v>0</v>
      </c>
      <c r="M72" s="47">
        <f t="shared" si="8"/>
        <v>0</v>
      </c>
      <c r="N72" s="47">
        <f t="shared" si="8"/>
        <v>0</v>
      </c>
      <c r="O72" s="47">
        <f t="shared" si="8"/>
        <v>0</v>
      </c>
      <c r="P72" s="47">
        <f t="shared" si="8"/>
        <v>0</v>
      </c>
      <c r="Q72" s="48"/>
      <c r="R72" s="47">
        <f t="shared" ref="R72:W72" si="9">SUM(R30:R32)-R29</f>
        <v>0</v>
      </c>
      <c r="S72" s="47">
        <f t="shared" si="9"/>
        <v>0</v>
      </c>
      <c r="T72" s="47">
        <f t="shared" si="9"/>
        <v>0</v>
      </c>
      <c r="U72" s="47">
        <f t="shared" si="9"/>
        <v>0</v>
      </c>
      <c r="V72" s="47">
        <f t="shared" si="9"/>
        <v>0</v>
      </c>
      <c r="W72" s="47">
        <f t="shared" si="9"/>
        <v>0</v>
      </c>
    </row>
    <row r="73" spans="7:23">
      <c r="G73" s="46" t="s">
        <v>156</v>
      </c>
      <c r="H73" s="47">
        <f>SUM(H34:H35,H38,H44,H46:H47)-H33</f>
        <v>0</v>
      </c>
      <c r="I73" s="47">
        <f t="shared" ref="I73:P73" si="10">SUM(I34:I35,I38,I44,I46:I47)-I33</f>
        <v>0</v>
      </c>
      <c r="J73" s="47">
        <f t="shared" si="10"/>
        <v>0</v>
      </c>
      <c r="K73" s="47">
        <f t="shared" si="10"/>
        <v>0</v>
      </c>
      <c r="L73" s="47">
        <f t="shared" si="10"/>
        <v>0</v>
      </c>
      <c r="M73" s="47">
        <f t="shared" si="10"/>
        <v>0</v>
      </c>
      <c r="N73" s="47">
        <f t="shared" si="10"/>
        <v>0</v>
      </c>
      <c r="O73" s="47">
        <f t="shared" si="10"/>
        <v>0</v>
      </c>
      <c r="P73" s="47">
        <f t="shared" si="10"/>
        <v>0</v>
      </c>
      <c r="Q73" s="48"/>
      <c r="R73" s="47">
        <f t="shared" ref="R73:W73" si="11">SUM(R34:R35,R38,R44,R46:R47)-R33</f>
        <v>0</v>
      </c>
      <c r="S73" s="47">
        <f t="shared" si="11"/>
        <v>0</v>
      </c>
      <c r="T73" s="47">
        <f t="shared" si="11"/>
        <v>0</v>
      </c>
      <c r="U73" s="47">
        <f t="shared" si="11"/>
        <v>0</v>
      </c>
      <c r="V73" s="47">
        <f t="shared" si="11"/>
        <v>0</v>
      </c>
      <c r="W73" s="47">
        <f t="shared" si="11"/>
        <v>0</v>
      </c>
    </row>
    <row r="74" spans="7:23">
      <c r="G74" s="46" t="s">
        <v>157</v>
      </c>
      <c r="H74" s="47">
        <f>SUM(H36:H37)-H35</f>
        <v>0</v>
      </c>
      <c r="I74" s="47">
        <f t="shared" ref="I74:P74" si="12">SUM(I36:I37)-I35</f>
        <v>0</v>
      </c>
      <c r="J74" s="47">
        <f t="shared" si="12"/>
        <v>0</v>
      </c>
      <c r="K74" s="47">
        <f t="shared" si="12"/>
        <v>0</v>
      </c>
      <c r="L74" s="47">
        <f t="shared" si="12"/>
        <v>0</v>
      </c>
      <c r="M74" s="47">
        <f t="shared" si="12"/>
        <v>0</v>
      </c>
      <c r="N74" s="47">
        <f t="shared" si="12"/>
        <v>0</v>
      </c>
      <c r="O74" s="47">
        <f t="shared" si="12"/>
        <v>0</v>
      </c>
      <c r="P74" s="47">
        <f t="shared" si="12"/>
        <v>0</v>
      </c>
      <c r="Q74" s="48"/>
      <c r="R74" s="47">
        <f t="shared" ref="R74:W74" si="13">SUM(R36:R37)-R35</f>
        <v>0</v>
      </c>
      <c r="S74" s="47">
        <f t="shared" si="13"/>
        <v>0</v>
      </c>
      <c r="T74" s="47">
        <f t="shared" si="13"/>
        <v>0</v>
      </c>
      <c r="U74" s="47">
        <f t="shared" si="13"/>
        <v>0</v>
      </c>
      <c r="V74" s="47">
        <f t="shared" si="13"/>
        <v>0</v>
      </c>
      <c r="W74" s="47">
        <f t="shared" si="13"/>
        <v>0</v>
      </c>
    </row>
    <row r="75" spans="7:23">
      <c r="G75" s="46" t="s">
        <v>158</v>
      </c>
      <c r="H75" s="47">
        <f>SUM(H39:H43)-H38</f>
        <v>0</v>
      </c>
      <c r="I75" s="47">
        <f t="shared" ref="I75:P75" si="14">SUM(I39:I43)-I38</f>
        <v>0</v>
      </c>
      <c r="J75" s="47">
        <f t="shared" si="14"/>
        <v>0</v>
      </c>
      <c r="K75" s="47">
        <f t="shared" si="14"/>
        <v>0</v>
      </c>
      <c r="L75" s="47">
        <f t="shared" si="14"/>
        <v>0</v>
      </c>
      <c r="M75" s="47">
        <f t="shared" si="14"/>
        <v>0</v>
      </c>
      <c r="N75" s="47">
        <f t="shared" si="14"/>
        <v>0</v>
      </c>
      <c r="O75" s="47">
        <f t="shared" si="14"/>
        <v>0</v>
      </c>
      <c r="P75" s="47">
        <f t="shared" si="14"/>
        <v>0</v>
      </c>
      <c r="Q75" s="48"/>
      <c r="R75" s="47">
        <f t="shared" ref="R75:W75" si="15">SUM(R39:R43)-R38</f>
        <v>0</v>
      </c>
      <c r="S75" s="47">
        <f t="shared" si="15"/>
        <v>0</v>
      </c>
      <c r="T75" s="47">
        <f t="shared" si="15"/>
        <v>0</v>
      </c>
      <c r="U75" s="47">
        <f t="shared" si="15"/>
        <v>0</v>
      </c>
      <c r="V75" s="47">
        <f t="shared" si="15"/>
        <v>0</v>
      </c>
      <c r="W75" s="47">
        <f t="shared" si="15"/>
        <v>0</v>
      </c>
    </row>
    <row r="76" spans="7:23">
      <c r="G76" s="46" t="s">
        <v>159</v>
      </c>
      <c r="H76" s="47">
        <f>SUM(H50:H52)-H49</f>
        <v>0</v>
      </c>
      <c r="I76" s="47">
        <f t="shared" ref="I76:P76" si="16">SUM(I50:I52)-I49</f>
        <v>0</v>
      </c>
      <c r="J76" s="47">
        <f t="shared" si="16"/>
        <v>0</v>
      </c>
      <c r="K76" s="47">
        <f t="shared" si="16"/>
        <v>0</v>
      </c>
      <c r="L76" s="47">
        <f t="shared" si="16"/>
        <v>0</v>
      </c>
      <c r="M76" s="47">
        <f t="shared" si="16"/>
        <v>0</v>
      </c>
      <c r="N76" s="47">
        <f t="shared" si="16"/>
        <v>0</v>
      </c>
      <c r="O76" s="47">
        <f t="shared" si="16"/>
        <v>0</v>
      </c>
      <c r="P76" s="47">
        <f t="shared" si="16"/>
        <v>0</v>
      </c>
      <c r="Q76" s="48"/>
      <c r="R76" s="47">
        <f t="shared" ref="R76:W76" si="17">SUM(R50:R52)-R49</f>
        <v>0</v>
      </c>
      <c r="S76" s="47">
        <f t="shared" si="17"/>
        <v>0</v>
      </c>
      <c r="T76" s="47">
        <f t="shared" si="17"/>
        <v>0</v>
      </c>
      <c r="U76" s="47">
        <f t="shared" si="17"/>
        <v>0</v>
      </c>
      <c r="V76" s="47">
        <f t="shared" si="17"/>
        <v>0</v>
      </c>
      <c r="W76" s="47">
        <f t="shared" si="17"/>
        <v>0</v>
      </c>
    </row>
    <row r="77" spans="7:23"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</row>
  </sheetData>
  <mergeCells count="148">
    <mergeCell ref="C9:G9"/>
    <mergeCell ref="D10:G10"/>
    <mergeCell ref="E11:G11"/>
    <mergeCell ref="E12:G12"/>
    <mergeCell ref="B8:G8"/>
    <mergeCell ref="B4:G7"/>
    <mergeCell ref="W5:W7"/>
    <mergeCell ref="V5:V7"/>
    <mergeCell ref="U5:U7"/>
    <mergeCell ref="K5:K7"/>
    <mergeCell ref="L5:L7"/>
    <mergeCell ref="O5:O7"/>
    <mergeCell ref="R5:R7"/>
    <mergeCell ref="S5:S7"/>
    <mergeCell ref="P5:P7"/>
    <mergeCell ref="D21:G21"/>
    <mergeCell ref="C22:G22"/>
    <mergeCell ref="D23:G23"/>
    <mergeCell ref="D24:G24"/>
    <mergeCell ref="E17:G17"/>
    <mergeCell ref="E18:G18"/>
    <mergeCell ref="E19:G19"/>
    <mergeCell ref="D20:G20"/>
    <mergeCell ref="E13:G13"/>
    <mergeCell ref="E14:G14"/>
    <mergeCell ref="D15:G15"/>
    <mergeCell ref="E16:G16"/>
    <mergeCell ref="E36:G36"/>
    <mergeCell ref="C29:G29"/>
    <mergeCell ref="D30:G30"/>
    <mergeCell ref="D31:G31"/>
    <mergeCell ref="D32:G32"/>
    <mergeCell ref="D25:G25"/>
    <mergeCell ref="E26:F26"/>
    <mergeCell ref="D27:G27"/>
    <mergeCell ref="D28:G28"/>
    <mergeCell ref="AA12:AC12"/>
    <mergeCell ref="AA13:AC13"/>
    <mergeCell ref="AA14:AC14"/>
    <mergeCell ref="X8:AC8"/>
    <mergeCell ref="Y9:AC9"/>
    <mergeCell ref="Z10:AC10"/>
    <mergeCell ref="D57:E57"/>
    <mergeCell ref="F57:G57"/>
    <mergeCell ref="D53:G53"/>
    <mergeCell ref="D46:G46"/>
    <mergeCell ref="D47:G47"/>
    <mergeCell ref="E45:F45"/>
    <mergeCell ref="C48:G48"/>
    <mergeCell ref="D44:G44"/>
    <mergeCell ref="E41:G41"/>
    <mergeCell ref="E42:G42"/>
    <mergeCell ref="E43:G43"/>
    <mergeCell ref="E37:G37"/>
    <mergeCell ref="D38:G38"/>
    <mergeCell ref="E39:G39"/>
    <mergeCell ref="E40:G40"/>
    <mergeCell ref="C33:G33"/>
    <mergeCell ref="D34:G34"/>
    <mergeCell ref="D35:G35"/>
    <mergeCell ref="Z38:AC38"/>
    <mergeCell ref="Z27:AC27"/>
    <mergeCell ref="Z28:AC28"/>
    <mergeCell ref="Y29:AC29"/>
    <mergeCell ref="Z30:AC30"/>
    <mergeCell ref="AA52:AC52"/>
    <mergeCell ref="AA51:AC51"/>
    <mergeCell ref="AA45:AB45"/>
    <mergeCell ref="Z47:AC47"/>
    <mergeCell ref="Y48:AC48"/>
    <mergeCell ref="Z49:AC49"/>
    <mergeCell ref="Z46:AC46"/>
    <mergeCell ref="AA50:AC50"/>
    <mergeCell ref="Z35:AC35"/>
    <mergeCell ref="Z44:AC44"/>
    <mergeCell ref="AA40:AC40"/>
    <mergeCell ref="Z63:AA63"/>
    <mergeCell ref="AB63:AC63"/>
    <mergeCell ref="Z60:AA60"/>
    <mergeCell ref="AB60:AC60"/>
    <mergeCell ref="Z61:AA61"/>
    <mergeCell ref="Z57:AA57"/>
    <mergeCell ref="AB57:AC57"/>
    <mergeCell ref="AB61:AC61"/>
    <mergeCell ref="Z58:AA58"/>
    <mergeCell ref="AB58:AC58"/>
    <mergeCell ref="D63:E63"/>
    <mergeCell ref="F63:G63"/>
    <mergeCell ref="D60:E60"/>
    <mergeCell ref="F60:G60"/>
    <mergeCell ref="D61:E61"/>
    <mergeCell ref="F61:G61"/>
    <mergeCell ref="F58:G58"/>
    <mergeCell ref="D59:E59"/>
    <mergeCell ref="F59:G59"/>
    <mergeCell ref="D58:E58"/>
    <mergeCell ref="D62:E62"/>
    <mergeCell ref="F62:G62"/>
    <mergeCell ref="E54:F54"/>
    <mergeCell ref="E55:F55"/>
    <mergeCell ref="C56:G56"/>
    <mergeCell ref="D49:G49"/>
    <mergeCell ref="E50:G50"/>
    <mergeCell ref="E51:G51"/>
    <mergeCell ref="E52:G52"/>
    <mergeCell ref="Z62:AA62"/>
    <mergeCell ref="AB62:AC62"/>
    <mergeCell ref="Z59:AA59"/>
    <mergeCell ref="AB59:AC59"/>
    <mergeCell ref="Z53:AC53"/>
    <mergeCell ref="AA54:AB54"/>
    <mergeCell ref="AA55:AB55"/>
    <mergeCell ref="Y56:AC56"/>
    <mergeCell ref="X4:AC7"/>
    <mergeCell ref="AA39:AC39"/>
    <mergeCell ref="Z31:AC31"/>
    <mergeCell ref="Z32:AC32"/>
    <mergeCell ref="Y33:AC33"/>
    <mergeCell ref="Z34:AC34"/>
    <mergeCell ref="AA41:AC41"/>
    <mergeCell ref="AA42:AC42"/>
    <mergeCell ref="AA43:AC43"/>
    <mergeCell ref="Z23:AC23"/>
    <mergeCell ref="Z24:AC24"/>
    <mergeCell ref="Z25:AC25"/>
    <mergeCell ref="AA26:AB26"/>
    <mergeCell ref="AA19:AC19"/>
    <mergeCell ref="Z20:AC20"/>
    <mergeCell ref="Z21:AC21"/>
    <mergeCell ref="Y22:AC22"/>
    <mergeCell ref="Z15:AC15"/>
    <mergeCell ref="AA16:AC16"/>
    <mergeCell ref="AA17:AC17"/>
    <mergeCell ref="AA18:AC18"/>
    <mergeCell ref="AA11:AC11"/>
    <mergeCell ref="AA36:AC36"/>
    <mergeCell ref="AA37:AC37"/>
    <mergeCell ref="H2:P2"/>
    <mergeCell ref="R4:V4"/>
    <mergeCell ref="J5:J7"/>
    <mergeCell ref="L4:P4"/>
    <mergeCell ref="M5:M7"/>
    <mergeCell ref="N5:N7"/>
    <mergeCell ref="T5:T7"/>
    <mergeCell ref="H5:H7"/>
    <mergeCell ref="I5:I7"/>
    <mergeCell ref="H4:K4"/>
    <mergeCell ref="S2:W2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01</vt:lpstr>
      <vt:lpstr>02</vt:lpstr>
      <vt:lpstr>03</vt:lpstr>
      <vt:lpstr>04</vt:lpstr>
      <vt:lpstr>05</vt:lpstr>
      <vt:lpstr>06</vt:lpstr>
      <vt:lpstr>'01'!Print_Area</vt:lpstr>
      <vt:lpstr>'02'!Print_Area</vt:lpstr>
      <vt:lpstr>'03'!Print_Area</vt:lpstr>
      <vt:lpstr>'04'!Print_Area</vt:lpstr>
      <vt:lpstr>'05'!Print_Area</vt:lpstr>
      <vt:lpstr>'06'!Print_Area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2022-07-28T06:02:09Z</dcterms:created>
  <dcterms:modified xsi:type="dcterms:W3CDTF">2022-07-28T06:02:09Z</dcterms:modified>
</cp:coreProperties>
</file>