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filterPrivacy="1"/>
  <xr:revisionPtr revIDLastSave="0" documentId="13_ncr:1_{3151088E-E404-4A6D-84FD-8668203833B9}" xr6:coauthVersionLast="36" xr6:coauthVersionMax="36" xr10:uidLastSave="{00000000-0000-0000-0000-000000000000}"/>
  <bookViews>
    <workbookView xWindow="7680" yWindow="32772" windowWidth="7728" windowHeight="8340" xr2:uid="{00000000-000D-0000-FFFF-FFFF00000000}"/>
  </bookViews>
  <sheets>
    <sheet name="32" sheetId="1" r:id="rId1"/>
  </sheets>
  <definedNames>
    <definedName name="_xlnm.Print_Area" localSheetId="0">'32'!$B$2:$M$57,'32'!$O$2:$AA$57</definedName>
  </definedNames>
  <calcPr calcId="191029"/>
</workbook>
</file>

<file path=xl/calcChain.xml><?xml version="1.0" encoding="utf-8"?>
<calcChain xmlns="http://schemas.openxmlformats.org/spreadsheetml/2006/main"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6" i="1"/>
  <c r="AC56" i="1" s="1"/>
  <c r="F55" i="1"/>
  <c r="AC55" i="1" s="1"/>
  <c r="F54" i="1"/>
  <c r="AC54" i="1" s="1"/>
  <c r="F53" i="1"/>
  <c r="AC53" i="1" s="1"/>
  <c r="F52" i="1"/>
  <c r="AC52" i="1" s="1"/>
  <c r="F51" i="1"/>
  <c r="AC51" i="1" s="1"/>
  <c r="F50" i="1"/>
  <c r="AC50" i="1" s="1"/>
  <c r="F49" i="1"/>
  <c r="AC49" i="1" s="1"/>
  <c r="F48" i="1"/>
  <c r="AC48" i="1" s="1"/>
  <c r="F47" i="1"/>
  <c r="AC47" i="1" s="1"/>
  <c r="F46" i="1"/>
  <c r="F45" i="1"/>
  <c r="AC45" i="1" s="1"/>
  <c r="F44" i="1"/>
  <c r="AC44" i="1" s="1"/>
  <c r="F43" i="1"/>
  <c r="AC43" i="1" s="1"/>
  <c r="F42" i="1"/>
  <c r="AC42" i="1" s="1"/>
  <c r="F41" i="1"/>
  <c r="AC41" i="1" s="1"/>
  <c r="F40" i="1"/>
  <c r="AC40" i="1" s="1"/>
  <c r="F39" i="1"/>
  <c r="AC39" i="1" s="1"/>
  <c r="F38" i="1"/>
  <c r="AC38" i="1" s="1"/>
  <c r="F37" i="1"/>
  <c r="AC37" i="1" s="1"/>
  <c r="F36" i="1"/>
  <c r="AC36" i="1" s="1"/>
  <c r="F35" i="1"/>
  <c r="AC35" i="1" s="1"/>
  <c r="F34" i="1"/>
  <c r="F33" i="1"/>
  <c r="AC33" i="1" s="1"/>
  <c r="F32" i="1"/>
  <c r="AC32" i="1" s="1"/>
  <c r="F31" i="1"/>
  <c r="AC31" i="1" s="1"/>
  <c r="F30" i="1"/>
  <c r="AC30" i="1" s="1"/>
  <c r="F29" i="1"/>
  <c r="AC29" i="1" s="1"/>
  <c r="F28" i="1"/>
  <c r="AC28" i="1"/>
  <c r="F27" i="1"/>
  <c r="AC27" i="1" s="1"/>
  <c r="F26" i="1"/>
  <c r="AC26" i="1" s="1"/>
  <c r="F25" i="1"/>
  <c r="AC25" i="1" s="1"/>
  <c r="F24" i="1"/>
  <c r="AC24" i="1" s="1"/>
  <c r="F23" i="1"/>
  <c r="AC23" i="1" s="1"/>
  <c r="F22" i="1"/>
  <c r="AC22" i="1"/>
  <c r="F21" i="1"/>
  <c r="AC21" i="1"/>
  <c r="F20" i="1"/>
  <c r="AC20" i="1"/>
  <c r="F19" i="1"/>
  <c r="AC19" i="1" s="1"/>
  <c r="F18" i="1"/>
  <c r="AC18" i="1" s="1"/>
  <c r="F17" i="1"/>
  <c r="AC17" i="1" s="1"/>
  <c r="F16" i="1"/>
  <c r="AC16" i="1" s="1"/>
  <c r="F15" i="1"/>
  <c r="AC15" i="1" s="1"/>
  <c r="F14" i="1"/>
  <c r="AC14" i="1" s="1"/>
  <c r="F13" i="1"/>
  <c r="AC13" i="1" s="1"/>
  <c r="F12" i="1"/>
  <c r="AC12" i="1" s="1"/>
  <c r="F11" i="1"/>
  <c r="AC11" i="1" s="1"/>
  <c r="F10" i="1"/>
  <c r="AC10" i="1" s="1"/>
  <c r="F9" i="1"/>
  <c r="F8" i="1"/>
  <c r="AC8" i="1" s="1"/>
  <c r="M56" i="1"/>
  <c r="AD56" i="1" s="1"/>
  <c r="M55" i="1"/>
  <c r="AD55" i="1" s="1"/>
  <c r="M54" i="1"/>
  <c r="AD54" i="1" s="1"/>
  <c r="M53" i="1"/>
  <c r="AD53" i="1" s="1"/>
  <c r="M52" i="1"/>
  <c r="AD52" i="1" s="1"/>
  <c r="M51" i="1"/>
  <c r="AD51" i="1" s="1"/>
  <c r="M50" i="1"/>
  <c r="AD50" i="1" s="1"/>
  <c r="M49" i="1"/>
  <c r="AD49" i="1" s="1"/>
  <c r="M48" i="1"/>
  <c r="AD48" i="1" s="1"/>
  <c r="M47" i="1"/>
  <c r="AD47" i="1" s="1"/>
  <c r="M46" i="1"/>
  <c r="AD46" i="1" s="1"/>
  <c r="M45" i="1"/>
  <c r="AD45" i="1" s="1"/>
  <c r="M44" i="1"/>
  <c r="AD44" i="1" s="1"/>
  <c r="M43" i="1"/>
  <c r="AD43" i="1" s="1"/>
  <c r="M42" i="1"/>
  <c r="AD42" i="1" s="1"/>
  <c r="M41" i="1"/>
  <c r="AD41" i="1"/>
  <c r="M40" i="1"/>
  <c r="AD40" i="1" s="1"/>
  <c r="M39" i="1"/>
  <c r="AD39" i="1" s="1"/>
  <c r="M38" i="1"/>
  <c r="M37" i="1"/>
  <c r="AD37" i="1" s="1"/>
  <c r="M36" i="1"/>
  <c r="AD36" i="1" s="1"/>
  <c r="M35" i="1"/>
  <c r="AD35" i="1"/>
  <c r="M34" i="1"/>
  <c r="AD34" i="1" s="1"/>
  <c r="M33" i="1"/>
  <c r="AD33" i="1" s="1"/>
  <c r="M32" i="1"/>
  <c r="AD32" i="1" s="1"/>
  <c r="M31" i="1"/>
  <c r="AD31" i="1" s="1"/>
  <c r="M30" i="1"/>
  <c r="AD30" i="1" s="1"/>
  <c r="M29" i="1"/>
  <c r="AD29" i="1" s="1"/>
  <c r="M28" i="1"/>
  <c r="AD28" i="1" s="1"/>
  <c r="M27" i="1"/>
  <c r="AD27" i="1" s="1"/>
  <c r="M26" i="1"/>
  <c r="AD26" i="1" s="1"/>
  <c r="M25" i="1"/>
  <c r="AD25" i="1" s="1"/>
  <c r="M24" i="1"/>
  <c r="AD24" i="1" s="1"/>
  <c r="M23" i="1"/>
  <c r="AD23" i="1" s="1"/>
  <c r="M22" i="1"/>
  <c r="AD22" i="1" s="1"/>
  <c r="M21" i="1"/>
  <c r="AD21" i="1" s="1"/>
  <c r="M20" i="1"/>
  <c r="AD20" i="1" s="1"/>
  <c r="M19" i="1"/>
  <c r="AD19" i="1" s="1"/>
  <c r="M18" i="1"/>
  <c r="AD18" i="1" s="1"/>
  <c r="M17" i="1"/>
  <c r="AD17" i="1" s="1"/>
  <c r="M16" i="1"/>
  <c r="AD16" i="1"/>
  <c r="M15" i="1"/>
  <c r="AD15" i="1" s="1"/>
  <c r="M14" i="1"/>
  <c r="AD14" i="1" s="1"/>
  <c r="M13" i="1"/>
  <c r="AD13" i="1" s="1"/>
  <c r="M12" i="1"/>
  <c r="AD12" i="1"/>
  <c r="M11" i="1"/>
  <c r="AD11" i="1"/>
  <c r="M10" i="1"/>
  <c r="AD10" i="1" s="1"/>
  <c r="M9" i="1"/>
  <c r="AD9" i="1" s="1"/>
  <c r="M8" i="1"/>
  <c r="AD8" i="1" s="1"/>
  <c r="Q56" i="1"/>
  <c r="AE56" i="1"/>
  <c r="Q55" i="1"/>
  <c r="AE55" i="1"/>
  <c r="Q54" i="1"/>
  <c r="AE54" i="1"/>
  <c r="Q53" i="1"/>
  <c r="AE53" i="1" s="1"/>
  <c r="Q52" i="1"/>
  <c r="AE52" i="1"/>
  <c r="Q51" i="1"/>
  <c r="AE51" i="1" s="1"/>
  <c r="Q50" i="1"/>
  <c r="AE50" i="1"/>
  <c r="Q49" i="1"/>
  <c r="AE49" i="1" s="1"/>
  <c r="Q48" i="1"/>
  <c r="AE48" i="1" s="1"/>
  <c r="Q47" i="1"/>
  <c r="AE47" i="1"/>
  <c r="Q46" i="1"/>
  <c r="AE46" i="1" s="1"/>
  <c r="Q45" i="1"/>
  <c r="AE45" i="1"/>
  <c r="Q44" i="1"/>
  <c r="AE44" i="1" s="1"/>
  <c r="Q43" i="1"/>
  <c r="AE43" i="1"/>
  <c r="Q42" i="1"/>
  <c r="AE42" i="1" s="1"/>
  <c r="Q41" i="1"/>
  <c r="AE41" i="1"/>
  <c r="Q40" i="1"/>
  <c r="AE40" i="1" s="1"/>
  <c r="Q39" i="1"/>
  <c r="AE39" i="1"/>
  <c r="Q38" i="1"/>
  <c r="AE38" i="1" s="1"/>
  <c r="Q37" i="1"/>
  <c r="AE37" i="1" s="1"/>
  <c r="Q36" i="1"/>
  <c r="AE36" i="1" s="1"/>
  <c r="Q35" i="1"/>
  <c r="AE35" i="1" s="1"/>
  <c r="Q34" i="1"/>
  <c r="AE34" i="1" s="1"/>
  <c r="Q33" i="1"/>
  <c r="AE33" i="1" s="1"/>
  <c r="Q32" i="1"/>
  <c r="AE32" i="1" s="1"/>
  <c r="Q31" i="1"/>
  <c r="AE31" i="1" s="1"/>
  <c r="Q30" i="1"/>
  <c r="AE30" i="1" s="1"/>
  <c r="Q29" i="1"/>
  <c r="AE29" i="1" s="1"/>
  <c r="Q28" i="1"/>
  <c r="AE28" i="1" s="1"/>
  <c r="Q27" i="1"/>
  <c r="AE27" i="1"/>
  <c r="Q26" i="1"/>
  <c r="Q25" i="1"/>
  <c r="Q24" i="1"/>
  <c r="AE24" i="1" s="1"/>
  <c r="Q23" i="1"/>
  <c r="AE23" i="1" s="1"/>
  <c r="Q22" i="1"/>
  <c r="AE22" i="1" s="1"/>
  <c r="Q21" i="1"/>
  <c r="AE21" i="1" s="1"/>
  <c r="Q20" i="1"/>
  <c r="AE20" i="1"/>
  <c r="Q19" i="1"/>
  <c r="AE19" i="1"/>
  <c r="Q18" i="1"/>
  <c r="AE18" i="1" s="1"/>
  <c r="Q17" i="1"/>
  <c r="AE17" i="1" s="1"/>
  <c r="Q16" i="1"/>
  <c r="AE16" i="1" s="1"/>
  <c r="Q15" i="1"/>
  <c r="AE15" i="1" s="1"/>
  <c r="Q14" i="1"/>
  <c r="AE14" i="1" s="1"/>
  <c r="Q13" i="1"/>
  <c r="AE13" i="1" s="1"/>
  <c r="Q12" i="1"/>
  <c r="AE12" i="1"/>
  <c r="Q11" i="1"/>
  <c r="AE11" i="1"/>
  <c r="Q10" i="1"/>
  <c r="AE10" i="1" s="1"/>
  <c r="Q9" i="1"/>
  <c r="AE9" i="1"/>
  <c r="Q8" i="1"/>
  <c r="AE8" i="1" s="1"/>
  <c r="T56" i="1"/>
  <c r="AF56" i="1"/>
  <c r="T55" i="1"/>
  <c r="AF55" i="1" s="1"/>
  <c r="T54" i="1"/>
  <c r="AF54" i="1"/>
  <c r="T53" i="1"/>
  <c r="AF53" i="1"/>
  <c r="T52" i="1"/>
  <c r="AF52" i="1"/>
  <c r="T51" i="1"/>
  <c r="AF51" i="1" s="1"/>
  <c r="T50" i="1"/>
  <c r="AF50" i="1"/>
  <c r="T49" i="1"/>
  <c r="AF49" i="1" s="1"/>
  <c r="T48" i="1"/>
  <c r="AF48" i="1" s="1"/>
  <c r="T47" i="1"/>
  <c r="AF47" i="1" s="1"/>
  <c r="T46" i="1"/>
  <c r="AF46" i="1" s="1"/>
  <c r="T45" i="1"/>
  <c r="AF45" i="1" s="1"/>
  <c r="T44" i="1"/>
  <c r="AF44" i="1" s="1"/>
  <c r="T43" i="1"/>
  <c r="AF43" i="1" s="1"/>
  <c r="T42" i="1"/>
  <c r="AF42" i="1" s="1"/>
  <c r="T41" i="1"/>
  <c r="AF41" i="1" s="1"/>
  <c r="T40" i="1"/>
  <c r="AF40" i="1" s="1"/>
  <c r="T39" i="1"/>
  <c r="AF39" i="1" s="1"/>
  <c r="T38" i="1"/>
  <c r="AF38" i="1" s="1"/>
  <c r="T37" i="1"/>
  <c r="AF37" i="1" s="1"/>
  <c r="T36" i="1"/>
  <c r="AF36" i="1" s="1"/>
  <c r="T35" i="1"/>
  <c r="AF35" i="1" s="1"/>
  <c r="T34" i="1"/>
  <c r="AF34" i="1" s="1"/>
  <c r="T33" i="1"/>
  <c r="AF33" i="1" s="1"/>
  <c r="T32" i="1"/>
  <c r="AF32" i="1" s="1"/>
  <c r="T31" i="1"/>
  <c r="AF31" i="1" s="1"/>
  <c r="T30" i="1"/>
  <c r="AF30" i="1"/>
  <c r="T29" i="1"/>
  <c r="AF29" i="1" s="1"/>
  <c r="T28" i="1"/>
  <c r="AF28" i="1" s="1"/>
  <c r="T27" i="1"/>
  <c r="AF27" i="1" s="1"/>
  <c r="T26" i="1"/>
  <c r="AF26" i="1" s="1"/>
  <c r="T25" i="1"/>
  <c r="AF25" i="1" s="1"/>
  <c r="T24" i="1"/>
  <c r="AF24" i="1"/>
  <c r="T23" i="1"/>
  <c r="AF23" i="1" s="1"/>
  <c r="T22" i="1"/>
  <c r="AF22" i="1" s="1"/>
  <c r="T21" i="1"/>
  <c r="AF21" i="1" s="1"/>
  <c r="T20" i="1"/>
  <c r="AF20" i="1" s="1"/>
  <c r="T19" i="1"/>
  <c r="AF19" i="1" s="1"/>
  <c r="T18" i="1"/>
  <c r="AF18" i="1" s="1"/>
  <c r="T17" i="1"/>
  <c r="AF17" i="1" s="1"/>
  <c r="T16" i="1"/>
  <c r="AF16" i="1"/>
  <c r="T15" i="1"/>
  <c r="AF15" i="1" s="1"/>
  <c r="T14" i="1"/>
  <c r="AF14" i="1" s="1"/>
  <c r="T13" i="1"/>
  <c r="AF13" i="1" s="1"/>
  <c r="T12" i="1"/>
  <c r="AF12" i="1"/>
  <c r="T11" i="1"/>
  <c r="AF11" i="1" s="1"/>
  <c r="T10" i="1"/>
  <c r="AF10" i="1" s="1"/>
  <c r="T9" i="1"/>
  <c r="AF9" i="1" s="1"/>
  <c r="T8" i="1"/>
  <c r="T7" i="1"/>
  <c r="AF7" i="1" s="1"/>
  <c r="Q7" i="1"/>
  <c r="AE7" i="1" s="1"/>
  <c r="M7" i="1"/>
  <c r="AD7" i="1" s="1"/>
  <c r="F7" i="1"/>
  <c r="AC7" i="1"/>
  <c r="AE26" i="1"/>
  <c r="P59" i="1"/>
  <c r="R59" i="1"/>
  <c r="S59" i="1"/>
  <c r="U59" i="1"/>
  <c r="V59" i="1"/>
  <c r="W59" i="1"/>
  <c r="X59" i="1"/>
  <c r="P60" i="1"/>
  <c r="R60" i="1"/>
  <c r="S60" i="1"/>
  <c r="U60" i="1"/>
  <c r="V60" i="1"/>
  <c r="W60" i="1"/>
  <c r="X60" i="1"/>
  <c r="P61" i="1"/>
  <c r="R61" i="1"/>
  <c r="S61" i="1"/>
  <c r="U61" i="1"/>
  <c r="V61" i="1"/>
  <c r="W61" i="1"/>
  <c r="X61" i="1"/>
  <c r="P62" i="1"/>
  <c r="R62" i="1"/>
  <c r="S62" i="1"/>
  <c r="U62" i="1"/>
  <c r="V62" i="1"/>
  <c r="W62" i="1"/>
  <c r="X62" i="1"/>
  <c r="O62" i="1"/>
  <c r="O61" i="1"/>
  <c r="O60" i="1"/>
  <c r="O59" i="1"/>
  <c r="G59" i="1"/>
  <c r="H59" i="1"/>
  <c r="I59" i="1"/>
  <c r="J59" i="1"/>
  <c r="K59" i="1"/>
  <c r="L59" i="1"/>
  <c r="G60" i="1"/>
  <c r="H60" i="1"/>
  <c r="I60" i="1"/>
  <c r="J60" i="1"/>
  <c r="K60" i="1"/>
  <c r="L60" i="1"/>
  <c r="G61" i="1"/>
  <c r="H61" i="1"/>
  <c r="I61" i="1"/>
  <c r="J61" i="1"/>
  <c r="K61" i="1"/>
  <c r="L61" i="1"/>
  <c r="G62" i="1"/>
  <c r="H62" i="1"/>
  <c r="I62" i="1"/>
  <c r="J62" i="1"/>
  <c r="K62" i="1"/>
  <c r="L62" i="1"/>
  <c r="AC46" i="1"/>
  <c r="AF8" i="1"/>
  <c r="AD38" i="1"/>
  <c r="AC34" i="1"/>
  <c r="AB7" i="1" l="1"/>
  <c r="Q60" i="1"/>
  <c r="AB24" i="1"/>
  <c r="AB37" i="1"/>
  <c r="AB48" i="1"/>
  <c r="T62" i="1"/>
  <c r="T61" i="1"/>
  <c r="Q59" i="1"/>
  <c r="AB49" i="1"/>
  <c r="AB40" i="1"/>
  <c r="AB46" i="1"/>
  <c r="AE25" i="1"/>
  <c r="AB16" i="1"/>
  <c r="AB22" i="1"/>
  <c r="E59" i="1"/>
  <c r="AB10" i="1"/>
  <c r="AB18" i="1"/>
  <c r="AB34" i="1"/>
  <c r="AB42" i="1"/>
  <c r="AB50" i="1"/>
  <c r="AB17" i="1"/>
  <c r="AB54" i="1"/>
  <c r="M60" i="1"/>
  <c r="M59" i="1"/>
  <c r="AB56" i="1"/>
  <c r="AB41" i="1"/>
  <c r="F61" i="1"/>
  <c r="AB11" i="1"/>
  <c r="AB19" i="1"/>
  <c r="E61" i="1"/>
  <c r="AB35" i="1"/>
  <c r="AB43" i="1"/>
  <c r="AB8" i="1"/>
  <c r="AB12" i="1"/>
  <c r="AB20" i="1"/>
  <c r="AB28" i="1"/>
  <c r="AB36" i="1"/>
  <c r="AB44" i="1"/>
  <c r="AB14" i="1"/>
  <c r="F60" i="1"/>
  <c r="AB25" i="1"/>
  <c r="F59" i="1"/>
  <c r="AB21" i="1"/>
  <c r="AB53" i="1"/>
  <c r="AB39" i="1"/>
  <c r="AB52" i="1"/>
  <c r="AC9" i="1"/>
  <c r="AB26" i="1"/>
  <c r="F62" i="1"/>
  <c r="T59" i="1"/>
  <c r="AB9" i="1"/>
  <c r="Q61" i="1"/>
  <c r="AB51" i="1"/>
  <c r="M61" i="1"/>
  <c r="E62" i="1"/>
  <c r="AB13" i="1"/>
  <c r="AB30" i="1"/>
  <c r="AB33" i="1"/>
  <c r="AB38" i="1"/>
  <c r="AB15" i="1"/>
  <c r="T60" i="1"/>
  <c r="M62" i="1"/>
  <c r="AB31" i="1"/>
  <c r="AB27" i="1"/>
  <c r="E60" i="1"/>
  <c r="AB45" i="1"/>
  <c r="AB29" i="1"/>
  <c r="AB32" i="1"/>
  <c r="Q62" i="1"/>
  <c r="AB47" i="1"/>
  <c r="AB23" i="1"/>
</calcChain>
</file>

<file path=xl/sharedStrings.xml><?xml version="1.0" encoding="utf-8"?>
<sst xmlns="http://schemas.openxmlformats.org/spreadsheetml/2006/main" count="142" uniqueCount="85">
  <si>
    <t>注１　「現行犯逮捕」には、特別司法警察職員及び常人による逮捕を含む。</t>
  </si>
  <si>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</si>
  <si>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</si>
  <si>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</si>
  <si>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</si>
  <si>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</si>
  <si>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</si>
  <si>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</si>
  <si>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</si>
  <si>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</si>
  <si>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</si>
  <si>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</si>
  <si>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</si>
  <si>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</si>
  <si>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</si>
  <si>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</si>
  <si>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</si>
  <si>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</si>
  <si>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</si>
  <si>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</si>
  <si>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</si>
  <si>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</si>
  <si>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</si>
  <si>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</si>
  <si>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</si>
  <si>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</si>
  <si>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</si>
  <si>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</si>
  <si>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</si>
  <si>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</si>
  <si>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</si>
  <si>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</si>
  <si>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</si>
  <si>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</si>
  <si>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急逮捕</t>
    <phoneticPr fontId="1"/>
  </si>
  <si>
    <t>総数</t>
    <phoneticPr fontId="1"/>
  </si>
  <si>
    <t>現行犯逮捕　　　注１）</t>
    <phoneticPr fontId="1"/>
  </si>
  <si>
    <t>緊</t>
    <phoneticPr fontId="1"/>
  </si>
  <si>
    <t>通常逮捕</t>
    <phoneticPr fontId="1"/>
  </si>
  <si>
    <t>身柄不拘束　　　注２）</t>
    <phoneticPr fontId="1"/>
  </si>
  <si>
    <t>計</t>
    <phoneticPr fontId="1"/>
  </si>
  <si>
    <t>身柄付送致</t>
    <phoneticPr fontId="1"/>
  </si>
  <si>
    <t>書類送致(付)</t>
    <phoneticPr fontId="1"/>
  </si>
  <si>
    <t>少年
簡易
送致</t>
    <rPh sb="0" eb="2">
      <t>ショウネン</t>
    </rPh>
    <rPh sb="3" eb="4">
      <t>カン</t>
    </rPh>
    <rPh sb="4" eb="5">
      <t>エキ</t>
    </rPh>
    <rPh sb="6" eb="8">
      <t>ソウチ</t>
    </rPh>
    <phoneticPr fontId="1"/>
  </si>
  <si>
    <t>微罪処分</t>
    <rPh sb="0" eb="2">
      <t>ビザイ</t>
    </rPh>
    <rPh sb="2" eb="4">
      <t>ショブン</t>
    </rPh>
    <phoneticPr fontId="1"/>
  </si>
  <si>
    <t>計</t>
    <rPh sb="0" eb="1">
      <t>ケイ</t>
    </rPh>
    <phoneticPr fontId="1"/>
  </si>
  <si>
    <t>身柄付
送致</t>
    <rPh sb="4" eb="6">
      <t>ソウチ</t>
    </rPh>
    <phoneticPr fontId="1"/>
  </si>
  <si>
    <t>書類送
致(付)</t>
    <rPh sb="2" eb="3">
      <t>ソウ</t>
    </rPh>
    <rPh sb="4" eb="5">
      <t>イタス</t>
    </rPh>
    <rPh sb="6" eb="7">
      <t>フ</t>
    </rPh>
    <phoneticPr fontId="1"/>
  </si>
  <si>
    <t>書類送致(付)</t>
    <rPh sb="0" eb="2">
      <t>ショルイ</t>
    </rPh>
    <phoneticPr fontId="1"/>
  </si>
  <si>
    <t>少年
簡易
送致</t>
    <rPh sb="0" eb="2">
      <t>ショウネン</t>
    </rPh>
    <rPh sb="3" eb="5">
      <t>カンイ</t>
    </rPh>
    <rPh sb="6" eb="8">
      <t>ソウチ</t>
    </rPh>
    <phoneticPr fontId="1"/>
  </si>
  <si>
    <t>微罪
処分</t>
    <rPh sb="0" eb="2">
      <t>ビザイ</t>
    </rPh>
    <rPh sb="3" eb="5">
      <t>ショブン</t>
    </rPh>
    <phoneticPr fontId="1"/>
  </si>
  <si>
    <t>うち）
簡易書式</t>
    <rPh sb="4" eb="6">
      <t>カンイ</t>
    </rPh>
    <rPh sb="6" eb="8">
      <t>ショシキ</t>
    </rPh>
    <phoneticPr fontId="1"/>
  </si>
  <si>
    <t xml:space="preserve">     　　　身柄措置
　　　　　　送　致
手口</t>
    <rPh sb="20" eb="21">
      <t>ソウ</t>
    </rPh>
    <rPh sb="22" eb="23">
      <t>イタス</t>
    </rPh>
    <rPh sb="24" eb="26">
      <t>テグチ</t>
    </rPh>
    <phoneticPr fontId="1"/>
  </si>
  <si>
    <t>身柄措置
送致
　　　　　　　手口</t>
    <rPh sb="6" eb="8">
      <t>ソウチ</t>
    </rPh>
    <rPh sb="16" eb="18">
      <t>テグチ</t>
    </rPh>
    <phoneticPr fontId="1"/>
  </si>
  <si>
    <t>送致別  検挙人員</t>
    <phoneticPr fontId="1"/>
  </si>
  <si>
    <t>空き巣</t>
    <phoneticPr fontId="1"/>
  </si>
  <si>
    <t>忍込み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</si>
  <si>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</si>
  <si>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</si>
  <si>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</si>
  <si>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</si>
  <si>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</si>
  <si>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</si>
  <si>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</si>
  <si>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</si>
  <si>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</si>
  <si>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</si>
  <si>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</si>
  <si>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</si>
  <si>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</si>
  <si>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</si>
  <si>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32　窃盗　手口別　身柄措置別</t>
    <phoneticPr fontId="1"/>
  </si>
  <si>
    <t xml:space="preserve"> ２　「身柄不拘束」とは、終始身柄を拘束しなかったものをいう。</t>
    <phoneticPr fontId="1"/>
  </si>
  <si>
    <t>総数</t>
    <rPh sb="0" eb="2">
      <t>ソウスウ</t>
    </rPh>
    <phoneticPr fontId="1"/>
  </si>
  <si>
    <t>侵入盗</t>
    <rPh sb="0" eb="3">
      <t>シンニュウトウ</t>
    </rPh>
    <phoneticPr fontId="1"/>
  </si>
  <si>
    <t>乗物盗</t>
    <rPh sb="0" eb="1">
      <t>ノ</t>
    </rPh>
    <rPh sb="1" eb="2">
      <t>モノ</t>
    </rPh>
    <rPh sb="2" eb="3">
      <t>トウ</t>
    </rPh>
    <phoneticPr fontId="1"/>
  </si>
  <si>
    <t>非侵入盗</t>
    <rPh sb="0" eb="1">
      <t>ヒ</t>
    </rPh>
    <rPh sb="1" eb="3">
      <t>シンニュウ</t>
    </rPh>
    <rPh sb="3" eb="4">
      <t>トウ</t>
    </rPh>
    <phoneticPr fontId="1"/>
  </si>
  <si>
    <t>確認用</t>
    <rPh sb="0" eb="2">
      <t>カクニン</t>
    </rPh>
    <rPh sb="2" eb="3">
      <t>ヨウ</t>
    </rPh>
    <phoneticPr fontId="1"/>
  </si>
  <si>
    <t>現逮</t>
    <rPh sb="0" eb="1">
      <t>ゲン</t>
    </rPh>
    <rPh sb="1" eb="2">
      <t>オヨ</t>
    </rPh>
    <phoneticPr fontId="1"/>
  </si>
  <si>
    <t>緊逮</t>
    <rPh sb="0" eb="1">
      <t>キン</t>
    </rPh>
    <rPh sb="1" eb="2">
      <t>オヨ</t>
    </rPh>
    <phoneticPr fontId="1"/>
  </si>
  <si>
    <t>通逮</t>
    <rPh sb="0" eb="1">
      <t>ツウ</t>
    </rPh>
    <rPh sb="1" eb="2">
      <t>オヨ</t>
    </rPh>
    <phoneticPr fontId="1"/>
  </si>
  <si>
    <t>不拘束</t>
    <rPh sb="0" eb="1">
      <t>フ</t>
    </rPh>
    <rPh sb="1" eb="3">
      <t>コウソク</t>
    </rPh>
    <phoneticPr fontId="1"/>
  </si>
  <si>
    <t>さい銭ねらい</t>
    <rPh sb="2" eb="3">
      <t>セン</t>
    </rPh>
    <phoneticPr fontId="1"/>
  </si>
  <si>
    <t>検挙256</t>
    <rPh sb="0" eb="2">
      <t>ケンキョ</t>
    </rPh>
    <phoneticPr fontId="1"/>
  </si>
  <si>
    <t>検挙257</t>
    <rPh sb="0" eb="2">
      <t>ケンキョ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</si>
</sst>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6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1">
    <xf numFmtId="0" fontId="0" fillId="0" borderId="0" applyNumberForma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0" fillId="0" borderId="0" xfId="0" applyFill="1"/>
    <xf numFmtId="38" fontId="0" fillId="0" borderId="0" xfId="0" applyNumberFormat="1" applyFill="1"/>
    <xf numFmtId="38" fontId="0" fillId="0" borderId="0" xfId="0" applyNumberFormat="1" applyFill="1" applyBorder="1"/>
    <xf numFmtId="0" fontId="2" fillId="0" borderId="0" xfId="0" applyFont="1" applyFill="1" applyAlignment="1">
      <alignment vertical="center"/>
    </xf>
    <xf numFmtId="38" fontId="2" fillId="0" borderId="0" xfId="0" applyNumberFormat="1" applyFont="1" applyFill="1" applyAlignment="1" applyProtection="1">
      <alignment vertical="center"/>
    </xf>
    <xf numFmtId="38" fontId="2" fillId="0" borderId="0" xfId="0" applyNumberFormat="1" applyFont="1" applyFill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38" fontId="0" fillId="0" borderId="0" xfId="0" applyNumberForma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8" fontId="0" fillId="0" borderId="1" xfId="0" applyNumberFormat="1" applyFont="1" applyFill="1" applyBorder="1" applyAlignment="1" applyProtection="1">
      <alignment horizontal="center" vertical="center"/>
    </xf>
    <xf numFmtId="38" fontId="0" fillId="0" borderId="0" xfId="0" applyNumberFormat="1" applyFont="1" applyFill="1" applyBorder="1" applyAlignment="1">
      <alignment vertical="center"/>
    </xf>
    <xf numFmtId="38" fontId="0" fillId="0" borderId="0" xfId="0" applyNumberFormat="1" applyFill="1" applyAlignment="1">
      <alignment horizontal="right" vertical="center"/>
    </xf>
    <xf numFmtId="38" fontId="0" fillId="0" borderId="2" xfId="0" applyNumberFormat="1" applyFont="1" applyFill="1" applyBorder="1" applyAlignment="1">
      <alignment vertical="center"/>
    </xf>
    <xf numFmtId="38" fontId="0" fillId="0" borderId="3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/>
    <xf numFmtId="176" fontId="3" fillId="0" borderId="4" xfId="0" applyNumberFormat="1" applyFont="1" applyFill="1" applyBorder="1" applyAlignment="1" applyProtection="1"/>
    <xf numFmtId="176" fontId="3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Alignment="1">
      <alignment horizontal="right"/>
    </xf>
    <xf numFmtId="38" fontId="3" fillId="0" borderId="0" xfId="0" applyNumberFormat="1" applyFont="1" applyFill="1" applyAlignment="1"/>
    <xf numFmtId="0" fontId="4" fillId="0" borderId="0" xfId="0" applyFont="1" applyFill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0" fillId="0" borderId="0" xfId="0" applyFill="1" applyAlignment="1"/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 applyProtection="1">
      <alignment horizontal="distributed" vertical="center"/>
    </xf>
    <xf numFmtId="176" fontId="0" fillId="0" borderId="0" xfId="0" applyNumberFormat="1" applyFill="1" applyBorder="1" applyAlignment="1"/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38" fontId="0" fillId="0" borderId="0" xfId="0" applyNumberFormat="1" applyFill="1" applyAlignment="1"/>
    <xf numFmtId="0" fontId="5" fillId="0" borderId="0" xfId="0" quotePrefix="1" applyFont="1" applyFill="1" applyAlignment="1" applyProtection="1">
      <alignment horizontal="distributed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38" fontId="0" fillId="0" borderId="0" xfId="0" applyNumberFormat="1" applyFill="1" applyBorder="1" applyAlignment="1"/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176" fontId="6" fillId="0" borderId="8" xfId="130" applyNumberFormat="1" applyFont="1" applyFill="1" applyBorder="1" applyAlignment="1">
      <alignment horizontal="right" vertical="center" wrapText="1"/>
    </xf>
    <xf numFmtId="176" fontId="6" fillId="0" borderId="8" xfId="131" applyNumberFormat="1" applyFont="1" applyFill="1" applyBorder="1" applyAlignment="1">
      <alignment horizontal="right" vertical="center" wrapText="1"/>
    </xf>
    <xf numFmtId="176" fontId="6" fillId="0" borderId="8" xfId="132" applyNumberFormat="1" applyFont="1" applyFill="1" applyBorder="1" applyAlignment="1">
      <alignment horizontal="right" vertical="center" wrapText="1"/>
    </xf>
    <xf numFmtId="176" fontId="6" fillId="0" borderId="8" xfId="133" applyNumberFormat="1" applyFont="1" applyFill="1" applyBorder="1" applyAlignment="1">
      <alignment horizontal="right" vertical="center" wrapText="1"/>
    </xf>
    <xf numFmtId="176" fontId="6" fillId="0" borderId="9" xfId="131" applyNumberFormat="1" applyFont="1" applyFill="1" applyBorder="1" applyAlignment="1">
      <alignment horizontal="right" vertical="center" wrapText="1"/>
    </xf>
    <xf numFmtId="176" fontId="3" fillId="0" borderId="10" xfId="130" applyNumberFormat="1" applyFont="1" applyFill="1" applyBorder="1" applyAlignment="1">
      <alignment horizontal="right" vertical="center" wrapText="1"/>
    </xf>
    <xf numFmtId="176" fontId="3" fillId="0" borderId="8" xfId="130" applyNumberFormat="1" applyFont="1" applyFill="1" applyBorder="1" applyAlignment="1">
      <alignment horizontal="right" vertical="center" wrapText="1"/>
    </xf>
    <xf numFmtId="176" fontId="3" fillId="0" borderId="11" xfId="131" applyNumberFormat="1" applyFont="1" applyFill="1" applyBorder="1" applyAlignment="1">
      <alignment horizontal="right" vertical="center" wrapText="1"/>
    </xf>
    <xf numFmtId="176" fontId="3" fillId="0" borderId="10" xfId="131" applyNumberFormat="1" applyFont="1" applyFill="1" applyBorder="1" applyAlignment="1">
      <alignment horizontal="right" vertical="center" wrapText="1"/>
    </xf>
    <xf numFmtId="176" fontId="3" fillId="0" borderId="10" xfId="132" applyNumberFormat="1" applyFont="1" applyFill="1" applyBorder="1" applyAlignment="1">
      <alignment horizontal="right" vertical="center" wrapText="1"/>
    </xf>
    <xf numFmtId="176" fontId="3" fillId="0" borderId="10" xfId="133" applyNumberFormat="1" applyFont="1" applyFill="1" applyBorder="1" applyAlignment="1">
      <alignment horizontal="right" vertical="center" wrapText="1"/>
    </xf>
    <xf numFmtId="176" fontId="3" fillId="0" borderId="9" xfId="131" applyNumberFormat="1" applyFont="1" applyFill="1" applyBorder="1" applyAlignment="1">
      <alignment horizontal="right" vertical="center" wrapText="1"/>
    </xf>
    <xf numFmtId="176" fontId="3" fillId="0" borderId="8" xfId="131" applyNumberFormat="1" applyFont="1" applyFill="1" applyBorder="1" applyAlignment="1">
      <alignment horizontal="right" vertical="center" wrapText="1"/>
    </xf>
    <xf numFmtId="176" fontId="3" fillId="0" borderId="8" xfId="132" applyNumberFormat="1" applyFont="1" applyFill="1" applyBorder="1" applyAlignment="1">
      <alignment horizontal="right" vertical="center" wrapText="1"/>
    </xf>
    <xf numFmtId="176" fontId="3" fillId="0" borderId="8" xfId="133" applyNumberFormat="1" applyFont="1" applyFill="1" applyBorder="1" applyAlignment="1">
      <alignment horizontal="right" vertical="center" wrapText="1"/>
    </xf>
    <xf numFmtId="176" fontId="0" fillId="0" borderId="4" xfId="0" applyNumberFormat="1" applyFont="1" applyFill="1" applyBorder="1" applyAlignment="1" applyProtection="1"/>
    <xf numFmtId="176" fontId="0" fillId="0" borderId="8" xfId="130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 applyBorder="1" applyAlignment="1"/>
    <xf numFmtId="176" fontId="0" fillId="0" borderId="9" xfId="131" applyNumberFormat="1" applyFont="1" applyFill="1" applyBorder="1" applyAlignment="1">
      <alignment horizontal="right" vertical="center" wrapText="1"/>
    </xf>
    <xf numFmtId="176" fontId="0" fillId="0" borderId="8" xfId="131" applyNumberFormat="1" applyFont="1" applyFill="1" applyBorder="1" applyAlignment="1">
      <alignment horizontal="right" vertical="center" wrapText="1"/>
    </xf>
    <xf numFmtId="176" fontId="0" fillId="0" borderId="8" xfId="132" applyNumberFormat="1" applyFont="1" applyFill="1" applyBorder="1" applyAlignment="1">
      <alignment horizontal="right" vertical="center" wrapText="1"/>
    </xf>
    <xf numFmtId="176" fontId="0" fillId="0" borderId="8" xfId="133" applyNumberFormat="1" applyFont="1" applyFill="1" applyBorder="1" applyAlignment="1">
      <alignment horizontal="right" vertical="center" wrapText="1"/>
    </xf>
    <xf numFmtId="176" fontId="0" fillId="0" borderId="23" xfId="130" applyNumberFormat="1" applyFont="1" applyFill="1" applyBorder="1" applyAlignment="1">
      <alignment horizontal="right" vertical="center" wrapText="1"/>
    </xf>
    <xf numFmtId="176" fontId="0" fillId="0" borderId="6" xfId="131" applyNumberFormat="1" applyFont="1" applyFill="1" applyBorder="1" applyAlignment="1">
      <alignment horizontal="right" vertical="center" wrapText="1"/>
    </xf>
    <xf numFmtId="176" fontId="0" fillId="0" borderId="23" xfId="131" applyNumberFormat="1" applyFont="1" applyFill="1" applyBorder="1" applyAlignment="1">
      <alignment horizontal="right" vertical="center" wrapText="1"/>
    </xf>
    <xf numFmtId="176" fontId="0" fillId="0" borderId="7" xfId="0" applyNumberFormat="1" applyFont="1" applyFill="1" applyBorder="1" applyAlignment="1" applyProtection="1"/>
    <xf numFmtId="176" fontId="0" fillId="0" borderId="23" xfId="132" applyNumberFormat="1" applyFont="1" applyFill="1" applyBorder="1" applyAlignment="1">
      <alignment horizontal="right" vertical="center" wrapText="1"/>
    </xf>
    <xf numFmtId="176" fontId="0" fillId="0" borderId="23" xfId="133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 applyProtection="1">
      <alignment vertical="center" wrapText="1"/>
    </xf>
    <xf numFmtId="0" fontId="0" fillId="0" borderId="19" xfId="0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0" fillId="0" borderId="21" xfId="0" applyFill="1" applyBorder="1" applyAlignment="1" applyProtection="1">
      <alignment vertical="center" wrapText="1"/>
    </xf>
    <xf numFmtId="38" fontId="0" fillId="0" borderId="10" xfId="0" applyNumberFormat="1" applyFont="1" applyFill="1" applyBorder="1" applyAlignment="1">
      <alignment horizontal="center" vertical="center"/>
    </xf>
    <xf numFmtId="38" fontId="0" fillId="0" borderId="12" xfId="0" applyNumberFormat="1" applyFont="1" applyFill="1" applyBorder="1" applyAlignment="1">
      <alignment horizontal="center" vertical="center"/>
    </xf>
    <xf numFmtId="38" fontId="0" fillId="0" borderId="10" xfId="0" applyNumberFormat="1" applyFont="1" applyFill="1" applyBorder="1" applyAlignment="1" applyProtection="1">
      <alignment horizontal="center" vertical="center" wrapText="1"/>
    </xf>
    <xf numFmtId="38" fontId="0" fillId="0" borderId="12" xfId="0" applyNumberFormat="1" applyFont="1" applyFill="1" applyBorder="1" applyAlignment="1" applyProtection="1">
      <alignment horizontal="center" vertical="center"/>
    </xf>
    <xf numFmtId="38" fontId="0" fillId="0" borderId="10" xfId="0" applyNumberFormat="1" applyFont="1" applyFill="1" applyBorder="1" applyAlignment="1">
      <alignment horizontal="center" vertical="center" wrapText="1"/>
    </xf>
    <xf numFmtId="38" fontId="0" fillId="0" borderId="1" xfId="0" applyNumberFormat="1" applyFont="1" applyFill="1" applyBorder="1" applyAlignment="1" applyProtection="1">
      <alignment horizontal="distributed" vertical="center" justifyLastLine="1"/>
    </xf>
    <xf numFmtId="38" fontId="0" fillId="0" borderId="13" xfId="0" applyNumberFormat="1" applyFont="1" applyFill="1" applyBorder="1" applyAlignment="1" applyProtection="1">
      <alignment horizontal="distributed" vertical="center" justifyLastLine="1"/>
    </xf>
    <xf numFmtId="38" fontId="0" fillId="0" borderId="14" xfId="0" applyNumberFormat="1" applyFont="1" applyFill="1" applyBorder="1" applyAlignment="1" applyProtection="1">
      <alignment horizontal="distributed" vertical="center" justifyLastLine="1"/>
    </xf>
    <xf numFmtId="38" fontId="0" fillId="0" borderId="17" xfId="0" applyNumberFormat="1" applyFont="1" applyFill="1" applyBorder="1" applyAlignment="1" applyProtection="1">
      <alignment horizontal="center" vertical="center"/>
    </xf>
    <xf numFmtId="38" fontId="0" fillId="0" borderId="11" xfId="0" applyNumberFormat="1" applyFon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 wrapText="1"/>
    </xf>
    <xf numFmtId="0" fontId="0" fillId="0" borderId="9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38" fontId="0" fillId="0" borderId="10" xfId="0" applyNumberFormat="1" applyFont="1" applyFill="1" applyBorder="1" applyAlignment="1" applyProtection="1">
      <alignment horizontal="center" vertical="center"/>
    </xf>
    <xf numFmtId="38" fontId="0" fillId="0" borderId="19" xfId="0" applyNumberFormat="1" applyFill="1" applyBorder="1" applyAlignment="1" applyProtection="1">
      <alignment horizontal="left"/>
    </xf>
    <xf numFmtId="38" fontId="0" fillId="0" borderId="0" xfId="0" applyNumberForma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distributed" vertical="center"/>
    </xf>
    <xf numFmtId="0" fontId="4" fillId="0" borderId="18" xfId="0" applyFont="1" applyFill="1" applyBorder="1" applyAlignment="1" applyProtection="1">
      <alignment horizontal="distributed" vertical="center"/>
    </xf>
    <xf numFmtId="38" fontId="2" fillId="0" borderId="0" xfId="0" applyNumberFormat="1" applyFont="1" applyFill="1" applyAlignment="1" applyProtection="1">
      <alignment horizontal="distributed" vertical="center"/>
    </xf>
    <xf numFmtId="38" fontId="0" fillId="0" borderId="11" xfId="0" applyNumberFormat="1" applyFont="1" applyFill="1" applyBorder="1" applyAlignment="1" applyProtection="1">
      <alignment horizontal="center" vertical="center" wrapText="1"/>
    </xf>
    <xf numFmtId="38" fontId="0" fillId="0" borderId="15" xfId="0" applyNumberFormat="1" applyFont="1" applyFill="1" applyBorder="1" applyAlignment="1" applyProtection="1">
      <alignment horizontal="center" vertical="center" wrapText="1"/>
    </xf>
    <xf numFmtId="38" fontId="0" fillId="0" borderId="16" xfId="0" applyNumberFormat="1" applyFont="1" applyFill="1" applyBorder="1" applyAlignment="1" applyProtection="1">
      <alignment horizontal="distributed" vertical="center" justifyLastLine="1"/>
    </xf>
    <xf numFmtId="38" fontId="0" fillId="0" borderId="8" xfId="0" applyNumberFormat="1" applyFont="1" applyFill="1" applyBorder="1" applyAlignment="1" applyProtection="1">
      <alignment horizontal="distributed" vertical="center" justifyLastLine="1"/>
    </xf>
    <xf numFmtId="38" fontId="0" fillId="0" borderId="12" xfId="0" applyNumberFormat="1" applyFont="1" applyFill="1" applyBorder="1" applyAlignment="1" applyProtection="1">
      <alignment horizontal="distributed" vertical="center" justifyLastLine="1"/>
    </xf>
    <xf numFmtId="38" fontId="0" fillId="0" borderId="12" xfId="0" applyNumberFormat="1" applyFont="1" applyFill="1" applyBorder="1" applyAlignment="1">
      <alignment horizontal="center" vertical="center" wrapText="1"/>
    </xf>
    <xf numFmtId="38" fontId="0" fillId="0" borderId="17" xfId="0" applyNumberFormat="1" applyFont="1" applyFill="1" applyBorder="1" applyAlignment="1">
      <alignment horizontal="center" vertical="center"/>
    </xf>
    <xf numFmtId="38" fontId="0" fillId="0" borderId="2" xfId="0" applyNumberFormat="1" applyFont="1" applyFill="1" applyBorder="1" applyAlignment="1">
      <alignment horizontal="center" vertical="center"/>
    </xf>
  </cellXfs>
  <cellStyles count="171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2 4" xfId="7" xr:uid="{00000000-0005-0000-0000-000006000000}"/>
    <cellStyle name="20% - アクセント 2 5" xfId="8" xr:uid="{00000000-0005-0000-0000-000007000000}"/>
    <cellStyle name="20% - アクセント 3 2" xfId="9" xr:uid="{00000000-0005-0000-0000-000008000000}"/>
    <cellStyle name="20% - アクセント 3 3" xfId="10" xr:uid="{00000000-0005-0000-0000-000009000000}"/>
    <cellStyle name="20% - アクセント 3 4" xfId="11" xr:uid="{00000000-0005-0000-0000-00000A000000}"/>
    <cellStyle name="20% - アクセント 3 5" xfId="12" xr:uid="{00000000-0005-0000-0000-00000B000000}"/>
    <cellStyle name="20% - アクセント 4 2" xfId="13" xr:uid="{00000000-0005-0000-0000-00000C000000}"/>
    <cellStyle name="20% - アクセント 4 3" xfId="14" xr:uid="{00000000-0005-0000-0000-00000D000000}"/>
    <cellStyle name="20% - アクセント 4 4" xfId="15" xr:uid="{00000000-0005-0000-0000-00000E000000}"/>
    <cellStyle name="20% - アクセント 4 5" xfId="16" xr:uid="{00000000-0005-0000-0000-00000F000000}"/>
    <cellStyle name="20% - アクセント 5 2" xfId="17" xr:uid="{00000000-0005-0000-0000-000010000000}"/>
    <cellStyle name="20% - アクセント 5 3" xfId="18" xr:uid="{00000000-0005-0000-0000-000011000000}"/>
    <cellStyle name="20% - アクセント 5 4" xfId="19" xr:uid="{00000000-0005-0000-0000-000012000000}"/>
    <cellStyle name="20% - アクセント 5 5" xfId="20" xr:uid="{00000000-0005-0000-0000-000013000000}"/>
    <cellStyle name="20% - アクセント 6 2" xfId="21" xr:uid="{00000000-0005-0000-0000-000014000000}"/>
    <cellStyle name="20% - アクセント 6 3" xfId="22" xr:uid="{00000000-0005-0000-0000-000015000000}"/>
    <cellStyle name="20% - アクセント 6 4" xfId="23" xr:uid="{00000000-0005-0000-0000-000016000000}"/>
    <cellStyle name="20% - アクセント 6 5" xfId="24" xr:uid="{00000000-0005-0000-0000-000017000000}"/>
    <cellStyle name="40% - アクセント 1 2" xfId="25" xr:uid="{00000000-0005-0000-0000-000018000000}"/>
    <cellStyle name="40% - アクセント 1 3" xfId="26" xr:uid="{00000000-0005-0000-0000-000019000000}"/>
    <cellStyle name="40% - アクセント 1 4" xfId="27" xr:uid="{00000000-0005-0000-0000-00001A000000}"/>
    <cellStyle name="40% - アクセント 1 5" xfId="28" xr:uid="{00000000-0005-0000-0000-00001B000000}"/>
    <cellStyle name="40% - アクセント 2 2" xfId="29" xr:uid="{00000000-0005-0000-0000-00001C000000}"/>
    <cellStyle name="40% - アクセント 2 3" xfId="30" xr:uid="{00000000-0005-0000-0000-00001D000000}"/>
    <cellStyle name="40% - アクセント 2 4" xfId="31" xr:uid="{00000000-0005-0000-0000-00001E000000}"/>
    <cellStyle name="40% - アクセント 2 5" xfId="32" xr:uid="{00000000-0005-0000-0000-00001F000000}"/>
    <cellStyle name="40% - アクセント 3 2" xfId="33" xr:uid="{00000000-0005-0000-0000-000020000000}"/>
    <cellStyle name="40% - アクセント 3 3" xfId="34" xr:uid="{00000000-0005-0000-0000-000021000000}"/>
    <cellStyle name="40% - アクセント 3 4" xfId="35" xr:uid="{00000000-0005-0000-0000-000022000000}"/>
    <cellStyle name="40% - アクセント 3 5" xfId="36" xr:uid="{00000000-0005-0000-0000-000023000000}"/>
    <cellStyle name="40% - アクセント 4 2" xfId="37" xr:uid="{00000000-0005-0000-0000-000024000000}"/>
    <cellStyle name="40% - アクセント 4 3" xfId="38" xr:uid="{00000000-0005-0000-0000-000025000000}"/>
    <cellStyle name="40% - アクセント 4 4" xfId="39" xr:uid="{00000000-0005-0000-0000-000026000000}"/>
    <cellStyle name="40% - アクセント 4 5" xfId="40" xr:uid="{00000000-0005-0000-0000-000027000000}"/>
    <cellStyle name="40% - アクセント 5 2" xfId="41" xr:uid="{00000000-0005-0000-0000-000028000000}"/>
    <cellStyle name="40% - アクセント 5 3" xfId="42" xr:uid="{00000000-0005-0000-0000-000029000000}"/>
    <cellStyle name="40% - アクセント 5 4" xfId="43" xr:uid="{00000000-0005-0000-0000-00002A000000}"/>
    <cellStyle name="40% - アクセント 5 5" xfId="44" xr:uid="{00000000-0005-0000-0000-00002B000000}"/>
    <cellStyle name="40% - アクセント 6 2" xfId="45" xr:uid="{00000000-0005-0000-0000-00002C000000}"/>
    <cellStyle name="40% - アクセント 6 3" xfId="46" xr:uid="{00000000-0005-0000-0000-00002D000000}"/>
    <cellStyle name="40% - アクセント 6 4" xfId="47" xr:uid="{00000000-0005-0000-0000-00002E000000}"/>
    <cellStyle name="40% - アクセント 6 5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1 5" xfId="52" xr:uid="{00000000-0005-0000-0000-000033000000}"/>
    <cellStyle name="60% - アクセント 2 2" xfId="53" xr:uid="{00000000-0005-0000-0000-000034000000}"/>
    <cellStyle name="60% - アクセント 2 3" xfId="54" xr:uid="{00000000-0005-0000-0000-000035000000}"/>
    <cellStyle name="60% - アクセント 2 4" xfId="55" xr:uid="{00000000-0005-0000-0000-000036000000}"/>
    <cellStyle name="60% - アクセント 2 5" xfId="56" xr:uid="{00000000-0005-0000-0000-000037000000}"/>
    <cellStyle name="60% - アクセント 3 2" xfId="57" xr:uid="{00000000-0005-0000-0000-000038000000}"/>
    <cellStyle name="60% - アクセント 3 3" xfId="58" xr:uid="{00000000-0005-0000-0000-000039000000}"/>
    <cellStyle name="60% - アクセント 3 4" xfId="59" xr:uid="{00000000-0005-0000-0000-00003A000000}"/>
    <cellStyle name="60% - アクセント 3 5" xfId="60" xr:uid="{00000000-0005-0000-0000-00003B000000}"/>
    <cellStyle name="60% - アクセント 4 2" xfId="61" xr:uid="{00000000-0005-0000-0000-00003C000000}"/>
    <cellStyle name="60% - アクセント 4 3" xfId="62" xr:uid="{00000000-0005-0000-0000-00003D000000}"/>
    <cellStyle name="60% - アクセント 4 4" xfId="63" xr:uid="{00000000-0005-0000-0000-00003E000000}"/>
    <cellStyle name="60% - アクセント 4 5" xfId="64" xr:uid="{00000000-0005-0000-0000-00003F000000}"/>
    <cellStyle name="60% - アクセント 5 2" xfId="65" xr:uid="{00000000-0005-0000-0000-000040000000}"/>
    <cellStyle name="60% - アクセント 5 3" xfId="66" xr:uid="{00000000-0005-0000-0000-000041000000}"/>
    <cellStyle name="60% - アクセント 5 4" xfId="67" xr:uid="{00000000-0005-0000-0000-000042000000}"/>
    <cellStyle name="60% - アクセント 5 5" xfId="68" xr:uid="{00000000-0005-0000-0000-000043000000}"/>
    <cellStyle name="60% - アクセント 6 2" xfId="69" xr:uid="{00000000-0005-0000-0000-000044000000}"/>
    <cellStyle name="60% - アクセント 6 3" xfId="70" xr:uid="{00000000-0005-0000-0000-000045000000}"/>
    <cellStyle name="60% - アクセント 6 4" xfId="71" xr:uid="{00000000-0005-0000-0000-000046000000}"/>
    <cellStyle name="60% - アクセント 6 5" xfId="72" xr:uid="{00000000-0005-0000-0000-000047000000}"/>
    <cellStyle name="アクセント 1 2" xfId="73" xr:uid="{00000000-0005-0000-0000-000048000000}"/>
    <cellStyle name="アクセント 1 3" xfId="74" xr:uid="{00000000-0005-0000-0000-000049000000}"/>
    <cellStyle name="アクセント 1 4" xfId="75" xr:uid="{00000000-0005-0000-0000-00004A000000}"/>
    <cellStyle name="アクセント 1 5" xfId="76" xr:uid="{00000000-0005-0000-0000-00004B000000}"/>
    <cellStyle name="アクセント 2 2" xfId="77" xr:uid="{00000000-0005-0000-0000-00004C000000}"/>
    <cellStyle name="アクセント 2 3" xfId="78" xr:uid="{00000000-0005-0000-0000-00004D000000}"/>
    <cellStyle name="アクセント 2 4" xfId="79" xr:uid="{00000000-0005-0000-0000-00004E000000}"/>
    <cellStyle name="アクセント 2 5" xfId="80" xr:uid="{00000000-0005-0000-0000-00004F000000}"/>
    <cellStyle name="アクセント 3 2" xfId="81" xr:uid="{00000000-0005-0000-0000-000050000000}"/>
    <cellStyle name="アクセント 3 3" xfId="82" xr:uid="{00000000-0005-0000-0000-000051000000}"/>
    <cellStyle name="アクセント 3 4" xfId="83" xr:uid="{00000000-0005-0000-0000-000052000000}"/>
    <cellStyle name="アクセント 3 5" xfId="84" xr:uid="{00000000-0005-0000-0000-000053000000}"/>
    <cellStyle name="アクセント 4 2" xfId="85" xr:uid="{00000000-0005-0000-0000-000054000000}"/>
    <cellStyle name="アクセント 4 3" xfId="86" xr:uid="{00000000-0005-0000-0000-000055000000}"/>
    <cellStyle name="アクセント 4 4" xfId="87" xr:uid="{00000000-0005-0000-0000-000056000000}"/>
    <cellStyle name="アクセント 4 5" xfId="88" xr:uid="{00000000-0005-0000-0000-000057000000}"/>
    <cellStyle name="アクセント 5 2" xfId="89" xr:uid="{00000000-0005-0000-0000-000058000000}"/>
    <cellStyle name="アクセント 5 3" xfId="90" xr:uid="{00000000-0005-0000-0000-000059000000}"/>
    <cellStyle name="アクセント 5 4" xfId="91" xr:uid="{00000000-0005-0000-0000-00005A000000}"/>
    <cellStyle name="アクセント 5 5" xfId="92" xr:uid="{00000000-0005-0000-0000-00005B000000}"/>
    <cellStyle name="アクセント 6 2" xfId="93" xr:uid="{00000000-0005-0000-0000-00005C000000}"/>
    <cellStyle name="アクセント 6 3" xfId="94" xr:uid="{00000000-0005-0000-0000-00005D000000}"/>
    <cellStyle name="アクセント 6 4" xfId="95" xr:uid="{00000000-0005-0000-0000-00005E000000}"/>
    <cellStyle name="アクセント 6 5" xfId="96" xr:uid="{00000000-0005-0000-0000-00005F000000}"/>
    <cellStyle name="タイトル 2" xfId="97" xr:uid="{00000000-0005-0000-0000-000060000000}"/>
    <cellStyle name="タイトル 3" xfId="98" xr:uid="{00000000-0005-0000-0000-000061000000}"/>
    <cellStyle name="タイトル 4" xfId="99" xr:uid="{00000000-0005-0000-0000-000062000000}"/>
    <cellStyle name="タイトル 5" xfId="100" xr:uid="{00000000-0005-0000-0000-000063000000}"/>
    <cellStyle name="チェック セル 2" xfId="101" xr:uid="{00000000-0005-0000-0000-000064000000}"/>
    <cellStyle name="チェック セル 3" xfId="102" xr:uid="{00000000-0005-0000-0000-000065000000}"/>
    <cellStyle name="チェック セル 4" xfId="103" xr:uid="{00000000-0005-0000-0000-000066000000}"/>
    <cellStyle name="チェック セル 5" xfId="104" xr:uid="{00000000-0005-0000-0000-000067000000}"/>
    <cellStyle name="どちらでもない 2" xfId="105" xr:uid="{00000000-0005-0000-0000-000068000000}"/>
    <cellStyle name="どちらでもない 3" xfId="106" xr:uid="{00000000-0005-0000-0000-000069000000}"/>
    <cellStyle name="どちらでもない 4" xfId="107" xr:uid="{00000000-0005-0000-0000-00006A000000}"/>
    <cellStyle name="どちらでもない 5" xfId="108" xr:uid="{00000000-0005-0000-0000-00006B000000}"/>
    <cellStyle name="ハイパーリンク" xfId="109" builtinId="8" customBuiltin="1"/>
    <cellStyle name="メモ 2" xfId="110" xr:uid="{00000000-0005-0000-0000-00006D000000}"/>
    <cellStyle name="メモ 3" xfId="111" xr:uid="{00000000-0005-0000-0000-00006E000000}"/>
    <cellStyle name="メモ 4" xfId="112" xr:uid="{00000000-0005-0000-0000-00006F000000}"/>
    <cellStyle name="メモ 5" xfId="113" xr:uid="{00000000-0005-0000-0000-000070000000}"/>
    <cellStyle name="リンク セル 2" xfId="114" xr:uid="{00000000-0005-0000-0000-000071000000}"/>
    <cellStyle name="リンク セル 3" xfId="115" xr:uid="{00000000-0005-0000-0000-000072000000}"/>
    <cellStyle name="リンク セル 4" xfId="116" xr:uid="{00000000-0005-0000-0000-000073000000}"/>
    <cellStyle name="リンク セル 5" xfId="117" xr:uid="{00000000-0005-0000-0000-000074000000}"/>
    <cellStyle name="悪い 2" xfId="118" xr:uid="{00000000-0005-0000-0000-000075000000}"/>
    <cellStyle name="悪い 3" xfId="119" xr:uid="{00000000-0005-0000-0000-000076000000}"/>
    <cellStyle name="悪い 4" xfId="120" xr:uid="{00000000-0005-0000-0000-000077000000}"/>
    <cellStyle name="悪い 5" xfId="121" xr:uid="{00000000-0005-0000-0000-000078000000}"/>
    <cellStyle name="計算 2" xfId="122" xr:uid="{00000000-0005-0000-0000-000079000000}"/>
    <cellStyle name="計算 3" xfId="123" xr:uid="{00000000-0005-0000-0000-00007A000000}"/>
    <cellStyle name="計算 4" xfId="124" xr:uid="{00000000-0005-0000-0000-00007B000000}"/>
    <cellStyle name="計算 5" xfId="125" xr:uid="{00000000-0005-0000-0000-00007C000000}"/>
    <cellStyle name="警告文 2" xfId="126" xr:uid="{00000000-0005-0000-0000-00007D000000}"/>
    <cellStyle name="警告文 3" xfId="127" xr:uid="{00000000-0005-0000-0000-00007E000000}"/>
    <cellStyle name="警告文 4" xfId="128" xr:uid="{00000000-0005-0000-0000-00007F000000}"/>
    <cellStyle name="警告文 5" xfId="129" xr:uid="{00000000-0005-0000-0000-000080000000}"/>
    <cellStyle name="桁区切り 2" xfId="130" xr:uid="{00000000-0005-0000-0000-000081000000}"/>
    <cellStyle name="桁区切り 3" xfId="131" xr:uid="{00000000-0005-0000-0000-000082000000}"/>
    <cellStyle name="桁区切り 4" xfId="132" xr:uid="{00000000-0005-0000-0000-000083000000}"/>
    <cellStyle name="桁区切り 5" xfId="133" xr:uid="{00000000-0005-0000-0000-000084000000}"/>
    <cellStyle name="見出し 1 2" xfId="134" xr:uid="{00000000-0005-0000-0000-000085000000}"/>
    <cellStyle name="見出し 1 3" xfId="135" xr:uid="{00000000-0005-0000-0000-000086000000}"/>
    <cellStyle name="見出し 1 4" xfId="136" xr:uid="{00000000-0005-0000-0000-000087000000}"/>
    <cellStyle name="見出し 1 5" xfId="137" xr:uid="{00000000-0005-0000-0000-000088000000}"/>
    <cellStyle name="見出し 2 2" xfId="138" xr:uid="{00000000-0005-0000-0000-000089000000}"/>
    <cellStyle name="見出し 2 3" xfId="139" xr:uid="{00000000-0005-0000-0000-00008A000000}"/>
    <cellStyle name="見出し 2 4" xfId="140" xr:uid="{00000000-0005-0000-0000-00008B000000}"/>
    <cellStyle name="見出し 2 5" xfId="141" xr:uid="{00000000-0005-0000-0000-00008C000000}"/>
    <cellStyle name="見出し 3 2" xfId="142" xr:uid="{00000000-0005-0000-0000-00008D000000}"/>
    <cellStyle name="見出し 3 3" xfId="143" xr:uid="{00000000-0005-0000-0000-00008E000000}"/>
    <cellStyle name="見出し 3 4" xfId="144" xr:uid="{00000000-0005-0000-0000-00008F000000}"/>
    <cellStyle name="見出し 3 5" xfId="145" xr:uid="{00000000-0005-0000-0000-000090000000}"/>
    <cellStyle name="見出し 4 2" xfId="146" xr:uid="{00000000-0005-0000-0000-000091000000}"/>
    <cellStyle name="見出し 4 3" xfId="147" xr:uid="{00000000-0005-0000-0000-000092000000}"/>
    <cellStyle name="見出し 4 4" xfId="148" xr:uid="{00000000-0005-0000-0000-000093000000}"/>
    <cellStyle name="見出し 4 5" xfId="149" xr:uid="{00000000-0005-0000-0000-000094000000}"/>
    <cellStyle name="集計 2" xfId="150" xr:uid="{00000000-0005-0000-0000-000095000000}"/>
    <cellStyle name="集計 3" xfId="151" xr:uid="{00000000-0005-0000-0000-000096000000}"/>
    <cellStyle name="集計 4" xfId="152" xr:uid="{00000000-0005-0000-0000-000097000000}"/>
    <cellStyle name="集計 5" xfId="153" xr:uid="{00000000-0005-0000-0000-000098000000}"/>
    <cellStyle name="出力 2" xfId="154" xr:uid="{00000000-0005-0000-0000-000099000000}"/>
    <cellStyle name="出力 3" xfId="155" xr:uid="{00000000-0005-0000-0000-00009A000000}"/>
    <cellStyle name="出力 4" xfId="156" xr:uid="{00000000-0005-0000-0000-00009B000000}"/>
    <cellStyle name="出力 5" xfId="157" xr:uid="{00000000-0005-0000-0000-00009C000000}"/>
    <cellStyle name="説明文 2" xfId="158" xr:uid="{00000000-0005-0000-0000-00009D000000}"/>
    <cellStyle name="説明文 3" xfId="159" xr:uid="{00000000-0005-0000-0000-00009E000000}"/>
    <cellStyle name="説明文 4" xfId="160" xr:uid="{00000000-0005-0000-0000-00009F000000}"/>
    <cellStyle name="説明文 5" xfId="161" xr:uid="{00000000-0005-0000-0000-0000A0000000}"/>
    <cellStyle name="入力 2" xfId="162" xr:uid="{00000000-0005-0000-0000-0000A1000000}"/>
    <cellStyle name="入力 3" xfId="163" xr:uid="{00000000-0005-0000-0000-0000A2000000}"/>
    <cellStyle name="入力 4" xfId="164" xr:uid="{00000000-0005-0000-0000-0000A3000000}"/>
    <cellStyle name="入力 5" xfId="165" xr:uid="{00000000-0005-0000-0000-0000A4000000}"/>
    <cellStyle name="標準" xfId="0" builtinId="0"/>
    <cellStyle name="表示済みのハイパーリンク" xfId="166" builtinId="9" customBuiltin="1"/>
    <cellStyle name="良い 2" xfId="167" xr:uid="{00000000-0005-0000-0000-0000A7000000}"/>
    <cellStyle name="良い 3" xfId="168" xr:uid="{00000000-0005-0000-0000-0000A8000000}"/>
    <cellStyle name="良い 4" xfId="169" xr:uid="{00000000-0005-0000-0000-0000A9000000}"/>
    <cellStyle name="良い 5" xfId="170" xr:uid="{00000000-0005-0000-0000-0000A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1872" name="Line 2">
          <a:extLst>
            <a:ext uri="{FF2B5EF4-FFF2-40B4-BE49-F238E27FC236}">
              <a16:creationId xmlns:a16="http://schemas.microsoft.com/office/drawing/2014/main" id="{5898B2A2-4339-4B4F-B28C-8DDA667DD712}"/>
            </a:ext>
          </a:extLst>
        </xdr:cNvPr>
        <xdr:cNvSpPr>
          <a:spLocks noChangeShapeType="1"/>
        </xdr:cNvSpPr>
      </xdr:nvSpPr>
      <xdr:spPr bwMode="auto">
        <a:xfrm>
          <a:off x="160020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873" name="Line 4">
          <a:extLst>
            <a:ext uri="{FF2B5EF4-FFF2-40B4-BE49-F238E27FC236}">
              <a16:creationId xmlns:a16="http://schemas.microsoft.com/office/drawing/2014/main" id="{BCFE0B27-7BC0-4197-A02C-0BBF86506146}"/>
            </a:ext>
          </a:extLst>
        </xdr:cNvPr>
        <xdr:cNvSpPr>
          <a:spLocks noChangeShapeType="1"/>
        </xdr:cNvSpPr>
      </xdr:nvSpPr>
      <xdr:spPr bwMode="auto">
        <a:xfrm>
          <a:off x="160020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4</xdr:row>
      <xdr:rowOff>99060</xdr:rowOff>
    </xdr:from>
    <xdr:to>
      <xdr:col>27</xdr:col>
      <xdr:colOff>0</xdr:colOff>
      <xdr:row>4</xdr:row>
      <xdr:rowOff>99060</xdr:rowOff>
    </xdr:to>
    <xdr:sp macro="" textlink="">
      <xdr:nvSpPr>
        <xdr:cNvPr id="1874" name="Line 6">
          <a:extLst>
            <a:ext uri="{FF2B5EF4-FFF2-40B4-BE49-F238E27FC236}">
              <a16:creationId xmlns:a16="http://schemas.microsoft.com/office/drawing/2014/main" id="{EF64364F-5E96-4954-8A4A-6EBF4559D50F}"/>
            </a:ext>
          </a:extLst>
        </xdr:cNvPr>
        <xdr:cNvSpPr>
          <a:spLocks noChangeShapeType="1"/>
        </xdr:cNvSpPr>
      </xdr:nvSpPr>
      <xdr:spPr bwMode="auto">
        <a:xfrm flipH="1">
          <a:off x="14226540" y="746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1875" name="Line 8">
          <a:extLst>
            <a:ext uri="{FF2B5EF4-FFF2-40B4-BE49-F238E27FC236}">
              <a16:creationId xmlns:a16="http://schemas.microsoft.com/office/drawing/2014/main" id="{A847E3CB-FD34-493D-ADFE-8403169761E9}"/>
            </a:ext>
          </a:extLst>
        </xdr:cNvPr>
        <xdr:cNvSpPr>
          <a:spLocks noChangeShapeType="1"/>
        </xdr:cNvSpPr>
      </xdr:nvSpPr>
      <xdr:spPr bwMode="auto">
        <a:xfrm flipH="1">
          <a:off x="1422654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304800</xdr:colOff>
      <xdr:row>5</xdr:row>
      <xdr:rowOff>182880</xdr:rowOff>
    </xdr:to>
    <xdr:sp macro="" textlink="">
      <xdr:nvSpPr>
        <xdr:cNvPr id="1876" name="Line 10">
          <a:extLst>
            <a:ext uri="{FF2B5EF4-FFF2-40B4-BE49-F238E27FC236}">
              <a16:creationId xmlns:a16="http://schemas.microsoft.com/office/drawing/2014/main" id="{30D56D67-7350-4ECC-9BCF-76F2038D5072}"/>
            </a:ext>
          </a:extLst>
        </xdr:cNvPr>
        <xdr:cNvSpPr>
          <a:spLocks noChangeShapeType="1"/>
        </xdr:cNvSpPr>
      </xdr:nvSpPr>
      <xdr:spPr bwMode="auto">
        <a:xfrm>
          <a:off x="182880" y="495300"/>
          <a:ext cx="67056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723900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877" name="Line 11">
          <a:extLst>
            <a:ext uri="{FF2B5EF4-FFF2-40B4-BE49-F238E27FC236}">
              <a16:creationId xmlns:a16="http://schemas.microsoft.com/office/drawing/2014/main" id="{B176D63E-6A5C-48CE-8834-3190A4500943}"/>
            </a:ext>
          </a:extLst>
        </xdr:cNvPr>
        <xdr:cNvSpPr>
          <a:spLocks noChangeShapeType="1"/>
        </xdr:cNvSpPr>
      </xdr:nvSpPr>
      <xdr:spPr bwMode="auto">
        <a:xfrm>
          <a:off x="36576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0</xdr:rowOff>
    </xdr:from>
    <xdr:to>
      <xdr:col>3</xdr:col>
      <xdr:colOff>243840</xdr:colOff>
      <xdr:row>4</xdr:row>
      <xdr:rowOff>7620</xdr:rowOff>
    </xdr:to>
    <xdr:sp macro="" textlink="">
      <xdr:nvSpPr>
        <xdr:cNvPr id="1878" name="Line 12">
          <a:extLst>
            <a:ext uri="{FF2B5EF4-FFF2-40B4-BE49-F238E27FC236}">
              <a16:creationId xmlns:a16="http://schemas.microsoft.com/office/drawing/2014/main" id="{92ABCF87-2B39-4741-8C7A-30BCAF070E3F}"/>
            </a:ext>
          </a:extLst>
        </xdr:cNvPr>
        <xdr:cNvSpPr>
          <a:spLocks noChangeShapeType="1"/>
        </xdr:cNvSpPr>
      </xdr:nvSpPr>
      <xdr:spPr bwMode="auto">
        <a:xfrm>
          <a:off x="190500" y="495300"/>
          <a:ext cx="60198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723900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1879" name="Line 14">
          <a:extLst>
            <a:ext uri="{FF2B5EF4-FFF2-40B4-BE49-F238E27FC236}">
              <a16:creationId xmlns:a16="http://schemas.microsoft.com/office/drawing/2014/main" id="{BE947D23-844A-4DE4-8861-4B4BA933EEB2}"/>
            </a:ext>
          </a:extLst>
        </xdr:cNvPr>
        <xdr:cNvSpPr>
          <a:spLocks noChangeShapeType="1"/>
        </xdr:cNvSpPr>
      </xdr:nvSpPr>
      <xdr:spPr bwMode="auto">
        <a:xfrm>
          <a:off x="1291590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190500</xdr:rowOff>
    </xdr:from>
    <xdr:to>
      <xdr:col>26</xdr:col>
      <xdr:colOff>274320</xdr:colOff>
      <xdr:row>5</xdr:row>
      <xdr:rowOff>190500</xdr:rowOff>
    </xdr:to>
    <xdr:sp macro="" textlink="">
      <xdr:nvSpPr>
        <xdr:cNvPr id="1880" name="Line 16">
          <a:extLst>
            <a:ext uri="{FF2B5EF4-FFF2-40B4-BE49-F238E27FC236}">
              <a16:creationId xmlns:a16="http://schemas.microsoft.com/office/drawing/2014/main" id="{2929B9BA-7473-46FD-8AB5-A94F8A4A5E7C}"/>
            </a:ext>
          </a:extLst>
        </xdr:cNvPr>
        <xdr:cNvSpPr>
          <a:spLocks noChangeShapeType="1"/>
        </xdr:cNvSpPr>
      </xdr:nvSpPr>
      <xdr:spPr bwMode="auto">
        <a:xfrm>
          <a:off x="12733020" y="99060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4</xdr:row>
      <xdr:rowOff>0</xdr:rowOff>
    </xdr:from>
    <xdr:to>
      <xdr:col>26</xdr:col>
      <xdr:colOff>274320</xdr:colOff>
      <xdr:row>4</xdr:row>
      <xdr:rowOff>0</xdr:rowOff>
    </xdr:to>
    <xdr:sp macro="" textlink="">
      <xdr:nvSpPr>
        <xdr:cNvPr id="1881" name="Line 17">
          <a:extLst>
            <a:ext uri="{FF2B5EF4-FFF2-40B4-BE49-F238E27FC236}">
              <a16:creationId xmlns:a16="http://schemas.microsoft.com/office/drawing/2014/main" id="{10195CC4-DEC0-4FDE-8299-3955177A7C07}"/>
            </a:ext>
          </a:extLst>
        </xdr:cNvPr>
        <xdr:cNvSpPr>
          <a:spLocks noChangeShapeType="1"/>
        </xdr:cNvSpPr>
      </xdr:nvSpPr>
      <xdr:spPr bwMode="auto">
        <a:xfrm>
          <a:off x="12733020" y="64770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274320</xdr:colOff>
      <xdr:row>3</xdr:row>
      <xdr:rowOff>0</xdr:rowOff>
    </xdr:from>
    <xdr:to>
      <xdr:col>27</xdr:col>
      <xdr:colOff>0</xdr:colOff>
      <xdr:row>5</xdr:row>
      <xdr:rowOff>190500</xdr:rowOff>
    </xdr:to>
    <xdr:sp macro="" textlink="">
      <xdr:nvSpPr>
        <xdr:cNvPr id="1882" name="Line 18">
          <a:extLst>
            <a:ext uri="{FF2B5EF4-FFF2-40B4-BE49-F238E27FC236}">
              <a16:creationId xmlns:a16="http://schemas.microsoft.com/office/drawing/2014/main" id="{62E2B4E0-13E2-4810-9DAC-745FFDDE37EB}"/>
            </a:ext>
          </a:extLst>
        </xdr:cNvPr>
        <xdr:cNvSpPr>
          <a:spLocks noChangeShapeType="1"/>
        </xdr:cNvSpPr>
      </xdr:nvSpPr>
      <xdr:spPr bwMode="auto">
        <a:xfrm flipV="1">
          <a:off x="13373100" y="495300"/>
          <a:ext cx="85344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274320</xdr:colOff>
      <xdr:row>3</xdr:row>
      <xdr:rowOff>0</xdr:rowOff>
    </xdr:from>
    <xdr:to>
      <xdr:col>27</xdr:col>
      <xdr:colOff>0</xdr:colOff>
      <xdr:row>4</xdr:row>
      <xdr:rowOff>0</xdr:rowOff>
    </xdr:to>
    <xdr:sp macro="" textlink="">
      <xdr:nvSpPr>
        <xdr:cNvPr id="1883" name="Line 19">
          <a:extLst>
            <a:ext uri="{FF2B5EF4-FFF2-40B4-BE49-F238E27FC236}">
              <a16:creationId xmlns:a16="http://schemas.microsoft.com/office/drawing/2014/main" id="{406FA687-2C68-4818-BFDB-B459EEBBA0EE}"/>
            </a:ext>
          </a:extLst>
        </xdr:cNvPr>
        <xdr:cNvSpPr>
          <a:spLocks noChangeShapeType="1"/>
        </xdr:cNvSpPr>
      </xdr:nvSpPr>
      <xdr:spPr bwMode="auto">
        <a:xfrm flipV="1">
          <a:off x="13373100" y="495300"/>
          <a:ext cx="85344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236220</xdr:colOff>
      <xdr:row>4</xdr:row>
      <xdr:rowOff>7620</xdr:rowOff>
    </xdr:from>
    <xdr:to>
      <xdr:col>4</xdr:col>
      <xdr:colOff>0</xdr:colOff>
      <xdr:row>4</xdr:row>
      <xdr:rowOff>7620</xdr:rowOff>
    </xdr:to>
    <xdr:sp macro="" textlink="">
      <xdr:nvSpPr>
        <xdr:cNvPr id="1884" name="Line 20">
          <a:extLst>
            <a:ext uri="{FF2B5EF4-FFF2-40B4-BE49-F238E27FC236}">
              <a16:creationId xmlns:a16="http://schemas.microsoft.com/office/drawing/2014/main" id="{2AE7585C-DA15-4C2A-A520-2BF66448E862}"/>
            </a:ext>
          </a:extLst>
        </xdr:cNvPr>
        <xdr:cNvSpPr>
          <a:spLocks noChangeShapeType="1"/>
        </xdr:cNvSpPr>
      </xdr:nvSpPr>
      <xdr:spPr bwMode="auto">
        <a:xfrm>
          <a:off x="784860" y="655320"/>
          <a:ext cx="815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304800</xdr:colOff>
      <xdr:row>5</xdr:row>
      <xdr:rowOff>182880</xdr:rowOff>
    </xdr:from>
    <xdr:to>
      <xdr:col>4</xdr:col>
      <xdr:colOff>0</xdr:colOff>
      <xdr:row>5</xdr:row>
      <xdr:rowOff>182880</xdr:rowOff>
    </xdr:to>
    <xdr:sp macro="" textlink="">
      <xdr:nvSpPr>
        <xdr:cNvPr id="1885" name="Line 21">
          <a:extLst>
            <a:ext uri="{FF2B5EF4-FFF2-40B4-BE49-F238E27FC236}">
              <a16:creationId xmlns:a16="http://schemas.microsoft.com/office/drawing/2014/main" id="{E1808C2F-5E33-4998-AEB6-89A05A7F85F7}"/>
            </a:ext>
          </a:extLst>
        </xdr:cNvPr>
        <xdr:cNvSpPr>
          <a:spLocks noChangeShapeType="1"/>
        </xdr:cNvSpPr>
      </xdr:nvSpPr>
      <xdr:spPr bwMode="auto">
        <a:xfrm>
          <a:off x="853440" y="982980"/>
          <a:ext cx="746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F70"/>
  <sheetViews>
    <sheetView tabSelected="1" view="pageBreakPreview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3" sqref="E3"/>
    </sheetView>
  </sheetViews>
  <sheetFormatPr defaultColWidth="9.109375" defaultRowHeight="12" x14ac:dyDescent="0.15"/>
  <cols>
    <col min="1" max="3" width="2.6640625" style="1" customWidth="1"/>
    <col min="4" max="4" width="15.33203125" style="1" bestFit="1" customWidth="1"/>
    <col min="5" max="5" width="9.6640625" style="2" customWidth="1"/>
    <col min="6" max="6" width="8.6640625" style="2" customWidth="1"/>
    <col min="7" max="7" width="8.44140625" style="2" customWidth="1"/>
    <col min="8" max="8" width="9.44140625" style="2" customWidth="1"/>
    <col min="9" max="9" width="7" style="2" customWidth="1"/>
    <col min="10" max="10" width="9.44140625" style="2" customWidth="1"/>
    <col min="11" max="12" width="7.44140625" style="2" customWidth="1"/>
    <col min="13" max="13" width="8.6640625" style="2" customWidth="1"/>
    <col min="14" max="14" width="4" style="2" customWidth="1"/>
    <col min="15" max="16" width="8" style="2" customWidth="1"/>
    <col min="17" max="18" width="8.33203125" style="2" customWidth="1"/>
    <col min="19" max="19" width="7.33203125" style="2" customWidth="1"/>
    <col min="20" max="21" width="8.33203125" style="2" customWidth="1"/>
    <col min="22" max="22" width="9.44140625" style="2" customWidth="1"/>
    <col min="23" max="23" width="7.6640625" style="2" customWidth="1"/>
    <col min="24" max="24" width="8.33203125" style="2" customWidth="1"/>
    <col min="25" max="26" width="2.6640625" style="1" customWidth="1"/>
    <col min="27" max="27" width="16.44140625" style="1" bestFit="1" customWidth="1"/>
    <col min="28" max="28" width="9.44140625" style="3" customWidth="1"/>
    <col min="29" max="32" width="9.44140625" style="2" customWidth="1"/>
    <col min="33" max="16384" width="9.109375" style="2"/>
  </cols>
  <sheetData>
    <row r="1" spans="1:32" x14ac:dyDescent="0.15">
      <c r="B1" s="1" t="s">
        <v>83</v>
      </c>
      <c r="O1" s="2" t="s">
        <v>84</v>
      </c>
    </row>
    <row r="2" spans="1:32" s="6" customFormat="1" ht="14.4" x14ac:dyDescent="0.15">
      <c r="A2" s="4"/>
      <c r="B2" s="5"/>
      <c r="C2" s="5"/>
      <c r="D2" s="5"/>
      <c r="E2" s="99" t="s">
        <v>71</v>
      </c>
      <c r="F2" s="99"/>
      <c r="G2" s="99"/>
      <c r="H2" s="99"/>
      <c r="I2" s="99"/>
      <c r="J2" s="99"/>
      <c r="K2" s="99"/>
      <c r="L2" s="99"/>
      <c r="M2" s="5"/>
      <c r="O2" s="5"/>
      <c r="P2" s="99" t="s">
        <v>54</v>
      </c>
      <c r="Q2" s="99"/>
      <c r="R2" s="99"/>
      <c r="S2" s="99"/>
      <c r="T2" s="99"/>
      <c r="U2" s="99"/>
      <c r="V2" s="99"/>
      <c r="W2" s="99"/>
      <c r="X2" s="99"/>
      <c r="Y2" s="5"/>
      <c r="Z2" s="5"/>
      <c r="AA2" s="5"/>
      <c r="AB2" s="7"/>
    </row>
    <row r="3" spans="1:32" s="9" customFormat="1" ht="12.6" thickBot="1" x14ac:dyDescent="0.2">
      <c r="A3" s="1"/>
      <c r="B3" s="1"/>
      <c r="C3" s="1"/>
      <c r="D3" s="1"/>
      <c r="E3" s="8"/>
      <c r="F3" s="8"/>
      <c r="G3" s="8"/>
      <c r="H3" s="8"/>
      <c r="I3" s="8"/>
      <c r="J3" s="8"/>
      <c r="K3" s="8"/>
      <c r="L3" s="8"/>
      <c r="M3" s="8"/>
      <c r="O3" s="8"/>
      <c r="P3" s="8"/>
      <c r="Q3" s="8"/>
      <c r="R3" s="8"/>
      <c r="S3" s="8"/>
      <c r="T3" s="8"/>
      <c r="U3" s="8"/>
      <c r="V3" s="8"/>
      <c r="W3" s="8"/>
      <c r="X3" s="8"/>
      <c r="Y3" s="1"/>
      <c r="Z3" s="1"/>
      <c r="AA3" s="1"/>
      <c r="AB3" s="8"/>
    </row>
    <row r="4" spans="1:32" s="9" customFormat="1" ht="12" customHeight="1" x14ac:dyDescent="0.15">
      <c r="A4" s="10"/>
      <c r="B4" s="73" t="s">
        <v>52</v>
      </c>
      <c r="C4" s="73"/>
      <c r="D4" s="88"/>
      <c r="E4" s="102" t="s">
        <v>35</v>
      </c>
      <c r="F4" s="83" t="s">
        <v>36</v>
      </c>
      <c r="G4" s="84"/>
      <c r="H4" s="84"/>
      <c r="I4" s="84"/>
      <c r="J4" s="84"/>
      <c r="K4" s="84"/>
      <c r="L4" s="85"/>
      <c r="M4" s="11" t="s">
        <v>37</v>
      </c>
      <c r="N4" s="12"/>
      <c r="O4" s="84" t="s">
        <v>34</v>
      </c>
      <c r="P4" s="85"/>
      <c r="Q4" s="83" t="s">
        <v>38</v>
      </c>
      <c r="R4" s="84"/>
      <c r="S4" s="85"/>
      <c r="T4" s="83" t="s">
        <v>39</v>
      </c>
      <c r="U4" s="84"/>
      <c r="V4" s="84"/>
      <c r="W4" s="84"/>
      <c r="X4" s="85"/>
      <c r="Y4" s="72" t="s">
        <v>53</v>
      </c>
      <c r="Z4" s="73"/>
      <c r="AA4" s="73"/>
      <c r="AB4" s="8"/>
    </row>
    <row r="5" spans="1:32" s="9" customFormat="1" ht="12" customHeight="1" x14ac:dyDescent="0.15">
      <c r="A5" s="10"/>
      <c r="B5" s="75"/>
      <c r="C5" s="75"/>
      <c r="D5" s="89"/>
      <c r="E5" s="103"/>
      <c r="F5" s="91" t="s">
        <v>40</v>
      </c>
      <c r="G5" s="86" t="s">
        <v>41</v>
      </c>
      <c r="H5" s="87"/>
      <c r="I5" s="86" t="s">
        <v>42</v>
      </c>
      <c r="J5" s="87"/>
      <c r="K5" s="80" t="s">
        <v>43</v>
      </c>
      <c r="L5" s="82" t="s">
        <v>44</v>
      </c>
      <c r="M5" s="106" t="s">
        <v>45</v>
      </c>
      <c r="N5" s="12"/>
      <c r="O5" s="100" t="s">
        <v>46</v>
      </c>
      <c r="P5" s="80" t="s">
        <v>47</v>
      </c>
      <c r="Q5" s="78" t="s">
        <v>45</v>
      </c>
      <c r="R5" s="80" t="s">
        <v>46</v>
      </c>
      <c r="S5" s="80" t="s">
        <v>47</v>
      </c>
      <c r="T5" s="78" t="s">
        <v>45</v>
      </c>
      <c r="U5" s="86" t="s">
        <v>48</v>
      </c>
      <c r="V5" s="87"/>
      <c r="W5" s="80" t="s">
        <v>49</v>
      </c>
      <c r="X5" s="82" t="s">
        <v>50</v>
      </c>
      <c r="Y5" s="74"/>
      <c r="Z5" s="75"/>
      <c r="AA5" s="75"/>
      <c r="AB5" s="13" t="s">
        <v>77</v>
      </c>
      <c r="AC5" s="13"/>
      <c r="AD5" s="13"/>
      <c r="AE5" s="13"/>
      <c r="AF5" s="13"/>
    </row>
    <row r="6" spans="1:32" s="9" customFormat="1" ht="24" x14ac:dyDescent="0.15">
      <c r="A6" s="10"/>
      <c r="B6" s="77"/>
      <c r="C6" s="77"/>
      <c r="D6" s="90"/>
      <c r="E6" s="104"/>
      <c r="F6" s="81"/>
      <c r="G6" s="14"/>
      <c r="H6" s="15" t="s">
        <v>51</v>
      </c>
      <c r="I6" s="14"/>
      <c r="J6" s="15" t="s">
        <v>51</v>
      </c>
      <c r="K6" s="81"/>
      <c r="L6" s="105"/>
      <c r="M6" s="107"/>
      <c r="N6" s="12"/>
      <c r="O6" s="101"/>
      <c r="P6" s="81"/>
      <c r="Q6" s="79"/>
      <c r="R6" s="81"/>
      <c r="S6" s="81"/>
      <c r="T6" s="79"/>
      <c r="U6" s="14"/>
      <c r="V6" s="15" t="s">
        <v>51</v>
      </c>
      <c r="W6" s="81"/>
      <c r="X6" s="79"/>
      <c r="Y6" s="76"/>
      <c r="Z6" s="77"/>
      <c r="AA6" s="77"/>
      <c r="AB6" s="13" t="s">
        <v>73</v>
      </c>
      <c r="AC6" s="13" t="s">
        <v>78</v>
      </c>
      <c r="AD6" s="13" t="s">
        <v>79</v>
      </c>
      <c r="AE6" s="13" t="s">
        <v>80</v>
      </c>
      <c r="AF6" s="13" t="s">
        <v>81</v>
      </c>
    </row>
    <row r="7" spans="1:32" s="21" customFormat="1" ht="15" customHeight="1" x14ac:dyDescent="0.15">
      <c r="A7" s="16"/>
      <c r="B7" s="94" t="s">
        <v>1</v>
      </c>
      <c r="C7" s="94"/>
      <c r="D7" s="95"/>
      <c r="E7" s="17">
        <f>SUM(G7,I7,K7:L7,O7:P7,R7:S7,U7,W7:X7)</f>
        <v>94144</v>
      </c>
      <c r="F7" s="17">
        <f>SUM(G7,I7,K7:L7)</f>
        <v>10558</v>
      </c>
      <c r="G7" s="49">
        <v>8766</v>
      </c>
      <c r="H7" s="49">
        <v>209</v>
      </c>
      <c r="I7" s="49">
        <v>1625</v>
      </c>
      <c r="J7" s="49">
        <v>247</v>
      </c>
      <c r="K7" s="49">
        <v>2</v>
      </c>
      <c r="L7" s="49">
        <v>165</v>
      </c>
      <c r="M7" s="17">
        <f>SUM(O7:P7)</f>
        <v>1651</v>
      </c>
      <c r="N7" s="18"/>
      <c r="O7" s="51">
        <v>1537</v>
      </c>
      <c r="P7" s="52">
        <v>114</v>
      </c>
      <c r="Q7" s="17">
        <f>SUM(R7:S7)</f>
        <v>12003</v>
      </c>
      <c r="R7" s="53">
        <v>11380</v>
      </c>
      <c r="S7" s="53">
        <v>623</v>
      </c>
      <c r="T7" s="17">
        <f>SUM(U7,W7:X7)</f>
        <v>69932</v>
      </c>
      <c r="U7" s="54">
        <v>31514</v>
      </c>
      <c r="V7" s="54">
        <v>14683</v>
      </c>
      <c r="W7" s="54">
        <v>3121</v>
      </c>
      <c r="X7" s="54">
        <v>35297</v>
      </c>
      <c r="Y7" s="97" t="s">
        <v>1</v>
      </c>
      <c r="Z7" s="98"/>
      <c r="AA7" s="98"/>
      <c r="AB7" s="19">
        <f>SUM(F7,M7,Q7,T7)-E7</f>
        <v>0</v>
      </c>
      <c r="AC7" s="20">
        <f>SUM(G7,I7,K7:L7)-F7</f>
        <v>0</v>
      </c>
      <c r="AD7" s="20">
        <f>SUM(O7:P7)-M7</f>
        <v>0</v>
      </c>
      <c r="AE7" s="20">
        <f>SUM(R7:S7)-Q7</f>
        <v>0</v>
      </c>
      <c r="AF7" s="20">
        <f>SUM(U7,W7:X7)-T7</f>
        <v>0</v>
      </c>
    </row>
    <row r="8" spans="1:32" s="21" customFormat="1" ht="15" customHeight="1" x14ac:dyDescent="0.15">
      <c r="A8" s="16"/>
      <c r="B8" s="22"/>
      <c r="C8" s="94" t="s">
        <v>2</v>
      </c>
      <c r="D8" s="95"/>
      <c r="E8" s="17">
        <f t="shared" ref="E8:E56" si="0">SUM(G8,I8,K8:L8,O8:P8,R8:S8,U8,W8:X8)</f>
        <v>6106</v>
      </c>
      <c r="F8" s="17">
        <f t="shared" ref="F8:F56" si="1">SUM(G8,I8,K8:L8)</f>
        <v>727</v>
      </c>
      <c r="G8" s="44">
        <v>638</v>
      </c>
      <c r="H8" s="44">
        <v>1</v>
      </c>
      <c r="I8" s="44">
        <v>89</v>
      </c>
      <c r="J8" s="44">
        <v>0</v>
      </c>
      <c r="K8" s="44">
        <v>0</v>
      </c>
      <c r="L8" s="44">
        <v>0</v>
      </c>
      <c r="M8" s="17">
        <f t="shared" ref="M8:M56" si="2">SUM(O8:P8)</f>
        <v>248</v>
      </c>
      <c r="N8" s="18"/>
      <c r="O8" s="48">
        <v>236</v>
      </c>
      <c r="P8" s="45">
        <v>12</v>
      </c>
      <c r="Q8" s="17">
        <f t="shared" ref="Q8:Q56" si="3">SUM(R8:S8)</f>
        <v>3609</v>
      </c>
      <c r="R8" s="46">
        <v>3480</v>
      </c>
      <c r="S8" s="46">
        <v>129</v>
      </c>
      <c r="T8" s="17">
        <f t="shared" ref="T8:T56" si="4">SUM(U8,W8:X8)</f>
        <v>1522</v>
      </c>
      <c r="U8" s="47">
        <v>1504</v>
      </c>
      <c r="V8" s="47">
        <v>22</v>
      </c>
      <c r="W8" s="47">
        <v>2</v>
      </c>
      <c r="X8" s="47">
        <v>16</v>
      </c>
      <c r="Y8" s="23"/>
      <c r="Z8" s="96" t="s">
        <v>2</v>
      </c>
      <c r="AA8" s="96"/>
      <c r="AB8" s="19">
        <f t="shared" ref="AB8:AB56" si="5">SUM(F8,M8,Q8,T8)-E8</f>
        <v>0</v>
      </c>
      <c r="AC8" s="20">
        <f t="shared" ref="AC8:AC56" si="6">SUM(G8,I8,K8:L8)-F8</f>
        <v>0</v>
      </c>
      <c r="AD8" s="20">
        <f t="shared" ref="AD8:AD56" si="7">SUM(O8:P8)-M8</f>
        <v>0</v>
      </c>
      <c r="AE8" s="20">
        <f t="shared" ref="AE8:AE56" si="8">SUM(R8:S8)-Q8</f>
        <v>0</v>
      </c>
      <c r="AF8" s="20">
        <f t="shared" ref="AF8:AF56" si="9">SUM(U8,W8:X8)-T8</f>
        <v>0</v>
      </c>
    </row>
    <row r="9" spans="1:32" s="31" customFormat="1" x14ac:dyDescent="0.15">
      <c r="A9" s="24"/>
      <c r="B9" s="25"/>
      <c r="C9" s="25"/>
      <c r="D9" s="26" t="s">
        <v>55</v>
      </c>
      <c r="E9" s="17">
        <f t="shared" si="0"/>
        <v>1698</v>
      </c>
      <c r="F9" s="59">
        <f t="shared" si="1"/>
        <v>135</v>
      </c>
      <c r="G9" s="60">
        <v>118</v>
      </c>
      <c r="H9" s="60">
        <v>0</v>
      </c>
      <c r="I9" s="60">
        <v>17</v>
      </c>
      <c r="J9" s="60">
        <v>0</v>
      </c>
      <c r="K9" s="60">
        <v>0</v>
      </c>
      <c r="L9" s="60">
        <v>0</v>
      </c>
      <c r="M9" s="59">
        <f t="shared" si="2"/>
        <v>64</v>
      </c>
      <c r="N9" s="61"/>
      <c r="O9" s="62">
        <v>61</v>
      </c>
      <c r="P9" s="63">
        <v>3</v>
      </c>
      <c r="Q9" s="59">
        <f t="shared" si="3"/>
        <v>1094</v>
      </c>
      <c r="R9" s="64">
        <v>1055</v>
      </c>
      <c r="S9" s="64">
        <v>39</v>
      </c>
      <c r="T9" s="59">
        <f t="shared" si="4"/>
        <v>405</v>
      </c>
      <c r="U9" s="65">
        <v>402</v>
      </c>
      <c r="V9" s="65">
        <v>1</v>
      </c>
      <c r="W9" s="65">
        <v>1</v>
      </c>
      <c r="X9" s="65">
        <v>2</v>
      </c>
      <c r="Y9" s="28"/>
      <c r="Z9" s="29"/>
      <c r="AA9" s="30" t="s">
        <v>55</v>
      </c>
      <c r="AB9" s="19">
        <f t="shared" si="5"/>
        <v>0</v>
      </c>
      <c r="AC9" s="20">
        <f t="shared" si="6"/>
        <v>0</v>
      </c>
      <c r="AD9" s="20">
        <f t="shared" si="7"/>
        <v>0</v>
      </c>
      <c r="AE9" s="20">
        <f t="shared" si="8"/>
        <v>0</v>
      </c>
      <c r="AF9" s="20">
        <f t="shared" si="9"/>
        <v>0</v>
      </c>
    </row>
    <row r="10" spans="1:32" s="31" customFormat="1" x14ac:dyDescent="0.15">
      <c r="A10" s="24"/>
      <c r="B10" s="25"/>
      <c r="C10" s="25"/>
      <c r="D10" s="26" t="s">
        <v>56</v>
      </c>
      <c r="E10" s="17">
        <f t="shared" si="0"/>
        <v>418</v>
      </c>
      <c r="F10" s="59">
        <f t="shared" si="1"/>
        <v>59</v>
      </c>
      <c r="G10" s="60">
        <v>53</v>
      </c>
      <c r="H10" s="60">
        <v>0</v>
      </c>
      <c r="I10" s="60">
        <v>6</v>
      </c>
      <c r="J10" s="60">
        <v>0</v>
      </c>
      <c r="K10" s="60">
        <v>0</v>
      </c>
      <c r="L10" s="60">
        <v>0</v>
      </c>
      <c r="M10" s="59">
        <f t="shared" si="2"/>
        <v>18</v>
      </c>
      <c r="N10" s="61"/>
      <c r="O10" s="62">
        <v>17</v>
      </c>
      <c r="P10" s="63">
        <v>1</v>
      </c>
      <c r="Q10" s="59">
        <f t="shared" si="3"/>
        <v>270</v>
      </c>
      <c r="R10" s="64">
        <v>266</v>
      </c>
      <c r="S10" s="64">
        <v>4</v>
      </c>
      <c r="T10" s="59">
        <f t="shared" si="4"/>
        <v>71</v>
      </c>
      <c r="U10" s="65">
        <v>71</v>
      </c>
      <c r="V10" s="65">
        <v>1</v>
      </c>
      <c r="W10" s="65">
        <v>0</v>
      </c>
      <c r="X10" s="65">
        <v>0</v>
      </c>
      <c r="Y10" s="28"/>
      <c r="Z10" s="29"/>
      <c r="AA10" s="30" t="s">
        <v>56</v>
      </c>
      <c r="AB10" s="19">
        <f t="shared" si="5"/>
        <v>0</v>
      </c>
      <c r="AC10" s="20">
        <f t="shared" si="6"/>
        <v>0</v>
      </c>
      <c r="AD10" s="20">
        <f t="shared" si="7"/>
        <v>0</v>
      </c>
      <c r="AE10" s="20">
        <f t="shared" si="8"/>
        <v>0</v>
      </c>
      <c r="AF10" s="20">
        <f t="shared" si="9"/>
        <v>0</v>
      </c>
    </row>
    <row r="11" spans="1:32" s="31" customFormat="1" x14ac:dyDescent="0.15">
      <c r="A11" s="24"/>
      <c r="B11" s="25"/>
      <c r="C11" s="25"/>
      <c r="D11" s="26" t="s">
        <v>3</v>
      </c>
      <c r="E11" s="17">
        <f t="shared" si="0"/>
        <v>204</v>
      </c>
      <c r="F11" s="59">
        <f t="shared" si="1"/>
        <v>38</v>
      </c>
      <c r="G11" s="60">
        <v>31</v>
      </c>
      <c r="H11" s="60">
        <v>0</v>
      </c>
      <c r="I11" s="60">
        <v>7</v>
      </c>
      <c r="J11" s="60">
        <v>0</v>
      </c>
      <c r="K11" s="60">
        <v>0</v>
      </c>
      <c r="L11" s="60">
        <v>0</v>
      </c>
      <c r="M11" s="59">
        <f t="shared" si="2"/>
        <v>6</v>
      </c>
      <c r="N11" s="61"/>
      <c r="O11" s="62">
        <v>6</v>
      </c>
      <c r="P11" s="63">
        <v>0</v>
      </c>
      <c r="Q11" s="59">
        <f t="shared" si="3"/>
        <v>88</v>
      </c>
      <c r="R11" s="64">
        <v>85</v>
      </c>
      <c r="S11" s="64">
        <v>3</v>
      </c>
      <c r="T11" s="59">
        <f t="shared" si="4"/>
        <v>72</v>
      </c>
      <c r="U11" s="65">
        <v>72</v>
      </c>
      <c r="V11" s="65">
        <v>2</v>
      </c>
      <c r="W11" s="65">
        <v>0</v>
      </c>
      <c r="X11" s="65">
        <v>0</v>
      </c>
      <c r="Y11" s="28"/>
      <c r="Z11" s="29"/>
      <c r="AA11" s="30" t="s">
        <v>3</v>
      </c>
      <c r="AB11" s="19">
        <f t="shared" si="5"/>
        <v>0</v>
      </c>
      <c r="AC11" s="20">
        <f t="shared" si="6"/>
        <v>0</v>
      </c>
      <c r="AD11" s="20">
        <f t="shared" si="7"/>
        <v>0</v>
      </c>
      <c r="AE11" s="20">
        <f t="shared" si="8"/>
        <v>0</v>
      </c>
      <c r="AF11" s="20">
        <f t="shared" si="9"/>
        <v>0</v>
      </c>
    </row>
    <row r="12" spans="1:32" s="31" customFormat="1" x14ac:dyDescent="0.15">
      <c r="A12" s="24"/>
      <c r="B12" s="25"/>
      <c r="C12" s="25"/>
      <c r="D12" s="26" t="s">
        <v>57</v>
      </c>
      <c r="E12" s="17">
        <f t="shared" si="0"/>
        <v>1</v>
      </c>
      <c r="F12" s="59">
        <f t="shared" si="1"/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59">
        <f t="shared" si="2"/>
        <v>0</v>
      </c>
      <c r="N12" s="61"/>
      <c r="O12" s="62">
        <v>0</v>
      </c>
      <c r="P12" s="63">
        <v>0</v>
      </c>
      <c r="Q12" s="59">
        <f t="shared" si="3"/>
        <v>1</v>
      </c>
      <c r="R12" s="64">
        <v>1</v>
      </c>
      <c r="S12" s="64">
        <v>0</v>
      </c>
      <c r="T12" s="59">
        <f t="shared" si="4"/>
        <v>0</v>
      </c>
      <c r="U12" s="65">
        <v>0</v>
      </c>
      <c r="V12" s="65">
        <v>0</v>
      </c>
      <c r="W12" s="65">
        <v>0</v>
      </c>
      <c r="X12" s="65">
        <v>0</v>
      </c>
      <c r="Y12" s="28"/>
      <c r="Z12" s="29"/>
      <c r="AA12" s="30" t="s">
        <v>57</v>
      </c>
      <c r="AB12" s="19">
        <f t="shared" si="5"/>
        <v>0</v>
      </c>
      <c r="AC12" s="20">
        <f t="shared" si="6"/>
        <v>0</v>
      </c>
      <c r="AD12" s="20">
        <f t="shared" si="7"/>
        <v>0</v>
      </c>
      <c r="AE12" s="20">
        <f t="shared" si="8"/>
        <v>0</v>
      </c>
      <c r="AF12" s="20">
        <f t="shared" si="9"/>
        <v>0</v>
      </c>
    </row>
    <row r="13" spans="1:32" s="31" customFormat="1" x14ac:dyDescent="0.15">
      <c r="A13" s="24"/>
      <c r="B13" s="25"/>
      <c r="C13" s="25"/>
      <c r="D13" s="26" t="s">
        <v>4</v>
      </c>
      <c r="E13" s="17">
        <f t="shared" si="0"/>
        <v>242</v>
      </c>
      <c r="F13" s="59">
        <f t="shared" si="1"/>
        <v>8</v>
      </c>
      <c r="G13" s="60">
        <v>8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59">
        <f t="shared" si="2"/>
        <v>10</v>
      </c>
      <c r="N13" s="61"/>
      <c r="O13" s="62">
        <v>9</v>
      </c>
      <c r="P13" s="63">
        <v>1</v>
      </c>
      <c r="Q13" s="59">
        <f t="shared" si="3"/>
        <v>182</v>
      </c>
      <c r="R13" s="64">
        <v>174</v>
      </c>
      <c r="S13" s="64">
        <v>8</v>
      </c>
      <c r="T13" s="59">
        <f t="shared" si="4"/>
        <v>42</v>
      </c>
      <c r="U13" s="65">
        <v>42</v>
      </c>
      <c r="V13" s="65">
        <v>0</v>
      </c>
      <c r="W13" s="65">
        <v>0</v>
      </c>
      <c r="X13" s="65">
        <v>0</v>
      </c>
      <c r="Y13" s="28"/>
      <c r="Z13" s="29"/>
      <c r="AA13" s="30" t="s">
        <v>4</v>
      </c>
      <c r="AB13" s="19">
        <f t="shared" si="5"/>
        <v>0</v>
      </c>
      <c r="AC13" s="20">
        <f t="shared" si="6"/>
        <v>0</v>
      </c>
      <c r="AD13" s="20">
        <f t="shared" si="7"/>
        <v>0</v>
      </c>
      <c r="AE13" s="20">
        <f t="shared" si="8"/>
        <v>0</v>
      </c>
      <c r="AF13" s="20">
        <f t="shared" si="9"/>
        <v>0</v>
      </c>
    </row>
    <row r="14" spans="1:32" s="31" customFormat="1" x14ac:dyDescent="0.15">
      <c r="A14" s="24"/>
      <c r="B14" s="25"/>
      <c r="C14" s="25"/>
      <c r="D14" s="26" t="s">
        <v>58</v>
      </c>
      <c r="E14" s="17">
        <f t="shared" si="0"/>
        <v>52</v>
      </c>
      <c r="F14" s="59">
        <f t="shared" si="1"/>
        <v>6</v>
      </c>
      <c r="G14" s="60">
        <v>6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59">
        <f t="shared" si="2"/>
        <v>4</v>
      </c>
      <c r="N14" s="61"/>
      <c r="O14" s="62">
        <v>4</v>
      </c>
      <c r="P14" s="63">
        <v>0</v>
      </c>
      <c r="Q14" s="59">
        <f t="shared" si="3"/>
        <v>32</v>
      </c>
      <c r="R14" s="64">
        <v>31</v>
      </c>
      <c r="S14" s="64">
        <v>1</v>
      </c>
      <c r="T14" s="59">
        <f t="shared" si="4"/>
        <v>10</v>
      </c>
      <c r="U14" s="65">
        <v>9</v>
      </c>
      <c r="V14" s="65">
        <v>0</v>
      </c>
      <c r="W14" s="65">
        <v>0</v>
      </c>
      <c r="X14" s="65">
        <v>1</v>
      </c>
      <c r="Y14" s="28"/>
      <c r="Z14" s="29"/>
      <c r="AA14" s="30" t="s">
        <v>58</v>
      </c>
      <c r="AB14" s="19">
        <f t="shared" si="5"/>
        <v>0</v>
      </c>
      <c r="AC14" s="20">
        <f t="shared" si="6"/>
        <v>0</v>
      </c>
      <c r="AD14" s="20">
        <f t="shared" si="7"/>
        <v>0</v>
      </c>
      <c r="AE14" s="20">
        <f t="shared" si="8"/>
        <v>0</v>
      </c>
      <c r="AF14" s="20">
        <f t="shared" si="9"/>
        <v>0</v>
      </c>
    </row>
    <row r="15" spans="1:32" s="31" customFormat="1" x14ac:dyDescent="0.15">
      <c r="A15" s="24"/>
      <c r="B15" s="25"/>
      <c r="C15" s="25"/>
      <c r="D15" s="32" t="s">
        <v>5</v>
      </c>
      <c r="E15" s="17">
        <f t="shared" si="0"/>
        <v>31</v>
      </c>
      <c r="F15" s="59">
        <f t="shared" si="1"/>
        <v>4</v>
      </c>
      <c r="G15" s="60">
        <v>4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59">
        <f t="shared" si="2"/>
        <v>1</v>
      </c>
      <c r="N15" s="61"/>
      <c r="O15" s="62">
        <v>1</v>
      </c>
      <c r="P15" s="63">
        <v>0</v>
      </c>
      <c r="Q15" s="59">
        <f t="shared" si="3"/>
        <v>16</v>
      </c>
      <c r="R15" s="64">
        <v>15</v>
      </c>
      <c r="S15" s="64">
        <v>1</v>
      </c>
      <c r="T15" s="59">
        <f t="shared" si="4"/>
        <v>10</v>
      </c>
      <c r="U15" s="65">
        <v>9</v>
      </c>
      <c r="V15" s="65">
        <v>0</v>
      </c>
      <c r="W15" s="65">
        <v>0</v>
      </c>
      <c r="X15" s="65">
        <v>1</v>
      </c>
      <c r="Y15" s="28"/>
      <c r="Z15" s="29"/>
      <c r="AA15" s="33" t="s">
        <v>5</v>
      </c>
      <c r="AB15" s="19">
        <f t="shared" si="5"/>
        <v>0</v>
      </c>
      <c r="AC15" s="20">
        <f t="shared" si="6"/>
        <v>0</v>
      </c>
      <c r="AD15" s="20">
        <f t="shared" si="7"/>
        <v>0</v>
      </c>
      <c r="AE15" s="20">
        <f t="shared" si="8"/>
        <v>0</v>
      </c>
      <c r="AF15" s="20">
        <f t="shared" si="9"/>
        <v>0</v>
      </c>
    </row>
    <row r="16" spans="1:32" s="31" customFormat="1" x14ac:dyDescent="0.15">
      <c r="A16" s="24"/>
      <c r="B16" s="25"/>
      <c r="C16" s="25"/>
      <c r="D16" s="26" t="s">
        <v>6</v>
      </c>
      <c r="E16" s="17">
        <f t="shared" si="0"/>
        <v>111</v>
      </c>
      <c r="F16" s="59">
        <f t="shared" si="1"/>
        <v>17</v>
      </c>
      <c r="G16" s="60">
        <v>16</v>
      </c>
      <c r="H16" s="60">
        <v>0</v>
      </c>
      <c r="I16" s="60">
        <v>1</v>
      </c>
      <c r="J16" s="60">
        <v>0</v>
      </c>
      <c r="K16" s="60">
        <v>0</v>
      </c>
      <c r="L16" s="60">
        <v>0</v>
      </c>
      <c r="M16" s="59">
        <f t="shared" si="2"/>
        <v>3</v>
      </c>
      <c r="N16" s="61"/>
      <c r="O16" s="62">
        <v>3</v>
      </c>
      <c r="P16" s="63">
        <v>0</v>
      </c>
      <c r="Q16" s="59">
        <f t="shared" si="3"/>
        <v>41</v>
      </c>
      <c r="R16" s="64">
        <v>41</v>
      </c>
      <c r="S16" s="64">
        <v>0</v>
      </c>
      <c r="T16" s="59">
        <f t="shared" si="4"/>
        <v>50</v>
      </c>
      <c r="U16" s="65">
        <v>50</v>
      </c>
      <c r="V16" s="65">
        <v>0</v>
      </c>
      <c r="W16" s="65">
        <v>0</v>
      </c>
      <c r="X16" s="65">
        <v>0</v>
      </c>
      <c r="Y16" s="28"/>
      <c r="Z16" s="29"/>
      <c r="AA16" s="30" t="s">
        <v>6</v>
      </c>
      <c r="AB16" s="19">
        <f t="shared" si="5"/>
        <v>0</v>
      </c>
      <c r="AC16" s="20">
        <f t="shared" si="6"/>
        <v>0</v>
      </c>
      <c r="AD16" s="20">
        <f t="shared" si="7"/>
        <v>0</v>
      </c>
      <c r="AE16" s="20">
        <f t="shared" si="8"/>
        <v>0</v>
      </c>
      <c r="AF16" s="20">
        <f t="shared" si="9"/>
        <v>0</v>
      </c>
    </row>
    <row r="17" spans="1:32" s="31" customFormat="1" x14ac:dyDescent="0.15">
      <c r="A17" s="24"/>
      <c r="B17" s="25"/>
      <c r="C17" s="25"/>
      <c r="D17" s="26" t="s">
        <v>7</v>
      </c>
      <c r="E17" s="17">
        <f t="shared" si="0"/>
        <v>47</v>
      </c>
      <c r="F17" s="59">
        <f t="shared" si="1"/>
        <v>3</v>
      </c>
      <c r="G17" s="60">
        <v>2</v>
      </c>
      <c r="H17" s="60">
        <v>0</v>
      </c>
      <c r="I17" s="60">
        <v>1</v>
      </c>
      <c r="J17" s="60">
        <v>0</v>
      </c>
      <c r="K17" s="60">
        <v>0</v>
      </c>
      <c r="L17" s="60">
        <v>0</v>
      </c>
      <c r="M17" s="59">
        <f t="shared" si="2"/>
        <v>3</v>
      </c>
      <c r="N17" s="61"/>
      <c r="O17" s="62">
        <v>3</v>
      </c>
      <c r="P17" s="63">
        <v>0</v>
      </c>
      <c r="Q17" s="59">
        <f t="shared" si="3"/>
        <v>26</v>
      </c>
      <c r="R17" s="64">
        <v>26</v>
      </c>
      <c r="S17" s="64">
        <v>0</v>
      </c>
      <c r="T17" s="59">
        <f t="shared" si="4"/>
        <v>15</v>
      </c>
      <c r="U17" s="65">
        <v>15</v>
      </c>
      <c r="V17" s="65">
        <v>1</v>
      </c>
      <c r="W17" s="65">
        <v>0</v>
      </c>
      <c r="X17" s="65">
        <v>0</v>
      </c>
      <c r="Y17" s="28"/>
      <c r="Z17" s="29"/>
      <c r="AA17" s="30" t="s">
        <v>7</v>
      </c>
      <c r="AB17" s="19">
        <f t="shared" si="5"/>
        <v>0</v>
      </c>
      <c r="AC17" s="20">
        <f t="shared" si="6"/>
        <v>0</v>
      </c>
      <c r="AD17" s="20">
        <f t="shared" si="7"/>
        <v>0</v>
      </c>
      <c r="AE17" s="20">
        <f t="shared" si="8"/>
        <v>0</v>
      </c>
      <c r="AF17" s="20">
        <f t="shared" si="9"/>
        <v>0</v>
      </c>
    </row>
    <row r="18" spans="1:32" s="31" customFormat="1" x14ac:dyDescent="0.15">
      <c r="A18" s="24"/>
      <c r="B18" s="25"/>
      <c r="C18" s="25"/>
      <c r="D18" s="26" t="s">
        <v>8</v>
      </c>
      <c r="E18" s="17">
        <f t="shared" si="0"/>
        <v>12</v>
      </c>
      <c r="F18" s="59">
        <f t="shared" si="1"/>
        <v>3</v>
      </c>
      <c r="G18" s="60">
        <v>3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59">
        <f t="shared" si="2"/>
        <v>0</v>
      </c>
      <c r="N18" s="61"/>
      <c r="O18" s="62">
        <v>0</v>
      </c>
      <c r="P18" s="63">
        <v>0</v>
      </c>
      <c r="Q18" s="59">
        <f t="shared" si="3"/>
        <v>8</v>
      </c>
      <c r="R18" s="64">
        <v>7</v>
      </c>
      <c r="S18" s="64">
        <v>1</v>
      </c>
      <c r="T18" s="59">
        <f t="shared" si="4"/>
        <v>1</v>
      </c>
      <c r="U18" s="65">
        <v>1</v>
      </c>
      <c r="V18" s="65">
        <v>0</v>
      </c>
      <c r="W18" s="65">
        <v>0</v>
      </c>
      <c r="X18" s="65">
        <v>0</v>
      </c>
      <c r="Y18" s="28"/>
      <c r="Z18" s="29"/>
      <c r="AA18" s="30" t="s">
        <v>8</v>
      </c>
      <c r="AB18" s="19">
        <f t="shared" si="5"/>
        <v>0</v>
      </c>
      <c r="AC18" s="20">
        <f t="shared" si="6"/>
        <v>0</v>
      </c>
      <c r="AD18" s="20">
        <f t="shared" si="7"/>
        <v>0</v>
      </c>
      <c r="AE18" s="20">
        <f t="shared" si="8"/>
        <v>0</v>
      </c>
      <c r="AF18" s="20">
        <f t="shared" si="9"/>
        <v>0</v>
      </c>
    </row>
    <row r="19" spans="1:32" s="31" customFormat="1" x14ac:dyDescent="0.15">
      <c r="A19" s="24"/>
      <c r="B19" s="25"/>
      <c r="C19" s="25"/>
      <c r="D19" s="26" t="s">
        <v>9</v>
      </c>
      <c r="E19" s="17">
        <f t="shared" si="0"/>
        <v>535</v>
      </c>
      <c r="F19" s="59">
        <f t="shared" si="1"/>
        <v>49</v>
      </c>
      <c r="G19" s="60">
        <v>44</v>
      </c>
      <c r="H19" s="60">
        <v>0</v>
      </c>
      <c r="I19" s="60">
        <v>5</v>
      </c>
      <c r="J19" s="60">
        <v>0</v>
      </c>
      <c r="K19" s="60">
        <v>0</v>
      </c>
      <c r="L19" s="60">
        <v>0</v>
      </c>
      <c r="M19" s="59">
        <f t="shared" si="2"/>
        <v>34</v>
      </c>
      <c r="N19" s="61"/>
      <c r="O19" s="62">
        <v>31</v>
      </c>
      <c r="P19" s="63">
        <v>3</v>
      </c>
      <c r="Q19" s="59">
        <f t="shared" si="3"/>
        <v>321</v>
      </c>
      <c r="R19" s="64">
        <v>306</v>
      </c>
      <c r="S19" s="64">
        <v>15</v>
      </c>
      <c r="T19" s="59">
        <f t="shared" si="4"/>
        <v>131</v>
      </c>
      <c r="U19" s="65">
        <v>130</v>
      </c>
      <c r="V19" s="65">
        <v>5</v>
      </c>
      <c r="W19" s="65">
        <v>0</v>
      </c>
      <c r="X19" s="65">
        <v>1</v>
      </c>
      <c r="Y19" s="28"/>
      <c r="Z19" s="29"/>
      <c r="AA19" s="30" t="s">
        <v>9</v>
      </c>
      <c r="AB19" s="19">
        <f t="shared" si="5"/>
        <v>0</v>
      </c>
      <c r="AC19" s="20">
        <f t="shared" si="6"/>
        <v>0</v>
      </c>
      <c r="AD19" s="20">
        <f t="shared" si="7"/>
        <v>0</v>
      </c>
      <c r="AE19" s="20">
        <f t="shared" si="8"/>
        <v>0</v>
      </c>
      <c r="AF19" s="20">
        <f t="shared" si="9"/>
        <v>0</v>
      </c>
    </row>
    <row r="20" spans="1:32" s="31" customFormat="1" x14ac:dyDescent="0.15">
      <c r="A20" s="24"/>
      <c r="B20" s="25"/>
      <c r="C20" s="25"/>
      <c r="D20" s="26" t="s">
        <v>10</v>
      </c>
      <c r="E20" s="17">
        <f t="shared" si="0"/>
        <v>780</v>
      </c>
      <c r="F20" s="59">
        <f t="shared" si="1"/>
        <v>97</v>
      </c>
      <c r="G20" s="60">
        <v>87</v>
      </c>
      <c r="H20" s="60">
        <v>0</v>
      </c>
      <c r="I20" s="60">
        <v>10</v>
      </c>
      <c r="J20" s="60">
        <v>0</v>
      </c>
      <c r="K20" s="60">
        <v>0</v>
      </c>
      <c r="L20" s="60">
        <v>0</v>
      </c>
      <c r="M20" s="59">
        <f t="shared" si="2"/>
        <v>24</v>
      </c>
      <c r="N20" s="61"/>
      <c r="O20" s="62">
        <v>24</v>
      </c>
      <c r="P20" s="63">
        <v>0</v>
      </c>
      <c r="Q20" s="59">
        <f t="shared" si="3"/>
        <v>491</v>
      </c>
      <c r="R20" s="64">
        <v>467</v>
      </c>
      <c r="S20" s="64">
        <v>24</v>
      </c>
      <c r="T20" s="59">
        <f t="shared" si="4"/>
        <v>168</v>
      </c>
      <c r="U20" s="65">
        <v>166</v>
      </c>
      <c r="V20" s="65">
        <v>4</v>
      </c>
      <c r="W20" s="65">
        <v>0</v>
      </c>
      <c r="X20" s="65">
        <v>2</v>
      </c>
      <c r="Y20" s="28"/>
      <c r="Z20" s="29"/>
      <c r="AA20" s="30" t="s">
        <v>10</v>
      </c>
      <c r="AB20" s="19">
        <f t="shared" si="5"/>
        <v>0</v>
      </c>
      <c r="AC20" s="20">
        <f t="shared" si="6"/>
        <v>0</v>
      </c>
      <c r="AD20" s="20">
        <f t="shared" si="7"/>
        <v>0</v>
      </c>
      <c r="AE20" s="20">
        <f t="shared" si="8"/>
        <v>0</v>
      </c>
      <c r="AF20" s="20">
        <f t="shared" si="9"/>
        <v>0</v>
      </c>
    </row>
    <row r="21" spans="1:32" s="31" customFormat="1" x14ac:dyDescent="0.15">
      <c r="A21" s="24"/>
      <c r="B21" s="25"/>
      <c r="C21" s="25"/>
      <c r="D21" s="26" t="s">
        <v>11</v>
      </c>
      <c r="E21" s="17">
        <f t="shared" si="0"/>
        <v>120</v>
      </c>
      <c r="F21" s="59">
        <f t="shared" si="1"/>
        <v>15</v>
      </c>
      <c r="G21" s="60">
        <v>15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59">
        <f t="shared" si="2"/>
        <v>1</v>
      </c>
      <c r="N21" s="61"/>
      <c r="O21" s="62">
        <v>1</v>
      </c>
      <c r="P21" s="63">
        <v>0</v>
      </c>
      <c r="Q21" s="59">
        <f t="shared" si="3"/>
        <v>76</v>
      </c>
      <c r="R21" s="64">
        <v>71</v>
      </c>
      <c r="S21" s="64">
        <v>5</v>
      </c>
      <c r="T21" s="59">
        <f t="shared" si="4"/>
        <v>28</v>
      </c>
      <c r="U21" s="65">
        <v>28</v>
      </c>
      <c r="V21" s="65">
        <v>0</v>
      </c>
      <c r="W21" s="65">
        <v>0</v>
      </c>
      <c r="X21" s="65">
        <v>0</v>
      </c>
      <c r="Y21" s="28"/>
      <c r="Z21" s="29"/>
      <c r="AA21" s="30" t="s">
        <v>11</v>
      </c>
      <c r="AB21" s="19">
        <f t="shared" si="5"/>
        <v>0</v>
      </c>
      <c r="AC21" s="20">
        <f t="shared" si="6"/>
        <v>0</v>
      </c>
      <c r="AD21" s="20">
        <f t="shared" si="7"/>
        <v>0</v>
      </c>
      <c r="AE21" s="20">
        <f t="shared" si="8"/>
        <v>0</v>
      </c>
      <c r="AF21" s="20">
        <f t="shared" si="9"/>
        <v>0</v>
      </c>
    </row>
    <row r="22" spans="1:32" s="31" customFormat="1" x14ac:dyDescent="0.15">
      <c r="A22" s="24"/>
      <c r="B22" s="25"/>
      <c r="C22" s="25"/>
      <c r="D22" s="26" t="s">
        <v>12</v>
      </c>
      <c r="E22" s="17">
        <f t="shared" si="0"/>
        <v>158</v>
      </c>
      <c r="F22" s="59">
        <f t="shared" si="1"/>
        <v>13</v>
      </c>
      <c r="G22" s="60">
        <v>12</v>
      </c>
      <c r="H22" s="60">
        <v>0</v>
      </c>
      <c r="I22" s="60">
        <v>1</v>
      </c>
      <c r="J22" s="60">
        <v>0</v>
      </c>
      <c r="K22" s="60">
        <v>0</v>
      </c>
      <c r="L22" s="60">
        <v>0</v>
      </c>
      <c r="M22" s="59">
        <f t="shared" si="2"/>
        <v>5</v>
      </c>
      <c r="N22" s="61"/>
      <c r="O22" s="62">
        <v>4</v>
      </c>
      <c r="P22" s="63">
        <v>1</v>
      </c>
      <c r="Q22" s="59">
        <f t="shared" si="3"/>
        <v>72</v>
      </c>
      <c r="R22" s="64">
        <v>68</v>
      </c>
      <c r="S22" s="64">
        <v>4</v>
      </c>
      <c r="T22" s="59">
        <f t="shared" si="4"/>
        <v>68</v>
      </c>
      <c r="U22" s="65">
        <v>66</v>
      </c>
      <c r="V22" s="65">
        <v>1</v>
      </c>
      <c r="W22" s="65">
        <v>1</v>
      </c>
      <c r="X22" s="65">
        <v>1</v>
      </c>
      <c r="Y22" s="28"/>
      <c r="Z22" s="29"/>
      <c r="AA22" s="30" t="s">
        <v>12</v>
      </c>
      <c r="AB22" s="19">
        <f t="shared" si="5"/>
        <v>0</v>
      </c>
      <c r="AC22" s="20">
        <f t="shared" si="6"/>
        <v>0</v>
      </c>
      <c r="AD22" s="20">
        <f t="shared" si="7"/>
        <v>0</v>
      </c>
      <c r="AE22" s="20">
        <f t="shared" si="8"/>
        <v>0</v>
      </c>
      <c r="AF22" s="20">
        <f t="shared" si="9"/>
        <v>0</v>
      </c>
    </row>
    <row r="23" spans="1:32" s="31" customFormat="1" x14ac:dyDescent="0.15">
      <c r="A23" s="24"/>
      <c r="B23" s="25"/>
      <c r="C23" s="25"/>
      <c r="D23" s="26" t="s">
        <v>13</v>
      </c>
      <c r="E23" s="17">
        <f t="shared" si="0"/>
        <v>708</v>
      </c>
      <c r="F23" s="59">
        <f t="shared" si="1"/>
        <v>88</v>
      </c>
      <c r="G23" s="60">
        <v>75</v>
      </c>
      <c r="H23" s="60">
        <v>0</v>
      </c>
      <c r="I23" s="60">
        <v>13</v>
      </c>
      <c r="J23" s="60">
        <v>0</v>
      </c>
      <c r="K23" s="60">
        <v>0</v>
      </c>
      <c r="L23" s="60">
        <v>0</v>
      </c>
      <c r="M23" s="59">
        <f t="shared" si="2"/>
        <v>31</v>
      </c>
      <c r="N23" s="61"/>
      <c r="O23" s="62">
        <v>31</v>
      </c>
      <c r="P23" s="63">
        <v>0</v>
      </c>
      <c r="Q23" s="59">
        <f t="shared" si="3"/>
        <v>383</v>
      </c>
      <c r="R23" s="64">
        <v>369</v>
      </c>
      <c r="S23" s="64">
        <v>14</v>
      </c>
      <c r="T23" s="59">
        <f t="shared" si="4"/>
        <v>206</v>
      </c>
      <c r="U23" s="65">
        <v>201</v>
      </c>
      <c r="V23" s="65">
        <v>2</v>
      </c>
      <c r="W23" s="65">
        <v>0</v>
      </c>
      <c r="X23" s="65">
        <v>5</v>
      </c>
      <c r="Y23" s="28"/>
      <c r="Z23" s="29"/>
      <c r="AA23" s="30" t="s">
        <v>13</v>
      </c>
      <c r="AB23" s="19">
        <f t="shared" si="5"/>
        <v>0</v>
      </c>
      <c r="AC23" s="20">
        <f t="shared" si="6"/>
        <v>0</v>
      </c>
      <c r="AD23" s="20">
        <f t="shared" si="7"/>
        <v>0</v>
      </c>
      <c r="AE23" s="20">
        <f t="shared" si="8"/>
        <v>0</v>
      </c>
      <c r="AF23" s="20">
        <f t="shared" si="9"/>
        <v>0</v>
      </c>
    </row>
    <row r="24" spans="1:32" s="21" customFormat="1" ht="15" customHeight="1" x14ac:dyDescent="0.15">
      <c r="A24" s="16"/>
      <c r="B24" s="25"/>
      <c r="C24" s="25"/>
      <c r="D24" s="26" t="s">
        <v>14</v>
      </c>
      <c r="E24" s="17">
        <f t="shared" si="0"/>
        <v>989</v>
      </c>
      <c r="F24" s="59">
        <f t="shared" si="1"/>
        <v>192</v>
      </c>
      <c r="G24" s="60">
        <v>164</v>
      </c>
      <c r="H24" s="60">
        <v>1</v>
      </c>
      <c r="I24" s="60">
        <v>28</v>
      </c>
      <c r="J24" s="60">
        <v>0</v>
      </c>
      <c r="K24" s="60">
        <v>0</v>
      </c>
      <c r="L24" s="60">
        <v>0</v>
      </c>
      <c r="M24" s="59">
        <f t="shared" si="2"/>
        <v>44</v>
      </c>
      <c r="N24" s="61"/>
      <c r="O24" s="62">
        <v>41</v>
      </c>
      <c r="P24" s="63">
        <v>3</v>
      </c>
      <c r="Q24" s="59">
        <f t="shared" si="3"/>
        <v>508</v>
      </c>
      <c r="R24" s="64">
        <v>498</v>
      </c>
      <c r="S24" s="64">
        <v>10</v>
      </c>
      <c r="T24" s="59">
        <f t="shared" si="4"/>
        <v>245</v>
      </c>
      <c r="U24" s="65">
        <v>242</v>
      </c>
      <c r="V24" s="65">
        <v>5</v>
      </c>
      <c r="W24" s="65">
        <v>0</v>
      </c>
      <c r="X24" s="65">
        <v>3</v>
      </c>
      <c r="Y24" s="28"/>
      <c r="Z24" s="29"/>
      <c r="AA24" s="30" t="s">
        <v>14</v>
      </c>
      <c r="AB24" s="19">
        <f t="shared" si="5"/>
        <v>0</v>
      </c>
      <c r="AC24" s="20">
        <f t="shared" si="6"/>
        <v>0</v>
      </c>
      <c r="AD24" s="20">
        <f t="shared" si="7"/>
        <v>0</v>
      </c>
      <c r="AE24" s="20">
        <f t="shared" si="8"/>
        <v>0</v>
      </c>
      <c r="AF24" s="20">
        <f t="shared" si="9"/>
        <v>0</v>
      </c>
    </row>
    <row r="25" spans="1:32" s="31" customFormat="1" x14ac:dyDescent="0.15">
      <c r="A25" s="24"/>
      <c r="B25" s="22"/>
      <c r="C25" s="94" t="s">
        <v>15</v>
      </c>
      <c r="D25" s="95"/>
      <c r="E25" s="17">
        <f t="shared" si="0"/>
        <v>8026</v>
      </c>
      <c r="F25" s="17">
        <f t="shared" si="1"/>
        <v>111</v>
      </c>
      <c r="G25" s="50">
        <v>85</v>
      </c>
      <c r="H25" s="50">
        <v>0</v>
      </c>
      <c r="I25" s="50">
        <v>24</v>
      </c>
      <c r="J25" s="50">
        <v>0</v>
      </c>
      <c r="K25" s="50">
        <v>0</v>
      </c>
      <c r="L25" s="50">
        <v>2</v>
      </c>
      <c r="M25" s="17">
        <f t="shared" si="2"/>
        <v>221</v>
      </c>
      <c r="N25" s="27"/>
      <c r="O25" s="55">
        <v>206</v>
      </c>
      <c r="P25" s="56">
        <v>15</v>
      </c>
      <c r="Q25" s="17">
        <f t="shared" si="3"/>
        <v>886</v>
      </c>
      <c r="R25" s="57">
        <v>846</v>
      </c>
      <c r="S25" s="57">
        <v>40</v>
      </c>
      <c r="T25" s="17">
        <f t="shared" si="4"/>
        <v>6808</v>
      </c>
      <c r="U25" s="58">
        <v>3338</v>
      </c>
      <c r="V25" s="58">
        <v>771</v>
      </c>
      <c r="W25" s="58">
        <v>1013</v>
      </c>
      <c r="X25" s="58">
        <v>2457</v>
      </c>
      <c r="Y25" s="23"/>
      <c r="Z25" s="96" t="s">
        <v>15</v>
      </c>
      <c r="AA25" s="96"/>
      <c r="AB25" s="19">
        <f t="shared" si="5"/>
        <v>0</v>
      </c>
      <c r="AC25" s="20">
        <f t="shared" si="6"/>
        <v>0</v>
      </c>
      <c r="AD25" s="20">
        <f t="shared" si="7"/>
        <v>0</v>
      </c>
      <c r="AE25" s="20">
        <f t="shared" si="8"/>
        <v>0</v>
      </c>
      <c r="AF25" s="20">
        <f t="shared" si="9"/>
        <v>0</v>
      </c>
    </row>
    <row r="26" spans="1:32" s="31" customFormat="1" x14ac:dyDescent="0.15">
      <c r="A26" s="24"/>
      <c r="B26" s="25"/>
      <c r="C26" s="25"/>
      <c r="D26" s="26" t="s">
        <v>16</v>
      </c>
      <c r="E26" s="17">
        <f t="shared" si="0"/>
        <v>778</v>
      </c>
      <c r="F26" s="59">
        <f t="shared" si="1"/>
        <v>44</v>
      </c>
      <c r="G26" s="60">
        <v>34</v>
      </c>
      <c r="H26" s="60">
        <v>0</v>
      </c>
      <c r="I26" s="60">
        <v>10</v>
      </c>
      <c r="J26" s="60">
        <v>0</v>
      </c>
      <c r="K26" s="60">
        <v>0</v>
      </c>
      <c r="L26" s="60">
        <v>0</v>
      </c>
      <c r="M26" s="59">
        <f t="shared" si="2"/>
        <v>117</v>
      </c>
      <c r="N26" s="61"/>
      <c r="O26" s="62">
        <v>110</v>
      </c>
      <c r="P26" s="63">
        <v>7</v>
      </c>
      <c r="Q26" s="59">
        <f t="shared" si="3"/>
        <v>426</v>
      </c>
      <c r="R26" s="64">
        <v>405</v>
      </c>
      <c r="S26" s="64">
        <v>21</v>
      </c>
      <c r="T26" s="59">
        <f t="shared" si="4"/>
        <v>191</v>
      </c>
      <c r="U26" s="65">
        <v>187</v>
      </c>
      <c r="V26" s="65">
        <v>3</v>
      </c>
      <c r="W26" s="65">
        <v>0</v>
      </c>
      <c r="X26" s="65">
        <v>4</v>
      </c>
      <c r="Y26" s="28"/>
      <c r="Z26" s="29"/>
      <c r="AA26" s="30" t="s">
        <v>16</v>
      </c>
      <c r="AB26" s="19">
        <f t="shared" si="5"/>
        <v>0</v>
      </c>
      <c r="AC26" s="20">
        <f t="shared" si="6"/>
        <v>0</v>
      </c>
      <c r="AD26" s="20">
        <f t="shared" si="7"/>
        <v>0</v>
      </c>
      <c r="AE26" s="20">
        <f t="shared" si="8"/>
        <v>0</v>
      </c>
      <c r="AF26" s="20">
        <f t="shared" si="9"/>
        <v>0</v>
      </c>
    </row>
    <row r="27" spans="1:32" s="31" customFormat="1" x14ac:dyDescent="0.15">
      <c r="A27" s="24"/>
      <c r="B27" s="25"/>
      <c r="C27" s="25"/>
      <c r="D27" s="26" t="s">
        <v>17</v>
      </c>
      <c r="E27" s="17">
        <f t="shared" si="0"/>
        <v>841</v>
      </c>
      <c r="F27" s="59">
        <f t="shared" si="1"/>
        <v>15</v>
      </c>
      <c r="G27" s="60">
        <v>11</v>
      </c>
      <c r="H27" s="60">
        <v>0</v>
      </c>
      <c r="I27" s="60">
        <v>4</v>
      </c>
      <c r="J27" s="60">
        <v>0</v>
      </c>
      <c r="K27" s="60">
        <v>0</v>
      </c>
      <c r="L27" s="60">
        <v>0</v>
      </c>
      <c r="M27" s="59">
        <f t="shared" si="2"/>
        <v>19</v>
      </c>
      <c r="N27" s="61"/>
      <c r="O27" s="62">
        <v>19</v>
      </c>
      <c r="P27" s="63">
        <v>0</v>
      </c>
      <c r="Q27" s="59">
        <f t="shared" si="3"/>
        <v>153</v>
      </c>
      <c r="R27" s="64">
        <v>143</v>
      </c>
      <c r="S27" s="64">
        <v>10</v>
      </c>
      <c r="T27" s="59">
        <f t="shared" si="4"/>
        <v>654</v>
      </c>
      <c r="U27" s="65">
        <v>650</v>
      </c>
      <c r="V27" s="65">
        <v>8</v>
      </c>
      <c r="W27" s="65">
        <v>0</v>
      </c>
      <c r="X27" s="65">
        <v>4</v>
      </c>
      <c r="Y27" s="28"/>
      <c r="Z27" s="29"/>
      <c r="AA27" s="30" t="s">
        <v>17</v>
      </c>
      <c r="AB27" s="19">
        <f t="shared" si="5"/>
        <v>0</v>
      </c>
      <c r="AC27" s="20">
        <f t="shared" si="6"/>
        <v>0</v>
      </c>
      <c r="AD27" s="20">
        <f t="shared" si="7"/>
        <v>0</v>
      </c>
      <c r="AE27" s="20">
        <f t="shared" si="8"/>
        <v>0</v>
      </c>
      <c r="AF27" s="20">
        <f t="shared" si="9"/>
        <v>0</v>
      </c>
    </row>
    <row r="28" spans="1:32" s="21" customFormat="1" ht="12" customHeight="1" x14ac:dyDescent="0.15">
      <c r="A28" s="16"/>
      <c r="B28" s="25"/>
      <c r="C28" s="25"/>
      <c r="D28" s="26" t="s">
        <v>18</v>
      </c>
      <c r="E28" s="17">
        <f t="shared" si="0"/>
        <v>6407</v>
      </c>
      <c r="F28" s="59">
        <f t="shared" si="1"/>
        <v>52</v>
      </c>
      <c r="G28" s="60">
        <v>40</v>
      </c>
      <c r="H28" s="60">
        <v>0</v>
      </c>
      <c r="I28" s="60">
        <v>10</v>
      </c>
      <c r="J28" s="60">
        <v>0</v>
      </c>
      <c r="K28" s="60">
        <v>0</v>
      </c>
      <c r="L28" s="60">
        <v>2</v>
      </c>
      <c r="M28" s="59">
        <f t="shared" si="2"/>
        <v>85</v>
      </c>
      <c r="N28" s="61"/>
      <c r="O28" s="62">
        <v>77</v>
      </c>
      <c r="P28" s="63">
        <v>8</v>
      </c>
      <c r="Q28" s="59">
        <f t="shared" si="3"/>
        <v>307</v>
      </c>
      <c r="R28" s="64">
        <v>298</v>
      </c>
      <c r="S28" s="64">
        <v>9</v>
      </c>
      <c r="T28" s="59">
        <f t="shared" si="4"/>
        <v>5963</v>
      </c>
      <c r="U28" s="65">
        <v>2501</v>
      </c>
      <c r="V28" s="65">
        <v>760</v>
      </c>
      <c r="W28" s="65">
        <v>1013</v>
      </c>
      <c r="X28" s="65">
        <v>2449</v>
      </c>
      <c r="Y28" s="28"/>
      <c r="Z28" s="29"/>
      <c r="AA28" s="30" t="s">
        <v>18</v>
      </c>
      <c r="AB28" s="19">
        <f t="shared" si="5"/>
        <v>0</v>
      </c>
      <c r="AC28" s="20">
        <f t="shared" si="6"/>
        <v>0</v>
      </c>
      <c r="AD28" s="20">
        <f t="shared" si="7"/>
        <v>0</v>
      </c>
      <c r="AE28" s="20">
        <f t="shared" si="8"/>
        <v>0</v>
      </c>
      <c r="AF28" s="20">
        <f t="shared" si="9"/>
        <v>0</v>
      </c>
    </row>
    <row r="29" spans="1:32" s="31" customFormat="1" x14ac:dyDescent="0.15">
      <c r="A29" s="24"/>
      <c r="B29" s="22"/>
      <c r="C29" s="94" t="s">
        <v>19</v>
      </c>
      <c r="D29" s="95"/>
      <c r="E29" s="17">
        <f t="shared" si="0"/>
        <v>80012</v>
      </c>
      <c r="F29" s="17">
        <f t="shared" si="1"/>
        <v>9720</v>
      </c>
      <c r="G29" s="50">
        <v>8043</v>
      </c>
      <c r="H29" s="50">
        <v>208</v>
      </c>
      <c r="I29" s="50">
        <v>1512</v>
      </c>
      <c r="J29" s="50">
        <v>247</v>
      </c>
      <c r="K29" s="50">
        <v>2</v>
      </c>
      <c r="L29" s="50">
        <v>163</v>
      </c>
      <c r="M29" s="17">
        <f t="shared" si="2"/>
        <v>1182</v>
      </c>
      <c r="N29" s="27"/>
      <c r="O29" s="55">
        <v>1095</v>
      </c>
      <c r="P29" s="56">
        <v>87</v>
      </c>
      <c r="Q29" s="17">
        <f t="shared" si="3"/>
        <v>7508</v>
      </c>
      <c r="R29" s="57">
        <v>7054</v>
      </c>
      <c r="S29" s="57">
        <v>454</v>
      </c>
      <c r="T29" s="17">
        <f t="shared" si="4"/>
        <v>61602</v>
      </c>
      <c r="U29" s="58">
        <v>26672</v>
      </c>
      <c r="V29" s="58">
        <v>13890</v>
      </c>
      <c r="W29" s="58">
        <v>2106</v>
      </c>
      <c r="X29" s="58">
        <v>32824</v>
      </c>
      <c r="Y29" s="23"/>
      <c r="Z29" s="96" t="s">
        <v>19</v>
      </c>
      <c r="AA29" s="96"/>
      <c r="AB29" s="19">
        <f t="shared" si="5"/>
        <v>0</v>
      </c>
      <c r="AC29" s="20">
        <f t="shared" si="6"/>
        <v>0</v>
      </c>
      <c r="AD29" s="20">
        <f t="shared" si="7"/>
        <v>0</v>
      </c>
      <c r="AE29" s="20">
        <f t="shared" si="8"/>
        <v>0</v>
      </c>
      <c r="AF29" s="20">
        <f t="shared" si="9"/>
        <v>0</v>
      </c>
    </row>
    <row r="30" spans="1:32" s="31" customFormat="1" x14ac:dyDescent="0.15">
      <c r="A30" s="24"/>
      <c r="B30" s="25"/>
      <c r="C30" s="25"/>
      <c r="D30" s="26" t="s">
        <v>20</v>
      </c>
      <c r="E30" s="17">
        <f t="shared" si="0"/>
        <v>376</v>
      </c>
      <c r="F30" s="59">
        <f t="shared" si="1"/>
        <v>18</v>
      </c>
      <c r="G30" s="60">
        <v>17</v>
      </c>
      <c r="H30" s="60">
        <v>0</v>
      </c>
      <c r="I30" s="60">
        <v>1</v>
      </c>
      <c r="J30" s="60">
        <v>0</v>
      </c>
      <c r="K30" s="60">
        <v>0</v>
      </c>
      <c r="L30" s="60">
        <v>0</v>
      </c>
      <c r="M30" s="59">
        <f t="shared" si="2"/>
        <v>41</v>
      </c>
      <c r="N30" s="61"/>
      <c r="O30" s="62">
        <v>41</v>
      </c>
      <c r="P30" s="63">
        <v>0</v>
      </c>
      <c r="Q30" s="59">
        <f t="shared" si="3"/>
        <v>292</v>
      </c>
      <c r="R30" s="64">
        <v>290</v>
      </c>
      <c r="S30" s="64">
        <v>2</v>
      </c>
      <c r="T30" s="59">
        <f t="shared" si="4"/>
        <v>25</v>
      </c>
      <c r="U30" s="65">
        <v>25</v>
      </c>
      <c r="V30" s="65">
        <v>0</v>
      </c>
      <c r="W30" s="65">
        <v>0</v>
      </c>
      <c r="X30" s="65">
        <v>0</v>
      </c>
      <c r="Y30" s="28"/>
      <c r="Z30" s="29"/>
      <c r="AA30" s="30" t="s">
        <v>20</v>
      </c>
      <c r="AB30" s="19">
        <f t="shared" si="5"/>
        <v>0</v>
      </c>
      <c r="AC30" s="20">
        <f t="shared" si="6"/>
        <v>0</v>
      </c>
      <c r="AD30" s="20">
        <f t="shared" si="7"/>
        <v>0</v>
      </c>
      <c r="AE30" s="20">
        <f t="shared" si="8"/>
        <v>0</v>
      </c>
      <c r="AF30" s="20">
        <f t="shared" si="9"/>
        <v>0</v>
      </c>
    </row>
    <row r="31" spans="1:32" s="31" customFormat="1" x14ac:dyDescent="0.15">
      <c r="A31" s="24"/>
      <c r="B31" s="25"/>
      <c r="C31" s="25"/>
      <c r="D31" s="26" t="s">
        <v>21</v>
      </c>
      <c r="E31" s="17">
        <f t="shared" si="0"/>
        <v>0</v>
      </c>
      <c r="F31" s="59">
        <f t="shared" si="1"/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59">
        <f t="shared" si="2"/>
        <v>0</v>
      </c>
      <c r="N31" s="61"/>
      <c r="O31" s="62">
        <v>0</v>
      </c>
      <c r="P31" s="63">
        <v>0</v>
      </c>
      <c r="Q31" s="59">
        <f t="shared" si="3"/>
        <v>0</v>
      </c>
      <c r="R31" s="64">
        <v>0</v>
      </c>
      <c r="S31" s="64">
        <v>0</v>
      </c>
      <c r="T31" s="59">
        <f t="shared" si="4"/>
        <v>0</v>
      </c>
      <c r="U31" s="65">
        <v>0</v>
      </c>
      <c r="V31" s="65">
        <v>0</v>
      </c>
      <c r="W31" s="65">
        <v>0</v>
      </c>
      <c r="X31" s="65">
        <v>0</v>
      </c>
      <c r="Y31" s="28"/>
      <c r="Z31" s="29"/>
      <c r="AA31" s="30" t="s">
        <v>21</v>
      </c>
      <c r="AB31" s="19">
        <f t="shared" si="5"/>
        <v>0</v>
      </c>
      <c r="AC31" s="20">
        <f t="shared" si="6"/>
        <v>0</v>
      </c>
      <c r="AD31" s="20">
        <f t="shared" si="7"/>
        <v>0</v>
      </c>
      <c r="AE31" s="20">
        <f t="shared" si="8"/>
        <v>0</v>
      </c>
      <c r="AF31" s="20">
        <f t="shared" si="9"/>
        <v>0</v>
      </c>
    </row>
    <row r="32" spans="1:32" s="31" customFormat="1" x14ac:dyDescent="0.15">
      <c r="A32" s="24"/>
      <c r="B32" s="25"/>
      <c r="C32" s="25"/>
      <c r="D32" s="26" t="s">
        <v>22</v>
      </c>
      <c r="E32" s="17">
        <f t="shared" si="0"/>
        <v>15</v>
      </c>
      <c r="F32" s="59">
        <f t="shared" si="1"/>
        <v>1</v>
      </c>
      <c r="G32" s="60">
        <v>1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59">
        <f t="shared" si="2"/>
        <v>1</v>
      </c>
      <c r="N32" s="61"/>
      <c r="O32" s="62">
        <v>1</v>
      </c>
      <c r="P32" s="63">
        <v>0</v>
      </c>
      <c r="Q32" s="59">
        <f t="shared" si="3"/>
        <v>11</v>
      </c>
      <c r="R32" s="64">
        <v>11</v>
      </c>
      <c r="S32" s="64">
        <v>0</v>
      </c>
      <c r="T32" s="59">
        <f t="shared" si="4"/>
        <v>2</v>
      </c>
      <c r="U32" s="65">
        <v>2</v>
      </c>
      <c r="V32" s="65">
        <v>0</v>
      </c>
      <c r="W32" s="65">
        <v>0</v>
      </c>
      <c r="X32" s="65">
        <v>0</v>
      </c>
      <c r="Y32" s="28"/>
      <c r="Z32" s="29"/>
      <c r="AA32" s="30" t="s">
        <v>22</v>
      </c>
      <c r="AB32" s="19">
        <f t="shared" si="5"/>
        <v>0</v>
      </c>
      <c r="AC32" s="20">
        <f t="shared" si="6"/>
        <v>0</v>
      </c>
      <c r="AD32" s="20">
        <f t="shared" si="7"/>
        <v>0</v>
      </c>
      <c r="AE32" s="20">
        <f t="shared" si="8"/>
        <v>0</v>
      </c>
      <c r="AF32" s="20">
        <f t="shared" si="9"/>
        <v>0</v>
      </c>
    </row>
    <row r="33" spans="1:32" s="31" customFormat="1" x14ac:dyDescent="0.15">
      <c r="A33" s="24"/>
      <c r="B33" s="25"/>
      <c r="C33" s="25"/>
      <c r="D33" s="26" t="s">
        <v>23</v>
      </c>
      <c r="E33" s="17">
        <f t="shared" si="0"/>
        <v>185</v>
      </c>
      <c r="F33" s="59">
        <f t="shared" si="1"/>
        <v>13</v>
      </c>
      <c r="G33" s="60">
        <v>8</v>
      </c>
      <c r="H33" s="60">
        <v>0</v>
      </c>
      <c r="I33" s="60">
        <v>5</v>
      </c>
      <c r="J33" s="60">
        <v>0</v>
      </c>
      <c r="K33" s="60">
        <v>0</v>
      </c>
      <c r="L33" s="60">
        <v>0</v>
      </c>
      <c r="M33" s="59">
        <f t="shared" si="2"/>
        <v>7</v>
      </c>
      <c r="N33" s="61"/>
      <c r="O33" s="62">
        <v>7</v>
      </c>
      <c r="P33" s="63">
        <v>0</v>
      </c>
      <c r="Q33" s="59">
        <f t="shared" si="3"/>
        <v>62</v>
      </c>
      <c r="R33" s="64">
        <v>59</v>
      </c>
      <c r="S33" s="64">
        <v>3</v>
      </c>
      <c r="T33" s="59">
        <f t="shared" si="4"/>
        <v>103</v>
      </c>
      <c r="U33" s="65">
        <v>80</v>
      </c>
      <c r="V33" s="65">
        <v>10</v>
      </c>
      <c r="W33" s="65">
        <v>0</v>
      </c>
      <c r="X33" s="65">
        <v>23</v>
      </c>
      <c r="Y33" s="28"/>
      <c r="Z33" s="29"/>
      <c r="AA33" s="30" t="s">
        <v>23</v>
      </c>
      <c r="AB33" s="19">
        <f t="shared" si="5"/>
        <v>0</v>
      </c>
      <c r="AC33" s="20">
        <f t="shared" si="6"/>
        <v>0</v>
      </c>
      <c r="AD33" s="20">
        <f t="shared" si="7"/>
        <v>0</v>
      </c>
      <c r="AE33" s="20">
        <f t="shared" si="8"/>
        <v>0</v>
      </c>
      <c r="AF33" s="20">
        <f t="shared" si="9"/>
        <v>0</v>
      </c>
    </row>
    <row r="34" spans="1:32" s="31" customFormat="1" x14ac:dyDescent="0.15">
      <c r="A34" s="24"/>
      <c r="B34" s="25"/>
      <c r="C34" s="25"/>
      <c r="D34" s="26" t="s">
        <v>24</v>
      </c>
      <c r="E34" s="17">
        <f t="shared" si="0"/>
        <v>218</v>
      </c>
      <c r="F34" s="59">
        <f t="shared" si="1"/>
        <v>1</v>
      </c>
      <c r="G34" s="60">
        <v>1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59">
        <f t="shared" si="2"/>
        <v>3</v>
      </c>
      <c r="N34" s="61"/>
      <c r="O34" s="62">
        <v>3</v>
      </c>
      <c r="P34" s="63">
        <v>0</v>
      </c>
      <c r="Q34" s="59">
        <f t="shared" si="3"/>
        <v>81</v>
      </c>
      <c r="R34" s="64">
        <v>76</v>
      </c>
      <c r="S34" s="64">
        <v>5</v>
      </c>
      <c r="T34" s="59">
        <f t="shared" si="4"/>
        <v>133</v>
      </c>
      <c r="U34" s="65">
        <v>99</v>
      </c>
      <c r="V34" s="65">
        <v>12</v>
      </c>
      <c r="W34" s="65">
        <v>1</v>
      </c>
      <c r="X34" s="65">
        <v>33</v>
      </c>
      <c r="Y34" s="28"/>
      <c r="Z34" s="29"/>
      <c r="AA34" s="30" t="s">
        <v>24</v>
      </c>
      <c r="AB34" s="19">
        <f t="shared" si="5"/>
        <v>0</v>
      </c>
      <c r="AC34" s="20">
        <f t="shared" si="6"/>
        <v>0</v>
      </c>
      <c r="AD34" s="20">
        <f t="shared" si="7"/>
        <v>0</v>
      </c>
      <c r="AE34" s="20">
        <f t="shared" si="8"/>
        <v>0</v>
      </c>
      <c r="AF34" s="20">
        <f t="shared" si="9"/>
        <v>0</v>
      </c>
    </row>
    <row r="35" spans="1:32" s="31" customFormat="1" x14ac:dyDescent="0.15">
      <c r="A35" s="24"/>
      <c r="B35" s="25"/>
      <c r="C35" s="25"/>
      <c r="D35" s="26" t="s">
        <v>59</v>
      </c>
      <c r="E35" s="17">
        <f t="shared" si="0"/>
        <v>310</v>
      </c>
      <c r="F35" s="59">
        <f t="shared" si="1"/>
        <v>8</v>
      </c>
      <c r="G35" s="60">
        <v>7</v>
      </c>
      <c r="H35" s="60">
        <v>0</v>
      </c>
      <c r="I35" s="60">
        <v>1</v>
      </c>
      <c r="J35" s="60">
        <v>0</v>
      </c>
      <c r="K35" s="60">
        <v>0</v>
      </c>
      <c r="L35" s="60">
        <v>0</v>
      </c>
      <c r="M35" s="59">
        <f t="shared" si="2"/>
        <v>10</v>
      </c>
      <c r="N35" s="61"/>
      <c r="O35" s="62">
        <v>10</v>
      </c>
      <c r="P35" s="63">
        <v>0</v>
      </c>
      <c r="Q35" s="59">
        <f t="shared" si="3"/>
        <v>184</v>
      </c>
      <c r="R35" s="64">
        <v>182</v>
      </c>
      <c r="S35" s="64">
        <v>2</v>
      </c>
      <c r="T35" s="59">
        <f t="shared" si="4"/>
        <v>108</v>
      </c>
      <c r="U35" s="65">
        <v>103</v>
      </c>
      <c r="V35" s="65">
        <v>1</v>
      </c>
      <c r="W35" s="65">
        <v>0</v>
      </c>
      <c r="X35" s="65">
        <v>5</v>
      </c>
      <c r="Y35" s="28"/>
      <c r="Z35" s="29"/>
      <c r="AA35" s="30" t="s">
        <v>59</v>
      </c>
      <c r="AB35" s="19">
        <f t="shared" si="5"/>
        <v>0</v>
      </c>
      <c r="AC35" s="20">
        <f t="shared" si="6"/>
        <v>0</v>
      </c>
      <c r="AD35" s="20">
        <f t="shared" si="7"/>
        <v>0</v>
      </c>
      <c r="AE35" s="20">
        <f t="shared" si="8"/>
        <v>0</v>
      </c>
      <c r="AF35" s="20">
        <f t="shared" si="9"/>
        <v>0</v>
      </c>
    </row>
    <row r="36" spans="1:32" s="31" customFormat="1" x14ac:dyDescent="0.15">
      <c r="A36" s="24"/>
      <c r="B36" s="25"/>
      <c r="C36" s="25"/>
      <c r="D36" s="26" t="s">
        <v>60</v>
      </c>
      <c r="E36" s="17">
        <f t="shared" si="0"/>
        <v>2</v>
      </c>
      <c r="F36" s="59">
        <f t="shared" si="1"/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59">
        <f t="shared" si="2"/>
        <v>0</v>
      </c>
      <c r="N36" s="61"/>
      <c r="O36" s="62">
        <v>0</v>
      </c>
      <c r="P36" s="63">
        <v>0</v>
      </c>
      <c r="Q36" s="59">
        <f t="shared" si="3"/>
        <v>1</v>
      </c>
      <c r="R36" s="64">
        <v>1</v>
      </c>
      <c r="S36" s="64">
        <v>0</v>
      </c>
      <c r="T36" s="59">
        <f t="shared" si="4"/>
        <v>1</v>
      </c>
      <c r="U36" s="65">
        <v>1</v>
      </c>
      <c r="V36" s="65">
        <v>1</v>
      </c>
      <c r="W36" s="65">
        <v>0</v>
      </c>
      <c r="X36" s="65">
        <v>0</v>
      </c>
      <c r="Y36" s="28"/>
      <c r="Z36" s="29"/>
      <c r="AA36" s="30" t="s">
        <v>60</v>
      </c>
      <c r="AB36" s="19">
        <f t="shared" si="5"/>
        <v>0</v>
      </c>
      <c r="AC36" s="20">
        <f t="shared" si="6"/>
        <v>0</v>
      </c>
      <c r="AD36" s="20">
        <f t="shared" si="7"/>
        <v>0</v>
      </c>
      <c r="AE36" s="20">
        <f t="shared" si="8"/>
        <v>0</v>
      </c>
      <c r="AF36" s="20">
        <f t="shared" si="9"/>
        <v>0</v>
      </c>
    </row>
    <row r="37" spans="1:32" s="31" customFormat="1" x14ac:dyDescent="0.15">
      <c r="A37" s="24"/>
      <c r="B37" s="25"/>
      <c r="C37" s="25"/>
      <c r="D37" s="26" t="s">
        <v>26</v>
      </c>
      <c r="E37" s="17">
        <f t="shared" si="0"/>
        <v>3</v>
      </c>
      <c r="F37" s="59">
        <f t="shared" si="1"/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59">
        <f t="shared" si="2"/>
        <v>0</v>
      </c>
      <c r="N37" s="61"/>
      <c r="O37" s="62">
        <v>0</v>
      </c>
      <c r="P37" s="63">
        <v>0</v>
      </c>
      <c r="Q37" s="59">
        <f t="shared" si="3"/>
        <v>1</v>
      </c>
      <c r="R37" s="64">
        <v>1</v>
      </c>
      <c r="S37" s="64">
        <v>0</v>
      </c>
      <c r="T37" s="59">
        <f t="shared" si="4"/>
        <v>2</v>
      </c>
      <c r="U37" s="65">
        <v>2</v>
      </c>
      <c r="V37" s="65">
        <v>0</v>
      </c>
      <c r="W37" s="65">
        <v>0</v>
      </c>
      <c r="X37" s="65">
        <v>0</v>
      </c>
      <c r="Y37" s="28"/>
      <c r="Z37" s="29"/>
      <c r="AA37" s="30" t="s">
        <v>26</v>
      </c>
      <c r="AB37" s="19">
        <f t="shared" si="5"/>
        <v>0</v>
      </c>
      <c r="AC37" s="20">
        <f t="shared" si="6"/>
        <v>0</v>
      </c>
      <c r="AD37" s="20">
        <f t="shared" si="7"/>
        <v>0</v>
      </c>
      <c r="AE37" s="20">
        <f t="shared" si="8"/>
        <v>0</v>
      </c>
      <c r="AF37" s="20">
        <f t="shared" si="9"/>
        <v>0</v>
      </c>
    </row>
    <row r="38" spans="1:32" s="31" customFormat="1" x14ac:dyDescent="0.15">
      <c r="A38" s="24"/>
      <c r="B38" s="25"/>
      <c r="C38" s="25"/>
      <c r="D38" s="26" t="s">
        <v>27</v>
      </c>
      <c r="E38" s="17">
        <f t="shared" si="0"/>
        <v>1</v>
      </c>
      <c r="F38" s="59">
        <f t="shared" si="1"/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59">
        <f t="shared" si="2"/>
        <v>0</v>
      </c>
      <c r="N38" s="61"/>
      <c r="O38" s="62">
        <v>0</v>
      </c>
      <c r="P38" s="63">
        <v>0</v>
      </c>
      <c r="Q38" s="59">
        <f t="shared" si="3"/>
        <v>1</v>
      </c>
      <c r="R38" s="64">
        <v>1</v>
      </c>
      <c r="S38" s="64">
        <v>0</v>
      </c>
      <c r="T38" s="59">
        <f t="shared" si="4"/>
        <v>0</v>
      </c>
      <c r="U38" s="65">
        <v>0</v>
      </c>
      <c r="V38" s="65">
        <v>0</v>
      </c>
      <c r="W38" s="65">
        <v>0</v>
      </c>
      <c r="X38" s="65">
        <v>0</v>
      </c>
      <c r="Y38" s="28"/>
      <c r="Z38" s="29"/>
      <c r="AA38" s="30" t="s">
        <v>27</v>
      </c>
      <c r="AB38" s="19">
        <f t="shared" si="5"/>
        <v>0</v>
      </c>
      <c r="AC38" s="20">
        <f t="shared" si="6"/>
        <v>0</v>
      </c>
      <c r="AD38" s="20">
        <f t="shared" si="7"/>
        <v>0</v>
      </c>
      <c r="AE38" s="20">
        <f t="shared" si="8"/>
        <v>0</v>
      </c>
      <c r="AF38" s="20">
        <f t="shared" si="9"/>
        <v>0</v>
      </c>
    </row>
    <row r="39" spans="1:32" s="31" customFormat="1" x14ac:dyDescent="0.15">
      <c r="A39" s="24"/>
      <c r="B39" s="25"/>
      <c r="C39" s="25"/>
      <c r="D39" s="26" t="s">
        <v>61</v>
      </c>
      <c r="E39" s="17">
        <f t="shared" si="0"/>
        <v>14</v>
      </c>
      <c r="F39" s="59">
        <f t="shared" si="1"/>
        <v>2</v>
      </c>
      <c r="G39" s="60">
        <v>2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59">
        <f t="shared" si="2"/>
        <v>1</v>
      </c>
      <c r="N39" s="61"/>
      <c r="O39" s="62">
        <v>1</v>
      </c>
      <c r="P39" s="63">
        <v>0</v>
      </c>
      <c r="Q39" s="59">
        <f t="shared" si="3"/>
        <v>2</v>
      </c>
      <c r="R39" s="64">
        <v>2</v>
      </c>
      <c r="S39" s="64">
        <v>0</v>
      </c>
      <c r="T39" s="59">
        <f t="shared" si="4"/>
        <v>9</v>
      </c>
      <c r="U39" s="65">
        <v>7</v>
      </c>
      <c r="V39" s="65">
        <v>1</v>
      </c>
      <c r="W39" s="65">
        <v>0</v>
      </c>
      <c r="X39" s="65">
        <v>2</v>
      </c>
      <c r="Y39" s="28"/>
      <c r="Z39" s="29"/>
      <c r="AA39" s="30" t="s">
        <v>61</v>
      </c>
      <c r="AB39" s="19">
        <f t="shared" si="5"/>
        <v>0</v>
      </c>
      <c r="AC39" s="20">
        <f t="shared" si="6"/>
        <v>0</v>
      </c>
      <c r="AD39" s="20">
        <f t="shared" si="7"/>
        <v>0</v>
      </c>
      <c r="AE39" s="20">
        <f t="shared" si="8"/>
        <v>0</v>
      </c>
      <c r="AF39" s="20">
        <f t="shared" si="9"/>
        <v>0</v>
      </c>
    </row>
    <row r="40" spans="1:32" s="31" customFormat="1" x14ac:dyDescent="0.15">
      <c r="A40" s="24"/>
      <c r="B40" s="25"/>
      <c r="C40" s="25"/>
      <c r="D40" s="26" t="s">
        <v>28</v>
      </c>
      <c r="E40" s="17">
        <f t="shared" si="0"/>
        <v>20</v>
      </c>
      <c r="F40" s="59">
        <f t="shared" si="1"/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59">
        <f t="shared" si="2"/>
        <v>1</v>
      </c>
      <c r="N40" s="61"/>
      <c r="O40" s="62">
        <v>1</v>
      </c>
      <c r="P40" s="63">
        <v>0</v>
      </c>
      <c r="Q40" s="59">
        <f t="shared" si="3"/>
        <v>6</v>
      </c>
      <c r="R40" s="64">
        <v>6</v>
      </c>
      <c r="S40" s="64">
        <v>0</v>
      </c>
      <c r="T40" s="59">
        <f t="shared" si="4"/>
        <v>13</v>
      </c>
      <c r="U40" s="65">
        <v>2</v>
      </c>
      <c r="V40" s="65">
        <v>0</v>
      </c>
      <c r="W40" s="65">
        <v>3</v>
      </c>
      <c r="X40" s="65">
        <v>8</v>
      </c>
      <c r="Y40" s="28"/>
      <c r="Z40" s="29"/>
      <c r="AA40" s="30" t="s">
        <v>28</v>
      </c>
      <c r="AB40" s="19">
        <f t="shared" si="5"/>
        <v>0</v>
      </c>
      <c r="AC40" s="20">
        <f t="shared" si="6"/>
        <v>0</v>
      </c>
      <c r="AD40" s="20">
        <f t="shared" si="7"/>
        <v>0</v>
      </c>
      <c r="AE40" s="20">
        <f t="shared" si="8"/>
        <v>0</v>
      </c>
      <c r="AF40" s="20">
        <f t="shared" si="9"/>
        <v>0</v>
      </c>
    </row>
    <row r="41" spans="1:32" s="31" customFormat="1" x14ac:dyDescent="0.15">
      <c r="A41" s="24"/>
      <c r="B41" s="25"/>
      <c r="C41" s="25"/>
      <c r="D41" s="26" t="s">
        <v>62</v>
      </c>
      <c r="E41" s="17">
        <f t="shared" si="0"/>
        <v>31</v>
      </c>
      <c r="F41" s="59">
        <f t="shared" si="1"/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59">
        <f t="shared" si="2"/>
        <v>0</v>
      </c>
      <c r="N41" s="61"/>
      <c r="O41" s="62">
        <v>0</v>
      </c>
      <c r="P41" s="63">
        <v>0</v>
      </c>
      <c r="Q41" s="59">
        <f t="shared" si="3"/>
        <v>13</v>
      </c>
      <c r="R41" s="64">
        <v>12</v>
      </c>
      <c r="S41" s="64">
        <v>1</v>
      </c>
      <c r="T41" s="59">
        <f t="shared" si="4"/>
        <v>18</v>
      </c>
      <c r="U41" s="65">
        <v>7</v>
      </c>
      <c r="V41" s="65">
        <v>2</v>
      </c>
      <c r="W41" s="65">
        <v>0</v>
      </c>
      <c r="X41" s="65">
        <v>11</v>
      </c>
      <c r="Y41" s="28"/>
      <c r="Z41" s="29"/>
      <c r="AA41" s="30" t="s">
        <v>62</v>
      </c>
      <c r="AB41" s="19">
        <f t="shared" si="5"/>
        <v>0</v>
      </c>
      <c r="AC41" s="20">
        <f t="shared" si="6"/>
        <v>0</v>
      </c>
      <c r="AD41" s="20">
        <f t="shared" si="7"/>
        <v>0</v>
      </c>
      <c r="AE41" s="20">
        <f t="shared" si="8"/>
        <v>0</v>
      </c>
      <c r="AF41" s="20">
        <f t="shared" si="9"/>
        <v>0</v>
      </c>
    </row>
    <row r="42" spans="1:32" s="31" customFormat="1" x14ac:dyDescent="0.15">
      <c r="A42" s="24"/>
      <c r="B42" s="25"/>
      <c r="C42" s="25"/>
      <c r="D42" s="26" t="s">
        <v>29</v>
      </c>
      <c r="E42" s="17">
        <f t="shared" si="0"/>
        <v>370</v>
      </c>
      <c r="F42" s="59">
        <f t="shared" si="1"/>
        <v>52</v>
      </c>
      <c r="G42" s="60">
        <v>48</v>
      </c>
      <c r="H42" s="60">
        <v>0</v>
      </c>
      <c r="I42" s="60">
        <v>4</v>
      </c>
      <c r="J42" s="60">
        <v>0</v>
      </c>
      <c r="K42" s="60">
        <v>0</v>
      </c>
      <c r="L42" s="60">
        <v>0</v>
      </c>
      <c r="M42" s="59">
        <f t="shared" si="2"/>
        <v>26</v>
      </c>
      <c r="N42" s="61"/>
      <c r="O42" s="62">
        <v>26</v>
      </c>
      <c r="P42" s="63">
        <v>0</v>
      </c>
      <c r="Q42" s="59">
        <f t="shared" si="3"/>
        <v>240</v>
      </c>
      <c r="R42" s="64">
        <v>231</v>
      </c>
      <c r="S42" s="64">
        <v>9</v>
      </c>
      <c r="T42" s="59">
        <f t="shared" si="4"/>
        <v>52</v>
      </c>
      <c r="U42" s="65">
        <v>52</v>
      </c>
      <c r="V42" s="65">
        <v>0</v>
      </c>
      <c r="W42" s="65">
        <v>0</v>
      </c>
      <c r="X42" s="65">
        <v>0</v>
      </c>
      <c r="Y42" s="28"/>
      <c r="Z42" s="29"/>
      <c r="AA42" s="30" t="s">
        <v>29</v>
      </c>
      <c r="AB42" s="19">
        <f t="shared" si="5"/>
        <v>0</v>
      </c>
      <c r="AC42" s="20">
        <f t="shared" si="6"/>
        <v>0</v>
      </c>
      <c r="AD42" s="20">
        <f t="shared" si="7"/>
        <v>0</v>
      </c>
      <c r="AE42" s="20">
        <f t="shared" si="8"/>
        <v>0</v>
      </c>
      <c r="AF42" s="20">
        <f t="shared" si="9"/>
        <v>0</v>
      </c>
    </row>
    <row r="43" spans="1:32" s="31" customFormat="1" x14ac:dyDescent="0.15">
      <c r="A43" s="24"/>
      <c r="B43" s="25"/>
      <c r="C43" s="25"/>
      <c r="D43" s="26" t="s">
        <v>30</v>
      </c>
      <c r="E43" s="17">
        <f t="shared" si="0"/>
        <v>539</v>
      </c>
      <c r="F43" s="59">
        <f t="shared" si="1"/>
        <v>181</v>
      </c>
      <c r="G43" s="60">
        <v>172</v>
      </c>
      <c r="H43" s="60">
        <v>0</v>
      </c>
      <c r="I43" s="60">
        <v>9</v>
      </c>
      <c r="J43" s="60">
        <v>0</v>
      </c>
      <c r="K43" s="60">
        <v>0</v>
      </c>
      <c r="L43" s="60">
        <v>0</v>
      </c>
      <c r="M43" s="59">
        <f t="shared" si="2"/>
        <v>37</v>
      </c>
      <c r="N43" s="61"/>
      <c r="O43" s="62">
        <v>37</v>
      </c>
      <c r="P43" s="63">
        <v>0</v>
      </c>
      <c r="Q43" s="59">
        <f t="shared" si="3"/>
        <v>177</v>
      </c>
      <c r="R43" s="64">
        <v>168</v>
      </c>
      <c r="S43" s="64">
        <v>9</v>
      </c>
      <c r="T43" s="59">
        <f t="shared" si="4"/>
        <v>144</v>
      </c>
      <c r="U43" s="65">
        <v>134</v>
      </c>
      <c r="V43" s="65">
        <v>11</v>
      </c>
      <c r="W43" s="65">
        <v>1</v>
      </c>
      <c r="X43" s="65">
        <v>9</v>
      </c>
      <c r="Y43" s="28"/>
      <c r="Z43" s="29"/>
      <c r="AA43" s="30" t="s">
        <v>30</v>
      </c>
      <c r="AB43" s="19">
        <f t="shared" si="5"/>
        <v>0</v>
      </c>
      <c r="AC43" s="20">
        <f t="shared" si="6"/>
        <v>0</v>
      </c>
      <c r="AD43" s="20">
        <f t="shared" si="7"/>
        <v>0</v>
      </c>
      <c r="AE43" s="20">
        <f t="shared" si="8"/>
        <v>0</v>
      </c>
      <c r="AF43" s="20">
        <f t="shared" si="9"/>
        <v>0</v>
      </c>
    </row>
    <row r="44" spans="1:32" s="31" customFormat="1" x14ac:dyDescent="0.15">
      <c r="A44" s="24"/>
      <c r="B44" s="25"/>
      <c r="C44" s="25"/>
      <c r="D44" s="26" t="s">
        <v>32</v>
      </c>
      <c r="E44" s="17">
        <f t="shared" si="0"/>
        <v>5209</v>
      </c>
      <c r="F44" s="59">
        <f t="shared" si="1"/>
        <v>149</v>
      </c>
      <c r="G44" s="60">
        <v>125</v>
      </c>
      <c r="H44" s="60">
        <v>0</v>
      </c>
      <c r="I44" s="60">
        <v>21</v>
      </c>
      <c r="J44" s="60">
        <v>4</v>
      </c>
      <c r="K44" s="60">
        <v>0</v>
      </c>
      <c r="L44" s="60">
        <v>3</v>
      </c>
      <c r="M44" s="59">
        <f t="shared" si="2"/>
        <v>139</v>
      </c>
      <c r="N44" s="61"/>
      <c r="O44" s="62">
        <v>120</v>
      </c>
      <c r="P44" s="63">
        <v>19</v>
      </c>
      <c r="Q44" s="59">
        <f t="shared" si="3"/>
        <v>533</v>
      </c>
      <c r="R44" s="64">
        <v>482</v>
      </c>
      <c r="S44" s="64">
        <v>51</v>
      </c>
      <c r="T44" s="59">
        <f t="shared" si="4"/>
        <v>4388</v>
      </c>
      <c r="U44" s="65">
        <v>2319</v>
      </c>
      <c r="V44" s="65">
        <v>1128</v>
      </c>
      <c r="W44" s="65">
        <v>49</v>
      </c>
      <c r="X44" s="65">
        <v>2020</v>
      </c>
      <c r="Y44" s="28"/>
      <c r="Z44" s="29"/>
      <c r="AA44" s="30" t="s">
        <v>32</v>
      </c>
      <c r="AB44" s="19">
        <f t="shared" si="5"/>
        <v>0</v>
      </c>
      <c r="AC44" s="20">
        <f t="shared" si="6"/>
        <v>0</v>
      </c>
      <c r="AD44" s="20">
        <f t="shared" si="7"/>
        <v>0</v>
      </c>
      <c r="AE44" s="20">
        <f t="shared" si="8"/>
        <v>0</v>
      </c>
      <c r="AF44" s="20">
        <f t="shared" si="9"/>
        <v>0</v>
      </c>
    </row>
    <row r="45" spans="1:32" s="31" customFormat="1" x14ac:dyDescent="0.15">
      <c r="A45" s="24"/>
      <c r="B45" s="25"/>
      <c r="C45" s="25"/>
      <c r="D45" s="26" t="s">
        <v>63</v>
      </c>
      <c r="E45" s="17">
        <f t="shared" si="0"/>
        <v>167</v>
      </c>
      <c r="F45" s="59">
        <f t="shared" si="1"/>
        <v>43</v>
      </c>
      <c r="G45" s="60">
        <v>42</v>
      </c>
      <c r="H45" s="60">
        <v>0</v>
      </c>
      <c r="I45" s="60">
        <v>1</v>
      </c>
      <c r="J45" s="60">
        <v>0</v>
      </c>
      <c r="K45" s="60">
        <v>0</v>
      </c>
      <c r="L45" s="60">
        <v>0</v>
      </c>
      <c r="M45" s="59">
        <f t="shared" si="2"/>
        <v>13</v>
      </c>
      <c r="N45" s="61"/>
      <c r="O45" s="62">
        <v>10</v>
      </c>
      <c r="P45" s="63">
        <v>3</v>
      </c>
      <c r="Q45" s="59">
        <f t="shared" si="3"/>
        <v>57</v>
      </c>
      <c r="R45" s="64">
        <v>55</v>
      </c>
      <c r="S45" s="64">
        <v>2</v>
      </c>
      <c r="T45" s="59">
        <f t="shared" si="4"/>
        <v>54</v>
      </c>
      <c r="U45" s="65">
        <v>46</v>
      </c>
      <c r="V45" s="65">
        <v>5</v>
      </c>
      <c r="W45" s="65">
        <v>0</v>
      </c>
      <c r="X45" s="65">
        <v>8</v>
      </c>
      <c r="Y45" s="28"/>
      <c r="Z45" s="29"/>
      <c r="AA45" s="30" t="s">
        <v>63</v>
      </c>
      <c r="AB45" s="19">
        <f t="shared" si="5"/>
        <v>0</v>
      </c>
      <c r="AC45" s="20">
        <f t="shared" si="6"/>
        <v>0</v>
      </c>
      <c r="AD45" s="20">
        <f t="shared" si="7"/>
        <v>0</v>
      </c>
      <c r="AE45" s="20">
        <f t="shared" si="8"/>
        <v>0</v>
      </c>
      <c r="AF45" s="20">
        <f t="shared" si="9"/>
        <v>0</v>
      </c>
    </row>
    <row r="46" spans="1:32" s="31" customFormat="1" x14ac:dyDescent="0.15">
      <c r="A46" s="24"/>
      <c r="B46" s="25"/>
      <c r="C46" s="25"/>
      <c r="D46" s="26" t="s">
        <v>25</v>
      </c>
      <c r="E46" s="17">
        <f t="shared" si="0"/>
        <v>1416</v>
      </c>
      <c r="F46" s="59">
        <f t="shared" si="1"/>
        <v>214</v>
      </c>
      <c r="G46" s="60">
        <v>185</v>
      </c>
      <c r="H46" s="60">
        <v>4</v>
      </c>
      <c r="I46" s="60">
        <v>27</v>
      </c>
      <c r="J46" s="60">
        <v>1</v>
      </c>
      <c r="K46" s="60">
        <v>0</v>
      </c>
      <c r="L46" s="60">
        <v>2</v>
      </c>
      <c r="M46" s="59">
        <f t="shared" si="2"/>
        <v>81</v>
      </c>
      <c r="N46" s="61"/>
      <c r="O46" s="62">
        <v>79</v>
      </c>
      <c r="P46" s="63">
        <v>2</v>
      </c>
      <c r="Q46" s="59">
        <f t="shared" si="3"/>
        <v>500</v>
      </c>
      <c r="R46" s="64">
        <v>474</v>
      </c>
      <c r="S46" s="64">
        <v>26</v>
      </c>
      <c r="T46" s="59">
        <f t="shared" si="4"/>
        <v>621</v>
      </c>
      <c r="U46" s="65">
        <v>418</v>
      </c>
      <c r="V46" s="65">
        <v>93</v>
      </c>
      <c r="W46" s="65">
        <v>16</v>
      </c>
      <c r="X46" s="65">
        <v>187</v>
      </c>
      <c r="Y46" s="28"/>
      <c r="Z46" s="29"/>
      <c r="AA46" s="30" t="s">
        <v>25</v>
      </c>
      <c r="AB46" s="19">
        <f t="shared" si="5"/>
        <v>0</v>
      </c>
      <c r="AC46" s="20">
        <f t="shared" si="6"/>
        <v>0</v>
      </c>
      <c r="AD46" s="20">
        <f t="shared" si="7"/>
        <v>0</v>
      </c>
      <c r="AE46" s="20">
        <f t="shared" si="8"/>
        <v>0</v>
      </c>
      <c r="AF46" s="20">
        <f t="shared" si="9"/>
        <v>0</v>
      </c>
    </row>
    <row r="47" spans="1:32" s="31" customFormat="1" x14ac:dyDescent="0.15">
      <c r="A47" s="24"/>
      <c r="B47" s="25"/>
      <c r="C47" s="25"/>
      <c r="D47" s="26" t="s">
        <v>64</v>
      </c>
      <c r="E47" s="17">
        <f t="shared" si="0"/>
        <v>497</v>
      </c>
      <c r="F47" s="59">
        <f t="shared" si="1"/>
        <v>19</v>
      </c>
      <c r="G47" s="60">
        <v>17</v>
      </c>
      <c r="H47" s="60">
        <v>0</v>
      </c>
      <c r="I47" s="60">
        <v>1</v>
      </c>
      <c r="J47" s="60">
        <v>0</v>
      </c>
      <c r="K47" s="60">
        <v>0</v>
      </c>
      <c r="L47" s="60">
        <v>1</v>
      </c>
      <c r="M47" s="59">
        <f t="shared" si="2"/>
        <v>20</v>
      </c>
      <c r="N47" s="61"/>
      <c r="O47" s="62">
        <v>19</v>
      </c>
      <c r="P47" s="63">
        <v>1</v>
      </c>
      <c r="Q47" s="59">
        <f t="shared" si="3"/>
        <v>110</v>
      </c>
      <c r="R47" s="64">
        <v>101</v>
      </c>
      <c r="S47" s="64">
        <v>9</v>
      </c>
      <c r="T47" s="59">
        <f t="shared" si="4"/>
        <v>348</v>
      </c>
      <c r="U47" s="65">
        <v>262</v>
      </c>
      <c r="V47" s="65">
        <v>21</v>
      </c>
      <c r="W47" s="65">
        <v>19</v>
      </c>
      <c r="X47" s="65">
        <v>67</v>
      </c>
      <c r="Y47" s="28"/>
      <c r="Z47" s="29"/>
      <c r="AA47" s="30" t="s">
        <v>64</v>
      </c>
      <c r="AB47" s="19">
        <f t="shared" si="5"/>
        <v>0</v>
      </c>
      <c r="AC47" s="20">
        <f t="shared" si="6"/>
        <v>0</v>
      </c>
      <c r="AD47" s="20">
        <f t="shared" si="7"/>
        <v>0</v>
      </c>
      <c r="AE47" s="20">
        <f t="shared" si="8"/>
        <v>0</v>
      </c>
      <c r="AF47" s="20">
        <f t="shared" si="9"/>
        <v>0</v>
      </c>
    </row>
    <row r="48" spans="1:32" s="31" customFormat="1" x14ac:dyDescent="0.15">
      <c r="A48" s="24"/>
      <c r="B48" s="25"/>
      <c r="C48" s="25"/>
      <c r="D48" s="26" t="s">
        <v>65</v>
      </c>
      <c r="E48" s="17">
        <f t="shared" si="0"/>
        <v>110</v>
      </c>
      <c r="F48" s="59">
        <f t="shared" si="1"/>
        <v>6</v>
      </c>
      <c r="G48" s="60">
        <v>6</v>
      </c>
      <c r="H48" s="60">
        <v>0</v>
      </c>
      <c r="I48" s="60">
        <v>0</v>
      </c>
      <c r="J48" s="60">
        <v>0</v>
      </c>
      <c r="K48" s="60">
        <v>0</v>
      </c>
      <c r="L48" s="60">
        <v>0</v>
      </c>
      <c r="M48" s="59">
        <f t="shared" si="2"/>
        <v>12</v>
      </c>
      <c r="N48" s="61"/>
      <c r="O48" s="62">
        <v>12</v>
      </c>
      <c r="P48" s="63">
        <v>0</v>
      </c>
      <c r="Q48" s="59">
        <f t="shared" si="3"/>
        <v>30</v>
      </c>
      <c r="R48" s="64">
        <v>29</v>
      </c>
      <c r="S48" s="64">
        <v>1</v>
      </c>
      <c r="T48" s="59">
        <f t="shared" si="4"/>
        <v>62</v>
      </c>
      <c r="U48" s="65">
        <v>45</v>
      </c>
      <c r="V48" s="65">
        <v>12</v>
      </c>
      <c r="W48" s="65">
        <v>0</v>
      </c>
      <c r="X48" s="65">
        <v>17</v>
      </c>
      <c r="Y48" s="28"/>
      <c r="Z48" s="29"/>
      <c r="AA48" s="30" t="s">
        <v>65</v>
      </c>
      <c r="AB48" s="19">
        <f t="shared" si="5"/>
        <v>0</v>
      </c>
      <c r="AC48" s="20">
        <f t="shared" si="6"/>
        <v>0</v>
      </c>
      <c r="AD48" s="20">
        <f t="shared" si="7"/>
        <v>0</v>
      </c>
      <c r="AE48" s="20">
        <f t="shared" si="8"/>
        <v>0</v>
      </c>
      <c r="AF48" s="20">
        <f t="shared" si="9"/>
        <v>0</v>
      </c>
    </row>
    <row r="49" spans="1:32" s="31" customFormat="1" x14ac:dyDescent="0.15">
      <c r="A49" s="24"/>
      <c r="B49" s="25"/>
      <c r="C49" s="25"/>
      <c r="D49" s="26" t="s">
        <v>66</v>
      </c>
      <c r="E49" s="17">
        <f t="shared" si="0"/>
        <v>193</v>
      </c>
      <c r="F49" s="59">
        <f t="shared" si="1"/>
        <v>28</v>
      </c>
      <c r="G49" s="60">
        <v>27</v>
      </c>
      <c r="H49" s="60">
        <v>0</v>
      </c>
      <c r="I49" s="60">
        <v>1</v>
      </c>
      <c r="J49" s="60">
        <v>0</v>
      </c>
      <c r="K49" s="60">
        <v>0</v>
      </c>
      <c r="L49" s="60">
        <v>0</v>
      </c>
      <c r="M49" s="59">
        <f t="shared" si="2"/>
        <v>4</v>
      </c>
      <c r="N49" s="61"/>
      <c r="O49" s="62">
        <v>4</v>
      </c>
      <c r="P49" s="63">
        <v>0</v>
      </c>
      <c r="Q49" s="59">
        <f t="shared" si="3"/>
        <v>70</v>
      </c>
      <c r="R49" s="64">
        <v>66</v>
      </c>
      <c r="S49" s="64">
        <v>4</v>
      </c>
      <c r="T49" s="59">
        <f t="shared" si="4"/>
        <v>91</v>
      </c>
      <c r="U49" s="65">
        <v>72</v>
      </c>
      <c r="V49" s="65">
        <v>3</v>
      </c>
      <c r="W49" s="65">
        <v>3</v>
      </c>
      <c r="X49" s="65">
        <v>16</v>
      </c>
      <c r="Y49" s="28"/>
      <c r="Z49" s="29"/>
      <c r="AA49" s="30" t="s">
        <v>66</v>
      </c>
      <c r="AB49" s="19">
        <f t="shared" si="5"/>
        <v>0</v>
      </c>
      <c r="AC49" s="20">
        <f t="shared" si="6"/>
        <v>0</v>
      </c>
      <c r="AD49" s="20">
        <f t="shared" si="7"/>
        <v>0</v>
      </c>
      <c r="AE49" s="20">
        <f t="shared" si="8"/>
        <v>0</v>
      </c>
      <c r="AF49" s="20">
        <f t="shared" si="9"/>
        <v>0</v>
      </c>
    </row>
    <row r="50" spans="1:32" s="31" customFormat="1" x14ac:dyDescent="0.15">
      <c r="A50" s="24"/>
      <c r="B50" s="25"/>
      <c r="C50" s="25"/>
      <c r="D50" s="26" t="s">
        <v>67</v>
      </c>
      <c r="E50" s="17">
        <f t="shared" si="0"/>
        <v>600</v>
      </c>
      <c r="F50" s="59">
        <f t="shared" si="1"/>
        <v>107</v>
      </c>
      <c r="G50" s="60">
        <v>99</v>
      </c>
      <c r="H50" s="60">
        <v>0</v>
      </c>
      <c r="I50" s="60">
        <v>8</v>
      </c>
      <c r="J50" s="60">
        <v>0</v>
      </c>
      <c r="K50" s="60">
        <v>0</v>
      </c>
      <c r="L50" s="60">
        <v>0</v>
      </c>
      <c r="M50" s="59">
        <f t="shared" si="2"/>
        <v>55</v>
      </c>
      <c r="N50" s="61"/>
      <c r="O50" s="62">
        <v>53</v>
      </c>
      <c r="P50" s="63">
        <v>2</v>
      </c>
      <c r="Q50" s="59">
        <f t="shared" si="3"/>
        <v>253</v>
      </c>
      <c r="R50" s="64">
        <v>246</v>
      </c>
      <c r="S50" s="64">
        <v>7</v>
      </c>
      <c r="T50" s="59">
        <f t="shared" si="4"/>
        <v>185</v>
      </c>
      <c r="U50" s="65">
        <v>156</v>
      </c>
      <c r="V50" s="65">
        <v>9</v>
      </c>
      <c r="W50" s="65">
        <v>1</v>
      </c>
      <c r="X50" s="65">
        <v>28</v>
      </c>
      <c r="Y50" s="28"/>
      <c r="Z50" s="29"/>
      <c r="AA50" s="30" t="s">
        <v>67</v>
      </c>
      <c r="AB50" s="19">
        <f t="shared" si="5"/>
        <v>0</v>
      </c>
      <c r="AC50" s="20">
        <f t="shared" si="6"/>
        <v>0</v>
      </c>
      <c r="AD50" s="20">
        <f t="shared" si="7"/>
        <v>0</v>
      </c>
      <c r="AE50" s="20">
        <f t="shared" si="8"/>
        <v>0</v>
      </c>
      <c r="AF50" s="20">
        <f t="shared" si="9"/>
        <v>0</v>
      </c>
    </row>
    <row r="51" spans="1:32" s="31" customFormat="1" x14ac:dyDescent="0.15">
      <c r="A51" s="24"/>
      <c r="B51" s="25"/>
      <c r="C51" s="25"/>
      <c r="D51" s="26" t="s">
        <v>68</v>
      </c>
      <c r="E51" s="17">
        <f t="shared" si="0"/>
        <v>175</v>
      </c>
      <c r="F51" s="59">
        <f t="shared" si="1"/>
        <v>30</v>
      </c>
      <c r="G51" s="60">
        <v>28</v>
      </c>
      <c r="H51" s="60">
        <v>0</v>
      </c>
      <c r="I51" s="60">
        <v>2</v>
      </c>
      <c r="J51" s="60">
        <v>0</v>
      </c>
      <c r="K51" s="60">
        <v>0</v>
      </c>
      <c r="L51" s="60">
        <v>0</v>
      </c>
      <c r="M51" s="59">
        <f t="shared" si="2"/>
        <v>9</v>
      </c>
      <c r="N51" s="61"/>
      <c r="O51" s="62">
        <v>8</v>
      </c>
      <c r="P51" s="63">
        <v>1</v>
      </c>
      <c r="Q51" s="59">
        <f t="shared" si="3"/>
        <v>78</v>
      </c>
      <c r="R51" s="64">
        <v>77</v>
      </c>
      <c r="S51" s="64">
        <v>1</v>
      </c>
      <c r="T51" s="59">
        <f t="shared" si="4"/>
        <v>58</v>
      </c>
      <c r="U51" s="65">
        <v>42</v>
      </c>
      <c r="V51" s="65">
        <v>4</v>
      </c>
      <c r="W51" s="65">
        <v>0</v>
      </c>
      <c r="X51" s="65">
        <v>16</v>
      </c>
      <c r="Y51" s="28"/>
      <c r="Z51" s="29"/>
      <c r="AA51" s="30" t="s">
        <v>68</v>
      </c>
      <c r="AB51" s="19">
        <f t="shared" si="5"/>
        <v>0</v>
      </c>
      <c r="AC51" s="20">
        <f t="shared" si="6"/>
        <v>0</v>
      </c>
      <c r="AD51" s="20">
        <f t="shared" si="7"/>
        <v>0</v>
      </c>
      <c r="AE51" s="20">
        <f t="shared" si="8"/>
        <v>0</v>
      </c>
      <c r="AF51" s="20">
        <f t="shared" si="9"/>
        <v>0</v>
      </c>
    </row>
    <row r="52" spans="1:32" s="31" customFormat="1" x14ac:dyDescent="0.15">
      <c r="A52" s="24"/>
      <c r="B52" s="25"/>
      <c r="C52" s="25"/>
      <c r="D52" s="26" t="s">
        <v>31</v>
      </c>
      <c r="E52" s="17">
        <f t="shared" si="0"/>
        <v>55337</v>
      </c>
      <c r="F52" s="59">
        <f t="shared" si="1"/>
        <v>8326</v>
      </c>
      <c r="G52" s="60">
        <v>6840</v>
      </c>
      <c r="H52" s="60">
        <v>197</v>
      </c>
      <c r="I52" s="60">
        <v>1338</v>
      </c>
      <c r="J52" s="60">
        <v>230</v>
      </c>
      <c r="K52" s="60">
        <v>2</v>
      </c>
      <c r="L52" s="60">
        <v>146</v>
      </c>
      <c r="M52" s="59">
        <f t="shared" si="2"/>
        <v>538</v>
      </c>
      <c r="N52" s="61"/>
      <c r="O52" s="62">
        <v>490</v>
      </c>
      <c r="P52" s="63">
        <v>48</v>
      </c>
      <c r="Q52" s="59">
        <f t="shared" si="3"/>
        <v>3158</v>
      </c>
      <c r="R52" s="64">
        <v>2952</v>
      </c>
      <c r="S52" s="64">
        <v>206</v>
      </c>
      <c r="T52" s="59">
        <f t="shared" si="4"/>
        <v>43315</v>
      </c>
      <c r="U52" s="65">
        <v>18081</v>
      </c>
      <c r="V52" s="65">
        <v>10980</v>
      </c>
      <c r="W52" s="65">
        <v>1885</v>
      </c>
      <c r="X52" s="65">
        <v>23349</v>
      </c>
      <c r="Y52" s="28"/>
      <c r="Z52" s="29"/>
      <c r="AA52" s="30" t="s">
        <v>31</v>
      </c>
      <c r="AB52" s="19">
        <f t="shared" si="5"/>
        <v>0</v>
      </c>
      <c r="AC52" s="20">
        <f t="shared" si="6"/>
        <v>0</v>
      </c>
      <c r="AD52" s="20">
        <f t="shared" si="7"/>
        <v>0</v>
      </c>
      <c r="AE52" s="20">
        <f t="shared" si="8"/>
        <v>0</v>
      </c>
      <c r="AF52" s="20">
        <f t="shared" si="9"/>
        <v>0</v>
      </c>
    </row>
    <row r="53" spans="1:32" s="31" customFormat="1" x14ac:dyDescent="0.15">
      <c r="A53" s="24"/>
      <c r="B53" s="25"/>
      <c r="C53" s="25"/>
      <c r="D53" s="26" t="s">
        <v>69</v>
      </c>
      <c r="E53" s="17">
        <f t="shared" si="0"/>
        <v>2318</v>
      </c>
      <c r="F53" s="59">
        <f t="shared" si="1"/>
        <v>19</v>
      </c>
      <c r="G53" s="60">
        <v>16</v>
      </c>
      <c r="H53" s="60">
        <v>1</v>
      </c>
      <c r="I53" s="60">
        <v>2</v>
      </c>
      <c r="J53" s="60">
        <v>0</v>
      </c>
      <c r="K53" s="60">
        <v>0</v>
      </c>
      <c r="L53" s="60">
        <v>1</v>
      </c>
      <c r="M53" s="59">
        <f t="shared" si="2"/>
        <v>39</v>
      </c>
      <c r="N53" s="61"/>
      <c r="O53" s="62">
        <v>34</v>
      </c>
      <c r="P53" s="63">
        <v>5</v>
      </c>
      <c r="Q53" s="59">
        <f t="shared" si="3"/>
        <v>485</v>
      </c>
      <c r="R53" s="64">
        <v>456</v>
      </c>
      <c r="S53" s="64">
        <v>29</v>
      </c>
      <c r="T53" s="59">
        <f t="shared" si="4"/>
        <v>1775</v>
      </c>
      <c r="U53" s="65">
        <v>1171</v>
      </c>
      <c r="V53" s="65">
        <v>234</v>
      </c>
      <c r="W53" s="65">
        <v>59</v>
      </c>
      <c r="X53" s="65">
        <v>545</v>
      </c>
      <c r="Y53" s="28"/>
      <c r="Z53" s="29"/>
      <c r="AA53" s="30" t="s">
        <v>69</v>
      </c>
      <c r="AB53" s="19">
        <f t="shared" si="5"/>
        <v>0</v>
      </c>
      <c r="AC53" s="20">
        <f t="shared" si="6"/>
        <v>0</v>
      </c>
      <c r="AD53" s="20">
        <f t="shared" si="7"/>
        <v>0</v>
      </c>
      <c r="AE53" s="20">
        <f t="shared" si="8"/>
        <v>0</v>
      </c>
      <c r="AF53" s="20">
        <f t="shared" si="9"/>
        <v>0</v>
      </c>
    </row>
    <row r="54" spans="1:32" s="31" customFormat="1" x14ac:dyDescent="0.15">
      <c r="A54" s="24"/>
      <c r="B54" s="25"/>
      <c r="C54" s="25"/>
      <c r="D54" s="26" t="s">
        <v>70</v>
      </c>
      <c r="E54" s="17">
        <f t="shared" si="0"/>
        <v>190</v>
      </c>
      <c r="F54" s="59">
        <f t="shared" si="1"/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59">
        <f t="shared" si="2"/>
        <v>6</v>
      </c>
      <c r="N54" s="61"/>
      <c r="O54" s="62">
        <v>6</v>
      </c>
      <c r="P54" s="63">
        <v>0</v>
      </c>
      <c r="Q54" s="59">
        <f t="shared" si="3"/>
        <v>57</v>
      </c>
      <c r="R54" s="64">
        <v>54</v>
      </c>
      <c r="S54" s="64">
        <v>3</v>
      </c>
      <c r="T54" s="59">
        <f t="shared" si="4"/>
        <v>127</v>
      </c>
      <c r="U54" s="65">
        <v>95</v>
      </c>
      <c r="V54" s="65">
        <v>16</v>
      </c>
      <c r="W54" s="65">
        <v>1</v>
      </c>
      <c r="X54" s="65">
        <v>31</v>
      </c>
      <c r="Y54" s="28"/>
      <c r="Z54" s="29"/>
      <c r="AA54" s="30" t="s">
        <v>70</v>
      </c>
      <c r="AB54" s="19">
        <f t="shared" si="5"/>
        <v>0</v>
      </c>
      <c r="AC54" s="20">
        <f t="shared" si="6"/>
        <v>0</v>
      </c>
      <c r="AD54" s="20">
        <f t="shared" si="7"/>
        <v>0</v>
      </c>
      <c r="AE54" s="20">
        <f t="shared" si="8"/>
        <v>0</v>
      </c>
      <c r="AF54" s="20">
        <f t="shared" si="9"/>
        <v>0</v>
      </c>
    </row>
    <row r="55" spans="1:32" s="31" customFormat="1" x14ac:dyDescent="0.15">
      <c r="A55" s="24"/>
      <c r="B55" s="25"/>
      <c r="C55" s="25"/>
      <c r="D55" s="26" t="s">
        <v>82</v>
      </c>
      <c r="E55" s="17">
        <f t="shared" si="0"/>
        <v>545</v>
      </c>
      <c r="F55" s="59">
        <f t="shared" si="1"/>
        <v>211</v>
      </c>
      <c r="G55" s="60">
        <v>182</v>
      </c>
      <c r="H55" s="60">
        <v>1</v>
      </c>
      <c r="I55" s="60">
        <v>29</v>
      </c>
      <c r="J55" s="60">
        <v>4</v>
      </c>
      <c r="K55" s="60">
        <v>0</v>
      </c>
      <c r="L55" s="60">
        <v>0</v>
      </c>
      <c r="M55" s="59">
        <f t="shared" si="2"/>
        <v>25</v>
      </c>
      <c r="N55" s="61"/>
      <c r="O55" s="62">
        <v>24</v>
      </c>
      <c r="P55" s="63">
        <v>1</v>
      </c>
      <c r="Q55" s="59">
        <f t="shared" si="3"/>
        <v>102</v>
      </c>
      <c r="R55" s="64">
        <v>101</v>
      </c>
      <c r="S55" s="64">
        <v>1</v>
      </c>
      <c r="T55" s="59">
        <f t="shared" si="4"/>
        <v>207</v>
      </c>
      <c r="U55" s="65">
        <v>106</v>
      </c>
      <c r="V55" s="65">
        <v>38</v>
      </c>
      <c r="W55" s="65">
        <v>2</v>
      </c>
      <c r="X55" s="65">
        <v>99</v>
      </c>
      <c r="Y55" s="28"/>
      <c r="Z55" s="29"/>
      <c r="AA55" s="30" t="s">
        <v>82</v>
      </c>
      <c r="AB55" s="19"/>
      <c r="AC55" s="20">
        <f t="shared" si="6"/>
        <v>0</v>
      </c>
      <c r="AD55" s="20">
        <f t="shared" si="7"/>
        <v>0</v>
      </c>
      <c r="AE55" s="20">
        <f t="shared" si="8"/>
        <v>0</v>
      </c>
      <c r="AF55" s="20">
        <f t="shared" si="9"/>
        <v>0</v>
      </c>
    </row>
    <row r="56" spans="1:32" s="31" customFormat="1" ht="12.6" thickBot="1" x14ac:dyDescent="0.2">
      <c r="A56" s="24"/>
      <c r="B56" s="34"/>
      <c r="C56" s="34"/>
      <c r="D56" s="35" t="s">
        <v>33</v>
      </c>
      <c r="E56" s="17">
        <f t="shared" si="0"/>
        <v>11171</v>
      </c>
      <c r="F56" s="59">
        <f t="shared" si="1"/>
        <v>292</v>
      </c>
      <c r="G56" s="66">
        <v>220</v>
      </c>
      <c r="H56" s="66">
        <v>5</v>
      </c>
      <c r="I56" s="66">
        <v>62</v>
      </c>
      <c r="J56" s="66">
        <v>8</v>
      </c>
      <c r="K56" s="66">
        <v>0</v>
      </c>
      <c r="L56" s="66">
        <v>10</v>
      </c>
      <c r="M56" s="59">
        <f t="shared" si="2"/>
        <v>114</v>
      </c>
      <c r="N56" s="61"/>
      <c r="O56" s="67">
        <v>109</v>
      </c>
      <c r="P56" s="68">
        <v>5</v>
      </c>
      <c r="Q56" s="69">
        <f t="shared" si="3"/>
        <v>1004</v>
      </c>
      <c r="R56" s="70">
        <v>921</v>
      </c>
      <c r="S56" s="70">
        <v>83</v>
      </c>
      <c r="T56" s="69">
        <f t="shared" si="4"/>
        <v>9761</v>
      </c>
      <c r="U56" s="71">
        <v>3345</v>
      </c>
      <c r="V56" s="71">
        <v>1309</v>
      </c>
      <c r="W56" s="71">
        <v>66</v>
      </c>
      <c r="X56" s="71">
        <v>6350</v>
      </c>
      <c r="Y56" s="36"/>
      <c r="Z56" s="34"/>
      <c r="AA56" s="37" t="s">
        <v>33</v>
      </c>
      <c r="AB56" s="19">
        <f t="shared" si="5"/>
        <v>0</v>
      </c>
      <c r="AC56" s="20">
        <f t="shared" si="6"/>
        <v>0</v>
      </c>
      <c r="AD56" s="20">
        <f t="shared" si="7"/>
        <v>0</v>
      </c>
      <c r="AE56" s="20">
        <f t="shared" si="8"/>
        <v>0</v>
      </c>
      <c r="AF56" s="20">
        <f t="shared" si="9"/>
        <v>0</v>
      </c>
    </row>
    <row r="57" spans="1:32" s="31" customFormat="1" x14ac:dyDescent="0.15">
      <c r="A57" s="24"/>
      <c r="B57" s="92" t="s">
        <v>0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O57" s="93" t="s">
        <v>72</v>
      </c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38"/>
    </row>
    <row r="58" spans="1:32" x14ac:dyDescent="0.15">
      <c r="A58" s="10"/>
      <c r="B58" s="10"/>
      <c r="C58" s="10"/>
      <c r="D58" s="10"/>
      <c r="Y58" s="10"/>
      <c r="Z58" s="10"/>
      <c r="AA58" s="10"/>
    </row>
    <row r="59" spans="1:32" x14ac:dyDescent="0.15">
      <c r="A59" s="10"/>
      <c r="B59" s="10"/>
      <c r="C59" s="10"/>
      <c r="D59" s="39" t="s">
        <v>73</v>
      </c>
      <c r="E59" s="40">
        <f>SUM(E8,E25,E29)-E7</f>
        <v>0</v>
      </c>
      <c r="F59" s="40">
        <f t="shared" ref="F59:M59" si="10">SUM(F8,F25,F29)-F7</f>
        <v>0</v>
      </c>
      <c r="G59" s="40">
        <f t="shared" si="10"/>
        <v>0</v>
      </c>
      <c r="H59" s="40">
        <f t="shared" si="10"/>
        <v>0</v>
      </c>
      <c r="I59" s="40">
        <f t="shared" si="10"/>
        <v>0</v>
      </c>
      <c r="J59" s="40">
        <f t="shared" si="10"/>
        <v>0</v>
      </c>
      <c r="K59" s="40">
        <f t="shared" si="10"/>
        <v>0</v>
      </c>
      <c r="L59" s="40">
        <f t="shared" si="10"/>
        <v>0</v>
      </c>
      <c r="M59" s="40">
        <f t="shared" si="10"/>
        <v>0</v>
      </c>
      <c r="O59" s="40">
        <f t="shared" ref="O59:X59" si="11">SUM(O8,O25,O29)-O7</f>
        <v>0</v>
      </c>
      <c r="P59" s="40">
        <f t="shared" si="11"/>
        <v>0</v>
      </c>
      <c r="Q59" s="40">
        <f t="shared" si="11"/>
        <v>0</v>
      </c>
      <c r="R59" s="40">
        <f t="shared" si="11"/>
        <v>0</v>
      </c>
      <c r="S59" s="40">
        <f t="shared" si="11"/>
        <v>0</v>
      </c>
      <c r="T59" s="40">
        <f t="shared" si="11"/>
        <v>0</v>
      </c>
      <c r="U59" s="40">
        <f t="shared" si="11"/>
        <v>0</v>
      </c>
      <c r="V59" s="40">
        <f t="shared" si="11"/>
        <v>0</v>
      </c>
      <c r="W59" s="40">
        <f t="shared" si="11"/>
        <v>0</v>
      </c>
      <c r="X59" s="40">
        <f t="shared" si="11"/>
        <v>0</v>
      </c>
      <c r="Y59" s="10"/>
      <c r="Z59" s="10"/>
      <c r="AA59" s="10"/>
    </row>
    <row r="60" spans="1:32" x14ac:dyDescent="0.15">
      <c r="A60" s="10"/>
      <c r="B60" s="10"/>
      <c r="C60" s="10"/>
      <c r="D60" s="39" t="s">
        <v>74</v>
      </c>
      <c r="E60" s="40">
        <f>SUM(E9:E24)-E8</f>
        <v>0</v>
      </c>
      <c r="F60" s="40">
        <f t="shared" ref="F60:M60" si="12">SUM(F9:F24)-F8</f>
        <v>0</v>
      </c>
      <c r="G60" s="40">
        <f t="shared" si="12"/>
        <v>0</v>
      </c>
      <c r="H60" s="40">
        <f t="shared" si="12"/>
        <v>0</v>
      </c>
      <c r="I60" s="40">
        <f t="shared" si="12"/>
        <v>0</v>
      </c>
      <c r="J60" s="40">
        <f t="shared" si="12"/>
        <v>0</v>
      </c>
      <c r="K60" s="40">
        <f t="shared" si="12"/>
        <v>0</v>
      </c>
      <c r="L60" s="40">
        <f t="shared" si="12"/>
        <v>0</v>
      </c>
      <c r="M60" s="40">
        <f t="shared" si="12"/>
        <v>0</v>
      </c>
      <c r="O60" s="40">
        <f t="shared" ref="O60:X60" si="13">SUM(O9:O24)-O8</f>
        <v>0</v>
      </c>
      <c r="P60" s="40">
        <f t="shared" si="13"/>
        <v>0</v>
      </c>
      <c r="Q60" s="40">
        <f t="shared" si="13"/>
        <v>0</v>
      </c>
      <c r="R60" s="40">
        <f t="shared" si="13"/>
        <v>0</v>
      </c>
      <c r="S60" s="40">
        <f t="shared" si="13"/>
        <v>0</v>
      </c>
      <c r="T60" s="40">
        <f t="shared" si="13"/>
        <v>0</v>
      </c>
      <c r="U60" s="40">
        <f t="shared" si="13"/>
        <v>0</v>
      </c>
      <c r="V60" s="40">
        <f t="shared" si="13"/>
        <v>0</v>
      </c>
      <c r="W60" s="40">
        <f t="shared" si="13"/>
        <v>0</v>
      </c>
      <c r="X60" s="40">
        <f t="shared" si="13"/>
        <v>0</v>
      </c>
      <c r="Y60" s="10"/>
      <c r="Z60" s="10"/>
      <c r="AA60" s="10"/>
    </row>
    <row r="61" spans="1:32" x14ac:dyDescent="0.15">
      <c r="A61" s="10"/>
      <c r="B61" s="10"/>
      <c r="C61" s="10"/>
      <c r="D61" s="39" t="s">
        <v>75</v>
      </c>
      <c r="E61" s="40">
        <f>SUM(E26:E28)-E25</f>
        <v>0</v>
      </c>
      <c r="F61" s="40">
        <f t="shared" ref="F61:M61" si="14">SUM(F26:F28)-F25</f>
        <v>0</v>
      </c>
      <c r="G61" s="40">
        <f t="shared" si="14"/>
        <v>0</v>
      </c>
      <c r="H61" s="40">
        <f t="shared" si="14"/>
        <v>0</v>
      </c>
      <c r="I61" s="40">
        <f t="shared" si="14"/>
        <v>0</v>
      </c>
      <c r="J61" s="40">
        <f t="shared" si="14"/>
        <v>0</v>
      </c>
      <c r="K61" s="40">
        <f t="shared" si="14"/>
        <v>0</v>
      </c>
      <c r="L61" s="40">
        <f t="shared" si="14"/>
        <v>0</v>
      </c>
      <c r="M61" s="40">
        <f t="shared" si="14"/>
        <v>0</v>
      </c>
      <c r="O61" s="40">
        <f t="shared" ref="O61:X61" si="15">SUM(O26:O28)-O25</f>
        <v>0</v>
      </c>
      <c r="P61" s="40">
        <f t="shared" si="15"/>
        <v>0</v>
      </c>
      <c r="Q61" s="40">
        <f t="shared" si="15"/>
        <v>0</v>
      </c>
      <c r="R61" s="40">
        <f t="shared" si="15"/>
        <v>0</v>
      </c>
      <c r="S61" s="40">
        <f t="shared" si="15"/>
        <v>0</v>
      </c>
      <c r="T61" s="40">
        <f t="shared" si="15"/>
        <v>0</v>
      </c>
      <c r="U61" s="40">
        <f t="shared" si="15"/>
        <v>0</v>
      </c>
      <c r="V61" s="40">
        <f t="shared" si="15"/>
        <v>0</v>
      </c>
      <c r="W61" s="40">
        <f t="shared" si="15"/>
        <v>0</v>
      </c>
      <c r="X61" s="40">
        <f t="shared" si="15"/>
        <v>0</v>
      </c>
      <c r="Y61" s="10"/>
      <c r="Z61" s="10"/>
      <c r="AA61" s="10"/>
    </row>
    <row r="62" spans="1:32" x14ac:dyDescent="0.15">
      <c r="B62" s="10"/>
      <c r="C62" s="10"/>
      <c r="D62" s="41" t="s">
        <v>76</v>
      </c>
      <c r="E62" s="40">
        <f>SUM(E30:E56)-E29</f>
        <v>0</v>
      </c>
      <c r="F62" s="40">
        <f t="shared" ref="F62:M62" si="16">SUM(F30:F56)-F29</f>
        <v>0</v>
      </c>
      <c r="G62" s="40">
        <f t="shared" si="16"/>
        <v>0</v>
      </c>
      <c r="H62" s="40">
        <f t="shared" si="16"/>
        <v>0</v>
      </c>
      <c r="I62" s="40">
        <f t="shared" si="16"/>
        <v>0</v>
      </c>
      <c r="J62" s="40">
        <f t="shared" si="16"/>
        <v>0</v>
      </c>
      <c r="K62" s="40">
        <f t="shared" si="16"/>
        <v>0</v>
      </c>
      <c r="L62" s="40">
        <f t="shared" si="16"/>
        <v>0</v>
      </c>
      <c r="M62" s="40">
        <f t="shared" si="16"/>
        <v>0</v>
      </c>
      <c r="O62" s="40">
        <f t="shared" ref="O62:X62" si="17">SUM(O30:O56)-O29</f>
        <v>0</v>
      </c>
      <c r="P62" s="40">
        <f t="shared" si="17"/>
        <v>0</v>
      </c>
      <c r="Q62" s="40">
        <f t="shared" si="17"/>
        <v>0</v>
      </c>
      <c r="R62" s="40">
        <f t="shared" si="17"/>
        <v>0</v>
      </c>
      <c r="S62" s="40">
        <f t="shared" si="17"/>
        <v>0</v>
      </c>
      <c r="T62" s="40">
        <f t="shared" si="17"/>
        <v>0</v>
      </c>
      <c r="U62" s="40">
        <f t="shared" si="17"/>
        <v>0</v>
      </c>
      <c r="V62" s="40">
        <f t="shared" si="17"/>
        <v>0</v>
      </c>
      <c r="W62" s="40">
        <f t="shared" si="17"/>
        <v>0</v>
      </c>
      <c r="X62" s="40">
        <f t="shared" si="17"/>
        <v>0</v>
      </c>
      <c r="Y62" s="10"/>
      <c r="Z62" s="10"/>
      <c r="AA62" s="10"/>
    </row>
    <row r="63" spans="1:32" x14ac:dyDescent="0.15">
      <c r="D63" s="42"/>
      <c r="AA63" s="42"/>
    </row>
    <row r="64" spans="1:32" x14ac:dyDescent="0.15">
      <c r="D64" s="42"/>
      <c r="AA64" s="42"/>
    </row>
    <row r="65" spans="4:27" x14ac:dyDescent="0.15">
      <c r="D65" s="42"/>
      <c r="AA65" s="42"/>
    </row>
    <row r="66" spans="4:27" x14ac:dyDescent="0.15">
      <c r="D66" s="42"/>
      <c r="AA66" s="42"/>
    </row>
    <row r="67" spans="4:27" x14ac:dyDescent="0.15">
      <c r="D67" s="42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AA67" s="42"/>
    </row>
    <row r="68" spans="4:27" x14ac:dyDescent="0.15">
      <c r="D68" s="42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AA68" s="42"/>
    </row>
    <row r="69" spans="4:27" x14ac:dyDescent="0.15">
      <c r="D69" s="42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AA69" s="42"/>
    </row>
    <row r="70" spans="4:27" x14ac:dyDescent="0.15">
      <c r="D70" s="42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AA70" s="42"/>
    </row>
  </sheetData>
  <mergeCells count="34">
    <mergeCell ref="E2:L2"/>
    <mergeCell ref="P2:X2"/>
    <mergeCell ref="R5:R6"/>
    <mergeCell ref="S5:S6"/>
    <mergeCell ref="O4:P4"/>
    <mergeCell ref="O5:O6"/>
    <mergeCell ref="P5:P6"/>
    <mergeCell ref="F4:L4"/>
    <mergeCell ref="E4:E6"/>
    <mergeCell ref="L5:L6"/>
    <mergeCell ref="M5:M6"/>
    <mergeCell ref="Z8:AA8"/>
    <mergeCell ref="B7:D7"/>
    <mergeCell ref="C8:D8"/>
    <mergeCell ref="C25:D25"/>
    <mergeCell ref="Y7:AA7"/>
    <mergeCell ref="B57:M57"/>
    <mergeCell ref="O57:AA57"/>
    <mergeCell ref="C29:D29"/>
    <mergeCell ref="Z25:AA25"/>
    <mergeCell ref="Z29:AA29"/>
    <mergeCell ref="B4:D6"/>
    <mergeCell ref="F5:F6"/>
    <mergeCell ref="K5:K6"/>
    <mergeCell ref="G5:H5"/>
    <mergeCell ref="I5:J5"/>
    <mergeCell ref="Y4:AA6"/>
    <mergeCell ref="T5:T6"/>
    <mergeCell ref="W5:W6"/>
    <mergeCell ref="X5:X6"/>
    <mergeCell ref="Q5:Q6"/>
    <mergeCell ref="T4:X4"/>
    <mergeCell ref="Q4:S4"/>
    <mergeCell ref="U5:V5"/>
  </mergeCells>
  <phoneticPr fontId="1"/>
  <printOptions horizontalCentered="1" gridLinesSet="0"/>
  <pageMargins left="0.39370078740157483" right="0.39370078740157483" top="0.78740157480314965" bottom="0.19685039370078741" header="0.31496062992125984" footer="0.31496062992125984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2022-07-28T06:02:02Z</dcterms:created>
  <dcterms:modified xsi:type="dcterms:W3CDTF">2022-07-28T06:02:02Z</dcterms:modified>
</cp:coreProperties>
</file>