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 defaultThemeVersion="124226"/>
  <xr:revisionPtr revIDLastSave="0" documentId="13_ncr:1_{AA4EA16E-C2FB-4B7E-8D74-1D49D3CCC28C}" xr6:coauthVersionLast="36" xr6:coauthVersionMax="36" xr10:uidLastSave="{00000000-0000-0000-0000-000000000000}"/>
  <bookViews>
    <workbookView xWindow="7680" yWindow="-12" windowWidth="7728" windowHeight="8340" xr2:uid="{00000000-000D-0000-FFFF-FFFF00000000}"/>
  </bookViews>
  <sheets>
    <sheet name="01" sheetId="1" r:id="rId1"/>
    <sheet name="02" sheetId="2" r:id="rId2"/>
  </sheets>
  <definedNames>
    <definedName name="_xlnm.Print_Area" localSheetId="0">'01'!$B$2:$H$65,'01'!$J$2:$P$65</definedName>
    <definedName name="_xlnm.Print_Area" localSheetId="1">'02'!$B$2:$H$65,'02'!$J$2:$P$65</definedName>
  </definedNames>
  <calcPr calcId="191029"/>
</workbook>
</file>

<file path=xl/calcChain.xml><?xml version="1.0" encoding="utf-8"?>
<calcChain xmlns="http://schemas.openxmlformats.org/spreadsheetml/2006/main">
  <c r="C65" i="1" l="1"/>
  <c r="C64" i="1"/>
  <c r="R64" i="1" s="1"/>
  <c r="C63" i="1"/>
  <c r="R63" i="1" s="1"/>
  <c r="C62" i="1"/>
  <c r="C61" i="1"/>
  <c r="R61" i="1" s="1"/>
  <c r="C60" i="1"/>
  <c r="R60" i="1" s="1"/>
  <c r="C59" i="1"/>
  <c r="R59" i="1" s="1"/>
  <c r="C58" i="1"/>
  <c r="R58" i="1" s="1"/>
  <c r="C57" i="1"/>
  <c r="C56" i="1"/>
  <c r="R56" i="1" s="1"/>
  <c r="C55" i="1"/>
  <c r="R55" i="1" s="1"/>
  <c r="C54" i="1"/>
  <c r="R54" i="1" s="1"/>
  <c r="C53" i="1"/>
  <c r="R53" i="1" s="1"/>
  <c r="C52" i="1"/>
  <c r="R52" i="1" s="1"/>
  <c r="C51" i="1"/>
  <c r="R51" i="1" s="1"/>
  <c r="C50" i="1"/>
  <c r="R50" i="1" s="1"/>
  <c r="C49" i="1"/>
  <c r="C48" i="1"/>
  <c r="R48" i="1" s="1"/>
  <c r="C47" i="1"/>
  <c r="C46" i="1"/>
  <c r="C45" i="1"/>
  <c r="R45" i="1" s="1"/>
  <c r="C44" i="1"/>
  <c r="R44" i="1" s="1"/>
  <c r="C43" i="1"/>
  <c r="C42" i="1"/>
  <c r="R42" i="1" s="1"/>
  <c r="C41" i="1"/>
  <c r="C40" i="1"/>
  <c r="R40" i="1" s="1"/>
  <c r="C39" i="1"/>
  <c r="R39" i="1" s="1"/>
  <c r="C38" i="1"/>
  <c r="R38" i="1" s="1"/>
  <c r="C37" i="1"/>
  <c r="R37" i="1" s="1"/>
  <c r="C36" i="1"/>
  <c r="R36" i="1" s="1"/>
  <c r="C35" i="1"/>
  <c r="R35" i="1" s="1"/>
  <c r="C34" i="1"/>
  <c r="R34" i="1" s="1"/>
  <c r="C33" i="1"/>
  <c r="C32" i="1"/>
  <c r="R32" i="1" s="1"/>
  <c r="C31" i="1"/>
  <c r="R31" i="1" s="1"/>
  <c r="C30" i="1"/>
  <c r="C29" i="1"/>
  <c r="R29" i="1" s="1"/>
  <c r="C28" i="1"/>
  <c r="R28" i="1" s="1"/>
  <c r="C27" i="1"/>
  <c r="R27" i="1" s="1"/>
  <c r="C26" i="1"/>
  <c r="R26" i="1" s="1"/>
  <c r="C25" i="1"/>
  <c r="C24" i="1"/>
  <c r="R24" i="1" s="1"/>
  <c r="C23" i="1"/>
  <c r="R23" i="1" s="1"/>
  <c r="C22" i="1"/>
  <c r="R22" i="1" s="1"/>
  <c r="C21" i="1"/>
  <c r="R21" i="1" s="1"/>
  <c r="C20" i="1"/>
  <c r="R20" i="1" s="1"/>
  <c r="C19" i="1"/>
  <c r="R19" i="1" s="1"/>
  <c r="C18" i="1"/>
  <c r="R18" i="1" s="1"/>
  <c r="C17" i="1"/>
  <c r="C16" i="1"/>
  <c r="R16" i="1" s="1"/>
  <c r="C15" i="1"/>
  <c r="C14" i="1"/>
  <c r="C13" i="1"/>
  <c r="R13" i="1" s="1"/>
  <c r="C12" i="1"/>
  <c r="R12" i="1" s="1"/>
  <c r="C11" i="1"/>
  <c r="R11" i="1" s="1"/>
  <c r="C10" i="1"/>
  <c r="R10" i="1" s="1"/>
  <c r="C9" i="1"/>
  <c r="R9" i="1" s="1"/>
  <c r="C8" i="1"/>
  <c r="R8" i="1" s="1"/>
  <c r="C7" i="1"/>
  <c r="R7" i="1" s="1"/>
  <c r="C6" i="1"/>
  <c r="R6" i="1" s="1"/>
  <c r="S6" i="1"/>
  <c r="T6" i="1"/>
  <c r="U6" i="1"/>
  <c r="V6" i="1"/>
  <c r="S7" i="1"/>
  <c r="T7" i="1"/>
  <c r="U7" i="1"/>
  <c r="V7" i="1"/>
  <c r="S8" i="1"/>
  <c r="T8" i="1"/>
  <c r="U8" i="1"/>
  <c r="V8" i="1"/>
  <c r="S9" i="1"/>
  <c r="T9" i="1"/>
  <c r="U9" i="1"/>
  <c r="V9" i="1"/>
  <c r="S10" i="1"/>
  <c r="T10" i="1"/>
  <c r="U10" i="1"/>
  <c r="V10" i="1"/>
  <c r="S11" i="1"/>
  <c r="T11" i="1"/>
  <c r="U11" i="1"/>
  <c r="V11" i="1"/>
  <c r="V64" i="1"/>
  <c r="V57" i="1"/>
  <c r="V55" i="1"/>
  <c r="V53" i="1"/>
  <c r="V47" i="1"/>
  <c r="V40" i="1"/>
  <c r="V33" i="1"/>
  <c r="V32" i="1"/>
  <c r="V25" i="1"/>
  <c r="V24" i="1"/>
  <c r="V23" i="1"/>
  <c r="V18" i="1"/>
  <c r="V15" i="1"/>
  <c r="U63" i="1"/>
  <c r="U47" i="1"/>
  <c r="U45" i="1"/>
  <c r="U41" i="1"/>
  <c r="U35" i="1"/>
  <c r="M68" i="1"/>
  <c r="U30" i="1"/>
  <c r="U19" i="1"/>
  <c r="T56" i="1"/>
  <c r="T21" i="1"/>
  <c r="S42" i="1"/>
  <c r="S37" i="1"/>
  <c r="M76" i="2"/>
  <c r="M75" i="2"/>
  <c r="M74" i="2"/>
  <c r="M73" i="2"/>
  <c r="M72" i="2"/>
  <c r="M71" i="2"/>
  <c r="M70" i="2"/>
  <c r="M69" i="2"/>
  <c r="M68" i="2"/>
  <c r="S12" i="1"/>
  <c r="T12" i="1"/>
  <c r="U12" i="1"/>
  <c r="V12" i="1"/>
  <c r="S13" i="1"/>
  <c r="T13" i="1"/>
  <c r="U13" i="1"/>
  <c r="V13" i="1"/>
  <c r="S14" i="1"/>
  <c r="T14" i="1"/>
  <c r="U14" i="1"/>
  <c r="V14" i="1"/>
  <c r="S15" i="1"/>
  <c r="T15" i="1"/>
  <c r="U15" i="1"/>
  <c r="S16" i="1"/>
  <c r="T16" i="1"/>
  <c r="U16" i="1"/>
  <c r="V16" i="1"/>
  <c r="S17" i="1"/>
  <c r="T17" i="1"/>
  <c r="U17" i="1"/>
  <c r="V17" i="1"/>
  <c r="S18" i="1"/>
  <c r="T18" i="1"/>
  <c r="U18" i="1"/>
  <c r="S19" i="1"/>
  <c r="T19" i="1"/>
  <c r="V19" i="1"/>
  <c r="S20" i="1"/>
  <c r="T20" i="1"/>
  <c r="U20" i="1"/>
  <c r="V20" i="1"/>
  <c r="S21" i="1"/>
  <c r="U21" i="1"/>
  <c r="V21" i="1"/>
  <c r="S22" i="1"/>
  <c r="T22" i="1"/>
  <c r="U22" i="1"/>
  <c r="V22" i="1"/>
  <c r="S23" i="1"/>
  <c r="T23" i="1"/>
  <c r="U23" i="1"/>
  <c r="S24" i="1"/>
  <c r="T24" i="1"/>
  <c r="U24" i="1"/>
  <c r="S25" i="1"/>
  <c r="T25" i="1"/>
  <c r="U25" i="1"/>
  <c r="S26" i="1"/>
  <c r="T26" i="1"/>
  <c r="U26" i="1"/>
  <c r="V26" i="1"/>
  <c r="S27" i="1"/>
  <c r="T27" i="1"/>
  <c r="U27" i="1"/>
  <c r="V27" i="1"/>
  <c r="S28" i="1"/>
  <c r="T28" i="1"/>
  <c r="U28" i="1"/>
  <c r="V28" i="1"/>
  <c r="S29" i="1"/>
  <c r="T29" i="1"/>
  <c r="U29" i="1"/>
  <c r="V29" i="1"/>
  <c r="S30" i="1"/>
  <c r="T30" i="1"/>
  <c r="V30" i="1"/>
  <c r="S31" i="1"/>
  <c r="T31" i="1"/>
  <c r="U31" i="1"/>
  <c r="V31" i="1"/>
  <c r="S32" i="1"/>
  <c r="T32" i="1"/>
  <c r="U32" i="1"/>
  <c r="S33" i="1"/>
  <c r="T33" i="1"/>
  <c r="U33" i="1"/>
  <c r="S34" i="1"/>
  <c r="T34" i="1"/>
  <c r="U34" i="1"/>
  <c r="V34" i="1"/>
  <c r="S35" i="1"/>
  <c r="T35" i="1"/>
  <c r="V35" i="1"/>
  <c r="S36" i="1"/>
  <c r="T36" i="1"/>
  <c r="U36" i="1"/>
  <c r="V36" i="1"/>
  <c r="T37" i="1"/>
  <c r="U37" i="1"/>
  <c r="V37" i="1"/>
  <c r="S38" i="1"/>
  <c r="T38" i="1"/>
  <c r="U38" i="1"/>
  <c r="V38" i="1"/>
  <c r="S39" i="1"/>
  <c r="T39" i="1"/>
  <c r="U39" i="1"/>
  <c r="V39" i="1"/>
  <c r="S40" i="1"/>
  <c r="T40" i="1"/>
  <c r="U40" i="1"/>
  <c r="S41" i="1"/>
  <c r="T41" i="1"/>
  <c r="V41" i="1"/>
  <c r="T42" i="1"/>
  <c r="U42" i="1"/>
  <c r="V42" i="1"/>
  <c r="S43" i="1"/>
  <c r="T43" i="1"/>
  <c r="U43" i="1"/>
  <c r="V43" i="1"/>
  <c r="S44" i="1"/>
  <c r="T44" i="1"/>
  <c r="U44" i="1"/>
  <c r="V44" i="1"/>
  <c r="S45" i="1"/>
  <c r="T45" i="1"/>
  <c r="V45" i="1"/>
  <c r="S46" i="1"/>
  <c r="T46" i="1"/>
  <c r="U46" i="1"/>
  <c r="V46" i="1"/>
  <c r="S47" i="1"/>
  <c r="T47" i="1"/>
  <c r="S48" i="1"/>
  <c r="T48" i="1"/>
  <c r="U48" i="1"/>
  <c r="V48" i="1"/>
  <c r="S49" i="1"/>
  <c r="T49" i="1"/>
  <c r="U49" i="1"/>
  <c r="V49" i="1"/>
  <c r="S50" i="1"/>
  <c r="T50" i="1"/>
  <c r="U50" i="1"/>
  <c r="V50" i="1"/>
  <c r="S51" i="1"/>
  <c r="T51" i="1"/>
  <c r="U51" i="1"/>
  <c r="V51" i="1"/>
  <c r="S52" i="1"/>
  <c r="T52" i="1"/>
  <c r="U52" i="1"/>
  <c r="V52" i="1"/>
  <c r="S53" i="1"/>
  <c r="T53" i="1"/>
  <c r="U53" i="1"/>
  <c r="S54" i="1"/>
  <c r="T54" i="1"/>
  <c r="U54" i="1"/>
  <c r="V54" i="1"/>
  <c r="S55" i="1"/>
  <c r="T55" i="1"/>
  <c r="U55" i="1"/>
  <c r="S56" i="1"/>
  <c r="U56" i="1"/>
  <c r="V56" i="1"/>
  <c r="S57" i="1"/>
  <c r="T57" i="1"/>
  <c r="U57" i="1"/>
  <c r="S58" i="1"/>
  <c r="T58" i="1"/>
  <c r="U58" i="1"/>
  <c r="V58" i="1"/>
  <c r="S59" i="1"/>
  <c r="T59" i="1"/>
  <c r="U59" i="1"/>
  <c r="V59" i="1"/>
  <c r="S60" i="1"/>
  <c r="T60" i="1"/>
  <c r="U60" i="1"/>
  <c r="V60" i="1"/>
  <c r="S61" i="1"/>
  <c r="T61" i="1"/>
  <c r="U61" i="1"/>
  <c r="V61" i="1"/>
  <c r="S62" i="1"/>
  <c r="T62" i="1"/>
  <c r="U62" i="1"/>
  <c r="V62" i="1"/>
  <c r="S63" i="1"/>
  <c r="T63" i="1"/>
  <c r="V63" i="1"/>
  <c r="S64" i="1"/>
  <c r="T64" i="1"/>
  <c r="U64" i="1"/>
  <c r="S65" i="1"/>
  <c r="T65" i="1"/>
  <c r="U65" i="1"/>
  <c r="V65" i="1"/>
  <c r="R14" i="1"/>
  <c r="R17" i="1"/>
  <c r="R25" i="1"/>
  <c r="R30" i="1"/>
  <c r="R33" i="1"/>
  <c r="R41" i="1"/>
  <c r="R46" i="1"/>
  <c r="R49" i="1"/>
  <c r="R57" i="1"/>
  <c r="R62" i="1"/>
  <c r="R65" i="1"/>
  <c r="L68" i="1"/>
  <c r="N68" i="1"/>
  <c r="O68" i="1"/>
  <c r="L69" i="1"/>
  <c r="M69" i="1"/>
  <c r="N69" i="1"/>
  <c r="O69" i="1"/>
  <c r="L70" i="1"/>
  <c r="M70" i="1"/>
  <c r="N70" i="1"/>
  <c r="O70" i="1"/>
  <c r="L71" i="1"/>
  <c r="N71" i="1"/>
  <c r="O71" i="1"/>
  <c r="L72" i="1"/>
  <c r="M72" i="1"/>
  <c r="N72" i="1"/>
  <c r="O72" i="1"/>
  <c r="L73" i="1"/>
  <c r="N73" i="1"/>
  <c r="O73" i="1"/>
  <c r="L74" i="1"/>
  <c r="N74" i="1"/>
  <c r="O74" i="1"/>
  <c r="L75" i="1"/>
  <c r="M75" i="1"/>
  <c r="N75" i="1"/>
  <c r="O75" i="1"/>
  <c r="L76" i="1"/>
  <c r="N76" i="1"/>
  <c r="O76" i="1"/>
  <c r="K76" i="1"/>
  <c r="K75" i="1"/>
  <c r="K74" i="1"/>
  <c r="K73" i="1"/>
  <c r="K72" i="1"/>
  <c r="K71" i="1"/>
  <c r="K70" i="1"/>
  <c r="K69" i="1"/>
  <c r="K68" i="1"/>
  <c r="D68" i="1"/>
  <c r="E68" i="1"/>
  <c r="G68" i="1"/>
  <c r="H68" i="1"/>
  <c r="J68" i="1"/>
  <c r="D69" i="1"/>
  <c r="E69" i="1"/>
  <c r="G69" i="1"/>
  <c r="H69" i="1"/>
  <c r="J69" i="1"/>
  <c r="D70" i="1"/>
  <c r="E70" i="1"/>
  <c r="F70" i="1"/>
  <c r="G70" i="1"/>
  <c r="H70" i="1"/>
  <c r="J70" i="1"/>
  <c r="D71" i="1"/>
  <c r="E71" i="1"/>
  <c r="F71" i="1"/>
  <c r="G71" i="1"/>
  <c r="H71" i="1"/>
  <c r="D72" i="1"/>
  <c r="E72" i="1"/>
  <c r="F72" i="1"/>
  <c r="G72" i="1"/>
  <c r="H72" i="1"/>
  <c r="J72" i="1"/>
  <c r="D73" i="1"/>
  <c r="E73" i="1"/>
  <c r="F73" i="1"/>
  <c r="G73" i="1"/>
  <c r="H73" i="1"/>
  <c r="J73" i="1"/>
  <c r="D74" i="1"/>
  <c r="E74" i="1"/>
  <c r="F74" i="1"/>
  <c r="G74" i="1"/>
  <c r="H74" i="1"/>
  <c r="J74" i="1"/>
  <c r="D75" i="1"/>
  <c r="E75" i="1"/>
  <c r="F75" i="1"/>
  <c r="G75" i="1"/>
  <c r="H75" i="1"/>
  <c r="D76" i="1"/>
  <c r="E76" i="1"/>
  <c r="G76" i="1"/>
  <c r="H76" i="1"/>
  <c r="K68" i="2"/>
  <c r="L68" i="2"/>
  <c r="N68" i="2"/>
  <c r="O68" i="2"/>
  <c r="K69" i="2"/>
  <c r="L69" i="2"/>
  <c r="N69" i="2"/>
  <c r="O69" i="2"/>
  <c r="K70" i="2"/>
  <c r="L70" i="2"/>
  <c r="N70" i="2"/>
  <c r="O70" i="2"/>
  <c r="K71" i="2"/>
  <c r="L71" i="2"/>
  <c r="N71" i="2"/>
  <c r="O71" i="2"/>
  <c r="K72" i="2"/>
  <c r="L72" i="2"/>
  <c r="N72" i="2"/>
  <c r="O72" i="2"/>
  <c r="K73" i="2"/>
  <c r="L73" i="2"/>
  <c r="N73" i="2"/>
  <c r="O73" i="2"/>
  <c r="K74" i="2"/>
  <c r="L74" i="2"/>
  <c r="N74" i="2"/>
  <c r="O74" i="2"/>
  <c r="K75" i="2"/>
  <c r="L75" i="2"/>
  <c r="N75" i="2"/>
  <c r="O75" i="2"/>
  <c r="K76" i="2"/>
  <c r="L76" i="2"/>
  <c r="N76" i="2"/>
  <c r="O76" i="2"/>
  <c r="J76" i="2"/>
  <c r="J75" i="2"/>
  <c r="J74" i="2"/>
  <c r="J73" i="2"/>
  <c r="J72" i="2"/>
  <c r="J71" i="2"/>
  <c r="J70" i="2"/>
  <c r="J69" i="2"/>
  <c r="J68" i="2"/>
  <c r="D68" i="2"/>
  <c r="E68" i="2"/>
  <c r="G68" i="2"/>
  <c r="H68" i="2"/>
  <c r="D69" i="2"/>
  <c r="E69" i="2"/>
  <c r="F69" i="2"/>
  <c r="G69" i="2"/>
  <c r="H69" i="2"/>
  <c r="D70" i="2"/>
  <c r="E70" i="2"/>
  <c r="G70" i="2"/>
  <c r="H70" i="2"/>
  <c r="D71" i="2"/>
  <c r="E71" i="2"/>
  <c r="G71" i="2"/>
  <c r="H71" i="2"/>
  <c r="D72" i="2"/>
  <c r="E72" i="2"/>
  <c r="G72" i="2"/>
  <c r="H72" i="2"/>
  <c r="D73" i="2"/>
  <c r="E73" i="2"/>
  <c r="G73" i="2"/>
  <c r="H73" i="2"/>
  <c r="D74" i="2"/>
  <c r="E74" i="2"/>
  <c r="G74" i="2"/>
  <c r="H74" i="2"/>
  <c r="D75" i="2"/>
  <c r="E75" i="2"/>
  <c r="G75" i="2"/>
  <c r="H75" i="2"/>
  <c r="D76" i="2"/>
  <c r="E76" i="2"/>
  <c r="G76" i="2"/>
  <c r="H76" i="2"/>
  <c r="C76" i="2"/>
  <c r="C75" i="2"/>
  <c r="C74" i="2"/>
  <c r="C73" i="2"/>
  <c r="C72" i="2"/>
  <c r="C71" i="2"/>
  <c r="C70" i="2"/>
  <c r="C69" i="2"/>
  <c r="C68" i="2"/>
  <c r="F75" i="2"/>
  <c r="F72" i="2"/>
  <c r="F70" i="2"/>
  <c r="F76" i="2"/>
  <c r="F68" i="2"/>
  <c r="F74" i="2"/>
  <c r="F73" i="2"/>
  <c r="F71" i="2"/>
  <c r="M73" i="1"/>
  <c r="M76" i="1"/>
  <c r="M74" i="1"/>
  <c r="M71" i="1"/>
  <c r="J76" i="1"/>
  <c r="J75" i="1"/>
  <c r="J71" i="1"/>
  <c r="F76" i="1"/>
  <c r="F68" i="1"/>
  <c r="F69" i="1"/>
  <c r="C72" i="1" l="1"/>
  <c r="C74" i="1"/>
  <c r="C73" i="1"/>
  <c r="C76" i="1"/>
  <c r="C68" i="1"/>
  <c r="C70" i="1"/>
  <c r="C69" i="1"/>
  <c r="C71" i="1"/>
  <c r="C75" i="1"/>
  <c r="R47" i="1"/>
  <c r="R43" i="1"/>
  <c r="R15" i="1"/>
</calcChain>
</file>

<file path=xl/sharedStrings.xml><?xml version="1.0" encoding="utf-8"?>
<sst xmlns="http://schemas.openxmlformats.org/spreadsheetml/2006/main" count="307" uniqueCount="106">
  <si>
    <t>都道府県</t>
  </si>
  <si>
    <t>119番転送</t>
  </si>
  <si>
    <t>110番通報</t>
  </si>
  <si>
    <t>職務質問</t>
  </si>
  <si>
    <t>全国総数</t>
  </si>
  <si>
    <t>北 海 道</t>
  </si>
  <si>
    <t>札　　幌</t>
  </si>
  <si>
    <t>函　　館</t>
  </si>
  <si>
    <t>旭　　川</t>
  </si>
  <si>
    <t>釧　　路</t>
  </si>
  <si>
    <t>北　　見</t>
  </si>
  <si>
    <t>青　　森</t>
  </si>
  <si>
    <t>岩　　手</t>
  </si>
  <si>
    <t>宮　　城</t>
  </si>
  <si>
    <t>秋　　田</t>
  </si>
  <si>
    <t>山　　形</t>
  </si>
  <si>
    <t>福　　島</t>
  </si>
  <si>
    <t>東　　京</t>
  </si>
  <si>
    <t>茨　　城</t>
  </si>
  <si>
    <t>栃　　木</t>
  </si>
  <si>
    <t>群　　馬</t>
  </si>
  <si>
    <t>埼　　玉</t>
  </si>
  <si>
    <t>千　　葉</t>
  </si>
  <si>
    <t>神 奈 川</t>
  </si>
  <si>
    <t>新　　潟</t>
  </si>
  <si>
    <t>山　　梨</t>
  </si>
  <si>
    <t>長　　野</t>
  </si>
  <si>
    <t>静　　岡</t>
  </si>
  <si>
    <t>富　　山</t>
  </si>
  <si>
    <t>石　　川</t>
  </si>
  <si>
    <t>福　　井</t>
  </si>
  <si>
    <t>岐    阜</t>
  </si>
  <si>
    <t>愛　　知</t>
  </si>
  <si>
    <t>三　　重</t>
  </si>
  <si>
    <t>滋　　賀</t>
  </si>
  <si>
    <t>京　　都</t>
  </si>
  <si>
    <t>大　　阪</t>
  </si>
  <si>
    <t>兵　　庫</t>
  </si>
  <si>
    <t>奈　　良</t>
  </si>
  <si>
    <t>和 歌 山</t>
  </si>
  <si>
    <t>鳥　　取</t>
  </si>
  <si>
    <t>島　　根</t>
  </si>
  <si>
    <t>岡　　山</t>
  </si>
  <si>
    <t>広　　島</t>
  </si>
  <si>
    <t>山　　口</t>
  </si>
  <si>
    <t>徳　　島</t>
  </si>
  <si>
    <t>香　　川</t>
  </si>
  <si>
    <t>愛　　媛</t>
  </si>
  <si>
    <t>高　　知</t>
  </si>
  <si>
    <t>福　　岡</t>
  </si>
  <si>
    <t>佐　　賀</t>
  </si>
  <si>
    <t>長　　崎</t>
  </si>
  <si>
    <t>熊　　本</t>
  </si>
  <si>
    <t>大　　分</t>
  </si>
  <si>
    <t>宮　　崎</t>
  </si>
  <si>
    <t>鹿 児 島</t>
  </si>
  <si>
    <t>沖　　縄</t>
  </si>
  <si>
    <t>計</t>
    <phoneticPr fontId="2"/>
  </si>
  <si>
    <t xml:space="preserve"> その他</t>
    <phoneticPr fontId="2"/>
  </si>
  <si>
    <t>被害者・被害関係者の届出</t>
    <phoneticPr fontId="2"/>
  </si>
  <si>
    <t>第三者からの届出</t>
    <phoneticPr fontId="2"/>
  </si>
  <si>
    <t>総　数</t>
    <phoneticPr fontId="2"/>
  </si>
  <si>
    <t>告  訴</t>
    <phoneticPr fontId="2"/>
  </si>
  <si>
    <t>告  発</t>
    <phoneticPr fontId="2"/>
  </si>
  <si>
    <t>その他</t>
    <phoneticPr fontId="2"/>
  </si>
  <si>
    <t>自  首</t>
    <phoneticPr fontId="2"/>
  </si>
  <si>
    <t>計</t>
    <phoneticPr fontId="2"/>
  </si>
  <si>
    <t>現認</t>
    <phoneticPr fontId="2"/>
  </si>
  <si>
    <t>犯跡発見</t>
    <phoneticPr fontId="2"/>
  </si>
  <si>
    <t>聞込み</t>
    <phoneticPr fontId="2"/>
  </si>
  <si>
    <t>取調べ</t>
    <phoneticPr fontId="2"/>
  </si>
  <si>
    <t>その他</t>
    <phoneticPr fontId="2"/>
  </si>
  <si>
    <t>常人逮捕
同行</t>
    <rPh sb="5" eb="7">
      <t>ドウコウ</t>
    </rPh>
    <phoneticPr fontId="2"/>
  </si>
  <si>
    <t>他機関からの
引継</t>
    <rPh sb="7" eb="9">
      <t>ヒキツギ</t>
    </rPh>
    <phoneticPr fontId="2"/>
  </si>
  <si>
    <t>確認用</t>
    <rPh sb="0" eb="2">
      <t>カクニン</t>
    </rPh>
    <rPh sb="2" eb="3">
      <t>ヨウ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</si>
  <si>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</si>
  <si>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</si>
  <si>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</si>
  <si>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</si>
  <si>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</si>
  <si>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</si>
  <si>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</si>
  <si>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</si>
  <si>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</si>
  <si>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の端緒別　認知件数</t>
    <phoneticPr fontId="2"/>
  </si>
  <si>
    <t>警備会社からの届出</t>
    <phoneticPr fontId="2"/>
  </si>
  <si>
    <t>の端緒別　認知件数（つづき）</t>
    <phoneticPr fontId="2"/>
  </si>
  <si>
    <t>サイバーパトロール</t>
    <phoneticPr fontId="2"/>
  </si>
  <si>
    <t>警察活動</t>
    <rPh sb="0" eb="2">
      <t>ケイサツ</t>
    </rPh>
    <rPh sb="2" eb="4">
      <t>カツドウ</t>
    </rPh>
    <phoneticPr fontId="2"/>
  </si>
  <si>
    <t>計</t>
    <rPh sb="0" eb="1">
      <t>ケイ</t>
    </rPh>
    <phoneticPr fontId="2"/>
  </si>
  <si>
    <t>被害者</t>
    <rPh sb="0" eb="3">
      <t>ヒガイシャ</t>
    </rPh>
    <phoneticPr fontId="2"/>
  </si>
  <si>
    <t>警備</t>
    <rPh sb="0" eb="2">
      <t>ケイビ</t>
    </rPh>
    <phoneticPr fontId="2"/>
  </si>
  <si>
    <t>第三者</t>
    <rPh sb="0" eb="3">
      <t>ダイサンシャ</t>
    </rPh>
    <phoneticPr fontId="2"/>
  </si>
  <si>
    <t>認知190</t>
    <rPh sb="0" eb="2">
      <t>ニンチ</t>
    </rPh>
    <phoneticPr fontId="2"/>
  </si>
  <si>
    <t>認知191</t>
    <rPh sb="0" eb="2">
      <t>ニンチ</t>
    </rPh>
    <phoneticPr fontId="2"/>
  </si>
  <si>
    <t>認知192</t>
    <rPh sb="0" eb="2">
      <t>ニンチ</t>
    </rPh>
    <phoneticPr fontId="2"/>
  </si>
  <si>
    <t>認知193</t>
    <rPh sb="0" eb="2">
      <t>ニンチ</t>
    </rPh>
    <phoneticPr fontId="2"/>
  </si>
  <si>
    <t>東　　北</t>
    <phoneticPr fontId="2"/>
  </si>
  <si>
    <t>関　　東</t>
    <phoneticPr fontId="2"/>
  </si>
  <si>
    <t>中　　部</t>
    <phoneticPr fontId="2"/>
  </si>
  <si>
    <t>近　　畿</t>
    <phoneticPr fontId="2"/>
  </si>
  <si>
    <t>中　　国</t>
    <phoneticPr fontId="2"/>
  </si>
  <si>
    <t>四　　国</t>
    <phoneticPr fontId="2"/>
  </si>
  <si>
    <t>九　　州</t>
    <phoneticPr fontId="2"/>
  </si>
  <si>
    <t>９　都道府県別   認知</t>
    <rPh sb="2" eb="4">
      <t>トドウ</t>
    </rPh>
    <phoneticPr fontId="2"/>
  </si>
  <si>
    <t>９　都道府県別　認知</t>
    <rPh sb="2" eb="4">
      <t>トドウ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</si>
</sst>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2">
    <xf numFmtId="0" fontId="0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28" applyNumberFormat="0" applyAlignment="0" applyProtection="0">
      <alignment vertical="center"/>
    </xf>
    <xf numFmtId="0" fontId="16" fillId="30" borderId="28" applyNumberFormat="0" applyAlignment="0" applyProtection="0">
      <alignment vertical="center"/>
    </xf>
    <xf numFmtId="0" fontId="16" fillId="30" borderId="28" applyNumberFormat="0" applyAlignment="0" applyProtection="0">
      <alignment vertical="center"/>
    </xf>
    <xf numFmtId="0" fontId="16" fillId="30" borderId="2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9">
    <xf numFmtId="0" fontId="0" fillId="0" borderId="0" xfId="0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3" fillId="0" borderId="0" xfId="0" applyFont="1" applyFill="1" applyAlignment="1">
      <alignment justifyLastLine="1"/>
    </xf>
    <xf numFmtId="0" fontId="3" fillId="0" borderId="0" xfId="0" quotePrefix="1" applyFont="1" applyFill="1" applyAlignment="1">
      <alignment justifyLastLine="1"/>
    </xf>
    <xf numFmtId="0" fontId="3" fillId="0" borderId="0" xfId="0" quotePrefix="1" applyFont="1" applyFill="1" applyAlignment="1">
      <alignment horizontal="distributed" justifyLastLine="1"/>
    </xf>
    <xf numFmtId="0" fontId="3" fillId="0" borderId="0" xfId="0" applyFont="1" applyFill="1" applyAlignment="1">
      <alignment horizontal="distributed" justifyLastLine="1"/>
    </xf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distributed" vertical="center" justifyLastLine="1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176" fontId="6" fillId="0" borderId="0" xfId="0" applyNumberFormat="1" applyFont="1" applyFill="1"/>
    <xf numFmtId="176" fontId="6" fillId="0" borderId="0" xfId="0" applyNumberFormat="1" applyFont="1" applyFill="1" applyAlignment="1">
      <alignment horizontal="right"/>
    </xf>
    <xf numFmtId="0" fontId="6" fillId="0" borderId="0" xfId="0" applyFont="1" applyFill="1" applyBorder="1"/>
    <xf numFmtId="0" fontId="3" fillId="0" borderId="0" xfId="0" applyFont="1" applyFill="1" applyAlignment="1" applyProtection="1">
      <alignment vertical="center" justifyLastLine="1"/>
    </xf>
    <xf numFmtId="0" fontId="3" fillId="0" borderId="0" xfId="0" quotePrefix="1" applyFont="1" applyFill="1" applyAlignment="1" applyProtection="1">
      <alignment vertical="center" justifyLastLine="1"/>
    </xf>
    <xf numFmtId="0" fontId="3" fillId="0" borderId="0" xfId="0" quotePrefix="1" applyFont="1" applyFill="1" applyAlignment="1" applyProtection="1">
      <alignment horizontal="distributed" vertical="center"/>
    </xf>
    <xf numFmtId="0" fontId="3" fillId="0" borderId="0" xfId="0" quotePrefix="1" applyFont="1" applyFill="1" applyBorder="1" applyAlignment="1" applyProtection="1">
      <alignment horizontal="distributed" vertical="center"/>
    </xf>
    <xf numFmtId="0" fontId="3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176" fontId="5" fillId="0" borderId="0" xfId="130" applyNumberFormat="1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176" fontId="6" fillId="0" borderId="0" xfId="130" applyNumberFormat="1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horizontal="center" vertical="center"/>
    </xf>
    <xf numFmtId="176" fontId="5" fillId="0" borderId="0" xfId="130" applyNumberFormat="1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/>
    <xf numFmtId="176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76" fontId="5" fillId="0" borderId="8" xfId="131" applyNumberFormat="1" applyFont="1" applyFill="1" applyBorder="1" applyAlignment="1">
      <alignment horizontal="right" vertical="center" wrapText="1"/>
    </xf>
    <xf numFmtId="176" fontId="5" fillId="0" borderId="9" xfId="131" applyNumberFormat="1" applyFont="1" applyFill="1" applyBorder="1" applyAlignment="1">
      <alignment horizontal="right" vertical="center" wrapText="1"/>
    </xf>
    <xf numFmtId="176" fontId="5" fillId="0" borderId="4" xfId="131" applyNumberFormat="1" applyFont="1" applyFill="1" applyBorder="1" applyAlignment="1">
      <alignment horizontal="right" vertical="center" wrapText="1"/>
    </xf>
    <xf numFmtId="176" fontId="4" fillId="0" borderId="9" xfId="131" applyNumberFormat="1" applyFont="1" applyFill="1" applyBorder="1" applyAlignment="1">
      <alignment horizontal="right" vertical="center" wrapText="1"/>
    </xf>
    <xf numFmtId="176" fontId="4" fillId="0" borderId="4" xfId="131" applyNumberFormat="1" applyFont="1" applyFill="1" applyBorder="1" applyAlignment="1">
      <alignment horizontal="right" vertical="center" wrapText="1"/>
    </xf>
    <xf numFmtId="176" fontId="5" fillId="0" borderId="10" xfId="131" applyNumberFormat="1" applyFont="1" applyFill="1" applyBorder="1" applyAlignment="1">
      <alignment horizontal="right" vertical="center" wrapText="1"/>
    </xf>
    <xf numFmtId="176" fontId="4" fillId="0" borderId="10" xfId="131" applyNumberFormat="1" applyFont="1" applyFill="1" applyBorder="1" applyAlignment="1">
      <alignment horizontal="right" vertical="center" wrapText="1"/>
    </xf>
    <xf numFmtId="176" fontId="4" fillId="0" borderId="6" xfId="131" applyNumberFormat="1" applyFont="1" applyFill="1" applyBorder="1" applyAlignment="1">
      <alignment horizontal="right" vertical="center" wrapText="1"/>
    </xf>
    <xf numFmtId="176" fontId="5" fillId="0" borderId="11" xfId="132" applyNumberFormat="1" applyFont="1" applyFill="1" applyBorder="1" applyAlignment="1">
      <alignment horizontal="right" vertical="center" wrapText="1"/>
    </xf>
    <xf numFmtId="176" fontId="5" fillId="0" borderId="8" xfId="132" applyNumberFormat="1" applyFont="1" applyFill="1" applyBorder="1" applyAlignment="1">
      <alignment horizontal="right" vertical="center" wrapText="1"/>
    </xf>
    <xf numFmtId="176" fontId="5" fillId="0" borderId="12" xfId="132" applyNumberFormat="1" applyFont="1" applyFill="1" applyBorder="1" applyAlignment="1">
      <alignment horizontal="right" vertical="center" wrapText="1"/>
    </xf>
    <xf numFmtId="176" fontId="5" fillId="0" borderId="9" xfId="132" applyNumberFormat="1" applyFont="1" applyFill="1" applyBorder="1" applyAlignment="1">
      <alignment horizontal="right" vertical="center" wrapText="1"/>
    </xf>
    <xf numFmtId="176" fontId="4" fillId="0" borderId="12" xfId="132" applyNumberFormat="1" applyFont="1" applyFill="1" applyBorder="1" applyAlignment="1">
      <alignment horizontal="right" vertical="center" wrapText="1"/>
    </xf>
    <xf numFmtId="176" fontId="4" fillId="0" borderId="9" xfId="132" applyNumberFormat="1" applyFont="1" applyFill="1" applyBorder="1" applyAlignment="1">
      <alignment horizontal="right" vertical="center" wrapText="1"/>
    </xf>
    <xf numFmtId="176" fontId="4" fillId="0" borderId="13" xfId="132" applyNumberFormat="1" applyFont="1" applyFill="1" applyBorder="1" applyAlignment="1">
      <alignment horizontal="right" vertical="center" wrapText="1"/>
    </xf>
    <xf numFmtId="176" fontId="4" fillId="0" borderId="10" xfId="132" applyNumberFormat="1" applyFont="1" applyFill="1" applyBorder="1" applyAlignment="1">
      <alignment horizontal="right" vertical="center" wrapText="1"/>
    </xf>
    <xf numFmtId="176" fontId="5" fillId="0" borderId="8" xfId="133" applyNumberFormat="1" applyFont="1" applyFill="1" applyBorder="1" applyAlignment="1">
      <alignment horizontal="right" vertical="center" wrapText="1"/>
    </xf>
    <xf numFmtId="176" fontId="5" fillId="0" borderId="14" xfId="133" applyNumberFormat="1" applyFont="1" applyFill="1" applyBorder="1" applyAlignment="1">
      <alignment horizontal="right" vertical="center" wrapText="1"/>
    </xf>
    <xf numFmtId="176" fontId="5" fillId="0" borderId="9" xfId="133" applyNumberFormat="1" applyFont="1" applyFill="1" applyBorder="1" applyAlignment="1">
      <alignment horizontal="right" vertical="center" wrapText="1"/>
    </xf>
    <xf numFmtId="176" fontId="5" fillId="0" borderId="4" xfId="133" applyNumberFormat="1" applyFont="1" applyFill="1" applyBorder="1" applyAlignment="1">
      <alignment horizontal="right" vertical="center" wrapText="1"/>
    </xf>
    <xf numFmtId="176" fontId="4" fillId="0" borderId="9" xfId="133" applyNumberFormat="1" applyFont="1" applyFill="1" applyBorder="1" applyAlignment="1">
      <alignment horizontal="right" vertical="center" wrapText="1"/>
    </xf>
    <xf numFmtId="176" fontId="4" fillId="0" borderId="4" xfId="133" applyNumberFormat="1" applyFont="1" applyFill="1" applyBorder="1" applyAlignment="1">
      <alignment horizontal="right" vertical="center" wrapText="1"/>
    </xf>
    <xf numFmtId="176" fontId="4" fillId="0" borderId="10" xfId="133" applyNumberFormat="1" applyFont="1" applyFill="1" applyBorder="1" applyAlignment="1">
      <alignment horizontal="right" vertical="center" wrapText="1"/>
    </xf>
    <xf numFmtId="176" fontId="4" fillId="0" borderId="6" xfId="133" applyNumberFormat="1" applyFont="1" applyFill="1" applyBorder="1" applyAlignment="1">
      <alignment horizontal="right" vertical="center" wrapText="1"/>
    </xf>
    <xf numFmtId="176" fontId="5" fillId="0" borderId="11" xfId="134" applyNumberFormat="1" applyFont="1" applyFill="1" applyBorder="1" applyAlignment="1">
      <alignment horizontal="right" vertical="center" wrapText="1"/>
    </xf>
    <xf numFmtId="176" fontId="5" fillId="0" borderId="8" xfId="134" applyNumberFormat="1" applyFont="1" applyFill="1" applyBorder="1" applyAlignment="1">
      <alignment horizontal="right" vertical="center" wrapText="1"/>
    </xf>
    <xf numFmtId="176" fontId="5" fillId="0" borderId="12" xfId="134" applyNumberFormat="1" applyFont="1" applyFill="1" applyBorder="1" applyAlignment="1">
      <alignment horizontal="right" vertical="center" wrapText="1"/>
    </xf>
    <xf numFmtId="176" fontId="5" fillId="0" borderId="9" xfId="134" applyNumberFormat="1" applyFont="1" applyFill="1" applyBorder="1" applyAlignment="1">
      <alignment horizontal="right" vertical="center" wrapText="1"/>
    </xf>
    <xf numFmtId="176" fontId="4" fillId="0" borderId="12" xfId="134" applyNumberFormat="1" applyFont="1" applyFill="1" applyBorder="1" applyAlignment="1">
      <alignment horizontal="right" vertical="center" wrapText="1"/>
    </xf>
    <xf numFmtId="176" fontId="4" fillId="0" borderId="9" xfId="134" applyNumberFormat="1" applyFont="1" applyFill="1" applyBorder="1" applyAlignment="1">
      <alignment horizontal="right" vertical="center" wrapText="1"/>
    </xf>
    <xf numFmtId="176" fontId="4" fillId="0" borderId="13" xfId="134" applyNumberFormat="1" applyFont="1" applyFill="1" applyBorder="1" applyAlignment="1">
      <alignment horizontal="right" vertical="center" wrapText="1"/>
    </xf>
    <xf numFmtId="176" fontId="4" fillId="0" borderId="10" xfId="134" applyNumberFormat="1" applyFont="1" applyFill="1" applyBorder="1" applyAlignment="1">
      <alignment horizontal="right" vertical="center" wrapText="1"/>
    </xf>
    <xf numFmtId="0" fontId="3" fillId="0" borderId="0" xfId="0" applyFont="1" applyFill="1" applyAlignment="1" applyProtection="1">
      <alignment horizontal="distributed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distributed" vertical="center" justifyLastLine="1"/>
    </xf>
    <xf numFmtId="0" fontId="0" fillId="0" borderId="16" xfId="0" applyFill="1" applyBorder="1" applyAlignment="1" applyProtection="1">
      <alignment horizontal="distributed" vertical="center" justifyLastLine="1"/>
    </xf>
    <xf numFmtId="0" fontId="3" fillId="0" borderId="0" xfId="0" applyFont="1" applyFill="1" applyAlignment="1">
      <alignment horizontal="distributed"/>
    </xf>
    <xf numFmtId="0" fontId="3" fillId="0" borderId="0" xfId="0" quotePrefix="1" applyFont="1" applyFill="1" applyAlignment="1">
      <alignment horizontal="distributed"/>
    </xf>
    <xf numFmtId="0" fontId="0" fillId="0" borderId="21" xfId="0" applyFill="1" applyBorder="1" applyAlignment="1">
      <alignment horizontal="distributed" vertical="center" justifyLastLine="1"/>
    </xf>
    <xf numFmtId="0" fontId="4" fillId="0" borderId="23" xfId="0" applyFont="1" applyFill="1" applyBorder="1" applyAlignment="1">
      <alignment horizontal="distributed" vertical="center" justifyLastLine="1"/>
    </xf>
    <xf numFmtId="0" fontId="0" fillId="0" borderId="23" xfId="0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</cellXfs>
  <cellStyles count="172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1 5" xfId="4" xr:uid="{00000000-0005-0000-0000-000003000000}"/>
    <cellStyle name="20% - アクセント 2 2" xfId="5" xr:uid="{00000000-0005-0000-0000-000004000000}"/>
    <cellStyle name="20% - アクセント 2 3" xfId="6" xr:uid="{00000000-0005-0000-0000-000005000000}"/>
    <cellStyle name="20% - アクセント 2 4" xfId="7" xr:uid="{00000000-0005-0000-0000-000006000000}"/>
    <cellStyle name="20% - アクセント 2 5" xfId="8" xr:uid="{00000000-0005-0000-0000-000007000000}"/>
    <cellStyle name="20% - アクセント 3 2" xfId="9" xr:uid="{00000000-0005-0000-0000-000008000000}"/>
    <cellStyle name="20% - アクセント 3 3" xfId="10" xr:uid="{00000000-0005-0000-0000-000009000000}"/>
    <cellStyle name="20% - アクセント 3 4" xfId="11" xr:uid="{00000000-0005-0000-0000-00000A000000}"/>
    <cellStyle name="20% - アクセント 3 5" xfId="12" xr:uid="{00000000-0005-0000-0000-00000B000000}"/>
    <cellStyle name="20% - アクセント 4 2" xfId="13" xr:uid="{00000000-0005-0000-0000-00000C000000}"/>
    <cellStyle name="20% - アクセント 4 3" xfId="14" xr:uid="{00000000-0005-0000-0000-00000D000000}"/>
    <cellStyle name="20% - アクセント 4 4" xfId="15" xr:uid="{00000000-0005-0000-0000-00000E000000}"/>
    <cellStyle name="20% - アクセント 4 5" xfId="16" xr:uid="{00000000-0005-0000-0000-00000F000000}"/>
    <cellStyle name="20% - アクセント 5 2" xfId="17" xr:uid="{00000000-0005-0000-0000-000010000000}"/>
    <cellStyle name="20% - アクセント 5 3" xfId="18" xr:uid="{00000000-0005-0000-0000-000011000000}"/>
    <cellStyle name="20% - アクセント 5 4" xfId="19" xr:uid="{00000000-0005-0000-0000-000012000000}"/>
    <cellStyle name="20% - アクセント 5 5" xfId="20" xr:uid="{00000000-0005-0000-0000-000013000000}"/>
    <cellStyle name="20% - アクセント 6 2" xfId="21" xr:uid="{00000000-0005-0000-0000-000014000000}"/>
    <cellStyle name="20% - アクセント 6 3" xfId="22" xr:uid="{00000000-0005-0000-0000-000015000000}"/>
    <cellStyle name="20% - アクセント 6 4" xfId="23" xr:uid="{00000000-0005-0000-0000-000016000000}"/>
    <cellStyle name="20% - アクセント 6 5" xfId="24" xr:uid="{00000000-0005-0000-0000-000017000000}"/>
    <cellStyle name="40% - アクセント 1 2" xfId="25" xr:uid="{00000000-0005-0000-0000-000018000000}"/>
    <cellStyle name="40% - アクセント 1 3" xfId="26" xr:uid="{00000000-0005-0000-0000-000019000000}"/>
    <cellStyle name="40% - アクセント 1 4" xfId="27" xr:uid="{00000000-0005-0000-0000-00001A000000}"/>
    <cellStyle name="40% - アクセント 1 5" xfId="28" xr:uid="{00000000-0005-0000-0000-00001B000000}"/>
    <cellStyle name="40% - アクセント 2 2" xfId="29" xr:uid="{00000000-0005-0000-0000-00001C000000}"/>
    <cellStyle name="40% - アクセント 2 3" xfId="30" xr:uid="{00000000-0005-0000-0000-00001D000000}"/>
    <cellStyle name="40% - アクセント 2 4" xfId="31" xr:uid="{00000000-0005-0000-0000-00001E000000}"/>
    <cellStyle name="40% - アクセント 2 5" xfId="32" xr:uid="{00000000-0005-0000-0000-00001F000000}"/>
    <cellStyle name="40% - アクセント 3 2" xfId="33" xr:uid="{00000000-0005-0000-0000-000020000000}"/>
    <cellStyle name="40% - アクセント 3 3" xfId="34" xr:uid="{00000000-0005-0000-0000-000021000000}"/>
    <cellStyle name="40% - アクセント 3 4" xfId="35" xr:uid="{00000000-0005-0000-0000-000022000000}"/>
    <cellStyle name="40% - アクセント 3 5" xfId="36" xr:uid="{00000000-0005-0000-0000-000023000000}"/>
    <cellStyle name="40% - アクセント 4 2" xfId="37" xr:uid="{00000000-0005-0000-0000-000024000000}"/>
    <cellStyle name="40% - アクセント 4 3" xfId="38" xr:uid="{00000000-0005-0000-0000-000025000000}"/>
    <cellStyle name="40% - アクセント 4 4" xfId="39" xr:uid="{00000000-0005-0000-0000-000026000000}"/>
    <cellStyle name="40% - アクセント 4 5" xfId="40" xr:uid="{00000000-0005-0000-0000-000027000000}"/>
    <cellStyle name="40% - アクセント 5 2" xfId="41" xr:uid="{00000000-0005-0000-0000-000028000000}"/>
    <cellStyle name="40% - アクセント 5 3" xfId="42" xr:uid="{00000000-0005-0000-0000-000029000000}"/>
    <cellStyle name="40% - アクセント 5 4" xfId="43" xr:uid="{00000000-0005-0000-0000-00002A000000}"/>
    <cellStyle name="40% - アクセント 5 5" xfId="44" xr:uid="{00000000-0005-0000-0000-00002B000000}"/>
    <cellStyle name="40% - アクセント 6 2" xfId="45" xr:uid="{00000000-0005-0000-0000-00002C000000}"/>
    <cellStyle name="40% - アクセント 6 3" xfId="46" xr:uid="{00000000-0005-0000-0000-00002D000000}"/>
    <cellStyle name="40% - アクセント 6 4" xfId="47" xr:uid="{00000000-0005-0000-0000-00002E000000}"/>
    <cellStyle name="40% - アクセント 6 5" xfId="48" xr:uid="{00000000-0005-0000-0000-00002F000000}"/>
    <cellStyle name="60% - アクセント 1 2" xfId="49" xr:uid="{00000000-0005-0000-0000-000030000000}"/>
    <cellStyle name="60% - アクセント 1 3" xfId="50" xr:uid="{00000000-0005-0000-0000-000031000000}"/>
    <cellStyle name="60% - アクセント 1 4" xfId="51" xr:uid="{00000000-0005-0000-0000-000032000000}"/>
    <cellStyle name="60% - アクセント 1 5" xfId="52" xr:uid="{00000000-0005-0000-0000-000033000000}"/>
    <cellStyle name="60% - アクセント 2 2" xfId="53" xr:uid="{00000000-0005-0000-0000-000034000000}"/>
    <cellStyle name="60% - アクセント 2 3" xfId="54" xr:uid="{00000000-0005-0000-0000-000035000000}"/>
    <cellStyle name="60% - アクセント 2 4" xfId="55" xr:uid="{00000000-0005-0000-0000-000036000000}"/>
    <cellStyle name="60% - アクセント 2 5" xfId="56" xr:uid="{00000000-0005-0000-0000-000037000000}"/>
    <cellStyle name="60% - アクセント 3 2" xfId="57" xr:uid="{00000000-0005-0000-0000-000038000000}"/>
    <cellStyle name="60% - アクセント 3 3" xfId="58" xr:uid="{00000000-0005-0000-0000-000039000000}"/>
    <cellStyle name="60% - アクセント 3 4" xfId="59" xr:uid="{00000000-0005-0000-0000-00003A000000}"/>
    <cellStyle name="60% - アクセント 3 5" xfId="60" xr:uid="{00000000-0005-0000-0000-00003B000000}"/>
    <cellStyle name="60% - アクセント 4 2" xfId="61" xr:uid="{00000000-0005-0000-0000-00003C000000}"/>
    <cellStyle name="60% - アクセント 4 3" xfId="62" xr:uid="{00000000-0005-0000-0000-00003D000000}"/>
    <cellStyle name="60% - アクセント 4 4" xfId="63" xr:uid="{00000000-0005-0000-0000-00003E000000}"/>
    <cellStyle name="60% - アクセント 4 5" xfId="64" xr:uid="{00000000-0005-0000-0000-00003F000000}"/>
    <cellStyle name="60% - アクセント 5 2" xfId="65" xr:uid="{00000000-0005-0000-0000-000040000000}"/>
    <cellStyle name="60% - アクセント 5 3" xfId="66" xr:uid="{00000000-0005-0000-0000-000041000000}"/>
    <cellStyle name="60% - アクセント 5 4" xfId="67" xr:uid="{00000000-0005-0000-0000-000042000000}"/>
    <cellStyle name="60% - アクセント 5 5" xfId="68" xr:uid="{00000000-0005-0000-0000-000043000000}"/>
    <cellStyle name="60% - アクセント 6 2" xfId="69" xr:uid="{00000000-0005-0000-0000-000044000000}"/>
    <cellStyle name="60% - アクセント 6 3" xfId="70" xr:uid="{00000000-0005-0000-0000-000045000000}"/>
    <cellStyle name="60% - アクセント 6 4" xfId="71" xr:uid="{00000000-0005-0000-0000-000046000000}"/>
    <cellStyle name="60% - アクセント 6 5" xfId="72" xr:uid="{00000000-0005-0000-0000-000047000000}"/>
    <cellStyle name="アクセント 1 2" xfId="73" xr:uid="{00000000-0005-0000-0000-000048000000}"/>
    <cellStyle name="アクセント 1 3" xfId="74" xr:uid="{00000000-0005-0000-0000-000049000000}"/>
    <cellStyle name="アクセント 1 4" xfId="75" xr:uid="{00000000-0005-0000-0000-00004A000000}"/>
    <cellStyle name="アクセント 1 5" xfId="76" xr:uid="{00000000-0005-0000-0000-00004B000000}"/>
    <cellStyle name="アクセント 2 2" xfId="77" xr:uid="{00000000-0005-0000-0000-00004C000000}"/>
    <cellStyle name="アクセント 2 3" xfId="78" xr:uid="{00000000-0005-0000-0000-00004D000000}"/>
    <cellStyle name="アクセント 2 4" xfId="79" xr:uid="{00000000-0005-0000-0000-00004E000000}"/>
    <cellStyle name="アクセント 2 5" xfId="80" xr:uid="{00000000-0005-0000-0000-00004F000000}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3 5" xfId="84" xr:uid="{00000000-0005-0000-0000-000053000000}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4 5" xfId="88" xr:uid="{00000000-0005-0000-0000-000057000000}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5 5" xfId="92" xr:uid="{00000000-0005-0000-0000-00005B000000}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アクセント 6 5" xfId="96" xr:uid="{00000000-0005-0000-0000-00005F000000}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タイトル 5" xfId="100" xr:uid="{00000000-0005-0000-0000-000063000000}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チェック セル 5" xfId="104" xr:uid="{00000000-0005-0000-0000-000067000000}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どちらでもない 5" xfId="108" xr:uid="{00000000-0005-0000-0000-00006B000000}"/>
    <cellStyle name="ハイパーリンク" xfId="109" builtinId="8" customBuiltin="1"/>
    <cellStyle name="メモ 2" xfId="110" xr:uid="{00000000-0005-0000-0000-00006D000000}"/>
    <cellStyle name="メモ 3" xfId="111" xr:uid="{00000000-0005-0000-0000-00006E000000}"/>
    <cellStyle name="メモ 4" xfId="112" xr:uid="{00000000-0005-0000-0000-00006F000000}"/>
    <cellStyle name="メモ 5" xfId="113" xr:uid="{00000000-0005-0000-0000-000070000000}"/>
    <cellStyle name="リンク セル 2" xfId="114" xr:uid="{00000000-0005-0000-0000-000071000000}"/>
    <cellStyle name="リンク セル 3" xfId="115" xr:uid="{00000000-0005-0000-0000-000072000000}"/>
    <cellStyle name="リンク セル 4" xfId="116" xr:uid="{00000000-0005-0000-0000-000073000000}"/>
    <cellStyle name="リンク セル 5" xfId="117" xr:uid="{00000000-0005-0000-0000-000074000000}"/>
    <cellStyle name="悪い 2" xfId="118" xr:uid="{00000000-0005-0000-0000-000075000000}"/>
    <cellStyle name="悪い 3" xfId="119" xr:uid="{00000000-0005-0000-0000-000076000000}"/>
    <cellStyle name="悪い 4" xfId="120" xr:uid="{00000000-0005-0000-0000-000077000000}"/>
    <cellStyle name="悪い 5" xfId="121" xr:uid="{00000000-0005-0000-0000-000078000000}"/>
    <cellStyle name="計算 2" xfId="122" xr:uid="{00000000-0005-0000-0000-000079000000}"/>
    <cellStyle name="計算 3" xfId="123" xr:uid="{00000000-0005-0000-0000-00007A000000}"/>
    <cellStyle name="計算 4" xfId="124" xr:uid="{00000000-0005-0000-0000-00007B000000}"/>
    <cellStyle name="計算 5" xfId="125" xr:uid="{00000000-0005-0000-0000-00007C000000}"/>
    <cellStyle name="警告文 2" xfId="126" xr:uid="{00000000-0005-0000-0000-00007D000000}"/>
    <cellStyle name="警告文 3" xfId="127" xr:uid="{00000000-0005-0000-0000-00007E000000}"/>
    <cellStyle name="警告文 4" xfId="128" xr:uid="{00000000-0005-0000-0000-00007F000000}"/>
    <cellStyle name="警告文 5" xfId="129" xr:uid="{00000000-0005-0000-0000-000080000000}"/>
    <cellStyle name="桁区切り" xfId="130" builtinId="6"/>
    <cellStyle name="桁区切り 2" xfId="131" xr:uid="{00000000-0005-0000-0000-000082000000}"/>
    <cellStyle name="桁区切り 3" xfId="132" xr:uid="{00000000-0005-0000-0000-000083000000}"/>
    <cellStyle name="桁区切り 4" xfId="133" xr:uid="{00000000-0005-0000-0000-000084000000}"/>
    <cellStyle name="桁区切り 5" xfId="134" xr:uid="{00000000-0005-0000-0000-000085000000}"/>
    <cellStyle name="見出し 1 2" xfId="135" xr:uid="{00000000-0005-0000-0000-000086000000}"/>
    <cellStyle name="見出し 1 3" xfId="136" xr:uid="{00000000-0005-0000-0000-000087000000}"/>
    <cellStyle name="見出し 1 4" xfId="137" xr:uid="{00000000-0005-0000-0000-000088000000}"/>
    <cellStyle name="見出し 1 5" xfId="138" xr:uid="{00000000-0005-0000-0000-000089000000}"/>
    <cellStyle name="見出し 2 2" xfId="139" xr:uid="{00000000-0005-0000-0000-00008A000000}"/>
    <cellStyle name="見出し 2 3" xfId="140" xr:uid="{00000000-0005-0000-0000-00008B000000}"/>
    <cellStyle name="見出し 2 4" xfId="141" xr:uid="{00000000-0005-0000-0000-00008C000000}"/>
    <cellStyle name="見出し 2 5" xfId="142" xr:uid="{00000000-0005-0000-0000-00008D000000}"/>
    <cellStyle name="見出し 3 2" xfId="143" xr:uid="{00000000-0005-0000-0000-00008E000000}"/>
    <cellStyle name="見出し 3 3" xfId="144" xr:uid="{00000000-0005-0000-0000-00008F000000}"/>
    <cellStyle name="見出し 3 4" xfId="145" xr:uid="{00000000-0005-0000-0000-000090000000}"/>
    <cellStyle name="見出し 3 5" xfId="146" xr:uid="{00000000-0005-0000-0000-000091000000}"/>
    <cellStyle name="見出し 4 2" xfId="147" xr:uid="{00000000-0005-0000-0000-000092000000}"/>
    <cellStyle name="見出し 4 3" xfId="148" xr:uid="{00000000-0005-0000-0000-000093000000}"/>
    <cellStyle name="見出し 4 4" xfId="149" xr:uid="{00000000-0005-0000-0000-000094000000}"/>
    <cellStyle name="見出し 4 5" xfId="150" xr:uid="{00000000-0005-0000-0000-000095000000}"/>
    <cellStyle name="集計 2" xfId="151" xr:uid="{00000000-0005-0000-0000-000096000000}"/>
    <cellStyle name="集計 3" xfId="152" xr:uid="{00000000-0005-0000-0000-000097000000}"/>
    <cellStyle name="集計 4" xfId="153" xr:uid="{00000000-0005-0000-0000-000098000000}"/>
    <cellStyle name="集計 5" xfId="154" xr:uid="{00000000-0005-0000-0000-000099000000}"/>
    <cellStyle name="出力 2" xfId="155" xr:uid="{00000000-0005-0000-0000-00009A000000}"/>
    <cellStyle name="出力 3" xfId="156" xr:uid="{00000000-0005-0000-0000-00009B000000}"/>
    <cellStyle name="出力 4" xfId="157" xr:uid="{00000000-0005-0000-0000-00009C000000}"/>
    <cellStyle name="出力 5" xfId="158" xr:uid="{00000000-0005-0000-0000-00009D000000}"/>
    <cellStyle name="説明文 2" xfId="159" xr:uid="{00000000-0005-0000-0000-00009E000000}"/>
    <cellStyle name="説明文 3" xfId="160" xr:uid="{00000000-0005-0000-0000-00009F000000}"/>
    <cellStyle name="説明文 4" xfId="161" xr:uid="{00000000-0005-0000-0000-0000A0000000}"/>
    <cellStyle name="説明文 5" xfId="162" xr:uid="{00000000-0005-0000-0000-0000A1000000}"/>
    <cellStyle name="入力 2" xfId="163" xr:uid="{00000000-0005-0000-0000-0000A2000000}"/>
    <cellStyle name="入力 3" xfId="164" xr:uid="{00000000-0005-0000-0000-0000A3000000}"/>
    <cellStyle name="入力 4" xfId="165" xr:uid="{00000000-0005-0000-0000-0000A4000000}"/>
    <cellStyle name="入力 5" xfId="166" xr:uid="{00000000-0005-0000-0000-0000A5000000}"/>
    <cellStyle name="標準" xfId="0" builtinId="0"/>
    <cellStyle name="表示済みのハイパーリンク" xfId="167" builtinId="9" customBuiltin="1"/>
    <cellStyle name="良い 2" xfId="168" xr:uid="{00000000-0005-0000-0000-0000A8000000}"/>
    <cellStyle name="良い 3" xfId="169" xr:uid="{00000000-0005-0000-0000-0000A9000000}"/>
    <cellStyle name="良い 4" xfId="170" xr:uid="{00000000-0005-0000-0000-0000AA000000}"/>
    <cellStyle name="良い 5" xfId="171" xr:uid="{00000000-0005-0000-0000-0000A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V78"/>
  <sheetViews>
    <sheetView tabSelected="1" view="pageBreakPreview" zoomScaleNormal="100" workbookViewId="0">
      <selection activeCell="G3" sqref="G3"/>
    </sheetView>
  </sheetViews>
  <sheetFormatPr defaultColWidth="9.109375" defaultRowHeight="12"/>
  <cols>
    <col min="1" max="1" width="3.6640625" style="2" customWidth="1"/>
    <col min="2" max="2" width="14.6640625" style="1" customWidth="1"/>
    <col min="3" max="3" width="12.6640625" style="2" customWidth="1"/>
    <col min="4" max="5" width="8.109375" style="2" customWidth="1"/>
    <col min="6" max="8" width="11.33203125" style="2" customWidth="1"/>
    <col min="9" max="9" width="2.5546875" style="25" customWidth="1"/>
    <col min="10" max="15" width="11.33203125" style="2" customWidth="1"/>
    <col min="16" max="16" width="14.6640625" style="1" customWidth="1"/>
    <col min="17" max="17" width="6.6640625" style="2" customWidth="1"/>
    <col min="18" max="18" width="10.6640625" style="2" bestFit="1" customWidth="1"/>
    <col min="19" max="32" width="9.109375" style="2"/>
    <col min="33" max="33" width="8.6640625" style="2" customWidth="1"/>
    <col min="34" max="34" width="6.6640625" style="2" customWidth="1"/>
    <col min="35" max="35" width="5.6640625" style="2" customWidth="1"/>
    <col min="36" max="41" width="6.6640625" style="2" customWidth="1"/>
    <col min="42" max="42" width="5.6640625" style="2" customWidth="1"/>
    <col min="43" max="45" width="6.6640625" style="2" customWidth="1"/>
    <col min="46" max="46" width="8.6640625" style="2" customWidth="1"/>
    <col min="47" max="59" width="6.6640625" style="2" customWidth="1"/>
    <col min="60" max="60" width="3.6640625" style="2" customWidth="1"/>
    <col min="61" max="73" width="6.6640625" style="2" customWidth="1"/>
    <col min="74" max="74" width="8.6640625" style="2" customWidth="1"/>
    <col min="75" max="16384" width="9.109375" style="2"/>
  </cols>
  <sheetData>
    <row r="1" spans="2:22">
      <c r="B1" s="50" t="s">
        <v>93</v>
      </c>
      <c r="K1" s="51" t="s">
        <v>94</v>
      </c>
    </row>
    <row r="2" spans="2:22" s="30" customFormat="1" ht="14.25" customHeight="1">
      <c r="B2" s="26"/>
      <c r="C2" s="27"/>
      <c r="D2" s="84" t="s">
        <v>104</v>
      </c>
      <c r="E2" s="84"/>
      <c r="F2" s="84"/>
      <c r="G2" s="84"/>
      <c r="H2" s="28"/>
      <c r="I2" s="29"/>
      <c r="J2" s="27"/>
      <c r="K2" s="84" t="s">
        <v>84</v>
      </c>
      <c r="L2" s="84"/>
      <c r="M2" s="84"/>
      <c r="N2" s="84"/>
      <c r="O2" s="84"/>
      <c r="P2" s="27"/>
    </row>
    <row r="3" spans="2:22" s="10" customFormat="1" ht="12.6" thickBot="1">
      <c r="B3" s="31"/>
      <c r="C3" s="32"/>
      <c r="D3" s="32"/>
      <c r="E3" s="32"/>
      <c r="F3" s="32"/>
      <c r="G3" s="32"/>
      <c r="H3" s="32"/>
      <c r="I3" s="9"/>
      <c r="J3" s="32"/>
      <c r="K3" s="32"/>
      <c r="L3" s="32"/>
      <c r="M3" s="32"/>
      <c r="N3" s="32"/>
      <c r="O3" s="32"/>
      <c r="P3" s="31"/>
    </row>
    <row r="4" spans="2:22" s="12" customFormat="1" ht="24" customHeight="1">
      <c r="B4" s="85" t="s">
        <v>0</v>
      </c>
      <c r="C4" s="87" t="s">
        <v>61</v>
      </c>
      <c r="D4" s="87" t="s">
        <v>62</v>
      </c>
      <c r="E4" s="87" t="s">
        <v>63</v>
      </c>
      <c r="F4" s="92" t="s">
        <v>59</v>
      </c>
      <c r="G4" s="93"/>
      <c r="H4" s="93"/>
      <c r="I4" s="33"/>
      <c r="J4" s="94" t="s">
        <v>85</v>
      </c>
      <c r="K4" s="94"/>
      <c r="L4" s="95"/>
      <c r="M4" s="89" t="s">
        <v>60</v>
      </c>
      <c r="N4" s="91"/>
      <c r="O4" s="85"/>
      <c r="P4" s="89" t="s">
        <v>0</v>
      </c>
      <c r="R4" s="34" t="s">
        <v>74</v>
      </c>
    </row>
    <row r="5" spans="2:22" s="12" customFormat="1" ht="24" customHeight="1">
      <c r="B5" s="86"/>
      <c r="C5" s="88"/>
      <c r="D5" s="88"/>
      <c r="E5" s="88"/>
      <c r="F5" s="35" t="s">
        <v>57</v>
      </c>
      <c r="G5" s="35" t="s">
        <v>2</v>
      </c>
      <c r="H5" s="36" t="s">
        <v>64</v>
      </c>
      <c r="I5" s="33"/>
      <c r="J5" s="37" t="s">
        <v>57</v>
      </c>
      <c r="K5" s="35" t="s">
        <v>2</v>
      </c>
      <c r="L5" s="35" t="s">
        <v>58</v>
      </c>
      <c r="M5" s="35" t="s">
        <v>57</v>
      </c>
      <c r="N5" s="35" t="s">
        <v>2</v>
      </c>
      <c r="O5" s="35" t="s">
        <v>64</v>
      </c>
      <c r="P5" s="90"/>
      <c r="R5" s="34" t="s">
        <v>89</v>
      </c>
      <c r="S5" s="12" t="s">
        <v>90</v>
      </c>
      <c r="T5" s="12" t="s">
        <v>91</v>
      </c>
      <c r="U5" s="12" t="s">
        <v>92</v>
      </c>
      <c r="V5" s="12" t="s">
        <v>88</v>
      </c>
    </row>
    <row r="6" spans="2:22" s="20" customFormat="1">
      <c r="B6" s="38" t="s">
        <v>4</v>
      </c>
      <c r="C6" s="52">
        <f>SUM(D6,E6,F6,J6,M6,'02'!C6,'02'!D6,'02'!E6,'02'!F6,'02'!O6)</f>
        <v>748559</v>
      </c>
      <c r="D6" s="53">
        <v>3073</v>
      </c>
      <c r="E6" s="53">
        <v>442</v>
      </c>
      <c r="F6" s="53">
        <v>663737</v>
      </c>
      <c r="G6" s="53">
        <v>179701</v>
      </c>
      <c r="H6" s="54">
        <v>484036</v>
      </c>
      <c r="I6" s="39"/>
      <c r="J6" s="60">
        <v>4816</v>
      </c>
      <c r="K6" s="61">
        <v>3322</v>
      </c>
      <c r="L6" s="61">
        <v>1494</v>
      </c>
      <c r="M6" s="61">
        <v>16306</v>
      </c>
      <c r="N6" s="61">
        <v>8185</v>
      </c>
      <c r="O6" s="61">
        <v>8121</v>
      </c>
      <c r="P6" s="40" t="s">
        <v>4</v>
      </c>
      <c r="R6" s="19">
        <f>SUM(D6:E6,G6:H6,K6:L6,N6:O6,'02'!C6:E6,'02'!G6:H6,'02'!J6:O6)-C6</f>
        <v>0</v>
      </c>
      <c r="S6" s="19">
        <f>SUM(G6:H6)-F6</f>
        <v>0</v>
      </c>
      <c r="T6" s="19">
        <f>SUM(K6:L6)-J6</f>
        <v>0</v>
      </c>
      <c r="U6" s="19">
        <f>SUM(N6:O6)-M6</f>
        <v>0</v>
      </c>
      <c r="V6" s="19">
        <f>SUM('02'!G6:H6,'02'!J6:N6)-'02'!F6</f>
        <v>0</v>
      </c>
    </row>
    <row r="7" spans="2:22" s="20" customFormat="1">
      <c r="B7" s="38" t="s">
        <v>5</v>
      </c>
      <c r="C7" s="53">
        <f>SUM(D7,E7,F7,J7,M7,'02'!C7,'02'!D7,'02'!E7,'02'!F7,'02'!O7)</f>
        <v>23607</v>
      </c>
      <c r="D7" s="53">
        <v>141</v>
      </c>
      <c r="E7" s="53">
        <v>21</v>
      </c>
      <c r="F7" s="53">
        <v>20638</v>
      </c>
      <c r="G7" s="53">
        <v>7188</v>
      </c>
      <c r="H7" s="54">
        <v>13450</v>
      </c>
      <c r="I7" s="39"/>
      <c r="J7" s="62">
        <v>284</v>
      </c>
      <c r="K7" s="63">
        <v>225</v>
      </c>
      <c r="L7" s="63">
        <v>59</v>
      </c>
      <c r="M7" s="63">
        <v>868</v>
      </c>
      <c r="N7" s="63">
        <v>429</v>
      </c>
      <c r="O7" s="63">
        <v>439</v>
      </c>
      <c r="P7" s="40" t="s">
        <v>5</v>
      </c>
      <c r="R7" s="19">
        <f>SUM(D7:E7,G7:H7,K7:L7,N7:O7,'02'!C7:E7,'02'!G7:H7,'02'!J7:O7)-C7</f>
        <v>0</v>
      </c>
      <c r="S7" s="19">
        <f t="shared" ref="S7:S65" si="0">SUM(G7:H7)-F7</f>
        <v>0</v>
      </c>
      <c r="T7" s="19">
        <f t="shared" ref="T7:T65" si="1">SUM(K7:L7)-J7</f>
        <v>0</v>
      </c>
      <c r="U7" s="19">
        <f t="shared" ref="U7:U65" si="2">SUM(N7:O7)-M7</f>
        <v>0</v>
      </c>
      <c r="V7" s="19">
        <f>SUM('02'!G7:H7,'02'!J7:N7)-'02'!F7</f>
        <v>0</v>
      </c>
    </row>
    <row r="8" spans="2:22" s="22" customFormat="1">
      <c r="B8" s="41" t="s">
        <v>6</v>
      </c>
      <c r="C8" s="53">
        <f>SUM(D8,E8,F8,J8,M8,'02'!C8,'02'!D8,'02'!E8,'02'!F8,'02'!O8)</f>
        <v>16927</v>
      </c>
      <c r="D8" s="55">
        <v>88</v>
      </c>
      <c r="E8" s="55">
        <v>20</v>
      </c>
      <c r="F8" s="55">
        <v>14797</v>
      </c>
      <c r="G8" s="55">
        <v>5096</v>
      </c>
      <c r="H8" s="56">
        <v>9701</v>
      </c>
      <c r="I8" s="42"/>
      <c r="J8" s="64">
        <v>227</v>
      </c>
      <c r="K8" s="65">
        <v>182</v>
      </c>
      <c r="L8" s="65">
        <v>45</v>
      </c>
      <c r="M8" s="65">
        <v>653</v>
      </c>
      <c r="N8" s="65">
        <v>335</v>
      </c>
      <c r="O8" s="65">
        <v>318</v>
      </c>
      <c r="P8" s="43" t="s">
        <v>6</v>
      </c>
      <c r="R8" s="19">
        <f>SUM(D8:E8,G8:H8,K8:L8,N8:O8,'02'!C8:E8,'02'!G8:H8,'02'!J8:O8)-C8</f>
        <v>0</v>
      </c>
      <c r="S8" s="19">
        <f t="shared" si="0"/>
        <v>0</v>
      </c>
      <c r="T8" s="19">
        <f t="shared" si="1"/>
        <v>0</v>
      </c>
      <c r="U8" s="19">
        <f t="shared" si="2"/>
        <v>0</v>
      </c>
      <c r="V8" s="19">
        <f>SUM('02'!G8:H8,'02'!J8:N8)-'02'!F8</f>
        <v>0</v>
      </c>
    </row>
    <row r="9" spans="2:22" s="22" customFormat="1">
      <c r="B9" s="41" t="s">
        <v>7</v>
      </c>
      <c r="C9" s="53">
        <f>SUM(D9,E9,F9,J9,M9,'02'!C9,'02'!D9,'02'!E9,'02'!F9,'02'!O9)</f>
        <v>1760</v>
      </c>
      <c r="D9" s="55">
        <v>18</v>
      </c>
      <c r="E9" s="55">
        <v>0</v>
      </c>
      <c r="F9" s="55">
        <v>1560</v>
      </c>
      <c r="G9" s="55">
        <v>678</v>
      </c>
      <c r="H9" s="56">
        <v>882</v>
      </c>
      <c r="I9" s="42"/>
      <c r="J9" s="64">
        <v>18</v>
      </c>
      <c r="K9" s="65">
        <v>14</v>
      </c>
      <c r="L9" s="65">
        <v>4</v>
      </c>
      <c r="M9" s="65">
        <v>57</v>
      </c>
      <c r="N9" s="65">
        <v>33</v>
      </c>
      <c r="O9" s="65">
        <v>24</v>
      </c>
      <c r="P9" s="43" t="s">
        <v>7</v>
      </c>
      <c r="R9" s="19">
        <f>SUM(D9:E9,G9:H9,K9:L9,N9:O9,'02'!C9:E9,'02'!G9:H9,'02'!J9:O9)-C9</f>
        <v>0</v>
      </c>
      <c r="S9" s="19">
        <f t="shared" si="0"/>
        <v>0</v>
      </c>
      <c r="T9" s="19">
        <f t="shared" si="1"/>
        <v>0</v>
      </c>
      <c r="U9" s="19">
        <f t="shared" si="2"/>
        <v>0</v>
      </c>
      <c r="V9" s="19">
        <f>SUM('02'!G9:H9,'02'!J9:N9)-'02'!F9</f>
        <v>0</v>
      </c>
    </row>
    <row r="10" spans="2:22" s="22" customFormat="1">
      <c r="B10" s="41" t="s">
        <v>8</v>
      </c>
      <c r="C10" s="53">
        <f>SUM(D10,E10,F10,J10,M10,'02'!C10,'02'!D10,'02'!E10,'02'!F10,'02'!O10)</f>
        <v>2066</v>
      </c>
      <c r="D10" s="55">
        <v>13</v>
      </c>
      <c r="E10" s="55">
        <v>1</v>
      </c>
      <c r="F10" s="55">
        <v>1861</v>
      </c>
      <c r="G10" s="55">
        <v>601</v>
      </c>
      <c r="H10" s="56">
        <v>1260</v>
      </c>
      <c r="I10" s="42"/>
      <c r="J10" s="64">
        <v>10</v>
      </c>
      <c r="K10" s="65">
        <v>8</v>
      </c>
      <c r="L10" s="65">
        <v>2</v>
      </c>
      <c r="M10" s="65">
        <v>49</v>
      </c>
      <c r="N10" s="65">
        <v>16</v>
      </c>
      <c r="O10" s="65">
        <v>33</v>
      </c>
      <c r="P10" s="43" t="s">
        <v>8</v>
      </c>
      <c r="R10" s="19">
        <f>SUM(D10:E10,G10:H10,K10:L10,N10:O10,'02'!C10:E10,'02'!G10:H10,'02'!J10:O10)-C10</f>
        <v>0</v>
      </c>
      <c r="S10" s="19">
        <f t="shared" si="0"/>
        <v>0</v>
      </c>
      <c r="T10" s="19">
        <f t="shared" si="1"/>
        <v>0</v>
      </c>
      <c r="U10" s="19">
        <f t="shared" si="2"/>
        <v>0</v>
      </c>
      <c r="V10" s="19">
        <f>SUM('02'!G10:H10,'02'!J10:N10)-'02'!F10</f>
        <v>0</v>
      </c>
    </row>
    <row r="11" spans="2:22" s="22" customFormat="1">
      <c r="B11" s="41" t="s">
        <v>9</v>
      </c>
      <c r="C11" s="53">
        <f>SUM(D11,E11,F11,J11,M11,'02'!C11,'02'!D11,'02'!E11,'02'!F11,'02'!O11)</f>
        <v>2119</v>
      </c>
      <c r="D11" s="55">
        <v>16</v>
      </c>
      <c r="E11" s="55">
        <v>0</v>
      </c>
      <c r="F11" s="55">
        <v>1792</v>
      </c>
      <c r="G11" s="55">
        <v>634</v>
      </c>
      <c r="H11" s="56">
        <v>1158</v>
      </c>
      <c r="I11" s="42"/>
      <c r="J11" s="64">
        <v>25</v>
      </c>
      <c r="K11" s="65">
        <v>19</v>
      </c>
      <c r="L11" s="65">
        <v>6</v>
      </c>
      <c r="M11" s="65">
        <v>85</v>
      </c>
      <c r="N11" s="65">
        <v>37</v>
      </c>
      <c r="O11" s="65">
        <v>48</v>
      </c>
      <c r="P11" s="43" t="s">
        <v>9</v>
      </c>
      <c r="R11" s="19">
        <f>SUM(D11:E11,G11:H11,K11:L11,N11:O11,'02'!C11:E11,'02'!G11:H11,'02'!J11:O11)-C11</f>
        <v>0</v>
      </c>
      <c r="S11" s="19">
        <f t="shared" si="0"/>
        <v>0</v>
      </c>
      <c r="T11" s="19">
        <f t="shared" si="1"/>
        <v>0</v>
      </c>
      <c r="U11" s="19">
        <f t="shared" si="2"/>
        <v>0</v>
      </c>
      <c r="V11" s="19">
        <f>SUM('02'!G11:H11,'02'!J11:N11)-'02'!F11</f>
        <v>0</v>
      </c>
    </row>
    <row r="12" spans="2:22" s="22" customFormat="1">
      <c r="B12" s="41" t="s">
        <v>10</v>
      </c>
      <c r="C12" s="53">
        <f>SUM(D12,E12,F12,J12,M12,'02'!C12,'02'!D12,'02'!E12,'02'!F12,'02'!O12)</f>
        <v>735</v>
      </c>
      <c r="D12" s="55">
        <v>6</v>
      </c>
      <c r="E12" s="55">
        <v>0</v>
      </c>
      <c r="F12" s="55">
        <v>628</v>
      </c>
      <c r="G12" s="55">
        <v>179</v>
      </c>
      <c r="H12" s="56">
        <v>449</v>
      </c>
      <c r="I12" s="42"/>
      <c r="J12" s="64">
        <v>4</v>
      </c>
      <c r="K12" s="65">
        <v>2</v>
      </c>
      <c r="L12" s="65">
        <v>2</v>
      </c>
      <c r="M12" s="65">
        <v>24</v>
      </c>
      <c r="N12" s="65">
        <v>8</v>
      </c>
      <c r="O12" s="65">
        <v>16</v>
      </c>
      <c r="P12" s="43" t="s">
        <v>10</v>
      </c>
      <c r="R12" s="19">
        <f>SUM(D12:E12,G12:H12,K12:L12,N12:O12,'02'!C12:E12,'02'!G12:H12,'02'!J12:O12)-C12</f>
        <v>0</v>
      </c>
      <c r="S12" s="19">
        <f t="shared" si="0"/>
        <v>0</v>
      </c>
      <c r="T12" s="19">
        <f t="shared" si="1"/>
        <v>0</v>
      </c>
      <c r="U12" s="19">
        <f t="shared" si="2"/>
        <v>0</v>
      </c>
      <c r="V12" s="19">
        <f>SUM('02'!G12:H12,'02'!J12:N12)-'02'!F12</f>
        <v>0</v>
      </c>
    </row>
    <row r="13" spans="2:22" s="20" customFormat="1">
      <c r="B13" s="38" t="s">
        <v>97</v>
      </c>
      <c r="C13" s="53">
        <f>SUM(D13,E13,F13,J13,M13,'02'!C13,'02'!D13,'02'!E13,'02'!F13,'02'!O13)</f>
        <v>34383</v>
      </c>
      <c r="D13" s="53">
        <v>105</v>
      </c>
      <c r="E13" s="53">
        <v>13</v>
      </c>
      <c r="F13" s="53">
        <v>29211</v>
      </c>
      <c r="G13" s="53">
        <v>6310</v>
      </c>
      <c r="H13" s="54">
        <v>22901</v>
      </c>
      <c r="I13" s="39"/>
      <c r="J13" s="62">
        <v>228</v>
      </c>
      <c r="K13" s="63">
        <v>110</v>
      </c>
      <c r="L13" s="63">
        <v>118</v>
      </c>
      <c r="M13" s="63">
        <v>830</v>
      </c>
      <c r="N13" s="63">
        <v>330</v>
      </c>
      <c r="O13" s="63">
        <v>500</v>
      </c>
      <c r="P13" s="40" t="s">
        <v>97</v>
      </c>
      <c r="R13" s="19">
        <f>SUM(D13:E13,G13:H13,K13:L13,N13:O13,'02'!C13:E13,'02'!G13:H13,'02'!J13:O13)-C13</f>
        <v>0</v>
      </c>
      <c r="S13" s="19">
        <f t="shared" si="0"/>
        <v>0</v>
      </c>
      <c r="T13" s="19">
        <f t="shared" si="1"/>
        <v>0</v>
      </c>
      <c r="U13" s="19">
        <f t="shared" si="2"/>
        <v>0</v>
      </c>
      <c r="V13" s="19">
        <f>SUM('02'!G13:H13,'02'!J13:N13)-'02'!F13</f>
        <v>0</v>
      </c>
    </row>
    <row r="14" spans="2:22" s="22" customFormat="1">
      <c r="B14" s="41" t="s">
        <v>11</v>
      </c>
      <c r="C14" s="53">
        <f>SUM(D14,E14,F14,J14,M14,'02'!C14,'02'!D14,'02'!E14,'02'!F14,'02'!O14)</f>
        <v>3488</v>
      </c>
      <c r="D14" s="55">
        <v>23</v>
      </c>
      <c r="E14" s="55">
        <v>2</v>
      </c>
      <c r="F14" s="55">
        <v>2910</v>
      </c>
      <c r="G14" s="55">
        <v>506</v>
      </c>
      <c r="H14" s="56">
        <v>2404</v>
      </c>
      <c r="I14" s="42"/>
      <c r="J14" s="64">
        <v>35</v>
      </c>
      <c r="K14" s="65">
        <v>13</v>
      </c>
      <c r="L14" s="65">
        <v>22</v>
      </c>
      <c r="M14" s="65">
        <v>126</v>
      </c>
      <c r="N14" s="65">
        <v>39</v>
      </c>
      <c r="O14" s="65">
        <v>87</v>
      </c>
      <c r="P14" s="43" t="s">
        <v>11</v>
      </c>
      <c r="R14" s="19">
        <f>SUM(D14:E14,G14:H14,K14:L14,N14:O14,'02'!C14:E14,'02'!G14:H14,'02'!J14:O14)-C14</f>
        <v>0</v>
      </c>
      <c r="S14" s="19">
        <f t="shared" si="0"/>
        <v>0</v>
      </c>
      <c r="T14" s="19">
        <f t="shared" si="1"/>
        <v>0</v>
      </c>
      <c r="U14" s="19">
        <f t="shared" si="2"/>
        <v>0</v>
      </c>
      <c r="V14" s="19">
        <f>SUM('02'!G14:H14,'02'!J14:N14)-'02'!F14</f>
        <v>0</v>
      </c>
    </row>
    <row r="15" spans="2:22" s="22" customFormat="1">
      <c r="B15" s="41" t="s">
        <v>12</v>
      </c>
      <c r="C15" s="53">
        <f>SUM(D15,E15,F15,J15,M15,'02'!C15,'02'!D15,'02'!E15,'02'!F15,'02'!O15)</f>
        <v>3063</v>
      </c>
      <c r="D15" s="55">
        <v>7</v>
      </c>
      <c r="E15" s="55">
        <v>2</v>
      </c>
      <c r="F15" s="55">
        <v>2499</v>
      </c>
      <c r="G15" s="55">
        <v>289</v>
      </c>
      <c r="H15" s="56">
        <v>2210</v>
      </c>
      <c r="I15" s="42"/>
      <c r="J15" s="64">
        <v>13</v>
      </c>
      <c r="K15" s="65">
        <v>7</v>
      </c>
      <c r="L15" s="65">
        <v>6</v>
      </c>
      <c r="M15" s="65">
        <v>103</v>
      </c>
      <c r="N15" s="65">
        <v>28</v>
      </c>
      <c r="O15" s="65">
        <v>75</v>
      </c>
      <c r="P15" s="43" t="s">
        <v>12</v>
      </c>
      <c r="R15" s="19">
        <f>SUM(D15:E15,G15:H15,K15:L15,N15:O15,'02'!C15:E15,'02'!G15:H15,'02'!J15:O15)-C15</f>
        <v>0</v>
      </c>
      <c r="S15" s="19">
        <f t="shared" si="0"/>
        <v>0</v>
      </c>
      <c r="T15" s="19">
        <f t="shared" si="1"/>
        <v>0</v>
      </c>
      <c r="U15" s="19">
        <f t="shared" si="2"/>
        <v>0</v>
      </c>
      <c r="V15" s="19">
        <f>SUM('02'!G15:H15,'02'!J15:N15)-'02'!F15</f>
        <v>0</v>
      </c>
    </row>
    <row r="16" spans="2:22" s="22" customFormat="1">
      <c r="B16" s="41" t="s">
        <v>13</v>
      </c>
      <c r="C16" s="53">
        <f>SUM(D16,E16,F16,J16,M16,'02'!C16,'02'!D16,'02'!E16,'02'!F16,'02'!O16)</f>
        <v>12979</v>
      </c>
      <c r="D16" s="55">
        <v>22</v>
      </c>
      <c r="E16" s="55">
        <v>4</v>
      </c>
      <c r="F16" s="55">
        <v>11426</v>
      </c>
      <c r="G16" s="55">
        <v>2768</v>
      </c>
      <c r="H16" s="56">
        <v>8658</v>
      </c>
      <c r="I16" s="42"/>
      <c r="J16" s="64">
        <v>49</v>
      </c>
      <c r="K16" s="65">
        <v>25</v>
      </c>
      <c r="L16" s="65">
        <v>24</v>
      </c>
      <c r="M16" s="65">
        <v>247</v>
      </c>
      <c r="N16" s="65">
        <v>119</v>
      </c>
      <c r="O16" s="65">
        <v>128</v>
      </c>
      <c r="P16" s="43" t="s">
        <v>13</v>
      </c>
      <c r="R16" s="19">
        <f>SUM(D16:E16,G16:H16,K16:L16,N16:O16,'02'!C16:E16,'02'!G16:H16,'02'!J16:O16)-C16</f>
        <v>0</v>
      </c>
      <c r="S16" s="19">
        <f t="shared" si="0"/>
        <v>0</v>
      </c>
      <c r="T16" s="19">
        <f t="shared" si="1"/>
        <v>0</v>
      </c>
      <c r="U16" s="19">
        <f t="shared" si="2"/>
        <v>0</v>
      </c>
      <c r="V16" s="19">
        <f>SUM('02'!G16:H16,'02'!J16:N16)-'02'!F16</f>
        <v>0</v>
      </c>
    </row>
    <row r="17" spans="2:22" s="22" customFormat="1">
      <c r="B17" s="41" t="s">
        <v>14</v>
      </c>
      <c r="C17" s="53">
        <f>SUM(D17,E17,F17,J17,M17,'02'!C17,'02'!D17,'02'!E17,'02'!F17,'02'!O17)</f>
        <v>2162</v>
      </c>
      <c r="D17" s="55">
        <v>28</v>
      </c>
      <c r="E17" s="55">
        <v>2</v>
      </c>
      <c r="F17" s="55">
        <v>1732</v>
      </c>
      <c r="G17" s="55">
        <v>197</v>
      </c>
      <c r="H17" s="56">
        <v>1535</v>
      </c>
      <c r="I17" s="42"/>
      <c r="J17" s="64">
        <v>25</v>
      </c>
      <c r="K17" s="65">
        <v>4</v>
      </c>
      <c r="L17" s="65">
        <v>21</v>
      </c>
      <c r="M17" s="65">
        <v>64</v>
      </c>
      <c r="N17" s="65">
        <v>20</v>
      </c>
      <c r="O17" s="65">
        <v>44</v>
      </c>
      <c r="P17" s="43" t="s">
        <v>14</v>
      </c>
      <c r="R17" s="19">
        <f>SUM(D17:E17,G17:H17,K17:L17,N17:O17,'02'!C17:E17,'02'!G17:H17,'02'!J17:O17)-C17</f>
        <v>0</v>
      </c>
      <c r="S17" s="19">
        <f t="shared" si="0"/>
        <v>0</v>
      </c>
      <c r="T17" s="19">
        <f t="shared" si="1"/>
        <v>0</v>
      </c>
      <c r="U17" s="19">
        <f t="shared" si="2"/>
        <v>0</v>
      </c>
      <c r="V17" s="19">
        <f>SUM('02'!G17:H17,'02'!J17:N17)-'02'!F17</f>
        <v>0</v>
      </c>
    </row>
    <row r="18" spans="2:22" s="22" customFormat="1">
      <c r="B18" s="41" t="s">
        <v>15</v>
      </c>
      <c r="C18" s="53">
        <f>SUM(D18,E18,F18,J18,M18,'02'!C18,'02'!D18,'02'!E18,'02'!F18,'02'!O18)</f>
        <v>3275</v>
      </c>
      <c r="D18" s="55">
        <v>3</v>
      </c>
      <c r="E18" s="55">
        <v>1</v>
      </c>
      <c r="F18" s="55">
        <v>2602</v>
      </c>
      <c r="G18" s="55">
        <v>576</v>
      </c>
      <c r="H18" s="56">
        <v>2026</v>
      </c>
      <c r="I18" s="42"/>
      <c r="J18" s="64">
        <v>13</v>
      </c>
      <c r="K18" s="65">
        <v>8</v>
      </c>
      <c r="L18" s="65">
        <v>5</v>
      </c>
      <c r="M18" s="65">
        <v>110</v>
      </c>
      <c r="N18" s="65">
        <v>56</v>
      </c>
      <c r="O18" s="65">
        <v>54</v>
      </c>
      <c r="P18" s="43" t="s">
        <v>15</v>
      </c>
      <c r="R18" s="19">
        <f>SUM(D18:E18,G18:H18,K18:L18,N18:O18,'02'!C18:E18,'02'!G18:H18,'02'!J18:O18)-C18</f>
        <v>0</v>
      </c>
      <c r="S18" s="19">
        <f t="shared" si="0"/>
        <v>0</v>
      </c>
      <c r="T18" s="19">
        <f t="shared" si="1"/>
        <v>0</v>
      </c>
      <c r="U18" s="19">
        <f t="shared" si="2"/>
        <v>0</v>
      </c>
      <c r="V18" s="19">
        <f>SUM('02'!G18:H18,'02'!J18:N18)-'02'!F18</f>
        <v>0</v>
      </c>
    </row>
    <row r="19" spans="2:22" s="22" customFormat="1">
      <c r="B19" s="41" t="s">
        <v>16</v>
      </c>
      <c r="C19" s="53">
        <f>SUM(D19,E19,F19,J19,M19,'02'!C19,'02'!D19,'02'!E19,'02'!F19,'02'!O19)</f>
        <v>9416</v>
      </c>
      <c r="D19" s="55">
        <v>22</v>
      </c>
      <c r="E19" s="55">
        <v>2</v>
      </c>
      <c r="F19" s="55">
        <v>8042</v>
      </c>
      <c r="G19" s="55">
        <v>1974</v>
      </c>
      <c r="H19" s="56">
        <v>6068</v>
      </c>
      <c r="I19" s="42"/>
      <c r="J19" s="64">
        <v>93</v>
      </c>
      <c r="K19" s="65">
        <v>53</v>
      </c>
      <c r="L19" s="65">
        <v>40</v>
      </c>
      <c r="M19" s="65">
        <v>180</v>
      </c>
      <c r="N19" s="65">
        <v>68</v>
      </c>
      <c r="O19" s="65">
        <v>112</v>
      </c>
      <c r="P19" s="43" t="s">
        <v>16</v>
      </c>
      <c r="R19" s="19">
        <f>SUM(D19:E19,G19:H19,K19:L19,N19:O19,'02'!C19:E19,'02'!G19:H19,'02'!J19:O19)-C19</f>
        <v>0</v>
      </c>
      <c r="S19" s="19">
        <f t="shared" si="0"/>
        <v>0</v>
      </c>
      <c r="T19" s="19">
        <f t="shared" si="1"/>
        <v>0</v>
      </c>
      <c r="U19" s="19">
        <f t="shared" si="2"/>
        <v>0</v>
      </c>
      <c r="V19" s="19">
        <f>SUM('02'!G19:H19,'02'!J19:N19)-'02'!F19</f>
        <v>0</v>
      </c>
    </row>
    <row r="20" spans="2:22" s="20" customFormat="1">
      <c r="B20" s="38" t="s">
        <v>17</v>
      </c>
      <c r="C20" s="53">
        <f>SUM(D20,E20,F20,J20,M20,'02'!C20,'02'!D20,'02'!E20,'02'!F20,'02'!O20)</f>
        <v>104664</v>
      </c>
      <c r="D20" s="53">
        <v>337</v>
      </c>
      <c r="E20" s="53">
        <v>64</v>
      </c>
      <c r="F20" s="55">
        <v>94042</v>
      </c>
      <c r="G20" s="53">
        <v>20738</v>
      </c>
      <c r="H20" s="54">
        <v>73304</v>
      </c>
      <c r="I20" s="44"/>
      <c r="J20" s="62">
        <v>351</v>
      </c>
      <c r="K20" s="63">
        <v>271</v>
      </c>
      <c r="L20" s="63">
        <v>80</v>
      </c>
      <c r="M20" s="63">
        <v>1359</v>
      </c>
      <c r="N20" s="63">
        <v>847</v>
      </c>
      <c r="O20" s="63">
        <v>512</v>
      </c>
      <c r="P20" s="40" t="s">
        <v>17</v>
      </c>
      <c r="R20" s="19">
        <f>SUM(D20:E20,G20:H20,K20:L20,N20:O20,'02'!C20:E20,'02'!G20:H20,'02'!J20:O20)-C20</f>
        <v>0</v>
      </c>
      <c r="S20" s="19">
        <f t="shared" si="0"/>
        <v>0</v>
      </c>
      <c r="T20" s="19">
        <f t="shared" si="1"/>
        <v>0</v>
      </c>
      <c r="U20" s="19">
        <f t="shared" si="2"/>
        <v>0</v>
      </c>
      <c r="V20" s="19">
        <f>SUM('02'!G20:H20,'02'!J20:N20)-'02'!F20</f>
        <v>0</v>
      </c>
    </row>
    <row r="21" spans="2:22" s="20" customFormat="1">
      <c r="B21" s="38" t="s">
        <v>98</v>
      </c>
      <c r="C21" s="53">
        <f>SUM(D21,E21,F21,J21,M21,'02'!C21,'02'!D21,'02'!E21,'02'!F21,'02'!O21)</f>
        <v>223344</v>
      </c>
      <c r="D21" s="53">
        <v>844</v>
      </c>
      <c r="E21" s="53">
        <v>102</v>
      </c>
      <c r="F21" s="53">
        <v>195114</v>
      </c>
      <c r="G21" s="53">
        <v>58604</v>
      </c>
      <c r="H21" s="54">
        <v>136510</v>
      </c>
      <c r="I21" s="39"/>
      <c r="J21" s="62">
        <v>1627</v>
      </c>
      <c r="K21" s="63">
        <v>1089</v>
      </c>
      <c r="L21" s="63">
        <v>538</v>
      </c>
      <c r="M21" s="63">
        <v>5685</v>
      </c>
      <c r="N21" s="63">
        <v>2650</v>
      </c>
      <c r="O21" s="63">
        <v>3035</v>
      </c>
      <c r="P21" s="40" t="s">
        <v>98</v>
      </c>
      <c r="R21" s="19">
        <f>SUM(D21:E21,G21:H21,K21:L21,N21:O21,'02'!C21:E21,'02'!G21:H21,'02'!J21:O21)-C21</f>
        <v>0</v>
      </c>
      <c r="S21" s="19">
        <f t="shared" si="0"/>
        <v>0</v>
      </c>
      <c r="T21" s="19">
        <f t="shared" si="1"/>
        <v>0</v>
      </c>
      <c r="U21" s="19">
        <f t="shared" si="2"/>
        <v>0</v>
      </c>
      <c r="V21" s="19">
        <f>SUM('02'!G21:H21,'02'!J21:N21)-'02'!F21</f>
        <v>0</v>
      </c>
    </row>
    <row r="22" spans="2:22" s="22" customFormat="1">
      <c r="B22" s="41" t="s">
        <v>18</v>
      </c>
      <c r="C22" s="53">
        <f>SUM(D22,E22,F22,J22,M22,'02'!C22,'02'!D22,'02'!E22,'02'!F22,'02'!O22)</f>
        <v>20312</v>
      </c>
      <c r="D22" s="55">
        <v>36</v>
      </c>
      <c r="E22" s="55">
        <v>3</v>
      </c>
      <c r="F22" s="55">
        <v>18663</v>
      </c>
      <c r="G22" s="55">
        <v>6173</v>
      </c>
      <c r="H22" s="56">
        <v>12490</v>
      </c>
      <c r="I22" s="42"/>
      <c r="J22" s="64">
        <v>99</v>
      </c>
      <c r="K22" s="65">
        <v>57</v>
      </c>
      <c r="L22" s="65">
        <v>42</v>
      </c>
      <c r="M22" s="65">
        <v>151</v>
      </c>
      <c r="N22" s="65">
        <v>71</v>
      </c>
      <c r="O22" s="65">
        <v>80</v>
      </c>
      <c r="P22" s="43" t="s">
        <v>18</v>
      </c>
      <c r="R22" s="19">
        <f>SUM(D22:E22,G22:H22,K22:L22,N22:O22,'02'!C22:E22,'02'!G22:H22,'02'!J22:O22)-C22</f>
        <v>0</v>
      </c>
      <c r="S22" s="19">
        <f t="shared" si="0"/>
        <v>0</v>
      </c>
      <c r="T22" s="19">
        <f t="shared" si="1"/>
        <v>0</v>
      </c>
      <c r="U22" s="19">
        <f t="shared" si="2"/>
        <v>0</v>
      </c>
      <c r="V22" s="19">
        <f>SUM('02'!G22:H22,'02'!J22:N22)-'02'!F22</f>
        <v>0</v>
      </c>
    </row>
    <row r="23" spans="2:22" s="22" customFormat="1">
      <c r="B23" s="41" t="s">
        <v>19</v>
      </c>
      <c r="C23" s="53">
        <f>SUM(D23,E23,F23,J23,M23,'02'!C23,'02'!D23,'02'!E23,'02'!F23,'02'!O23)</f>
        <v>11155</v>
      </c>
      <c r="D23" s="55">
        <v>18</v>
      </c>
      <c r="E23" s="55">
        <v>5</v>
      </c>
      <c r="F23" s="55">
        <v>9269</v>
      </c>
      <c r="G23" s="55">
        <v>3273</v>
      </c>
      <c r="H23" s="56">
        <v>5996</v>
      </c>
      <c r="I23" s="42"/>
      <c r="J23" s="64">
        <v>271</v>
      </c>
      <c r="K23" s="65">
        <v>176</v>
      </c>
      <c r="L23" s="65">
        <v>95</v>
      </c>
      <c r="M23" s="65">
        <v>487</v>
      </c>
      <c r="N23" s="65">
        <v>242</v>
      </c>
      <c r="O23" s="65">
        <v>245</v>
      </c>
      <c r="P23" s="43" t="s">
        <v>19</v>
      </c>
      <c r="R23" s="19">
        <f>SUM(D23:E23,G23:H23,K23:L23,N23:O23,'02'!C23:E23,'02'!G23:H23,'02'!J23:O23)-C23</f>
        <v>0</v>
      </c>
      <c r="S23" s="19">
        <f t="shared" si="0"/>
        <v>0</v>
      </c>
      <c r="T23" s="19">
        <f t="shared" si="1"/>
        <v>0</v>
      </c>
      <c r="U23" s="19">
        <f t="shared" si="2"/>
        <v>0</v>
      </c>
      <c r="V23" s="19">
        <f>SUM('02'!G23:H23,'02'!J23:N23)-'02'!F23</f>
        <v>0</v>
      </c>
    </row>
    <row r="24" spans="2:22" s="22" customFormat="1">
      <c r="B24" s="41" t="s">
        <v>20</v>
      </c>
      <c r="C24" s="53">
        <f>SUM(D24,E24,F24,J24,M24,'02'!C24,'02'!D24,'02'!E24,'02'!F24,'02'!O24)</f>
        <v>11699</v>
      </c>
      <c r="D24" s="55">
        <v>26</v>
      </c>
      <c r="E24" s="55">
        <v>3</v>
      </c>
      <c r="F24" s="55">
        <v>10246</v>
      </c>
      <c r="G24" s="55">
        <v>3112</v>
      </c>
      <c r="H24" s="56">
        <v>7134</v>
      </c>
      <c r="I24" s="42"/>
      <c r="J24" s="64">
        <v>39</v>
      </c>
      <c r="K24" s="65">
        <v>30</v>
      </c>
      <c r="L24" s="65">
        <v>9</v>
      </c>
      <c r="M24" s="65">
        <v>120</v>
      </c>
      <c r="N24" s="65">
        <v>45</v>
      </c>
      <c r="O24" s="65">
        <v>75</v>
      </c>
      <c r="P24" s="43" t="s">
        <v>20</v>
      </c>
      <c r="R24" s="19">
        <f>SUM(D24:E24,G24:H24,K24:L24,N24:O24,'02'!C24:E24,'02'!G24:H24,'02'!J24:O24)-C24</f>
        <v>0</v>
      </c>
      <c r="S24" s="19">
        <f t="shared" si="0"/>
        <v>0</v>
      </c>
      <c r="T24" s="19">
        <f t="shared" si="1"/>
        <v>0</v>
      </c>
      <c r="U24" s="19">
        <f t="shared" si="2"/>
        <v>0</v>
      </c>
      <c r="V24" s="19">
        <f>SUM('02'!G24:H24,'02'!J24:N24)-'02'!F24</f>
        <v>0</v>
      </c>
    </row>
    <row r="25" spans="2:22" s="22" customFormat="1">
      <c r="B25" s="41" t="s">
        <v>21</v>
      </c>
      <c r="C25" s="53">
        <f>SUM(D25,E25,F25,J25,M25,'02'!C25,'02'!D25,'02'!E25,'02'!F25,'02'!O25)</f>
        <v>55497</v>
      </c>
      <c r="D25" s="55">
        <v>47</v>
      </c>
      <c r="E25" s="55">
        <v>5</v>
      </c>
      <c r="F25" s="55">
        <v>47837</v>
      </c>
      <c r="G25" s="55">
        <v>15774</v>
      </c>
      <c r="H25" s="56">
        <v>32063</v>
      </c>
      <c r="I25" s="42"/>
      <c r="J25" s="64">
        <v>294</v>
      </c>
      <c r="K25" s="65">
        <v>204</v>
      </c>
      <c r="L25" s="65">
        <v>90</v>
      </c>
      <c r="M25" s="65">
        <v>2200</v>
      </c>
      <c r="N25" s="65">
        <v>1004</v>
      </c>
      <c r="O25" s="65">
        <v>1196</v>
      </c>
      <c r="P25" s="43" t="s">
        <v>21</v>
      </c>
      <c r="R25" s="19">
        <f>SUM(D25:E25,G25:H25,K25:L25,N25:O25,'02'!C25:E25,'02'!G25:H25,'02'!J25:O25)-C25</f>
        <v>0</v>
      </c>
      <c r="S25" s="19">
        <f t="shared" si="0"/>
        <v>0</v>
      </c>
      <c r="T25" s="19">
        <f t="shared" si="1"/>
        <v>0</v>
      </c>
      <c r="U25" s="19">
        <f t="shared" si="2"/>
        <v>0</v>
      </c>
      <c r="V25" s="19">
        <f>SUM('02'!G25:H25,'02'!J25:N25)-'02'!F25</f>
        <v>0</v>
      </c>
    </row>
    <row r="26" spans="2:22" s="22" customFormat="1">
      <c r="B26" s="41" t="s">
        <v>22</v>
      </c>
      <c r="C26" s="53">
        <f>SUM(D26,E26,F26,J26,M26,'02'!C26,'02'!D26,'02'!E26,'02'!F26,'02'!O26)</f>
        <v>41793</v>
      </c>
      <c r="D26" s="55">
        <v>114</v>
      </c>
      <c r="E26" s="55">
        <v>3</v>
      </c>
      <c r="F26" s="55">
        <v>38067</v>
      </c>
      <c r="G26" s="55">
        <v>11915</v>
      </c>
      <c r="H26" s="56">
        <v>26152</v>
      </c>
      <c r="I26" s="42"/>
      <c r="J26" s="64">
        <v>302</v>
      </c>
      <c r="K26" s="65">
        <v>222</v>
      </c>
      <c r="L26" s="65">
        <v>80</v>
      </c>
      <c r="M26" s="65">
        <v>565</v>
      </c>
      <c r="N26" s="65">
        <v>292</v>
      </c>
      <c r="O26" s="65">
        <v>273</v>
      </c>
      <c r="P26" s="43" t="s">
        <v>22</v>
      </c>
      <c r="R26" s="19">
        <f>SUM(D26:E26,G26:H26,K26:L26,N26:O26,'02'!C26:E26,'02'!G26:H26,'02'!J26:O26)-C26</f>
        <v>0</v>
      </c>
      <c r="S26" s="19">
        <f t="shared" si="0"/>
        <v>0</v>
      </c>
      <c r="T26" s="19">
        <f t="shared" si="1"/>
        <v>0</v>
      </c>
      <c r="U26" s="19">
        <f t="shared" si="2"/>
        <v>0</v>
      </c>
      <c r="V26" s="19">
        <f>SUM('02'!G26:H26,'02'!J26:N26)-'02'!F26</f>
        <v>0</v>
      </c>
    </row>
    <row r="27" spans="2:22" s="22" customFormat="1">
      <c r="B27" s="41" t="s">
        <v>23</v>
      </c>
      <c r="C27" s="53">
        <f>SUM(D27,E27,F27,J27,M27,'02'!C27,'02'!D27,'02'!E27,'02'!F27,'02'!O27)</f>
        <v>41780</v>
      </c>
      <c r="D27" s="55">
        <v>300</v>
      </c>
      <c r="E27" s="55">
        <v>51</v>
      </c>
      <c r="F27" s="55">
        <v>35826</v>
      </c>
      <c r="G27" s="55">
        <v>10583</v>
      </c>
      <c r="H27" s="56">
        <v>25243</v>
      </c>
      <c r="I27" s="42"/>
      <c r="J27" s="64">
        <v>263</v>
      </c>
      <c r="K27" s="65">
        <v>177</v>
      </c>
      <c r="L27" s="65">
        <v>86</v>
      </c>
      <c r="M27" s="65">
        <v>1137</v>
      </c>
      <c r="N27" s="65">
        <v>629</v>
      </c>
      <c r="O27" s="65">
        <v>508</v>
      </c>
      <c r="P27" s="43" t="s">
        <v>23</v>
      </c>
      <c r="R27" s="19">
        <f>SUM(D27:E27,G27:H27,K27:L27,N27:O27,'02'!C27:E27,'02'!G27:H27,'02'!J27:O27)-C27</f>
        <v>0</v>
      </c>
      <c r="S27" s="19">
        <f t="shared" si="0"/>
        <v>0</v>
      </c>
      <c r="T27" s="19">
        <f t="shared" si="1"/>
        <v>0</v>
      </c>
      <c r="U27" s="19">
        <f t="shared" si="2"/>
        <v>0</v>
      </c>
      <c r="V27" s="19">
        <f>SUM('02'!G27:H27,'02'!J27:N27)-'02'!F27</f>
        <v>0</v>
      </c>
    </row>
    <row r="28" spans="2:22" s="22" customFormat="1">
      <c r="B28" s="41" t="s">
        <v>24</v>
      </c>
      <c r="C28" s="53">
        <f>SUM(D28,E28,F28,J28,M28,'02'!C28,'02'!D28,'02'!E28,'02'!F28,'02'!O28)</f>
        <v>10743</v>
      </c>
      <c r="D28" s="55">
        <v>149</v>
      </c>
      <c r="E28" s="55">
        <v>9</v>
      </c>
      <c r="F28" s="55">
        <v>8959</v>
      </c>
      <c r="G28" s="55">
        <v>1824</v>
      </c>
      <c r="H28" s="56">
        <v>7135</v>
      </c>
      <c r="I28" s="42"/>
      <c r="J28" s="64">
        <v>59</v>
      </c>
      <c r="K28" s="65">
        <v>39</v>
      </c>
      <c r="L28" s="65">
        <v>20</v>
      </c>
      <c r="M28" s="65">
        <v>283</v>
      </c>
      <c r="N28" s="65">
        <v>101</v>
      </c>
      <c r="O28" s="65">
        <v>182</v>
      </c>
      <c r="P28" s="43" t="s">
        <v>24</v>
      </c>
      <c r="R28" s="19">
        <f>SUM(D28:E28,G28:H28,K28:L28,N28:O28,'02'!C28:E28,'02'!G28:H28,'02'!J28:O28)-C28</f>
        <v>0</v>
      </c>
      <c r="S28" s="19">
        <f t="shared" si="0"/>
        <v>0</v>
      </c>
      <c r="T28" s="19">
        <f t="shared" si="1"/>
        <v>0</v>
      </c>
      <c r="U28" s="19">
        <f t="shared" si="2"/>
        <v>0</v>
      </c>
      <c r="V28" s="19">
        <f>SUM('02'!G28:H28,'02'!J28:N28)-'02'!F28</f>
        <v>0</v>
      </c>
    </row>
    <row r="29" spans="2:22" s="22" customFormat="1">
      <c r="B29" s="41" t="s">
        <v>25</v>
      </c>
      <c r="C29" s="53">
        <f>SUM(D29,E29,F29,J29,M29,'02'!C29,'02'!D29,'02'!E29,'02'!F29,'02'!O29)</f>
        <v>3985</v>
      </c>
      <c r="D29" s="55">
        <v>12</v>
      </c>
      <c r="E29" s="55">
        <v>1</v>
      </c>
      <c r="F29" s="55">
        <v>3363</v>
      </c>
      <c r="G29" s="55">
        <v>867</v>
      </c>
      <c r="H29" s="56">
        <v>2496</v>
      </c>
      <c r="I29" s="42"/>
      <c r="J29" s="64">
        <v>53</v>
      </c>
      <c r="K29" s="65">
        <v>32</v>
      </c>
      <c r="L29" s="65">
        <v>21</v>
      </c>
      <c r="M29" s="65">
        <v>102</v>
      </c>
      <c r="N29" s="65">
        <v>27</v>
      </c>
      <c r="O29" s="65">
        <v>75</v>
      </c>
      <c r="P29" s="43" t="s">
        <v>25</v>
      </c>
      <c r="R29" s="19">
        <f>SUM(D29:E29,G29:H29,K29:L29,N29:O29,'02'!C29:E29,'02'!G29:H29,'02'!J29:O29)-C29</f>
        <v>0</v>
      </c>
      <c r="S29" s="19">
        <f t="shared" si="0"/>
        <v>0</v>
      </c>
      <c r="T29" s="19">
        <f t="shared" si="1"/>
        <v>0</v>
      </c>
      <c r="U29" s="19">
        <f t="shared" si="2"/>
        <v>0</v>
      </c>
      <c r="V29" s="19">
        <f>SUM('02'!G29:H29,'02'!J29:N29)-'02'!F29</f>
        <v>0</v>
      </c>
    </row>
    <row r="30" spans="2:22" s="22" customFormat="1">
      <c r="B30" s="41" t="s">
        <v>26</v>
      </c>
      <c r="C30" s="53">
        <f>SUM(D30,E30,F30,J30,M30,'02'!C30,'02'!D30,'02'!E30,'02'!F30,'02'!O30)</f>
        <v>8504</v>
      </c>
      <c r="D30" s="55">
        <v>30</v>
      </c>
      <c r="E30" s="55">
        <v>16</v>
      </c>
      <c r="F30" s="55">
        <v>6841</v>
      </c>
      <c r="G30" s="55">
        <v>1040</v>
      </c>
      <c r="H30" s="56">
        <v>5801</v>
      </c>
      <c r="I30" s="42"/>
      <c r="J30" s="64">
        <v>110</v>
      </c>
      <c r="K30" s="65">
        <v>56</v>
      </c>
      <c r="L30" s="65">
        <v>54</v>
      </c>
      <c r="M30" s="65">
        <v>238</v>
      </c>
      <c r="N30" s="65">
        <v>73</v>
      </c>
      <c r="O30" s="65">
        <v>165</v>
      </c>
      <c r="P30" s="43" t="s">
        <v>26</v>
      </c>
      <c r="R30" s="19">
        <f>SUM(D30:E30,G30:H30,K30:L30,N30:O30,'02'!C30:E30,'02'!G30:H30,'02'!J30:O30)-C30</f>
        <v>0</v>
      </c>
      <c r="S30" s="19">
        <f t="shared" si="0"/>
        <v>0</v>
      </c>
      <c r="T30" s="19">
        <f t="shared" si="1"/>
        <v>0</v>
      </c>
      <c r="U30" s="19">
        <f t="shared" si="2"/>
        <v>0</v>
      </c>
      <c r="V30" s="19">
        <f>SUM('02'!G30:H30,'02'!J30:N30)-'02'!F30</f>
        <v>0</v>
      </c>
    </row>
    <row r="31" spans="2:22" s="22" customFormat="1">
      <c r="B31" s="41" t="s">
        <v>27</v>
      </c>
      <c r="C31" s="53">
        <f>SUM(D31,E31,F31,J31,M31,'02'!C31,'02'!D31,'02'!E31,'02'!F31,'02'!O31)</f>
        <v>17876</v>
      </c>
      <c r="D31" s="55">
        <v>112</v>
      </c>
      <c r="E31" s="55">
        <v>6</v>
      </c>
      <c r="F31" s="55">
        <v>16043</v>
      </c>
      <c r="G31" s="55">
        <v>4043</v>
      </c>
      <c r="H31" s="56">
        <v>12000</v>
      </c>
      <c r="I31" s="42"/>
      <c r="J31" s="64">
        <v>137</v>
      </c>
      <c r="K31" s="65">
        <v>96</v>
      </c>
      <c r="L31" s="65">
        <v>41</v>
      </c>
      <c r="M31" s="65">
        <v>402</v>
      </c>
      <c r="N31" s="65">
        <v>166</v>
      </c>
      <c r="O31" s="65">
        <v>236</v>
      </c>
      <c r="P31" s="43" t="s">
        <v>27</v>
      </c>
      <c r="R31" s="19">
        <f>SUM(D31:E31,G31:H31,K31:L31,N31:O31,'02'!C31:E31,'02'!G31:H31,'02'!J31:O31)-C31</f>
        <v>0</v>
      </c>
      <c r="S31" s="19">
        <f t="shared" si="0"/>
        <v>0</v>
      </c>
      <c r="T31" s="19">
        <f t="shared" si="1"/>
        <v>0</v>
      </c>
      <c r="U31" s="19">
        <f t="shared" si="2"/>
        <v>0</v>
      </c>
      <c r="V31" s="19">
        <f>SUM('02'!G31:H31,'02'!J31:N31)-'02'!F31</f>
        <v>0</v>
      </c>
    </row>
    <row r="32" spans="2:22" s="20" customFormat="1">
      <c r="B32" s="38" t="s">
        <v>99</v>
      </c>
      <c r="C32" s="53">
        <f>SUM(D32,E32,F32,J32,M32,'02'!C32,'02'!D32,'02'!E32,'02'!F32,'02'!O32)</f>
        <v>85283</v>
      </c>
      <c r="D32" s="53">
        <v>318</v>
      </c>
      <c r="E32" s="53">
        <v>43</v>
      </c>
      <c r="F32" s="53">
        <v>76322</v>
      </c>
      <c r="G32" s="53">
        <v>25855</v>
      </c>
      <c r="H32" s="54">
        <v>50467</v>
      </c>
      <c r="I32" s="39"/>
      <c r="J32" s="62">
        <v>857</v>
      </c>
      <c r="K32" s="63">
        <v>656</v>
      </c>
      <c r="L32" s="63">
        <v>201</v>
      </c>
      <c r="M32" s="63">
        <v>1521</v>
      </c>
      <c r="N32" s="63">
        <v>767</v>
      </c>
      <c r="O32" s="63">
        <v>754</v>
      </c>
      <c r="P32" s="40" t="s">
        <v>99</v>
      </c>
      <c r="R32" s="19">
        <f>SUM(D32:E32,G32:H32,K32:L32,N32:O32,'02'!C32:E32,'02'!G32:H32,'02'!J32:O32)-C32</f>
        <v>0</v>
      </c>
      <c r="S32" s="19">
        <f t="shared" si="0"/>
        <v>0</v>
      </c>
      <c r="T32" s="19">
        <f t="shared" si="1"/>
        <v>0</v>
      </c>
      <c r="U32" s="19">
        <f t="shared" si="2"/>
        <v>0</v>
      </c>
      <c r="V32" s="19">
        <f>SUM('02'!G32:H32,'02'!J32:N32)-'02'!F32</f>
        <v>0</v>
      </c>
    </row>
    <row r="33" spans="2:22" s="22" customFormat="1">
      <c r="B33" s="41" t="s">
        <v>28</v>
      </c>
      <c r="C33" s="53">
        <f>SUM(D33,E33,F33,J33,M33,'02'!C33,'02'!D33,'02'!E33,'02'!F33,'02'!O33)</f>
        <v>4508</v>
      </c>
      <c r="D33" s="55">
        <v>20</v>
      </c>
      <c r="E33" s="55">
        <v>4</v>
      </c>
      <c r="F33" s="55">
        <v>3799</v>
      </c>
      <c r="G33" s="55">
        <v>895</v>
      </c>
      <c r="H33" s="56">
        <v>2904</v>
      </c>
      <c r="I33" s="42"/>
      <c r="J33" s="64">
        <v>37</v>
      </c>
      <c r="K33" s="65">
        <v>14</v>
      </c>
      <c r="L33" s="65">
        <v>23</v>
      </c>
      <c r="M33" s="65">
        <v>103</v>
      </c>
      <c r="N33" s="65">
        <v>44</v>
      </c>
      <c r="O33" s="65">
        <v>59</v>
      </c>
      <c r="P33" s="43" t="s">
        <v>28</v>
      </c>
      <c r="R33" s="19">
        <f>SUM(D33:E33,G33:H33,K33:L33,N33:O33,'02'!C33:E33,'02'!G33:H33,'02'!J33:O33)-C33</f>
        <v>0</v>
      </c>
      <c r="S33" s="19">
        <f t="shared" si="0"/>
        <v>0</v>
      </c>
      <c r="T33" s="19">
        <f t="shared" si="1"/>
        <v>0</v>
      </c>
      <c r="U33" s="19">
        <f t="shared" si="2"/>
        <v>0</v>
      </c>
      <c r="V33" s="19">
        <f>SUM('02'!G33:H33,'02'!J33:N33)-'02'!F33</f>
        <v>0</v>
      </c>
    </row>
    <row r="34" spans="2:22" s="22" customFormat="1">
      <c r="B34" s="41" t="s">
        <v>29</v>
      </c>
      <c r="C34" s="53">
        <f>SUM(D34,E34,F34,J34,M34,'02'!C34,'02'!D34,'02'!E34,'02'!F34,'02'!O34)</f>
        <v>4508</v>
      </c>
      <c r="D34" s="55">
        <v>26</v>
      </c>
      <c r="E34" s="55">
        <v>4</v>
      </c>
      <c r="F34" s="55">
        <v>3797</v>
      </c>
      <c r="G34" s="55">
        <v>863</v>
      </c>
      <c r="H34" s="56">
        <v>2934</v>
      </c>
      <c r="I34" s="42"/>
      <c r="J34" s="64">
        <v>44</v>
      </c>
      <c r="K34" s="65">
        <v>29</v>
      </c>
      <c r="L34" s="65">
        <v>15</v>
      </c>
      <c r="M34" s="65">
        <v>85</v>
      </c>
      <c r="N34" s="65">
        <v>40</v>
      </c>
      <c r="O34" s="65">
        <v>45</v>
      </c>
      <c r="P34" s="43" t="s">
        <v>29</v>
      </c>
      <c r="R34" s="19">
        <f>SUM(D34:E34,G34:H34,K34:L34,N34:O34,'02'!C34:E34,'02'!G34:H34,'02'!J34:O34)-C34</f>
        <v>0</v>
      </c>
      <c r="S34" s="19">
        <f t="shared" si="0"/>
        <v>0</v>
      </c>
      <c r="T34" s="19">
        <f t="shared" si="1"/>
        <v>0</v>
      </c>
      <c r="U34" s="19">
        <f t="shared" si="2"/>
        <v>0</v>
      </c>
      <c r="V34" s="19">
        <f>SUM('02'!G34:H34,'02'!J34:N34)-'02'!F34</f>
        <v>0</v>
      </c>
    </row>
    <row r="35" spans="2:22" s="22" customFormat="1">
      <c r="B35" s="41" t="s">
        <v>30</v>
      </c>
      <c r="C35" s="53">
        <f>SUM(D35,E35,F35,J35,M35,'02'!C35,'02'!D35,'02'!E35,'02'!F35,'02'!O35)</f>
        <v>3132</v>
      </c>
      <c r="D35" s="55">
        <v>22</v>
      </c>
      <c r="E35" s="55">
        <v>1</v>
      </c>
      <c r="F35" s="55">
        <v>2611</v>
      </c>
      <c r="G35" s="55">
        <v>663</v>
      </c>
      <c r="H35" s="56">
        <v>1948</v>
      </c>
      <c r="I35" s="42"/>
      <c r="J35" s="64">
        <v>31</v>
      </c>
      <c r="K35" s="65">
        <v>15</v>
      </c>
      <c r="L35" s="65">
        <v>16</v>
      </c>
      <c r="M35" s="65">
        <v>98</v>
      </c>
      <c r="N35" s="65">
        <v>40</v>
      </c>
      <c r="O35" s="65">
        <v>58</v>
      </c>
      <c r="P35" s="43" t="s">
        <v>30</v>
      </c>
      <c r="R35" s="19">
        <f>SUM(D35:E35,G35:H35,K35:L35,N35:O35,'02'!C35:E35,'02'!G35:H35,'02'!J35:O35)-C35</f>
        <v>0</v>
      </c>
      <c r="S35" s="19">
        <f t="shared" si="0"/>
        <v>0</v>
      </c>
      <c r="T35" s="19">
        <f t="shared" si="1"/>
        <v>0</v>
      </c>
      <c r="U35" s="19">
        <f t="shared" si="2"/>
        <v>0</v>
      </c>
      <c r="V35" s="19">
        <f>SUM('02'!G35:H35,'02'!J35:N35)-'02'!F35</f>
        <v>0</v>
      </c>
    </row>
    <row r="36" spans="2:22" s="22" customFormat="1">
      <c r="B36" s="41" t="s">
        <v>31</v>
      </c>
      <c r="C36" s="53">
        <f>SUM(D36,E36,F36,J36,M36,'02'!C36,'02'!D36,'02'!E36,'02'!F36,'02'!O36)</f>
        <v>12857</v>
      </c>
      <c r="D36" s="55">
        <v>27</v>
      </c>
      <c r="E36" s="55">
        <v>19</v>
      </c>
      <c r="F36" s="55">
        <v>11561</v>
      </c>
      <c r="G36" s="55">
        <v>4961</v>
      </c>
      <c r="H36" s="56">
        <v>6600</v>
      </c>
      <c r="I36" s="42"/>
      <c r="J36" s="64">
        <v>162</v>
      </c>
      <c r="K36" s="65">
        <v>133</v>
      </c>
      <c r="L36" s="65">
        <v>29</v>
      </c>
      <c r="M36" s="65">
        <v>269</v>
      </c>
      <c r="N36" s="65">
        <v>137</v>
      </c>
      <c r="O36" s="65">
        <v>132</v>
      </c>
      <c r="P36" s="43" t="s">
        <v>31</v>
      </c>
      <c r="R36" s="19">
        <f>SUM(D36:E36,G36:H36,K36:L36,N36:O36,'02'!C36:E36,'02'!G36:H36,'02'!J36:O36)-C36</f>
        <v>0</v>
      </c>
      <c r="S36" s="19">
        <f t="shared" si="0"/>
        <v>0</v>
      </c>
      <c r="T36" s="19">
        <f t="shared" si="1"/>
        <v>0</v>
      </c>
      <c r="U36" s="19">
        <f t="shared" si="2"/>
        <v>0</v>
      </c>
      <c r="V36" s="19">
        <f>SUM('02'!G36:H36,'02'!J36:N36)-'02'!F36</f>
        <v>0</v>
      </c>
    </row>
    <row r="37" spans="2:22" s="22" customFormat="1">
      <c r="B37" s="41" t="s">
        <v>32</v>
      </c>
      <c r="C37" s="53">
        <f>SUM(D37,E37,F37,J37,M37,'02'!C37,'02'!D37,'02'!E37,'02'!F37,'02'!O37)</f>
        <v>49956</v>
      </c>
      <c r="D37" s="55">
        <v>203</v>
      </c>
      <c r="E37" s="55">
        <v>13</v>
      </c>
      <c r="F37" s="55">
        <v>45302</v>
      </c>
      <c r="G37" s="55">
        <v>16691</v>
      </c>
      <c r="H37" s="56">
        <v>28611</v>
      </c>
      <c r="I37" s="42"/>
      <c r="J37" s="64">
        <v>505</v>
      </c>
      <c r="K37" s="65">
        <v>405</v>
      </c>
      <c r="L37" s="65">
        <v>100</v>
      </c>
      <c r="M37" s="65">
        <v>732</v>
      </c>
      <c r="N37" s="65">
        <v>422</v>
      </c>
      <c r="O37" s="65">
        <v>310</v>
      </c>
      <c r="P37" s="43" t="s">
        <v>32</v>
      </c>
      <c r="R37" s="19">
        <f>SUM(D37:E37,G37:H37,K37:L37,N37:O37,'02'!C37:E37,'02'!G37:H37,'02'!J37:O37)-C37</f>
        <v>0</v>
      </c>
      <c r="S37" s="19">
        <f t="shared" si="0"/>
        <v>0</v>
      </c>
      <c r="T37" s="19">
        <f t="shared" si="1"/>
        <v>0</v>
      </c>
      <c r="U37" s="19">
        <f t="shared" si="2"/>
        <v>0</v>
      </c>
      <c r="V37" s="19">
        <f>SUM('02'!G37:H37,'02'!J37:N37)-'02'!F37</f>
        <v>0</v>
      </c>
    </row>
    <row r="38" spans="2:22" s="22" customFormat="1">
      <c r="B38" s="41" t="s">
        <v>33</v>
      </c>
      <c r="C38" s="53">
        <f>SUM(D38,E38,F38,J38,M38,'02'!C38,'02'!D38,'02'!E38,'02'!F38,'02'!O38)</f>
        <v>10322</v>
      </c>
      <c r="D38" s="55">
        <v>20</v>
      </c>
      <c r="E38" s="55">
        <v>2</v>
      </c>
      <c r="F38" s="55">
        <v>9252</v>
      </c>
      <c r="G38" s="55">
        <v>1782</v>
      </c>
      <c r="H38" s="56">
        <v>7470</v>
      </c>
      <c r="I38" s="42"/>
      <c r="J38" s="64">
        <v>78</v>
      </c>
      <c r="K38" s="65">
        <v>60</v>
      </c>
      <c r="L38" s="65">
        <v>18</v>
      </c>
      <c r="M38" s="65">
        <v>234</v>
      </c>
      <c r="N38" s="65">
        <v>84</v>
      </c>
      <c r="O38" s="65">
        <v>150</v>
      </c>
      <c r="P38" s="43" t="s">
        <v>33</v>
      </c>
      <c r="R38" s="19">
        <f>SUM(D38:E38,G38:H38,K38:L38,N38:O38,'02'!C38:E38,'02'!G38:H38,'02'!J38:O38)-C38</f>
        <v>0</v>
      </c>
      <c r="S38" s="19">
        <f t="shared" si="0"/>
        <v>0</v>
      </c>
      <c r="T38" s="19">
        <f t="shared" si="1"/>
        <v>0</v>
      </c>
      <c r="U38" s="19">
        <f t="shared" si="2"/>
        <v>0</v>
      </c>
      <c r="V38" s="19">
        <f>SUM('02'!G38:H38,'02'!J38:N38)-'02'!F38</f>
        <v>0</v>
      </c>
    </row>
    <row r="39" spans="2:22" s="20" customFormat="1">
      <c r="B39" s="38" t="s">
        <v>100</v>
      </c>
      <c r="C39" s="53">
        <f>SUM(D39,E39,F39,J39,M39,'02'!C39,'02'!D39,'02'!E39,'02'!F39,'02'!O39)</f>
        <v>157953</v>
      </c>
      <c r="D39" s="53">
        <v>544</v>
      </c>
      <c r="E39" s="53">
        <v>127</v>
      </c>
      <c r="F39" s="53">
        <v>144458</v>
      </c>
      <c r="G39" s="53">
        <v>33596</v>
      </c>
      <c r="H39" s="54">
        <v>110862</v>
      </c>
      <c r="I39" s="39"/>
      <c r="J39" s="62">
        <v>746</v>
      </c>
      <c r="K39" s="63">
        <v>540</v>
      </c>
      <c r="L39" s="63">
        <v>206</v>
      </c>
      <c r="M39" s="63">
        <v>3019</v>
      </c>
      <c r="N39" s="63">
        <v>1752</v>
      </c>
      <c r="O39" s="63">
        <v>1267</v>
      </c>
      <c r="P39" s="40" t="s">
        <v>100</v>
      </c>
      <c r="R39" s="19">
        <f>SUM(D39:E39,G39:H39,K39:L39,N39:O39,'02'!C39:E39,'02'!G39:H39,'02'!J39:O39)-C39</f>
        <v>0</v>
      </c>
      <c r="S39" s="19">
        <f t="shared" si="0"/>
        <v>0</v>
      </c>
      <c r="T39" s="19">
        <f t="shared" si="1"/>
        <v>0</v>
      </c>
      <c r="U39" s="19">
        <f t="shared" si="2"/>
        <v>0</v>
      </c>
      <c r="V39" s="19">
        <f>SUM('02'!G39:H39,'02'!J39:N39)-'02'!F39</f>
        <v>0</v>
      </c>
    </row>
    <row r="40" spans="2:22" s="22" customFormat="1">
      <c r="B40" s="41" t="s">
        <v>34</v>
      </c>
      <c r="C40" s="53">
        <f>SUM(D40,E40,F40,J40,M40,'02'!C40,'02'!D40,'02'!E40,'02'!F40,'02'!O40)</f>
        <v>6771</v>
      </c>
      <c r="D40" s="55">
        <v>18</v>
      </c>
      <c r="E40" s="55">
        <v>6</v>
      </c>
      <c r="F40" s="55">
        <v>6277</v>
      </c>
      <c r="G40" s="55">
        <v>1948</v>
      </c>
      <c r="H40" s="56">
        <v>4329</v>
      </c>
      <c r="I40" s="42"/>
      <c r="J40" s="64">
        <v>53</v>
      </c>
      <c r="K40" s="65">
        <v>42</v>
      </c>
      <c r="L40" s="65">
        <v>11</v>
      </c>
      <c r="M40" s="65">
        <v>140</v>
      </c>
      <c r="N40" s="65">
        <v>68</v>
      </c>
      <c r="O40" s="65">
        <v>72</v>
      </c>
      <c r="P40" s="43" t="s">
        <v>34</v>
      </c>
      <c r="R40" s="19">
        <f>SUM(D40:E40,G40:H40,K40:L40,N40:O40,'02'!C40:E40,'02'!G40:H40,'02'!J40:O40)-C40</f>
        <v>0</v>
      </c>
      <c r="S40" s="19">
        <f t="shared" si="0"/>
        <v>0</v>
      </c>
      <c r="T40" s="19">
        <f t="shared" si="1"/>
        <v>0</v>
      </c>
      <c r="U40" s="19">
        <f t="shared" si="2"/>
        <v>0</v>
      </c>
      <c r="V40" s="19">
        <f>SUM('02'!G40:H40,'02'!J40:N40)-'02'!F40</f>
        <v>0</v>
      </c>
    </row>
    <row r="41" spans="2:22" s="22" customFormat="1">
      <c r="B41" s="41" t="s">
        <v>35</v>
      </c>
      <c r="C41" s="53">
        <f>SUM(D41,E41,F41,J41,M41,'02'!C41,'02'!D41,'02'!E41,'02'!F41,'02'!O41)</f>
        <v>15136</v>
      </c>
      <c r="D41" s="55">
        <v>161</v>
      </c>
      <c r="E41" s="55">
        <v>23</v>
      </c>
      <c r="F41" s="55">
        <v>13677</v>
      </c>
      <c r="G41" s="55">
        <v>3282</v>
      </c>
      <c r="H41" s="56">
        <v>10395</v>
      </c>
      <c r="I41" s="42"/>
      <c r="J41" s="64">
        <v>110</v>
      </c>
      <c r="K41" s="65">
        <v>79</v>
      </c>
      <c r="L41" s="65">
        <v>31</v>
      </c>
      <c r="M41" s="65">
        <v>324</v>
      </c>
      <c r="N41" s="65">
        <v>186</v>
      </c>
      <c r="O41" s="65">
        <v>138</v>
      </c>
      <c r="P41" s="43" t="s">
        <v>35</v>
      </c>
      <c r="R41" s="19">
        <f>SUM(D41:E41,G41:H41,K41:L41,N41:O41,'02'!C41:E41,'02'!G41:H41,'02'!J41:O41)-C41</f>
        <v>0</v>
      </c>
      <c r="S41" s="19">
        <f t="shared" si="0"/>
        <v>0</v>
      </c>
      <c r="T41" s="19">
        <f t="shared" si="1"/>
        <v>0</v>
      </c>
      <c r="U41" s="19">
        <f t="shared" si="2"/>
        <v>0</v>
      </c>
      <c r="V41" s="19">
        <f>SUM('02'!G41:H41,'02'!J41:N41)-'02'!F41</f>
        <v>0</v>
      </c>
    </row>
    <row r="42" spans="2:22" s="22" customFormat="1">
      <c r="B42" s="41" t="s">
        <v>36</v>
      </c>
      <c r="C42" s="53">
        <f>SUM(D42,E42,F42,J42,M42,'02'!C42,'02'!D42,'02'!E42,'02'!F42,'02'!O42)</f>
        <v>84672</v>
      </c>
      <c r="D42" s="55">
        <v>192</v>
      </c>
      <c r="E42" s="55">
        <v>57</v>
      </c>
      <c r="F42" s="55">
        <v>78000</v>
      </c>
      <c r="G42" s="55">
        <v>13738</v>
      </c>
      <c r="H42" s="56">
        <v>64262</v>
      </c>
      <c r="I42" s="42"/>
      <c r="J42" s="64">
        <v>351</v>
      </c>
      <c r="K42" s="65">
        <v>253</v>
      </c>
      <c r="L42" s="65">
        <v>98</v>
      </c>
      <c r="M42" s="65">
        <v>1258</v>
      </c>
      <c r="N42" s="65">
        <v>714</v>
      </c>
      <c r="O42" s="65">
        <v>544</v>
      </c>
      <c r="P42" s="43" t="s">
        <v>36</v>
      </c>
      <c r="R42" s="19">
        <f>SUM(D42:E42,G42:H42,K42:L42,N42:O42,'02'!C42:E42,'02'!G42:H42,'02'!J42:O42)-C42</f>
        <v>0</v>
      </c>
      <c r="S42" s="19">
        <f t="shared" si="0"/>
        <v>0</v>
      </c>
      <c r="T42" s="19">
        <f t="shared" si="1"/>
        <v>0</v>
      </c>
      <c r="U42" s="19">
        <f t="shared" si="2"/>
        <v>0</v>
      </c>
      <c r="V42" s="19">
        <f>SUM('02'!G42:H42,'02'!J42:N42)-'02'!F42</f>
        <v>0</v>
      </c>
    </row>
    <row r="43" spans="2:22" s="22" customFormat="1">
      <c r="B43" s="41" t="s">
        <v>37</v>
      </c>
      <c r="C43" s="53">
        <f>SUM(D43,E43,F43,J43,M43,'02'!C43,'02'!D43,'02'!E43,'02'!F43,'02'!O43)</f>
        <v>40395</v>
      </c>
      <c r="D43" s="55">
        <v>125</v>
      </c>
      <c r="E43" s="55">
        <v>31</v>
      </c>
      <c r="F43" s="55">
        <v>36593</v>
      </c>
      <c r="G43" s="55">
        <v>12317</v>
      </c>
      <c r="H43" s="56">
        <v>24276</v>
      </c>
      <c r="I43" s="42"/>
      <c r="J43" s="64">
        <v>177</v>
      </c>
      <c r="K43" s="65">
        <v>126</v>
      </c>
      <c r="L43" s="65">
        <v>51</v>
      </c>
      <c r="M43" s="65">
        <v>975</v>
      </c>
      <c r="N43" s="65">
        <v>616</v>
      </c>
      <c r="O43" s="65">
        <v>359</v>
      </c>
      <c r="P43" s="43" t="s">
        <v>37</v>
      </c>
      <c r="R43" s="19">
        <f>SUM(D43:E43,G43:H43,K43:L43,N43:O43,'02'!C43:E43,'02'!G43:H43,'02'!J43:O43)-C43</f>
        <v>0</v>
      </c>
      <c r="S43" s="19">
        <f t="shared" si="0"/>
        <v>0</v>
      </c>
      <c r="T43" s="19">
        <f t="shared" si="1"/>
        <v>0</v>
      </c>
      <c r="U43" s="19">
        <f t="shared" si="2"/>
        <v>0</v>
      </c>
      <c r="V43" s="19">
        <f>SUM('02'!G43:H43,'02'!J43:N43)-'02'!F43</f>
        <v>0</v>
      </c>
    </row>
    <row r="44" spans="2:22" s="22" customFormat="1">
      <c r="B44" s="41" t="s">
        <v>38</v>
      </c>
      <c r="C44" s="53">
        <f>SUM(D44,E44,F44,J44,M44,'02'!C44,'02'!D44,'02'!E44,'02'!F44,'02'!O44)</f>
        <v>6616</v>
      </c>
      <c r="D44" s="55">
        <v>21</v>
      </c>
      <c r="E44" s="55">
        <v>6</v>
      </c>
      <c r="F44" s="55">
        <v>6042</v>
      </c>
      <c r="G44" s="55">
        <v>1349</v>
      </c>
      <c r="H44" s="56">
        <v>4693</v>
      </c>
      <c r="I44" s="42"/>
      <c r="J44" s="64">
        <v>33</v>
      </c>
      <c r="K44" s="65">
        <v>24</v>
      </c>
      <c r="L44" s="65">
        <v>9</v>
      </c>
      <c r="M44" s="65">
        <v>138</v>
      </c>
      <c r="N44" s="65">
        <v>69</v>
      </c>
      <c r="O44" s="65">
        <v>69</v>
      </c>
      <c r="P44" s="43" t="s">
        <v>38</v>
      </c>
      <c r="R44" s="19">
        <f>SUM(D44:E44,G44:H44,K44:L44,N44:O44,'02'!C44:E44,'02'!G44:H44,'02'!J44:O44)-C44</f>
        <v>0</v>
      </c>
      <c r="S44" s="19">
        <f t="shared" si="0"/>
        <v>0</v>
      </c>
      <c r="T44" s="19">
        <f t="shared" si="1"/>
        <v>0</v>
      </c>
      <c r="U44" s="19">
        <f t="shared" si="2"/>
        <v>0</v>
      </c>
      <c r="V44" s="19">
        <f>SUM('02'!G44:H44,'02'!J44:N44)-'02'!F44</f>
        <v>0</v>
      </c>
    </row>
    <row r="45" spans="2:22" s="22" customFormat="1">
      <c r="B45" s="41" t="s">
        <v>39</v>
      </c>
      <c r="C45" s="53">
        <f>SUM(D45,E45,F45,J45,M45,'02'!C45,'02'!D45,'02'!E45,'02'!F45,'02'!O45)</f>
        <v>4363</v>
      </c>
      <c r="D45" s="55">
        <v>27</v>
      </c>
      <c r="E45" s="55">
        <v>4</v>
      </c>
      <c r="F45" s="55">
        <v>3869</v>
      </c>
      <c r="G45" s="55">
        <v>962</v>
      </c>
      <c r="H45" s="56">
        <v>2907</v>
      </c>
      <c r="I45" s="42"/>
      <c r="J45" s="64">
        <v>22</v>
      </c>
      <c r="K45" s="65">
        <v>16</v>
      </c>
      <c r="L45" s="65">
        <v>6</v>
      </c>
      <c r="M45" s="65">
        <v>184</v>
      </c>
      <c r="N45" s="65">
        <v>99</v>
      </c>
      <c r="O45" s="65">
        <v>85</v>
      </c>
      <c r="P45" s="43" t="s">
        <v>39</v>
      </c>
      <c r="R45" s="19">
        <f>SUM(D45:E45,G45:H45,K45:L45,N45:O45,'02'!C45:E45,'02'!G45:H45,'02'!J45:O45)-C45</f>
        <v>0</v>
      </c>
      <c r="S45" s="19">
        <f t="shared" si="0"/>
        <v>0</v>
      </c>
      <c r="T45" s="19">
        <f t="shared" si="1"/>
        <v>0</v>
      </c>
      <c r="U45" s="19">
        <f t="shared" si="2"/>
        <v>0</v>
      </c>
      <c r="V45" s="19">
        <f>SUM('02'!G45:H45,'02'!J45:N45)-'02'!F45</f>
        <v>0</v>
      </c>
    </row>
    <row r="46" spans="2:22" s="20" customFormat="1">
      <c r="B46" s="38" t="s">
        <v>101</v>
      </c>
      <c r="C46" s="53">
        <f>SUM(D46,E46,F46,J46,M46,'02'!C46,'02'!D46,'02'!E46,'02'!F46,'02'!O46)</f>
        <v>33131</v>
      </c>
      <c r="D46" s="53">
        <v>138</v>
      </c>
      <c r="E46" s="53">
        <v>19</v>
      </c>
      <c r="F46" s="53">
        <v>29356</v>
      </c>
      <c r="G46" s="53">
        <v>7704</v>
      </c>
      <c r="H46" s="54">
        <v>21652</v>
      </c>
      <c r="I46" s="39"/>
      <c r="J46" s="62">
        <v>182</v>
      </c>
      <c r="K46" s="63">
        <v>113</v>
      </c>
      <c r="L46" s="63">
        <v>69</v>
      </c>
      <c r="M46" s="63">
        <v>763</v>
      </c>
      <c r="N46" s="63">
        <v>333</v>
      </c>
      <c r="O46" s="63">
        <v>430</v>
      </c>
      <c r="P46" s="40" t="s">
        <v>101</v>
      </c>
      <c r="R46" s="19">
        <f>SUM(D46:E46,G46:H46,K46:L46,N46:O46,'02'!C46:E46,'02'!G46:H46,'02'!J46:O46)-C46</f>
        <v>0</v>
      </c>
      <c r="S46" s="19">
        <f t="shared" si="0"/>
        <v>0</v>
      </c>
      <c r="T46" s="19">
        <f t="shared" si="1"/>
        <v>0</v>
      </c>
      <c r="U46" s="19">
        <f t="shared" si="2"/>
        <v>0</v>
      </c>
      <c r="V46" s="19">
        <f>SUM('02'!G46:H46,'02'!J46:N46)-'02'!F46</f>
        <v>0</v>
      </c>
    </row>
    <row r="47" spans="2:22" s="22" customFormat="1">
      <c r="B47" s="41" t="s">
        <v>40</v>
      </c>
      <c r="C47" s="53">
        <f>SUM(D47,E47,F47,J47,M47,'02'!C47,'02'!D47,'02'!E47,'02'!F47,'02'!O47)</f>
        <v>2029</v>
      </c>
      <c r="D47" s="55">
        <v>10</v>
      </c>
      <c r="E47" s="55">
        <v>0</v>
      </c>
      <c r="F47" s="55">
        <v>1603</v>
      </c>
      <c r="G47" s="55">
        <v>369</v>
      </c>
      <c r="H47" s="56">
        <v>1234</v>
      </c>
      <c r="I47" s="42"/>
      <c r="J47" s="64">
        <v>9</v>
      </c>
      <c r="K47" s="65">
        <v>4</v>
      </c>
      <c r="L47" s="65">
        <v>5</v>
      </c>
      <c r="M47" s="65">
        <v>72</v>
      </c>
      <c r="N47" s="65">
        <v>29</v>
      </c>
      <c r="O47" s="65">
        <v>43</v>
      </c>
      <c r="P47" s="43" t="s">
        <v>40</v>
      </c>
      <c r="R47" s="19">
        <f>SUM(D47:E47,G47:H47,K47:L47,N47:O47,'02'!C47:E47,'02'!G47:H47,'02'!J47:O47)-C47</f>
        <v>0</v>
      </c>
      <c r="S47" s="19">
        <f t="shared" si="0"/>
        <v>0</v>
      </c>
      <c r="T47" s="19">
        <f t="shared" si="1"/>
        <v>0</v>
      </c>
      <c r="U47" s="19">
        <f t="shared" si="2"/>
        <v>0</v>
      </c>
      <c r="V47" s="19">
        <f>SUM('02'!G47:H47,'02'!J47:N47)-'02'!F47</f>
        <v>0</v>
      </c>
    </row>
    <row r="48" spans="2:22" s="22" customFormat="1">
      <c r="B48" s="41" t="s">
        <v>41</v>
      </c>
      <c r="C48" s="53">
        <f>SUM(D48,E48,F48,J48,M48,'02'!C48,'02'!D48,'02'!E48,'02'!F48,'02'!O48)</f>
        <v>2310</v>
      </c>
      <c r="D48" s="55">
        <v>6</v>
      </c>
      <c r="E48" s="55">
        <v>1</v>
      </c>
      <c r="F48" s="55">
        <v>1784</v>
      </c>
      <c r="G48" s="55">
        <v>205</v>
      </c>
      <c r="H48" s="56">
        <v>1579</v>
      </c>
      <c r="I48" s="42"/>
      <c r="J48" s="64">
        <v>10</v>
      </c>
      <c r="K48" s="65">
        <v>0</v>
      </c>
      <c r="L48" s="65">
        <v>10</v>
      </c>
      <c r="M48" s="65">
        <v>42</v>
      </c>
      <c r="N48" s="65">
        <v>7</v>
      </c>
      <c r="O48" s="65">
        <v>35</v>
      </c>
      <c r="P48" s="43" t="s">
        <v>41</v>
      </c>
      <c r="R48" s="19">
        <f>SUM(D48:E48,G48:H48,K48:L48,N48:O48,'02'!C48:E48,'02'!G48:H48,'02'!J48:O48)-C48</f>
        <v>0</v>
      </c>
      <c r="S48" s="19">
        <f t="shared" si="0"/>
        <v>0</v>
      </c>
      <c r="T48" s="19">
        <f t="shared" si="1"/>
        <v>0</v>
      </c>
      <c r="U48" s="19">
        <f t="shared" si="2"/>
        <v>0</v>
      </c>
      <c r="V48" s="19">
        <f>SUM('02'!G48:H48,'02'!J48:N48)-'02'!F48</f>
        <v>0</v>
      </c>
    </row>
    <row r="49" spans="2:22" s="22" customFormat="1">
      <c r="B49" s="41" t="s">
        <v>42</v>
      </c>
      <c r="C49" s="53">
        <f>SUM(D49,E49,F49,J49,M49,'02'!C49,'02'!D49,'02'!E49,'02'!F49,'02'!O49)</f>
        <v>9436</v>
      </c>
      <c r="D49" s="55">
        <v>30</v>
      </c>
      <c r="E49" s="55">
        <v>9</v>
      </c>
      <c r="F49" s="55">
        <v>8663</v>
      </c>
      <c r="G49" s="55">
        <v>2374</v>
      </c>
      <c r="H49" s="56">
        <v>6289</v>
      </c>
      <c r="I49" s="42"/>
      <c r="J49" s="64">
        <v>20</v>
      </c>
      <c r="K49" s="65">
        <v>14</v>
      </c>
      <c r="L49" s="65">
        <v>6</v>
      </c>
      <c r="M49" s="65">
        <v>152</v>
      </c>
      <c r="N49" s="65">
        <v>81</v>
      </c>
      <c r="O49" s="65">
        <v>71</v>
      </c>
      <c r="P49" s="43" t="s">
        <v>42</v>
      </c>
      <c r="R49" s="19">
        <f>SUM(D49:E49,G49:H49,K49:L49,N49:O49,'02'!C49:E49,'02'!G49:H49,'02'!J49:O49)-C49</f>
        <v>0</v>
      </c>
      <c r="S49" s="19">
        <f t="shared" si="0"/>
        <v>0</v>
      </c>
      <c r="T49" s="19">
        <f t="shared" si="1"/>
        <v>0</v>
      </c>
      <c r="U49" s="19">
        <f t="shared" si="2"/>
        <v>0</v>
      </c>
      <c r="V49" s="19">
        <f>SUM('02'!G49:H49,'02'!J49:N49)-'02'!F49</f>
        <v>0</v>
      </c>
    </row>
    <row r="50" spans="2:22" s="22" customFormat="1">
      <c r="B50" s="41" t="s">
        <v>43</v>
      </c>
      <c r="C50" s="53">
        <f>SUM(D50,E50,F50,J50,M50,'02'!C50,'02'!D50,'02'!E50,'02'!F50,'02'!O50)</f>
        <v>14160</v>
      </c>
      <c r="D50" s="55">
        <v>56</v>
      </c>
      <c r="E50" s="55">
        <v>6</v>
      </c>
      <c r="F50" s="55">
        <v>12809</v>
      </c>
      <c r="G50" s="55">
        <v>3494</v>
      </c>
      <c r="H50" s="56">
        <v>9315</v>
      </c>
      <c r="I50" s="42"/>
      <c r="J50" s="64">
        <v>92</v>
      </c>
      <c r="K50" s="65">
        <v>67</v>
      </c>
      <c r="L50" s="65">
        <v>25</v>
      </c>
      <c r="M50" s="65">
        <v>370</v>
      </c>
      <c r="N50" s="65">
        <v>151</v>
      </c>
      <c r="O50" s="65">
        <v>219</v>
      </c>
      <c r="P50" s="43" t="s">
        <v>43</v>
      </c>
      <c r="R50" s="19">
        <f>SUM(D50:E50,G50:H50,K50:L50,N50:O50,'02'!C50:E50,'02'!G50:H50,'02'!J50:O50)-C50</f>
        <v>0</v>
      </c>
      <c r="S50" s="19">
        <f t="shared" si="0"/>
        <v>0</v>
      </c>
      <c r="T50" s="19">
        <f t="shared" si="1"/>
        <v>0</v>
      </c>
      <c r="U50" s="19">
        <f t="shared" si="2"/>
        <v>0</v>
      </c>
      <c r="V50" s="19">
        <f>SUM('02'!G50:H50,'02'!J50:N50)-'02'!F50</f>
        <v>0</v>
      </c>
    </row>
    <row r="51" spans="2:22" s="22" customFormat="1">
      <c r="B51" s="41" t="s">
        <v>44</v>
      </c>
      <c r="C51" s="53">
        <f>SUM(D51,E51,F51,J51,M51,'02'!C51,'02'!D51,'02'!E51,'02'!F51,'02'!O51)</f>
        <v>5196</v>
      </c>
      <c r="D51" s="55">
        <v>36</v>
      </c>
      <c r="E51" s="55">
        <v>3</v>
      </c>
      <c r="F51" s="55">
        <v>4497</v>
      </c>
      <c r="G51" s="55">
        <v>1262</v>
      </c>
      <c r="H51" s="56">
        <v>3235</v>
      </c>
      <c r="I51" s="42"/>
      <c r="J51" s="64">
        <v>51</v>
      </c>
      <c r="K51" s="65">
        <v>28</v>
      </c>
      <c r="L51" s="65">
        <v>23</v>
      </c>
      <c r="M51" s="65">
        <v>127</v>
      </c>
      <c r="N51" s="65">
        <v>65</v>
      </c>
      <c r="O51" s="65">
        <v>62</v>
      </c>
      <c r="P51" s="43" t="s">
        <v>44</v>
      </c>
      <c r="R51" s="19">
        <f>SUM(D51:E51,G51:H51,K51:L51,N51:O51,'02'!C51:E51,'02'!G51:H51,'02'!J51:O51)-C51</f>
        <v>0</v>
      </c>
      <c r="S51" s="19">
        <f t="shared" si="0"/>
        <v>0</v>
      </c>
      <c r="T51" s="19">
        <f t="shared" si="1"/>
        <v>0</v>
      </c>
      <c r="U51" s="19">
        <f t="shared" si="2"/>
        <v>0</v>
      </c>
      <c r="V51" s="19">
        <f>SUM('02'!G51:H51,'02'!J51:N51)-'02'!F51</f>
        <v>0</v>
      </c>
    </row>
    <row r="52" spans="2:22" s="20" customFormat="1">
      <c r="B52" s="38" t="s">
        <v>102</v>
      </c>
      <c r="C52" s="53">
        <f>SUM(D52,E52,F52,J52,M52,'02'!C52,'02'!D52,'02'!E52,'02'!F52,'02'!O52)</f>
        <v>19081</v>
      </c>
      <c r="D52" s="53">
        <v>117</v>
      </c>
      <c r="E52" s="53">
        <v>13</v>
      </c>
      <c r="F52" s="53">
        <v>16457</v>
      </c>
      <c r="G52" s="53">
        <v>2605</v>
      </c>
      <c r="H52" s="54">
        <v>13852</v>
      </c>
      <c r="I52" s="39"/>
      <c r="J52" s="62">
        <v>61</v>
      </c>
      <c r="K52" s="63">
        <v>37</v>
      </c>
      <c r="L52" s="63">
        <v>24</v>
      </c>
      <c r="M52" s="63">
        <v>374</v>
      </c>
      <c r="N52" s="63">
        <v>147</v>
      </c>
      <c r="O52" s="63">
        <v>227</v>
      </c>
      <c r="P52" s="40" t="s">
        <v>102</v>
      </c>
      <c r="R52" s="19">
        <f>SUM(D52:E52,G52:H52,K52:L52,N52:O52,'02'!C52:E52,'02'!G52:H52,'02'!J52:O52)-C52</f>
        <v>0</v>
      </c>
      <c r="S52" s="19">
        <f t="shared" si="0"/>
        <v>0</v>
      </c>
      <c r="T52" s="19">
        <f t="shared" si="1"/>
        <v>0</v>
      </c>
      <c r="U52" s="19">
        <f t="shared" si="2"/>
        <v>0</v>
      </c>
      <c r="V52" s="19">
        <f>SUM('02'!G52:H52,'02'!J52:N52)-'02'!F52</f>
        <v>0</v>
      </c>
    </row>
    <row r="53" spans="2:22" s="22" customFormat="1">
      <c r="B53" s="41" t="s">
        <v>45</v>
      </c>
      <c r="C53" s="53">
        <f>SUM(D53,E53,F53,J53,M53,'02'!C53,'02'!D53,'02'!E53,'02'!F53,'02'!O53)</f>
        <v>3111</v>
      </c>
      <c r="D53" s="55">
        <v>13</v>
      </c>
      <c r="E53" s="55">
        <v>0</v>
      </c>
      <c r="F53" s="55">
        <v>2354</v>
      </c>
      <c r="G53" s="55">
        <v>575</v>
      </c>
      <c r="H53" s="56">
        <v>1779</v>
      </c>
      <c r="I53" s="42"/>
      <c r="J53" s="64">
        <v>9</v>
      </c>
      <c r="K53" s="65">
        <v>2</v>
      </c>
      <c r="L53" s="65">
        <v>7</v>
      </c>
      <c r="M53" s="65">
        <v>55</v>
      </c>
      <c r="N53" s="65">
        <v>31</v>
      </c>
      <c r="O53" s="65">
        <v>24</v>
      </c>
      <c r="P53" s="43" t="s">
        <v>45</v>
      </c>
      <c r="R53" s="19">
        <f>SUM(D53:E53,G53:H53,K53:L53,N53:O53,'02'!C53:E53,'02'!G53:H53,'02'!J53:O53)-C53</f>
        <v>0</v>
      </c>
      <c r="S53" s="19">
        <f t="shared" si="0"/>
        <v>0</v>
      </c>
      <c r="T53" s="19">
        <f t="shared" si="1"/>
        <v>0</v>
      </c>
      <c r="U53" s="19">
        <f t="shared" si="2"/>
        <v>0</v>
      </c>
      <c r="V53" s="19">
        <f>SUM('02'!G53:H53,'02'!J53:N53)-'02'!F53</f>
        <v>0</v>
      </c>
    </row>
    <row r="54" spans="2:22" s="22" customFormat="1">
      <c r="B54" s="41" t="s">
        <v>46</v>
      </c>
      <c r="C54" s="53">
        <f>SUM(D54,E54,F54,J54,M54,'02'!C54,'02'!D54,'02'!E54,'02'!F54,'02'!O54)</f>
        <v>4962</v>
      </c>
      <c r="D54" s="55">
        <v>72</v>
      </c>
      <c r="E54" s="55">
        <v>7</v>
      </c>
      <c r="F54" s="55">
        <v>4270</v>
      </c>
      <c r="G54" s="55">
        <v>847</v>
      </c>
      <c r="H54" s="56">
        <v>3423</v>
      </c>
      <c r="I54" s="42"/>
      <c r="J54" s="64">
        <v>14</v>
      </c>
      <c r="K54" s="65">
        <v>13</v>
      </c>
      <c r="L54" s="65">
        <v>1</v>
      </c>
      <c r="M54" s="65">
        <v>154</v>
      </c>
      <c r="N54" s="65">
        <v>59</v>
      </c>
      <c r="O54" s="65">
        <v>95</v>
      </c>
      <c r="P54" s="43" t="s">
        <v>46</v>
      </c>
      <c r="R54" s="19">
        <f>SUM(D54:E54,G54:H54,K54:L54,N54:O54,'02'!C54:E54,'02'!G54:H54,'02'!J54:O54)-C54</f>
        <v>0</v>
      </c>
      <c r="S54" s="19">
        <f t="shared" si="0"/>
        <v>0</v>
      </c>
      <c r="T54" s="19">
        <f t="shared" si="1"/>
        <v>0</v>
      </c>
      <c r="U54" s="19">
        <f t="shared" si="2"/>
        <v>0</v>
      </c>
      <c r="V54" s="19">
        <f>SUM('02'!G54:H54,'02'!J54:N54)-'02'!F54</f>
        <v>0</v>
      </c>
    </row>
    <row r="55" spans="2:22" s="22" customFormat="1">
      <c r="B55" s="41" t="s">
        <v>47</v>
      </c>
      <c r="C55" s="53">
        <f>SUM(D55,E55,F55,J55,M55,'02'!C55,'02'!D55,'02'!E55,'02'!F55,'02'!O55)</f>
        <v>7446</v>
      </c>
      <c r="D55" s="55">
        <v>16</v>
      </c>
      <c r="E55" s="55">
        <v>3</v>
      </c>
      <c r="F55" s="55">
        <v>6743</v>
      </c>
      <c r="G55" s="55">
        <v>738</v>
      </c>
      <c r="H55" s="56">
        <v>6005</v>
      </c>
      <c r="I55" s="42"/>
      <c r="J55" s="64">
        <v>17</v>
      </c>
      <c r="K55" s="65">
        <v>7</v>
      </c>
      <c r="L55" s="65">
        <v>10</v>
      </c>
      <c r="M55" s="65">
        <v>96</v>
      </c>
      <c r="N55" s="65">
        <v>26</v>
      </c>
      <c r="O55" s="65">
        <v>70</v>
      </c>
      <c r="P55" s="43" t="s">
        <v>47</v>
      </c>
      <c r="R55" s="19">
        <f>SUM(D55:E55,G55:H55,K55:L55,N55:O55,'02'!C55:E55,'02'!G55:H55,'02'!J55:O55)-C55</f>
        <v>0</v>
      </c>
      <c r="S55" s="19">
        <f t="shared" si="0"/>
        <v>0</v>
      </c>
      <c r="T55" s="19">
        <f t="shared" si="1"/>
        <v>0</v>
      </c>
      <c r="U55" s="19">
        <f t="shared" si="2"/>
        <v>0</v>
      </c>
      <c r="V55" s="19">
        <f>SUM('02'!G55:H55,'02'!J55:N55)-'02'!F55</f>
        <v>0</v>
      </c>
    </row>
    <row r="56" spans="2:22" s="22" customFormat="1">
      <c r="B56" s="41" t="s">
        <v>48</v>
      </c>
      <c r="C56" s="53">
        <f>SUM(D56,E56,F56,J56,M56,'02'!C56,'02'!D56,'02'!E56,'02'!F56,'02'!O56)</f>
        <v>3562</v>
      </c>
      <c r="D56" s="55">
        <v>16</v>
      </c>
      <c r="E56" s="55">
        <v>3</v>
      </c>
      <c r="F56" s="55">
        <v>3090</v>
      </c>
      <c r="G56" s="55">
        <v>445</v>
      </c>
      <c r="H56" s="56">
        <v>2645</v>
      </c>
      <c r="I56" s="42"/>
      <c r="J56" s="64">
        <v>21</v>
      </c>
      <c r="K56" s="65">
        <v>15</v>
      </c>
      <c r="L56" s="65">
        <v>6</v>
      </c>
      <c r="M56" s="65">
        <v>69</v>
      </c>
      <c r="N56" s="65">
        <v>31</v>
      </c>
      <c r="O56" s="65">
        <v>38</v>
      </c>
      <c r="P56" s="43" t="s">
        <v>48</v>
      </c>
      <c r="R56" s="19">
        <f>SUM(D56:E56,G56:H56,K56:L56,N56:O56,'02'!C56:E56,'02'!G56:H56,'02'!J56:O56)-C56</f>
        <v>0</v>
      </c>
      <c r="S56" s="19">
        <f t="shared" si="0"/>
        <v>0</v>
      </c>
      <c r="T56" s="19">
        <f t="shared" si="1"/>
        <v>0</v>
      </c>
      <c r="U56" s="19">
        <f t="shared" si="2"/>
        <v>0</v>
      </c>
      <c r="V56" s="19">
        <f>SUM('02'!G56:H56,'02'!J56:N56)-'02'!F56</f>
        <v>0</v>
      </c>
    </row>
    <row r="57" spans="2:22" s="20" customFormat="1">
      <c r="B57" s="38" t="s">
        <v>103</v>
      </c>
      <c r="C57" s="53">
        <f>SUM(D57,E57,F57,J57,M57,'02'!C57,'02'!D57,'02'!E57,'02'!F57,'02'!O57)</f>
        <v>67113</v>
      </c>
      <c r="D57" s="53">
        <v>529</v>
      </c>
      <c r="E57" s="53">
        <v>40</v>
      </c>
      <c r="F57" s="53">
        <v>58139</v>
      </c>
      <c r="G57" s="53">
        <v>17101</v>
      </c>
      <c r="H57" s="54">
        <v>41038</v>
      </c>
      <c r="I57" s="39"/>
      <c r="J57" s="62">
        <v>480</v>
      </c>
      <c r="K57" s="63">
        <v>281</v>
      </c>
      <c r="L57" s="63">
        <v>199</v>
      </c>
      <c r="M57" s="63">
        <v>1887</v>
      </c>
      <c r="N57" s="63">
        <v>930</v>
      </c>
      <c r="O57" s="63">
        <v>957</v>
      </c>
      <c r="P57" s="40" t="s">
        <v>103</v>
      </c>
      <c r="R57" s="19">
        <f>SUM(D57:E57,G57:H57,K57:L57,N57:O57,'02'!C57:E57,'02'!G57:H57,'02'!J57:O57)-C57</f>
        <v>0</v>
      </c>
      <c r="S57" s="19">
        <f t="shared" si="0"/>
        <v>0</v>
      </c>
      <c r="T57" s="19">
        <f t="shared" si="1"/>
        <v>0</v>
      </c>
      <c r="U57" s="19">
        <f t="shared" si="2"/>
        <v>0</v>
      </c>
      <c r="V57" s="19">
        <f>SUM('02'!G57:H57,'02'!J57:N57)-'02'!F57</f>
        <v>0</v>
      </c>
    </row>
    <row r="58" spans="2:22" s="22" customFormat="1">
      <c r="B58" s="41" t="s">
        <v>49</v>
      </c>
      <c r="C58" s="53">
        <f>SUM(D58,E58,F58,J58,M58,'02'!C58,'02'!D58,'02'!E58,'02'!F58,'02'!O58)</f>
        <v>34520</v>
      </c>
      <c r="D58" s="55">
        <v>264</v>
      </c>
      <c r="E58" s="55">
        <v>11</v>
      </c>
      <c r="F58" s="55">
        <v>29853</v>
      </c>
      <c r="G58" s="55">
        <v>8832</v>
      </c>
      <c r="H58" s="56">
        <v>21021</v>
      </c>
      <c r="I58" s="42"/>
      <c r="J58" s="64">
        <v>245</v>
      </c>
      <c r="K58" s="65">
        <v>151</v>
      </c>
      <c r="L58" s="65">
        <v>94</v>
      </c>
      <c r="M58" s="65">
        <v>741</v>
      </c>
      <c r="N58" s="65">
        <v>433</v>
      </c>
      <c r="O58" s="65">
        <v>308</v>
      </c>
      <c r="P58" s="43" t="s">
        <v>49</v>
      </c>
      <c r="R58" s="19">
        <f>SUM(D58:E58,G58:H58,K58:L58,N58:O58,'02'!C58:E58,'02'!G58:H58,'02'!J58:O58)-C58</f>
        <v>0</v>
      </c>
      <c r="S58" s="19">
        <f t="shared" si="0"/>
        <v>0</v>
      </c>
      <c r="T58" s="19">
        <f t="shared" si="1"/>
        <v>0</v>
      </c>
      <c r="U58" s="19">
        <f t="shared" si="2"/>
        <v>0</v>
      </c>
      <c r="V58" s="19">
        <f>SUM('02'!G58:H58,'02'!J58:N58)-'02'!F58</f>
        <v>0</v>
      </c>
    </row>
    <row r="59" spans="2:22" s="22" customFormat="1">
      <c r="B59" s="41" t="s">
        <v>50</v>
      </c>
      <c r="C59" s="53">
        <f>SUM(D59,E59,F59,J59,M59,'02'!C59,'02'!D59,'02'!E59,'02'!F59,'02'!O59)</f>
        <v>3400</v>
      </c>
      <c r="D59" s="55">
        <v>13</v>
      </c>
      <c r="E59" s="55">
        <v>4</v>
      </c>
      <c r="F59" s="55">
        <v>2761</v>
      </c>
      <c r="G59" s="55">
        <v>642</v>
      </c>
      <c r="H59" s="56">
        <v>2119</v>
      </c>
      <c r="I59" s="42"/>
      <c r="J59" s="64">
        <v>24</v>
      </c>
      <c r="K59" s="65">
        <v>17</v>
      </c>
      <c r="L59" s="65">
        <v>7</v>
      </c>
      <c r="M59" s="65">
        <v>92</v>
      </c>
      <c r="N59" s="65">
        <v>34</v>
      </c>
      <c r="O59" s="65">
        <v>58</v>
      </c>
      <c r="P59" s="43" t="s">
        <v>50</v>
      </c>
      <c r="R59" s="19">
        <f>SUM(D59:E59,G59:H59,K59:L59,N59:O59,'02'!C59:E59,'02'!G59:H59,'02'!J59:O59)-C59</f>
        <v>0</v>
      </c>
      <c r="S59" s="19">
        <f t="shared" si="0"/>
        <v>0</v>
      </c>
      <c r="T59" s="19">
        <f t="shared" si="1"/>
        <v>0</v>
      </c>
      <c r="U59" s="19">
        <f t="shared" si="2"/>
        <v>0</v>
      </c>
      <c r="V59" s="19">
        <f>SUM('02'!G59:H59,'02'!J59:N59)-'02'!F59</f>
        <v>0</v>
      </c>
    </row>
    <row r="60" spans="2:22" s="22" customFormat="1">
      <c r="B60" s="41" t="s">
        <v>51</v>
      </c>
      <c r="C60" s="53">
        <f>SUM(D60,E60,F60,J60,M60,'02'!C60,'02'!D60,'02'!E60,'02'!F60,'02'!O60)</f>
        <v>3394</v>
      </c>
      <c r="D60" s="55">
        <v>29</v>
      </c>
      <c r="E60" s="55">
        <v>1</v>
      </c>
      <c r="F60" s="55">
        <v>3009</v>
      </c>
      <c r="G60" s="55">
        <v>702</v>
      </c>
      <c r="H60" s="56">
        <v>2307</v>
      </c>
      <c r="I60" s="42"/>
      <c r="J60" s="64">
        <v>28</v>
      </c>
      <c r="K60" s="65">
        <v>18</v>
      </c>
      <c r="L60" s="65">
        <v>10</v>
      </c>
      <c r="M60" s="65">
        <v>147</v>
      </c>
      <c r="N60" s="65">
        <v>48</v>
      </c>
      <c r="O60" s="65">
        <v>99</v>
      </c>
      <c r="P60" s="43" t="s">
        <v>51</v>
      </c>
      <c r="R60" s="19">
        <f>SUM(D60:E60,G60:H60,K60:L60,N60:O60,'02'!C60:E60,'02'!G60:H60,'02'!J60:O60)-C60</f>
        <v>0</v>
      </c>
      <c r="S60" s="19">
        <f t="shared" si="0"/>
        <v>0</v>
      </c>
      <c r="T60" s="19">
        <f t="shared" si="1"/>
        <v>0</v>
      </c>
      <c r="U60" s="19">
        <f t="shared" si="2"/>
        <v>0</v>
      </c>
      <c r="V60" s="19">
        <f>SUM('02'!G60:H60,'02'!J60:N60)-'02'!F60</f>
        <v>0</v>
      </c>
    </row>
    <row r="61" spans="2:22" s="22" customFormat="1">
      <c r="B61" s="41" t="s">
        <v>52</v>
      </c>
      <c r="C61" s="53">
        <f>SUM(D61,E61,F61,J61,M61,'02'!C61,'02'!D61,'02'!E61,'02'!F61,'02'!O61)</f>
        <v>6498</v>
      </c>
      <c r="D61" s="55">
        <v>108</v>
      </c>
      <c r="E61" s="55">
        <v>6</v>
      </c>
      <c r="F61" s="55">
        <v>5688</v>
      </c>
      <c r="G61" s="55">
        <v>1231</v>
      </c>
      <c r="H61" s="56">
        <v>4457</v>
      </c>
      <c r="I61" s="42"/>
      <c r="J61" s="64">
        <v>46</v>
      </c>
      <c r="K61" s="65">
        <v>21</v>
      </c>
      <c r="L61" s="65">
        <v>25</v>
      </c>
      <c r="M61" s="65">
        <v>266</v>
      </c>
      <c r="N61" s="65">
        <v>99</v>
      </c>
      <c r="O61" s="65">
        <v>167</v>
      </c>
      <c r="P61" s="43" t="s">
        <v>52</v>
      </c>
      <c r="R61" s="19">
        <f>SUM(D61:E61,G61:H61,K61:L61,N61:O61,'02'!C61:E61,'02'!G61:H61,'02'!J61:O61)-C61</f>
        <v>0</v>
      </c>
      <c r="S61" s="19">
        <f t="shared" si="0"/>
        <v>0</v>
      </c>
      <c r="T61" s="19">
        <f t="shared" si="1"/>
        <v>0</v>
      </c>
      <c r="U61" s="19">
        <f t="shared" si="2"/>
        <v>0</v>
      </c>
      <c r="V61" s="19">
        <f>SUM('02'!G61:H61,'02'!J61:N61)-'02'!F61</f>
        <v>0</v>
      </c>
    </row>
    <row r="62" spans="2:22" s="22" customFormat="1">
      <c r="B62" s="41" t="s">
        <v>53</v>
      </c>
      <c r="C62" s="53">
        <f>SUM(D62,E62,F62,J62,M62,'02'!C62,'02'!D62,'02'!E62,'02'!F62,'02'!O62)</f>
        <v>3018</v>
      </c>
      <c r="D62" s="55">
        <v>54</v>
      </c>
      <c r="E62" s="55">
        <v>1</v>
      </c>
      <c r="F62" s="55">
        <v>2606</v>
      </c>
      <c r="G62" s="55">
        <v>536</v>
      </c>
      <c r="H62" s="56">
        <v>2070</v>
      </c>
      <c r="I62" s="42"/>
      <c r="J62" s="64">
        <v>22</v>
      </c>
      <c r="K62" s="65">
        <v>5</v>
      </c>
      <c r="L62" s="65">
        <v>17</v>
      </c>
      <c r="M62" s="65">
        <v>125</v>
      </c>
      <c r="N62" s="65">
        <v>51</v>
      </c>
      <c r="O62" s="65">
        <v>74</v>
      </c>
      <c r="P62" s="43" t="s">
        <v>53</v>
      </c>
      <c r="R62" s="19">
        <f>SUM(D62:E62,G62:H62,K62:L62,N62:O62,'02'!C62:E62,'02'!G62:H62,'02'!J62:O62)-C62</f>
        <v>0</v>
      </c>
      <c r="S62" s="19">
        <f t="shared" si="0"/>
        <v>0</v>
      </c>
      <c r="T62" s="19">
        <f t="shared" si="1"/>
        <v>0</v>
      </c>
      <c r="U62" s="19">
        <f t="shared" si="2"/>
        <v>0</v>
      </c>
      <c r="V62" s="19">
        <f>SUM('02'!G62:H62,'02'!J62:N62)-'02'!F62</f>
        <v>0</v>
      </c>
    </row>
    <row r="63" spans="2:22" s="22" customFormat="1">
      <c r="B63" s="41" t="s">
        <v>54</v>
      </c>
      <c r="C63" s="53">
        <f>SUM(D63,E63,F63,J63,M63,'02'!C63,'02'!D63,'02'!E63,'02'!F63,'02'!O63)</f>
        <v>3993</v>
      </c>
      <c r="D63" s="55">
        <v>17</v>
      </c>
      <c r="E63" s="55">
        <v>4</v>
      </c>
      <c r="F63" s="55">
        <v>3561</v>
      </c>
      <c r="G63" s="55">
        <v>697</v>
      </c>
      <c r="H63" s="56">
        <v>2864</v>
      </c>
      <c r="I63" s="42"/>
      <c r="J63" s="64">
        <v>14</v>
      </c>
      <c r="K63" s="65">
        <v>7</v>
      </c>
      <c r="L63" s="65">
        <v>7</v>
      </c>
      <c r="M63" s="65">
        <v>113</v>
      </c>
      <c r="N63" s="65">
        <v>46</v>
      </c>
      <c r="O63" s="65">
        <v>67</v>
      </c>
      <c r="P63" s="43" t="s">
        <v>54</v>
      </c>
      <c r="R63" s="19">
        <f>SUM(D63:E63,G63:H63,K63:L63,N63:O63,'02'!C63:E63,'02'!G63:H63,'02'!J63:O63)-C63</f>
        <v>0</v>
      </c>
      <c r="S63" s="19">
        <f t="shared" si="0"/>
        <v>0</v>
      </c>
      <c r="T63" s="19">
        <f t="shared" si="1"/>
        <v>0</v>
      </c>
      <c r="U63" s="19">
        <f t="shared" si="2"/>
        <v>0</v>
      </c>
      <c r="V63" s="19">
        <f>SUM('02'!G63:H63,'02'!J63:N63)-'02'!F63</f>
        <v>0</v>
      </c>
    </row>
    <row r="64" spans="2:22" s="22" customFormat="1">
      <c r="B64" s="41" t="s">
        <v>55</v>
      </c>
      <c r="C64" s="53">
        <f>SUM(D64,E64,F64,J64,M64,'02'!C64,'02'!D64,'02'!E64,'02'!F64,'02'!O64)</f>
        <v>5776</v>
      </c>
      <c r="D64" s="55">
        <v>19</v>
      </c>
      <c r="E64" s="55">
        <v>11</v>
      </c>
      <c r="F64" s="55">
        <v>4911</v>
      </c>
      <c r="G64" s="55">
        <v>847</v>
      </c>
      <c r="H64" s="56">
        <v>4064</v>
      </c>
      <c r="I64" s="42"/>
      <c r="J64" s="64">
        <v>32</v>
      </c>
      <c r="K64" s="65">
        <v>12</v>
      </c>
      <c r="L64" s="65">
        <v>20</v>
      </c>
      <c r="M64" s="65">
        <v>194</v>
      </c>
      <c r="N64" s="65">
        <v>72</v>
      </c>
      <c r="O64" s="65">
        <v>122</v>
      </c>
      <c r="P64" s="43" t="s">
        <v>55</v>
      </c>
      <c r="R64" s="19">
        <f>SUM(D64:E64,G64:H64,K64:L64,N64:O64,'02'!C64:E64,'02'!G64:H64,'02'!J64:O64)-C64</f>
        <v>0</v>
      </c>
      <c r="S64" s="19">
        <f t="shared" si="0"/>
        <v>0</v>
      </c>
      <c r="T64" s="19">
        <f t="shared" si="1"/>
        <v>0</v>
      </c>
      <c r="U64" s="19">
        <f t="shared" si="2"/>
        <v>0</v>
      </c>
      <c r="V64" s="19">
        <f>SUM('02'!G64:H64,'02'!J64:N64)-'02'!F64</f>
        <v>0</v>
      </c>
    </row>
    <row r="65" spans="2:22" s="22" customFormat="1" ht="12.6" thickBot="1">
      <c r="B65" s="45" t="s">
        <v>56</v>
      </c>
      <c r="C65" s="57">
        <f>SUM(D65,E65,F65,J65,M65,'02'!C65,'02'!D65,'02'!E65,'02'!F65,'02'!O65)</f>
        <v>6514</v>
      </c>
      <c r="D65" s="58">
        <v>25</v>
      </c>
      <c r="E65" s="58">
        <v>2</v>
      </c>
      <c r="F65" s="58">
        <v>5750</v>
      </c>
      <c r="G65" s="58">
        <v>3614</v>
      </c>
      <c r="H65" s="59">
        <v>2136</v>
      </c>
      <c r="I65" s="42"/>
      <c r="J65" s="66">
        <v>69</v>
      </c>
      <c r="K65" s="67">
        <v>50</v>
      </c>
      <c r="L65" s="67">
        <v>19</v>
      </c>
      <c r="M65" s="67">
        <v>209</v>
      </c>
      <c r="N65" s="67">
        <v>147</v>
      </c>
      <c r="O65" s="67">
        <v>62</v>
      </c>
      <c r="P65" s="46" t="s">
        <v>56</v>
      </c>
      <c r="R65" s="19">
        <f>SUM(D65:E65,G65:H65,K65:L65,N65:O65,'02'!C65:E65,'02'!G65:H65,'02'!J65:O65)-C65</f>
        <v>0</v>
      </c>
      <c r="S65" s="19">
        <f t="shared" si="0"/>
        <v>0</v>
      </c>
      <c r="T65" s="19">
        <f t="shared" si="1"/>
        <v>0</v>
      </c>
      <c r="U65" s="19">
        <f t="shared" si="2"/>
        <v>0</v>
      </c>
      <c r="V65" s="19">
        <f>SUM('02'!G65:H65,'02'!J65:N65)-'02'!F65</f>
        <v>0</v>
      </c>
    </row>
    <row r="66" spans="2:22">
      <c r="C66" s="23"/>
      <c r="D66" s="23"/>
      <c r="E66" s="23"/>
      <c r="F66" s="23"/>
      <c r="G66" s="23"/>
      <c r="H66" s="23"/>
      <c r="I66" s="47"/>
      <c r="J66" s="23"/>
      <c r="K66" s="23"/>
      <c r="L66" s="23"/>
      <c r="M66" s="23"/>
      <c r="N66" s="23"/>
      <c r="O66" s="23"/>
    </row>
    <row r="67" spans="2:22">
      <c r="B67" s="1" t="s">
        <v>74</v>
      </c>
    </row>
    <row r="68" spans="2:22">
      <c r="B68" s="1" t="s">
        <v>75</v>
      </c>
      <c r="C68" s="23">
        <f>SUM(C7,C13,C20,C21,C32,C39,C46,C52,C57)-C6</f>
        <v>0</v>
      </c>
      <c r="D68" s="23">
        <f t="shared" ref="D68:J68" si="3">SUM(D7,D13,D20,D21,D32,D39,D46,D52,D57)-D6</f>
        <v>0</v>
      </c>
      <c r="E68" s="23">
        <f t="shared" si="3"/>
        <v>0</v>
      </c>
      <c r="F68" s="23">
        <f t="shared" si="3"/>
        <v>0</v>
      </c>
      <c r="G68" s="23">
        <f t="shared" si="3"/>
        <v>0</v>
      </c>
      <c r="H68" s="23">
        <f t="shared" si="3"/>
        <v>0</v>
      </c>
      <c r="I68" s="47"/>
      <c r="J68" s="23">
        <f t="shared" si="3"/>
        <v>0</v>
      </c>
      <c r="K68" s="23">
        <f>SUM(K7,K13,K20,K21,K32,K39,K46,K52,K57)-K6</f>
        <v>0</v>
      </c>
      <c r="L68" s="23">
        <f>SUM(L7,L13,L20,L21,L32,L39,L46,L52,L57)-L6</f>
        <v>0</v>
      </c>
      <c r="M68" s="23">
        <f>SUM(M7,M13,M20,M21,M32,M39,M46,M52,M57)-M6</f>
        <v>0</v>
      </c>
      <c r="N68" s="23">
        <f>SUM(N7,N13,N20,N21,N32,N39,N46,N52,N57)-N6</f>
        <v>0</v>
      </c>
      <c r="O68" s="23">
        <f>SUM(O7,O13,O20,O21,O32,O39,O46,O52,O57)-O6</f>
        <v>0</v>
      </c>
    </row>
    <row r="69" spans="2:22">
      <c r="B69" s="1" t="s">
        <v>76</v>
      </c>
      <c r="C69" s="23">
        <f>SUM(C8:C12)-C7</f>
        <v>0</v>
      </c>
      <c r="D69" s="23">
        <f t="shared" ref="D69:J69" si="4">SUM(D8:D12)-D7</f>
        <v>0</v>
      </c>
      <c r="E69" s="23">
        <f t="shared" si="4"/>
        <v>0</v>
      </c>
      <c r="F69" s="23">
        <f t="shared" si="4"/>
        <v>0</v>
      </c>
      <c r="G69" s="23">
        <f t="shared" si="4"/>
        <v>0</v>
      </c>
      <c r="H69" s="23">
        <f t="shared" si="4"/>
        <v>0</v>
      </c>
      <c r="I69" s="47"/>
      <c r="J69" s="23">
        <f t="shared" si="4"/>
        <v>0</v>
      </c>
      <c r="K69" s="23">
        <f>SUM(K8:K12)-K7</f>
        <v>0</v>
      </c>
      <c r="L69" s="23">
        <f>SUM(L8:L12)-L7</f>
        <v>0</v>
      </c>
      <c r="M69" s="23">
        <f>SUM(M8:M12)-M7</f>
        <v>0</v>
      </c>
      <c r="N69" s="23">
        <f>SUM(N8:N12)-N7</f>
        <v>0</v>
      </c>
      <c r="O69" s="23">
        <f>SUM(O8:O12)-O7</f>
        <v>0</v>
      </c>
    </row>
    <row r="70" spans="2:22">
      <c r="B70" s="1" t="s">
        <v>77</v>
      </c>
      <c r="C70" s="24">
        <f>SUM(C14:C19)-C13</f>
        <v>0</v>
      </c>
      <c r="D70" s="24">
        <f t="shared" ref="D70:J70" si="5">SUM(D14:D19)-D13</f>
        <v>0</v>
      </c>
      <c r="E70" s="24">
        <f t="shared" si="5"/>
        <v>0</v>
      </c>
      <c r="F70" s="24">
        <f t="shared" si="5"/>
        <v>0</v>
      </c>
      <c r="G70" s="24">
        <f t="shared" si="5"/>
        <v>0</v>
      </c>
      <c r="H70" s="24">
        <f t="shared" si="5"/>
        <v>0</v>
      </c>
      <c r="I70" s="48"/>
      <c r="J70" s="24">
        <f t="shared" si="5"/>
        <v>0</v>
      </c>
      <c r="K70" s="24">
        <f>SUM(K14:K19)-K13</f>
        <v>0</v>
      </c>
      <c r="L70" s="24">
        <f>SUM(L14:L19)-L13</f>
        <v>0</v>
      </c>
      <c r="M70" s="24">
        <f>SUM(M14:M19)-M13</f>
        <v>0</v>
      </c>
      <c r="N70" s="24">
        <f>SUM(N14:N19)-N13</f>
        <v>0</v>
      </c>
      <c r="O70" s="24">
        <f>SUM(O14:O19)-O13</f>
        <v>0</v>
      </c>
    </row>
    <row r="71" spans="2:22">
      <c r="B71" s="1" t="s">
        <v>78</v>
      </c>
      <c r="C71" s="24">
        <f>SUM(C22:C31)-C21</f>
        <v>0</v>
      </c>
      <c r="D71" s="24">
        <f t="shared" ref="D71:J71" si="6">SUM(D22:D31)-D21</f>
        <v>0</v>
      </c>
      <c r="E71" s="24">
        <f t="shared" si="6"/>
        <v>0</v>
      </c>
      <c r="F71" s="24">
        <f t="shared" si="6"/>
        <v>0</v>
      </c>
      <c r="G71" s="24">
        <f t="shared" si="6"/>
        <v>0</v>
      </c>
      <c r="H71" s="24">
        <f t="shared" si="6"/>
        <v>0</v>
      </c>
      <c r="I71" s="48"/>
      <c r="J71" s="24">
        <f t="shared" si="6"/>
        <v>0</v>
      </c>
      <c r="K71" s="24">
        <f>SUM(K22:K31)-K21</f>
        <v>0</v>
      </c>
      <c r="L71" s="24">
        <f>SUM(L22:L31)-L21</f>
        <v>0</v>
      </c>
      <c r="M71" s="24">
        <f>SUM(M22:M31)-M21</f>
        <v>0</v>
      </c>
      <c r="N71" s="24">
        <f>SUM(N22:N31)-N21</f>
        <v>0</v>
      </c>
      <c r="O71" s="24">
        <f>SUM(O22:O31)-O21</f>
        <v>0</v>
      </c>
    </row>
    <row r="72" spans="2:22">
      <c r="B72" s="1" t="s">
        <v>79</v>
      </c>
      <c r="C72" s="24">
        <f>SUM(C33:C38)-C32</f>
        <v>0</v>
      </c>
      <c r="D72" s="24">
        <f t="shared" ref="D72:J72" si="7">SUM(D33:D38)-D32</f>
        <v>0</v>
      </c>
      <c r="E72" s="24">
        <f t="shared" si="7"/>
        <v>0</v>
      </c>
      <c r="F72" s="24">
        <f t="shared" si="7"/>
        <v>0</v>
      </c>
      <c r="G72" s="24">
        <f t="shared" si="7"/>
        <v>0</v>
      </c>
      <c r="H72" s="24">
        <f t="shared" si="7"/>
        <v>0</v>
      </c>
      <c r="I72" s="48"/>
      <c r="J72" s="24">
        <f t="shared" si="7"/>
        <v>0</v>
      </c>
      <c r="K72" s="24">
        <f>SUM(K33:K38)-K32</f>
        <v>0</v>
      </c>
      <c r="L72" s="24">
        <f>SUM(L33:L38)-L32</f>
        <v>0</v>
      </c>
      <c r="M72" s="24">
        <f>SUM(M33:M38)-M32</f>
        <v>0</v>
      </c>
      <c r="N72" s="24">
        <f>SUM(N33:N38)-N32</f>
        <v>0</v>
      </c>
      <c r="O72" s="24">
        <f>SUM(O33:O38)-O32</f>
        <v>0</v>
      </c>
    </row>
    <row r="73" spans="2:22">
      <c r="B73" s="1" t="s">
        <v>80</v>
      </c>
      <c r="C73" s="24">
        <f>SUM(C40:C45)-C39</f>
        <v>0</v>
      </c>
      <c r="D73" s="24">
        <f t="shared" ref="D73:J73" si="8">SUM(D40:D45)-D39</f>
        <v>0</v>
      </c>
      <c r="E73" s="24">
        <f t="shared" si="8"/>
        <v>0</v>
      </c>
      <c r="F73" s="24">
        <f t="shared" si="8"/>
        <v>0</v>
      </c>
      <c r="G73" s="24">
        <f t="shared" si="8"/>
        <v>0</v>
      </c>
      <c r="H73" s="24">
        <f t="shared" si="8"/>
        <v>0</v>
      </c>
      <c r="I73" s="48"/>
      <c r="J73" s="24">
        <f t="shared" si="8"/>
        <v>0</v>
      </c>
      <c r="K73" s="24">
        <f>SUM(K40:K45)-K39</f>
        <v>0</v>
      </c>
      <c r="L73" s="24">
        <f>SUM(L40:L45)-L39</f>
        <v>0</v>
      </c>
      <c r="M73" s="24">
        <f>SUM(M40:M45)-M39</f>
        <v>0</v>
      </c>
      <c r="N73" s="24">
        <f>SUM(N40:N45)-N39</f>
        <v>0</v>
      </c>
      <c r="O73" s="24">
        <f>SUM(O40:O45)-O39</f>
        <v>0</v>
      </c>
    </row>
    <row r="74" spans="2:22">
      <c r="B74" s="1" t="s">
        <v>81</v>
      </c>
      <c r="C74" s="24">
        <f>SUM(C47:C51)-C46</f>
        <v>0</v>
      </c>
      <c r="D74" s="24">
        <f t="shared" ref="D74:J74" si="9">SUM(D47:D51)-D46</f>
        <v>0</v>
      </c>
      <c r="E74" s="24">
        <f t="shared" si="9"/>
        <v>0</v>
      </c>
      <c r="F74" s="24">
        <f t="shared" si="9"/>
        <v>0</v>
      </c>
      <c r="G74" s="24">
        <f t="shared" si="9"/>
        <v>0</v>
      </c>
      <c r="H74" s="24">
        <f t="shared" si="9"/>
        <v>0</v>
      </c>
      <c r="I74" s="48"/>
      <c r="J74" s="24">
        <f t="shared" si="9"/>
        <v>0</v>
      </c>
      <c r="K74" s="24">
        <f>SUM(K47:K51)-K46</f>
        <v>0</v>
      </c>
      <c r="L74" s="24">
        <f>SUM(L47:L51)-L46</f>
        <v>0</v>
      </c>
      <c r="M74" s="24">
        <f>SUM(M47:M51)-M46</f>
        <v>0</v>
      </c>
      <c r="N74" s="24">
        <f>SUM(N47:N51)-N46</f>
        <v>0</v>
      </c>
      <c r="O74" s="24">
        <f>SUM(O47:O51)-O46</f>
        <v>0</v>
      </c>
    </row>
    <row r="75" spans="2:22">
      <c r="B75" s="1" t="s">
        <v>82</v>
      </c>
      <c r="C75" s="24">
        <f>SUM(C53:C56)-C52</f>
        <v>0</v>
      </c>
      <c r="D75" s="24">
        <f t="shared" ref="D75:J75" si="10">SUM(D53:D56)-D52</f>
        <v>0</v>
      </c>
      <c r="E75" s="24">
        <f t="shared" si="10"/>
        <v>0</v>
      </c>
      <c r="F75" s="24">
        <f t="shared" si="10"/>
        <v>0</v>
      </c>
      <c r="G75" s="24">
        <f t="shared" si="10"/>
        <v>0</v>
      </c>
      <c r="H75" s="24">
        <f t="shared" si="10"/>
        <v>0</v>
      </c>
      <c r="I75" s="48"/>
      <c r="J75" s="24">
        <f t="shared" si="10"/>
        <v>0</v>
      </c>
      <c r="K75" s="24">
        <f>SUM(K53:K56)-K52</f>
        <v>0</v>
      </c>
      <c r="L75" s="24">
        <f>SUM(L53:L56)-L52</f>
        <v>0</v>
      </c>
      <c r="M75" s="24">
        <f>SUM(M53:M56)-M52</f>
        <v>0</v>
      </c>
      <c r="N75" s="24">
        <f>SUM(N53:N56)-N52</f>
        <v>0</v>
      </c>
      <c r="O75" s="24">
        <f>SUM(O53:O56)-O52</f>
        <v>0</v>
      </c>
    </row>
    <row r="76" spans="2:22">
      <c r="B76" s="1" t="s">
        <v>83</v>
      </c>
      <c r="C76" s="24">
        <f>SUM(C58:C65)-C57</f>
        <v>0</v>
      </c>
      <c r="D76" s="24">
        <f t="shared" ref="D76:J76" si="11">SUM(D58:D65)-D57</f>
        <v>0</v>
      </c>
      <c r="E76" s="24">
        <f t="shared" si="11"/>
        <v>0</v>
      </c>
      <c r="F76" s="24">
        <f t="shared" si="11"/>
        <v>0</v>
      </c>
      <c r="G76" s="24">
        <f t="shared" si="11"/>
        <v>0</v>
      </c>
      <c r="H76" s="24">
        <f t="shared" si="11"/>
        <v>0</v>
      </c>
      <c r="I76" s="48"/>
      <c r="J76" s="24">
        <f t="shared" si="11"/>
        <v>0</v>
      </c>
      <c r="K76" s="24">
        <f>SUM(K58:K65)-K57</f>
        <v>0</v>
      </c>
      <c r="L76" s="24">
        <f>SUM(L58:L65)-L57</f>
        <v>0</v>
      </c>
      <c r="M76" s="24">
        <f>SUM(M58:M65)-M57</f>
        <v>0</v>
      </c>
      <c r="N76" s="24">
        <f>SUM(N58:N65)-N57</f>
        <v>0</v>
      </c>
      <c r="O76" s="24">
        <f>SUM(O58:O65)-O57</f>
        <v>0</v>
      </c>
    </row>
    <row r="77" spans="2:22">
      <c r="C77" s="1"/>
      <c r="D77" s="1"/>
      <c r="E77" s="1"/>
      <c r="F77" s="1"/>
      <c r="G77" s="1"/>
      <c r="H77" s="1"/>
      <c r="I77" s="49"/>
      <c r="J77" s="1"/>
      <c r="K77" s="1"/>
      <c r="L77" s="1"/>
      <c r="M77" s="1"/>
      <c r="N77" s="1"/>
      <c r="O77" s="1"/>
    </row>
    <row r="78" spans="2:22">
      <c r="C78" s="1"/>
      <c r="D78" s="1"/>
      <c r="E78" s="1"/>
      <c r="F78" s="1"/>
      <c r="G78" s="1"/>
      <c r="H78" s="1"/>
      <c r="I78" s="49"/>
      <c r="J78" s="1"/>
      <c r="K78" s="1"/>
      <c r="L78" s="1"/>
      <c r="M78" s="1"/>
      <c r="N78" s="1"/>
      <c r="O78" s="1"/>
    </row>
  </sheetData>
  <mergeCells count="10">
    <mergeCell ref="K2:O2"/>
    <mergeCell ref="D2:G2"/>
    <mergeCell ref="B4:B5"/>
    <mergeCell ref="C4:C5"/>
    <mergeCell ref="P4:P5"/>
    <mergeCell ref="M4:O4"/>
    <mergeCell ref="D4:D5"/>
    <mergeCell ref="E4:E5"/>
    <mergeCell ref="F4:H4"/>
    <mergeCell ref="J4:L4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76"/>
  <sheetViews>
    <sheetView view="pageBreakPreview" zoomScaleNormal="100" workbookViewId="0">
      <selection activeCell="G3" sqref="G3"/>
    </sheetView>
  </sheetViews>
  <sheetFormatPr defaultColWidth="9.109375" defaultRowHeight="12"/>
  <cols>
    <col min="1" max="1" width="3.6640625" style="2" customWidth="1"/>
    <col min="2" max="2" width="14.6640625" style="1" customWidth="1"/>
    <col min="3" max="7" width="11.33203125" style="2" customWidth="1"/>
    <col min="8" max="8" width="14.109375" style="2" customWidth="1"/>
    <col min="9" max="9" width="2.6640625" style="2" customWidth="1"/>
    <col min="10" max="15" width="11.33203125" style="2" customWidth="1"/>
    <col min="16" max="16" width="14.6640625" style="1" customWidth="1"/>
    <col min="17" max="16384" width="9.109375" style="2"/>
  </cols>
  <sheetData>
    <row r="1" spans="2:19">
      <c r="B1" s="50" t="s">
        <v>95</v>
      </c>
      <c r="J1" s="51" t="s">
        <v>96</v>
      </c>
    </row>
    <row r="2" spans="2:19" s="7" customFormat="1" ht="14.4">
      <c r="B2" s="3"/>
      <c r="C2" s="4"/>
      <c r="D2" s="96" t="s">
        <v>105</v>
      </c>
      <c r="E2" s="97"/>
      <c r="F2" s="97"/>
      <c r="G2" s="97"/>
      <c r="H2" s="4"/>
      <c r="I2" s="5"/>
      <c r="J2" s="3"/>
      <c r="K2" s="96" t="s">
        <v>86</v>
      </c>
      <c r="L2" s="97"/>
      <c r="M2" s="97"/>
      <c r="N2" s="97"/>
      <c r="O2" s="4"/>
      <c r="P2" s="4"/>
      <c r="Q2" s="6"/>
      <c r="R2" s="6"/>
      <c r="S2" s="6"/>
    </row>
    <row r="3" spans="2:19" s="10" customFormat="1" ht="12.6" thickBot="1">
      <c r="B3" s="8"/>
      <c r="C3" s="9"/>
      <c r="D3" s="9"/>
      <c r="E3" s="9"/>
      <c r="F3" s="9"/>
      <c r="G3" s="9"/>
      <c r="H3" s="9"/>
      <c r="J3" s="9"/>
      <c r="K3" s="9"/>
      <c r="L3" s="9"/>
      <c r="M3" s="9"/>
      <c r="N3" s="9"/>
      <c r="O3" s="9"/>
      <c r="P3" s="8"/>
    </row>
    <row r="4" spans="2:19" s="12" customFormat="1" ht="24" customHeight="1">
      <c r="B4" s="106" t="s">
        <v>0</v>
      </c>
      <c r="C4" s="108" t="s">
        <v>72</v>
      </c>
      <c r="D4" s="102" t="s">
        <v>1</v>
      </c>
      <c r="E4" s="108" t="s">
        <v>73</v>
      </c>
      <c r="F4" s="98" t="s">
        <v>88</v>
      </c>
      <c r="G4" s="99"/>
      <c r="H4" s="99"/>
      <c r="I4" s="11"/>
      <c r="J4" s="100" t="s">
        <v>88</v>
      </c>
      <c r="K4" s="99"/>
      <c r="L4" s="99"/>
      <c r="M4" s="99"/>
      <c r="N4" s="101"/>
      <c r="O4" s="102" t="s">
        <v>65</v>
      </c>
      <c r="P4" s="104" t="s">
        <v>0</v>
      </c>
    </row>
    <row r="5" spans="2:19" s="12" customFormat="1" ht="24" customHeight="1">
      <c r="B5" s="107"/>
      <c r="C5" s="103"/>
      <c r="D5" s="103"/>
      <c r="E5" s="103"/>
      <c r="F5" s="13" t="s">
        <v>66</v>
      </c>
      <c r="G5" s="14" t="s">
        <v>67</v>
      </c>
      <c r="H5" s="14" t="s">
        <v>68</v>
      </c>
      <c r="I5" s="15"/>
      <c r="J5" s="16" t="s">
        <v>3</v>
      </c>
      <c r="K5" s="14" t="s">
        <v>69</v>
      </c>
      <c r="L5" s="14" t="s">
        <v>70</v>
      </c>
      <c r="M5" s="17" t="s">
        <v>87</v>
      </c>
      <c r="N5" s="18" t="s">
        <v>71</v>
      </c>
      <c r="O5" s="103"/>
      <c r="P5" s="105"/>
    </row>
    <row r="6" spans="2:19" s="20" customFormat="1">
      <c r="B6" s="38" t="s">
        <v>4</v>
      </c>
      <c r="C6" s="68">
        <v>482</v>
      </c>
      <c r="D6" s="68">
        <v>855</v>
      </c>
      <c r="E6" s="68">
        <v>206</v>
      </c>
      <c r="F6" s="68">
        <v>57883</v>
      </c>
      <c r="G6" s="68">
        <v>4040</v>
      </c>
      <c r="H6" s="69">
        <v>453</v>
      </c>
      <c r="I6" s="19"/>
      <c r="J6" s="76">
        <v>18182</v>
      </c>
      <c r="K6" s="77">
        <v>480</v>
      </c>
      <c r="L6" s="77">
        <v>24440</v>
      </c>
      <c r="M6" s="77">
        <v>778</v>
      </c>
      <c r="N6" s="77">
        <v>9510</v>
      </c>
      <c r="O6" s="77">
        <v>759</v>
      </c>
      <c r="P6" s="40" t="s">
        <v>4</v>
      </c>
    </row>
    <row r="7" spans="2:19" s="20" customFormat="1">
      <c r="B7" s="38" t="s">
        <v>5</v>
      </c>
      <c r="C7" s="70">
        <v>23</v>
      </c>
      <c r="D7" s="70">
        <v>35</v>
      </c>
      <c r="E7" s="70">
        <v>0</v>
      </c>
      <c r="F7" s="70">
        <v>1559</v>
      </c>
      <c r="G7" s="70">
        <v>131</v>
      </c>
      <c r="H7" s="71">
        <v>29</v>
      </c>
      <c r="I7" s="19"/>
      <c r="J7" s="78">
        <v>481</v>
      </c>
      <c r="K7" s="79">
        <v>34</v>
      </c>
      <c r="L7" s="79">
        <v>649</v>
      </c>
      <c r="M7" s="79">
        <v>39</v>
      </c>
      <c r="N7" s="79">
        <v>196</v>
      </c>
      <c r="O7" s="79">
        <v>38</v>
      </c>
      <c r="P7" s="40" t="s">
        <v>5</v>
      </c>
    </row>
    <row r="8" spans="2:19" s="22" customFormat="1">
      <c r="B8" s="41" t="s">
        <v>6</v>
      </c>
      <c r="C8" s="72">
        <v>12</v>
      </c>
      <c r="D8" s="72">
        <v>24</v>
      </c>
      <c r="E8" s="72">
        <v>0</v>
      </c>
      <c r="F8" s="72">
        <v>1080</v>
      </c>
      <c r="G8" s="72">
        <v>87</v>
      </c>
      <c r="H8" s="73">
        <v>19</v>
      </c>
      <c r="I8" s="21"/>
      <c r="J8" s="80">
        <v>381</v>
      </c>
      <c r="K8" s="81">
        <v>26</v>
      </c>
      <c r="L8" s="81">
        <v>442</v>
      </c>
      <c r="M8" s="81">
        <v>16</v>
      </c>
      <c r="N8" s="81">
        <v>109</v>
      </c>
      <c r="O8" s="81">
        <v>26</v>
      </c>
      <c r="P8" s="43" t="s">
        <v>6</v>
      </c>
    </row>
    <row r="9" spans="2:19" s="22" customFormat="1">
      <c r="B9" s="41" t="s">
        <v>7</v>
      </c>
      <c r="C9" s="72">
        <v>2</v>
      </c>
      <c r="D9" s="72">
        <v>3</v>
      </c>
      <c r="E9" s="72">
        <v>0</v>
      </c>
      <c r="F9" s="72">
        <v>100</v>
      </c>
      <c r="G9" s="72">
        <v>14</v>
      </c>
      <c r="H9" s="73">
        <v>7</v>
      </c>
      <c r="I9" s="21"/>
      <c r="J9" s="80">
        <v>33</v>
      </c>
      <c r="K9" s="81">
        <v>0</v>
      </c>
      <c r="L9" s="81">
        <v>32</v>
      </c>
      <c r="M9" s="81">
        <v>1</v>
      </c>
      <c r="N9" s="81">
        <v>13</v>
      </c>
      <c r="O9" s="81">
        <v>2</v>
      </c>
      <c r="P9" s="43" t="s">
        <v>7</v>
      </c>
    </row>
    <row r="10" spans="2:19" s="22" customFormat="1">
      <c r="B10" s="41" t="s">
        <v>8</v>
      </c>
      <c r="C10" s="72">
        <v>4</v>
      </c>
      <c r="D10" s="72">
        <v>1</v>
      </c>
      <c r="E10" s="72">
        <v>0</v>
      </c>
      <c r="F10" s="72">
        <v>125</v>
      </c>
      <c r="G10" s="72">
        <v>13</v>
      </c>
      <c r="H10" s="73">
        <v>1</v>
      </c>
      <c r="I10" s="21"/>
      <c r="J10" s="80">
        <v>26</v>
      </c>
      <c r="K10" s="81">
        <v>0</v>
      </c>
      <c r="L10" s="81">
        <v>43</v>
      </c>
      <c r="M10" s="81">
        <v>4</v>
      </c>
      <c r="N10" s="81">
        <v>38</v>
      </c>
      <c r="O10" s="81">
        <v>2</v>
      </c>
      <c r="P10" s="43" t="s">
        <v>8</v>
      </c>
    </row>
    <row r="11" spans="2:19" s="22" customFormat="1">
      <c r="B11" s="41" t="s">
        <v>9</v>
      </c>
      <c r="C11" s="72">
        <v>3</v>
      </c>
      <c r="D11" s="72">
        <v>5</v>
      </c>
      <c r="E11" s="72">
        <v>0</v>
      </c>
      <c r="F11" s="72">
        <v>188</v>
      </c>
      <c r="G11" s="72">
        <v>12</v>
      </c>
      <c r="H11" s="73">
        <v>2</v>
      </c>
      <c r="I11" s="21"/>
      <c r="J11" s="80">
        <v>30</v>
      </c>
      <c r="K11" s="81">
        <v>8</v>
      </c>
      <c r="L11" s="81">
        <v>93</v>
      </c>
      <c r="M11" s="81">
        <v>12</v>
      </c>
      <c r="N11" s="81">
        <v>31</v>
      </c>
      <c r="O11" s="81">
        <v>5</v>
      </c>
      <c r="P11" s="43" t="s">
        <v>9</v>
      </c>
    </row>
    <row r="12" spans="2:19" s="22" customFormat="1">
      <c r="B12" s="41" t="s">
        <v>10</v>
      </c>
      <c r="C12" s="72">
        <v>2</v>
      </c>
      <c r="D12" s="72">
        <v>2</v>
      </c>
      <c r="E12" s="72">
        <v>0</v>
      </c>
      <c r="F12" s="72">
        <v>66</v>
      </c>
      <c r="G12" s="72">
        <v>5</v>
      </c>
      <c r="H12" s="73">
        <v>0</v>
      </c>
      <c r="I12" s="21"/>
      <c r="J12" s="80">
        <v>11</v>
      </c>
      <c r="K12" s="81">
        <v>0</v>
      </c>
      <c r="L12" s="81">
        <v>39</v>
      </c>
      <c r="M12" s="81">
        <v>6</v>
      </c>
      <c r="N12" s="81">
        <v>5</v>
      </c>
      <c r="O12" s="81">
        <v>3</v>
      </c>
      <c r="P12" s="43" t="s">
        <v>10</v>
      </c>
    </row>
    <row r="13" spans="2:19" s="20" customFormat="1">
      <c r="B13" s="38" t="s">
        <v>97</v>
      </c>
      <c r="C13" s="70">
        <v>25</v>
      </c>
      <c r="D13" s="70">
        <v>67</v>
      </c>
      <c r="E13" s="70">
        <v>12</v>
      </c>
      <c r="F13" s="70">
        <v>3839</v>
      </c>
      <c r="G13" s="70">
        <v>149</v>
      </c>
      <c r="H13" s="71">
        <v>24</v>
      </c>
      <c r="I13" s="19"/>
      <c r="J13" s="78">
        <v>386</v>
      </c>
      <c r="K13" s="79">
        <v>56</v>
      </c>
      <c r="L13" s="79">
        <v>2813</v>
      </c>
      <c r="M13" s="79">
        <v>21</v>
      </c>
      <c r="N13" s="79">
        <v>390</v>
      </c>
      <c r="O13" s="79">
        <v>53</v>
      </c>
      <c r="P13" s="40" t="s">
        <v>97</v>
      </c>
    </row>
    <row r="14" spans="2:19" s="22" customFormat="1">
      <c r="B14" s="41" t="s">
        <v>11</v>
      </c>
      <c r="C14" s="72">
        <v>4</v>
      </c>
      <c r="D14" s="72">
        <v>5</v>
      </c>
      <c r="E14" s="72">
        <v>5</v>
      </c>
      <c r="F14" s="72">
        <v>369</v>
      </c>
      <c r="G14" s="72">
        <v>14</v>
      </c>
      <c r="H14" s="73">
        <v>0</v>
      </c>
      <c r="I14" s="21"/>
      <c r="J14" s="80">
        <v>45</v>
      </c>
      <c r="K14" s="81">
        <v>16</v>
      </c>
      <c r="L14" s="81">
        <v>250</v>
      </c>
      <c r="M14" s="81">
        <v>0</v>
      </c>
      <c r="N14" s="81">
        <v>44</v>
      </c>
      <c r="O14" s="81">
        <v>9</v>
      </c>
      <c r="P14" s="43" t="s">
        <v>11</v>
      </c>
    </row>
    <row r="15" spans="2:19" s="22" customFormat="1">
      <c r="B15" s="41" t="s">
        <v>12</v>
      </c>
      <c r="C15" s="72">
        <v>1</v>
      </c>
      <c r="D15" s="72">
        <v>4</v>
      </c>
      <c r="E15" s="72">
        <v>1</v>
      </c>
      <c r="F15" s="72">
        <v>430</v>
      </c>
      <c r="G15" s="72">
        <v>21</v>
      </c>
      <c r="H15" s="73">
        <v>2</v>
      </c>
      <c r="I15" s="21"/>
      <c r="J15" s="80">
        <v>54</v>
      </c>
      <c r="K15" s="81">
        <v>4</v>
      </c>
      <c r="L15" s="81">
        <v>310</v>
      </c>
      <c r="M15" s="81">
        <v>0</v>
      </c>
      <c r="N15" s="81">
        <v>39</v>
      </c>
      <c r="O15" s="81">
        <v>3</v>
      </c>
      <c r="P15" s="43" t="s">
        <v>12</v>
      </c>
    </row>
    <row r="16" spans="2:19" s="22" customFormat="1">
      <c r="B16" s="41" t="s">
        <v>13</v>
      </c>
      <c r="C16" s="72">
        <v>5</v>
      </c>
      <c r="D16" s="72">
        <v>21</v>
      </c>
      <c r="E16" s="72">
        <v>1</v>
      </c>
      <c r="F16" s="72">
        <v>1179</v>
      </c>
      <c r="G16" s="72">
        <v>45</v>
      </c>
      <c r="H16" s="73">
        <v>3</v>
      </c>
      <c r="I16" s="21"/>
      <c r="J16" s="80">
        <v>80</v>
      </c>
      <c r="K16" s="81">
        <v>5</v>
      </c>
      <c r="L16" s="81">
        <v>894</v>
      </c>
      <c r="M16" s="81">
        <v>11</v>
      </c>
      <c r="N16" s="81">
        <v>141</v>
      </c>
      <c r="O16" s="81">
        <v>25</v>
      </c>
      <c r="P16" s="43" t="s">
        <v>13</v>
      </c>
    </row>
    <row r="17" spans="2:16" s="22" customFormat="1">
      <c r="B17" s="41" t="s">
        <v>14</v>
      </c>
      <c r="C17" s="72">
        <v>2</v>
      </c>
      <c r="D17" s="72">
        <v>7</v>
      </c>
      <c r="E17" s="72">
        <v>0</v>
      </c>
      <c r="F17" s="72">
        <v>296</v>
      </c>
      <c r="G17" s="72">
        <v>19</v>
      </c>
      <c r="H17" s="73">
        <v>2</v>
      </c>
      <c r="I17" s="21"/>
      <c r="J17" s="80">
        <v>56</v>
      </c>
      <c r="K17" s="81">
        <v>10</v>
      </c>
      <c r="L17" s="81">
        <v>158</v>
      </c>
      <c r="M17" s="81">
        <v>3</v>
      </c>
      <c r="N17" s="81">
        <v>48</v>
      </c>
      <c r="O17" s="81">
        <v>6</v>
      </c>
      <c r="P17" s="43" t="s">
        <v>14</v>
      </c>
    </row>
    <row r="18" spans="2:16" s="22" customFormat="1">
      <c r="B18" s="41" t="s">
        <v>15</v>
      </c>
      <c r="C18" s="72">
        <v>1</v>
      </c>
      <c r="D18" s="72">
        <v>15</v>
      </c>
      <c r="E18" s="72">
        <v>5</v>
      </c>
      <c r="F18" s="72">
        <v>522</v>
      </c>
      <c r="G18" s="72">
        <v>15</v>
      </c>
      <c r="H18" s="73">
        <v>6</v>
      </c>
      <c r="I18" s="21"/>
      <c r="J18" s="80">
        <v>57</v>
      </c>
      <c r="K18" s="81">
        <v>18</v>
      </c>
      <c r="L18" s="81">
        <v>364</v>
      </c>
      <c r="M18" s="81">
        <v>4</v>
      </c>
      <c r="N18" s="81">
        <v>58</v>
      </c>
      <c r="O18" s="81">
        <v>3</v>
      </c>
      <c r="P18" s="43" t="s">
        <v>15</v>
      </c>
    </row>
    <row r="19" spans="2:16" s="22" customFormat="1">
      <c r="B19" s="41" t="s">
        <v>16</v>
      </c>
      <c r="C19" s="72">
        <v>12</v>
      </c>
      <c r="D19" s="72">
        <v>15</v>
      </c>
      <c r="E19" s="72">
        <v>0</v>
      </c>
      <c r="F19" s="72">
        <v>1043</v>
      </c>
      <c r="G19" s="72">
        <v>35</v>
      </c>
      <c r="H19" s="73">
        <v>11</v>
      </c>
      <c r="I19" s="21"/>
      <c r="J19" s="80">
        <v>94</v>
      </c>
      <c r="K19" s="81">
        <v>3</v>
      </c>
      <c r="L19" s="81">
        <v>837</v>
      </c>
      <c r="M19" s="81">
        <v>3</v>
      </c>
      <c r="N19" s="81">
        <v>60</v>
      </c>
      <c r="O19" s="81">
        <v>7</v>
      </c>
      <c r="P19" s="43" t="s">
        <v>16</v>
      </c>
    </row>
    <row r="20" spans="2:16" s="20" customFormat="1">
      <c r="B20" s="38" t="s">
        <v>17</v>
      </c>
      <c r="C20" s="70">
        <v>93</v>
      </c>
      <c r="D20" s="70">
        <v>55</v>
      </c>
      <c r="E20" s="70">
        <v>19</v>
      </c>
      <c r="F20" s="70">
        <v>8272</v>
      </c>
      <c r="G20" s="70">
        <v>712</v>
      </c>
      <c r="H20" s="71">
        <v>26</v>
      </c>
      <c r="I20" s="19"/>
      <c r="J20" s="78">
        <v>3335</v>
      </c>
      <c r="K20" s="79">
        <v>12</v>
      </c>
      <c r="L20" s="79">
        <v>2551</v>
      </c>
      <c r="M20" s="79">
        <v>27</v>
      </c>
      <c r="N20" s="79">
        <v>1609</v>
      </c>
      <c r="O20" s="79">
        <v>72</v>
      </c>
      <c r="P20" s="40" t="s">
        <v>17</v>
      </c>
    </row>
    <row r="21" spans="2:16" s="20" customFormat="1">
      <c r="B21" s="38" t="s">
        <v>98</v>
      </c>
      <c r="C21" s="70">
        <v>111</v>
      </c>
      <c r="D21" s="70">
        <v>222</v>
      </c>
      <c r="E21" s="70">
        <v>33</v>
      </c>
      <c r="F21" s="70">
        <v>19400</v>
      </c>
      <c r="G21" s="70">
        <v>1041</v>
      </c>
      <c r="H21" s="71">
        <v>107</v>
      </c>
      <c r="I21" s="19"/>
      <c r="J21" s="78">
        <v>5463</v>
      </c>
      <c r="K21" s="79">
        <v>87</v>
      </c>
      <c r="L21" s="79">
        <v>8992</v>
      </c>
      <c r="M21" s="79">
        <v>519</v>
      </c>
      <c r="N21" s="79">
        <v>3191</v>
      </c>
      <c r="O21" s="79">
        <v>206</v>
      </c>
      <c r="P21" s="40" t="s">
        <v>98</v>
      </c>
    </row>
    <row r="22" spans="2:16" s="22" customFormat="1">
      <c r="B22" s="41" t="s">
        <v>18</v>
      </c>
      <c r="C22" s="72">
        <v>2</v>
      </c>
      <c r="D22" s="72">
        <v>13</v>
      </c>
      <c r="E22" s="72">
        <v>14</v>
      </c>
      <c r="F22" s="72">
        <v>1322</v>
      </c>
      <c r="G22" s="72">
        <v>60</v>
      </c>
      <c r="H22" s="73">
        <v>8</v>
      </c>
      <c r="I22" s="21"/>
      <c r="J22" s="80">
        <v>135</v>
      </c>
      <c r="K22" s="81">
        <v>25</v>
      </c>
      <c r="L22" s="81">
        <v>905</v>
      </c>
      <c r="M22" s="81">
        <v>16</v>
      </c>
      <c r="N22" s="81">
        <v>173</v>
      </c>
      <c r="O22" s="81">
        <v>9</v>
      </c>
      <c r="P22" s="43" t="s">
        <v>18</v>
      </c>
    </row>
    <row r="23" spans="2:16" s="22" customFormat="1">
      <c r="B23" s="41" t="s">
        <v>19</v>
      </c>
      <c r="C23" s="72">
        <v>3</v>
      </c>
      <c r="D23" s="72">
        <v>12</v>
      </c>
      <c r="E23" s="72">
        <v>3</v>
      </c>
      <c r="F23" s="72">
        <v>1079</v>
      </c>
      <c r="G23" s="72">
        <v>36</v>
      </c>
      <c r="H23" s="73">
        <v>8</v>
      </c>
      <c r="I23" s="21"/>
      <c r="J23" s="80">
        <v>115</v>
      </c>
      <c r="K23" s="81">
        <v>2</v>
      </c>
      <c r="L23" s="81">
        <v>754</v>
      </c>
      <c r="M23" s="81">
        <v>5</v>
      </c>
      <c r="N23" s="81">
        <v>159</v>
      </c>
      <c r="O23" s="81">
        <v>8</v>
      </c>
      <c r="P23" s="43" t="s">
        <v>19</v>
      </c>
    </row>
    <row r="24" spans="2:16" s="22" customFormat="1">
      <c r="B24" s="41" t="s">
        <v>20</v>
      </c>
      <c r="C24" s="72">
        <v>0</v>
      </c>
      <c r="D24" s="72">
        <v>8</v>
      </c>
      <c r="E24" s="72">
        <v>2</v>
      </c>
      <c r="F24" s="72">
        <v>1250</v>
      </c>
      <c r="G24" s="72">
        <v>54</v>
      </c>
      <c r="H24" s="73">
        <v>2</v>
      </c>
      <c r="I24" s="21"/>
      <c r="J24" s="80">
        <v>189</v>
      </c>
      <c r="K24" s="81">
        <v>5</v>
      </c>
      <c r="L24" s="81">
        <v>829</v>
      </c>
      <c r="M24" s="81">
        <v>11</v>
      </c>
      <c r="N24" s="81">
        <v>160</v>
      </c>
      <c r="O24" s="81">
        <v>5</v>
      </c>
      <c r="P24" s="43" t="s">
        <v>20</v>
      </c>
    </row>
    <row r="25" spans="2:16" s="22" customFormat="1">
      <c r="B25" s="41" t="s">
        <v>21</v>
      </c>
      <c r="C25" s="72">
        <v>17</v>
      </c>
      <c r="D25" s="72">
        <v>53</v>
      </c>
      <c r="E25" s="72">
        <v>1</v>
      </c>
      <c r="F25" s="72">
        <v>5003</v>
      </c>
      <c r="G25" s="72">
        <v>271</v>
      </c>
      <c r="H25" s="73">
        <v>22</v>
      </c>
      <c r="I25" s="21"/>
      <c r="J25" s="80">
        <v>1802</v>
      </c>
      <c r="K25" s="81">
        <v>10</v>
      </c>
      <c r="L25" s="81">
        <v>1745</v>
      </c>
      <c r="M25" s="81">
        <v>5</v>
      </c>
      <c r="N25" s="81">
        <v>1148</v>
      </c>
      <c r="O25" s="81">
        <v>40</v>
      </c>
      <c r="P25" s="43" t="s">
        <v>21</v>
      </c>
    </row>
    <row r="26" spans="2:16" s="22" customFormat="1">
      <c r="B26" s="41" t="s">
        <v>22</v>
      </c>
      <c r="C26" s="72">
        <v>18</v>
      </c>
      <c r="D26" s="72">
        <v>43</v>
      </c>
      <c r="E26" s="72">
        <v>1</v>
      </c>
      <c r="F26" s="72">
        <v>2650</v>
      </c>
      <c r="G26" s="72">
        <v>183</v>
      </c>
      <c r="H26" s="73">
        <v>22</v>
      </c>
      <c r="I26" s="21"/>
      <c r="J26" s="80">
        <v>686</v>
      </c>
      <c r="K26" s="81">
        <v>3</v>
      </c>
      <c r="L26" s="81">
        <v>1243</v>
      </c>
      <c r="M26" s="81">
        <v>85</v>
      </c>
      <c r="N26" s="81">
        <v>428</v>
      </c>
      <c r="O26" s="81">
        <v>30</v>
      </c>
      <c r="P26" s="43" t="s">
        <v>22</v>
      </c>
    </row>
    <row r="27" spans="2:16" s="22" customFormat="1">
      <c r="B27" s="41" t="s">
        <v>23</v>
      </c>
      <c r="C27" s="72">
        <v>55</v>
      </c>
      <c r="D27" s="72">
        <v>25</v>
      </c>
      <c r="E27" s="72">
        <v>1</v>
      </c>
      <c r="F27" s="72">
        <v>4080</v>
      </c>
      <c r="G27" s="72">
        <v>179</v>
      </c>
      <c r="H27" s="73">
        <v>6</v>
      </c>
      <c r="I27" s="21"/>
      <c r="J27" s="80">
        <v>1895</v>
      </c>
      <c r="K27" s="81">
        <v>5</v>
      </c>
      <c r="L27" s="81">
        <v>1038</v>
      </c>
      <c r="M27" s="81">
        <v>336</v>
      </c>
      <c r="N27" s="81">
        <v>621</v>
      </c>
      <c r="O27" s="81">
        <v>42</v>
      </c>
      <c r="P27" s="43" t="s">
        <v>23</v>
      </c>
    </row>
    <row r="28" spans="2:16" s="22" customFormat="1">
      <c r="B28" s="41" t="s">
        <v>24</v>
      </c>
      <c r="C28" s="72">
        <v>8</v>
      </c>
      <c r="D28" s="72">
        <v>12</v>
      </c>
      <c r="E28" s="72">
        <v>5</v>
      </c>
      <c r="F28" s="72">
        <v>1235</v>
      </c>
      <c r="G28" s="72">
        <v>43</v>
      </c>
      <c r="H28" s="73">
        <v>7</v>
      </c>
      <c r="I28" s="21"/>
      <c r="J28" s="80">
        <v>181</v>
      </c>
      <c r="K28" s="81">
        <v>10</v>
      </c>
      <c r="L28" s="81">
        <v>797</v>
      </c>
      <c r="M28" s="81">
        <v>11</v>
      </c>
      <c r="N28" s="81">
        <v>186</v>
      </c>
      <c r="O28" s="81">
        <v>24</v>
      </c>
      <c r="P28" s="43" t="s">
        <v>24</v>
      </c>
    </row>
    <row r="29" spans="2:16" s="22" customFormat="1">
      <c r="B29" s="41" t="s">
        <v>25</v>
      </c>
      <c r="C29" s="72">
        <v>1</v>
      </c>
      <c r="D29" s="72">
        <v>5</v>
      </c>
      <c r="E29" s="72">
        <v>1</v>
      </c>
      <c r="F29" s="72">
        <v>442</v>
      </c>
      <c r="G29" s="72">
        <v>25</v>
      </c>
      <c r="H29" s="73">
        <v>4</v>
      </c>
      <c r="I29" s="21"/>
      <c r="J29" s="80">
        <v>85</v>
      </c>
      <c r="K29" s="81">
        <v>6</v>
      </c>
      <c r="L29" s="81">
        <v>293</v>
      </c>
      <c r="M29" s="81">
        <v>0</v>
      </c>
      <c r="N29" s="81">
        <v>29</v>
      </c>
      <c r="O29" s="81">
        <v>5</v>
      </c>
      <c r="P29" s="43" t="s">
        <v>25</v>
      </c>
    </row>
    <row r="30" spans="2:16" s="22" customFormat="1">
      <c r="B30" s="41" t="s">
        <v>26</v>
      </c>
      <c r="C30" s="72">
        <v>6</v>
      </c>
      <c r="D30" s="72">
        <v>6</v>
      </c>
      <c r="E30" s="72">
        <v>5</v>
      </c>
      <c r="F30" s="72">
        <v>1234</v>
      </c>
      <c r="G30" s="72">
        <v>54</v>
      </c>
      <c r="H30" s="73">
        <v>8</v>
      </c>
      <c r="I30" s="21"/>
      <c r="J30" s="80">
        <v>79</v>
      </c>
      <c r="K30" s="81">
        <v>13</v>
      </c>
      <c r="L30" s="81">
        <v>1021</v>
      </c>
      <c r="M30" s="81">
        <v>5</v>
      </c>
      <c r="N30" s="81">
        <v>54</v>
      </c>
      <c r="O30" s="81">
        <v>18</v>
      </c>
      <c r="P30" s="43" t="s">
        <v>26</v>
      </c>
    </row>
    <row r="31" spans="2:16" s="22" customFormat="1">
      <c r="B31" s="41" t="s">
        <v>27</v>
      </c>
      <c r="C31" s="72">
        <v>1</v>
      </c>
      <c r="D31" s="72">
        <v>45</v>
      </c>
      <c r="E31" s="72">
        <v>0</v>
      </c>
      <c r="F31" s="72">
        <v>1105</v>
      </c>
      <c r="G31" s="72">
        <v>136</v>
      </c>
      <c r="H31" s="73">
        <v>20</v>
      </c>
      <c r="I31" s="21"/>
      <c r="J31" s="80">
        <v>296</v>
      </c>
      <c r="K31" s="81">
        <v>8</v>
      </c>
      <c r="L31" s="81">
        <v>367</v>
      </c>
      <c r="M31" s="81">
        <v>45</v>
      </c>
      <c r="N31" s="81">
        <v>233</v>
      </c>
      <c r="O31" s="81">
        <v>25</v>
      </c>
      <c r="P31" s="43" t="s">
        <v>27</v>
      </c>
    </row>
    <row r="32" spans="2:16" s="20" customFormat="1">
      <c r="B32" s="38" t="s">
        <v>99</v>
      </c>
      <c r="C32" s="70">
        <v>34</v>
      </c>
      <c r="D32" s="70">
        <v>92</v>
      </c>
      <c r="E32" s="70">
        <v>21</v>
      </c>
      <c r="F32" s="70">
        <v>5977</v>
      </c>
      <c r="G32" s="70">
        <v>464</v>
      </c>
      <c r="H32" s="71">
        <v>84</v>
      </c>
      <c r="I32" s="19"/>
      <c r="J32" s="78">
        <v>2271</v>
      </c>
      <c r="K32" s="79">
        <v>64</v>
      </c>
      <c r="L32" s="79">
        <v>2150</v>
      </c>
      <c r="M32" s="79">
        <v>58</v>
      </c>
      <c r="N32" s="79">
        <v>886</v>
      </c>
      <c r="O32" s="79">
        <v>98</v>
      </c>
      <c r="P32" s="40" t="s">
        <v>99</v>
      </c>
    </row>
    <row r="33" spans="2:16" s="22" customFormat="1">
      <c r="B33" s="41" t="s">
        <v>28</v>
      </c>
      <c r="C33" s="72">
        <v>1</v>
      </c>
      <c r="D33" s="72">
        <v>8</v>
      </c>
      <c r="E33" s="72">
        <v>1</v>
      </c>
      <c r="F33" s="72">
        <v>521</v>
      </c>
      <c r="G33" s="72">
        <v>24</v>
      </c>
      <c r="H33" s="73">
        <v>1</v>
      </c>
      <c r="I33" s="21"/>
      <c r="J33" s="80">
        <v>135</v>
      </c>
      <c r="K33" s="81">
        <v>6</v>
      </c>
      <c r="L33" s="81">
        <v>323</v>
      </c>
      <c r="M33" s="81">
        <v>0</v>
      </c>
      <c r="N33" s="81">
        <v>32</v>
      </c>
      <c r="O33" s="81">
        <v>14</v>
      </c>
      <c r="P33" s="43" t="s">
        <v>28</v>
      </c>
    </row>
    <row r="34" spans="2:16" s="22" customFormat="1">
      <c r="B34" s="41" t="s">
        <v>29</v>
      </c>
      <c r="C34" s="72">
        <v>4</v>
      </c>
      <c r="D34" s="72">
        <v>7</v>
      </c>
      <c r="E34" s="72">
        <v>1</v>
      </c>
      <c r="F34" s="72">
        <v>532</v>
      </c>
      <c r="G34" s="72">
        <v>33</v>
      </c>
      <c r="H34" s="73">
        <v>4</v>
      </c>
      <c r="I34" s="21"/>
      <c r="J34" s="80">
        <v>89</v>
      </c>
      <c r="K34" s="81">
        <v>15</v>
      </c>
      <c r="L34" s="81">
        <v>343</v>
      </c>
      <c r="M34" s="81">
        <v>0</v>
      </c>
      <c r="N34" s="81">
        <v>48</v>
      </c>
      <c r="O34" s="81">
        <v>8</v>
      </c>
      <c r="P34" s="43" t="s">
        <v>29</v>
      </c>
    </row>
    <row r="35" spans="2:16" s="22" customFormat="1">
      <c r="B35" s="41" t="s">
        <v>30</v>
      </c>
      <c r="C35" s="72">
        <v>11</v>
      </c>
      <c r="D35" s="72">
        <v>8</v>
      </c>
      <c r="E35" s="72">
        <v>18</v>
      </c>
      <c r="F35" s="72">
        <v>323</v>
      </c>
      <c r="G35" s="72">
        <v>19</v>
      </c>
      <c r="H35" s="73">
        <v>5</v>
      </c>
      <c r="I35" s="21"/>
      <c r="J35" s="80">
        <v>41</v>
      </c>
      <c r="K35" s="81">
        <v>9</v>
      </c>
      <c r="L35" s="81">
        <v>214</v>
      </c>
      <c r="M35" s="81">
        <v>1</v>
      </c>
      <c r="N35" s="81">
        <v>34</v>
      </c>
      <c r="O35" s="81">
        <v>9</v>
      </c>
      <c r="P35" s="43" t="s">
        <v>30</v>
      </c>
    </row>
    <row r="36" spans="2:16" s="22" customFormat="1">
      <c r="B36" s="41" t="s">
        <v>31</v>
      </c>
      <c r="C36" s="72">
        <v>7</v>
      </c>
      <c r="D36" s="72">
        <v>9</v>
      </c>
      <c r="E36" s="72">
        <v>0</v>
      </c>
      <c r="F36" s="72">
        <v>792</v>
      </c>
      <c r="G36" s="72">
        <v>73</v>
      </c>
      <c r="H36" s="73">
        <v>21</v>
      </c>
      <c r="I36" s="21"/>
      <c r="J36" s="80">
        <v>167</v>
      </c>
      <c r="K36" s="81">
        <v>10</v>
      </c>
      <c r="L36" s="81">
        <v>360</v>
      </c>
      <c r="M36" s="81">
        <v>14</v>
      </c>
      <c r="N36" s="81">
        <v>147</v>
      </c>
      <c r="O36" s="81">
        <v>11</v>
      </c>
      <c r="P36" s="43" t="s">
        <v>31</v>
      </c>
    </row>
    <row r="37" spans="2:16" s="22" customFormat="1">
      <c r="B37" s="41" t="s">
        <v>32</v>
      </c>
      <c r="C37" s="72">
        <v>6</v>
      </c>
      <c r="D37" s="72">
        <v>58</v>
      </c>
      <c r="E37" s="72">
        <v>1</v>
      </c>
      <c r="F37" s="72">
        <v>3087</v>
      </c>
      <c r="G37" s="72">
        <v>283</v>
      </c>
      <c r="H37" s="73">
        <v>39</v>
      </c>
      <c r="I37" s="21"/>
      <c r="J37" s="80">
        <v>1736</v>
      </c>
      <c r="K37" s="81">
        <v>19</v>
      </c>
      <c r="L37" s="81">
        <v>474</v>
      </c>
      <c r="M37" s="81">
        <v>40</v>
      </c>
      <c r="N37" s="81">
        <v>496</v>
      </c>
      <c r="O37" s="81">
        <v>49</v>
      </c>
      <c r="P37" s="43" t="s">
        <v>32</v>
      </c>
    </row>
    <row r="38" spans="2:16" s="22" customFormat="1">
      <c r="B38" s="41" t="s">
        <v>33</v>
      </c>
      <c r="C38" s="72">
        <v>5</v>
      </c>
      <c r="D38" s="72">
        <v>2</v>
      </c>
      <c r="E38" s="72">
        <v>0</v>
      </c>
      <c r="F38" s="72">
        <v>722</v>
      </c>
      <c r="G38" s="72">
        <v>32</v>
      </c>
      <c r="H38" s="73">
        <v>14</v>
      </c>
      <c r="I38" s="21"/>
      <c r="J38" s="80">
        <v>103</v>
      </c>
      <c r="K38" s="81">
        <v>5</v>
      </c>
      <c r="L38" s="81">
        <v>436</v>
      </c>
      <c r="M38" s="81">
        <v>3</v>
      </c>
      <c r="N38" s="81">
        <v>129</v>
      </c>
      <c r="O38" s="81">
        <v>7</v>
      </c>
      <c r="P38" s="43" t="s">
        <v>33</v>
      </c>
    </row>
    <row r="39" spans="2:16" s="20" customFormat="1">
      <c r="B39" s="38" t="s">
        <v>100</v>
      </c>
      <c r="C39" s="70">
        <v>144</v>
      </c>
      <c r="D39" s="70">
        <v>206</v>
      </c>
      <c r="E39" s="70">
        <v>77</v>
      </c>
      <c r="F39" s="70">
        <v>8500</v>
      </c>
      <c r="G39" s="70">
        <v>808</v>
      </c>
      <c r="H39" s="71">
        <v>80</v>
      </c>
      <c r="I39" s="19"/>
      <c r="J39" s="78">
        <v>3924</v>
      </c>
      <c r="K39" s="79">
        <v>73</v>
      </c>
      <c r="L39" s="79">
        <v>2017</v>
      </c>
      <c r="M39" s="79">
        <v>51</v>
      </c>
      <c r="N39" s="79">
        <v>1547</v>
      </c>
      <c r="O39" s="79">
        <v>132</v>
      </c>
      <c r="P39" s="40" t="s">
        <v>100</v>
      </c>
    </row>
    <row r="40" spans="2:16" s="22" customFormat="1">
      <c r="B40" s="41" t="s">
        <v>34</v>
      </c>
      <c r="C40" s="72">
        <v>2</v>
      </c>
      <c r="D40" s="72">
        <v>1</v>
      </c>
      <c r="E40" s="72">
        <v>1</v>
      </c>
      <c r="F40" s="72">
        <v>264</v>
      </c>
      <c r="G40" s="72">
        <v>33</v>
      </c>
      <c r="H40" s="73">
        <v>4</v>
      </c>
      <c r="I40" s="21"/>
      <c r="J40" s="80">
        <v>81</v>
      </c>
      <c r="K40" s="81">
        <v>3</v>
      </c>
      <c r="L40" s="81">
        <v>74</v>
      </c>
      <c r="M40" s="81">
        <v>10</v>
      </c>
      <c r="N40" s="81">
        <v>59</v>
      </c>
      <c r="O40" s="81">
        <v>9</v>
      </c>
      <c r="P40" s="43" t="s">
        <v>34</v>
      </c>
    </row>
    <row r="41" spans="2:16" s="22" customFormat="1">
      <c r="B41" s="41" t="s">
        <v>35</v>
      </c>
      <c r="C41" s="72">
        <v>27</v>
      </c>
      <c r="D41" s="72">
        <v>16</v>
      </c>
      <c r="E41" s="72">
        <v>0</v>
      </c>
      <c r="F41" s="72">
        <v>785</v>
      </c>
      <c r="G41" s="72">
        <v>87</v>
      </c>
      <c r="H41" s="73">
        <v>13</v>
      </c>
      <c r="I41" s="21"/>
      <c r="J41" s="80">
        <v>306</v>
      </c>
      <c r="K41" s="81">
        <v>5</v>
      </c>
      <c r="L41" s="81">
        <v>175</v>
      </c>
      <c r="M41" s="81">
        <v>15</v>
      </c>
      <c r="N41" s="81">
        <v>184</v>
      </c>
      <c r="O41" s="81">
        <v>13</v>
      </c>
      <c r="P41" s="43" t="s">
        <v>35</v>
      </c>
    </row>
    <row r="42" spans="2:16" s="22" customFormat="1">
      <c r="B42" s="41" t="s">
        <v>36</v>
      </c>
      <c r="C42" s="72">
        <v>86</v>
      </c>
      <c r="D42" s="72">
        <v>120</v>
      </c>
      <c r="E42" s="72">
        <v>35</v>
      </c>
      <c r="F42" s="72">
        <v>4519</v>
      </c>
      <c r="G42" s="72">
        <v>368</v>
      </c>
      <c r="H42" s="73">
        <v>31</v>
      </c>
      <c r="I42" s="21"/>
      <c r="J42" s="80">
        <v>2746</v>
      </c>
      <c r="K42" s="81">
        <v>41</v>
      </c>
      <c r="L42" s="81">
        <v>707</v>
      </c>
      <c r="M42" s="81">
        <v>6</v>
      </c>
      <c r="N42" s="81">
        <v>620</v>
      </c>
      <c r="O42" s="81">
        <v>54</v>
      </c>
      <c r="P42" s="43" t="s">
        <v>36</v>
      </c>
    </row>
    <row r="43" spans="2:16" s="22" customFormat="1">
      <c r="B43" s="41" t="s">
        <v>37</v>
      </c>
      <c r="C43" s="72">
        <v>17</v>
      </c>
      <c r="D43" s="72">
        <v>60</v>
      </c>
      <c r="E43" s="72">
        <v>37</v>
      </c>
      <c r="F43" s="72">
        <v>2353</v>
      </c>
      <c r="G43" s="72">
        <v>265</v>
      </c>
      <c r="H43" s="73">
        <v>23</v>
      </c>
      <c r="I43" s="21"/>
      <c r="J43" s="80">
        <v>650</v>
      </c>
      <c r="K43" s="81">
        <v>19</v>
      </c>
      <c r="L43" s="81">
        <v>869</v>
      </c>
      <c r="M43" s="81">
        <v>10</v>
      </c>
      <c r="N43" s="81">
        <v>517</v>
      </c>
      <c r="O43" s="81">
        <v>27</v>
      </c>
      <c r="P43" s="43" t="s">
        <v>37</v>
      </c>
    </row>
    <row r="44" spans="2:16" s="22" customFormat="1">
      <c r="B44" s="41" t="s">
        <v>38</v>
      </c>
      <c r="C44" s="72">
        <v>6</v>
      </c>
      <c r="D44" s="72">
        <v>6</v>
      </c>
      <c r="E44" s="72">
        <v>4</v>
      </c>
      <c r="F44" s="72">
        <v>342</v>
      </c>
      <c r="G44" s="72">
        <v>33</v>
      </c>
      <c r="H44" s="73">
        <v>6</v>
      </c>
      <c r="I44" s="21"/>
      <c r="J44" s="80">
        <v>82</v>
      </c>
      <c r="K44" s="81">
        <v>1</v>
      </c>
      <c r="L44" s="81">
        <v>107</v>
      </c>
      <c r="M44" s="81">
        <v>7</v>
      </c>
      <c r="N44" s="81">
        <v>106</v>
      </c>
      <c r="O44" s="81">
        <v>18</v>
      </c>
      <c r="P44" s="43" t="s">
        <v>38</v>
      </c>
    </row>
    <row r="45" spans="2:16" s="22" customFormat="1">
      <c r="B45" s="41" t="s">
        <v>39</v>
      </c>
      <c r="C45" s="72">
        <v>6</v>
      </c>
      <c r="D45" s="72">
        <v>3</v>
      </c>
      <c r="E45" s="72">
        <v>0</v>
      </c>
      <c r="F45" s="72">
        <v>237</v>
      </c>
      <c r="G45" s="72">
        <v>22</v>
      </c>
      <c r="H45" s="73">
        <v>3</v>
      </c>
      <c r="I45" s="21"/>
      <c r="J45" s="80">
        <v>59</v>
      </c>
      <c r="K45" s="81">
        <v>4</v>
      </c>
      <c r="L45" s="81">
        <v>85</v>
      </c>
      <c r="M45" s="81">
        <v>3</v>
      </c>
      <c r="N45" s="81">
        <v>61</v>
      </c>
      <c r="O45" s="81">
        <v>11</v>
      </c>
      <c r="P45" s="43" t="s">
        <v>39</v>
      </c>
    </row>
    <row r="46" spans="2:16" s="20" customFormat="1">
      <c r="B46" s="38" t="s">
        <v>101</v>
      </c>
      <c r="C46" s="70">
        <v>19</v>
      </c>
      <c r="D46" s="70">
        <v>31</v>
      </c>
      <c r="E46" s="70">
        <v>8</v>
      </c>
      <c r="F46" s="70">
        <v>2560</v>
      </c>
      <c r="G46" s="70">
        <v>218</v>
      </c>
      <c r="H46" s="71">
        <v>43</v>
      </c>
      <c r="I46" s="19"/>
      <c r="J46" s="78">
        <v>631</v>
      </c>
      <c r="K46" s="79">
        <v>53</v>
      </c>
      <c r="L46" s="79">
        <v>1042</v>
      </c>
      <c r="M46" s="79">
        <v>13</v>
      </c>
      <c r="N46" s="79">
        <v>560</v>
      </c>
      <c r="O46" s="79">
        <v>55</v>
      </c>
      <c r="P46" s="40" t="s">
        <v>101</v>
      </c>
    </row>
    <row r="47" spans="2:16" s="22" customFormat="1">
      <c r="B47" s="41" t="s">
        <v>40</v>
      </c>
      <c r="C47" s="72">
        <v>0</v>
      </c>
      <c r="D47" s="72">
        <v>4</v>
      </c>
      <c r="E47" s="72">
        <v>0</v>
      </c>
      <c r="F47" s="72">
        <v>326</v>
      </c>
      <c r="G47" s="72">
        <v>29</v>
      </c>
      <c r="H47" s="73">
        <v>3</v>
      </c>
      <c r="I47" s="21"/>
      <c r="J47" s="80">
        <v>43</v>
      </c>
      <c r="K47" s="81">
        <v>4</v>
      </c>
      <c r="L47" s="81">
        <v>204</v>
      </c>
      <c r="M47" s="81">
        <v>1</v>
      </c>
      <c r="N47" s="81">
        <v>42</v>
      </c>
      <c r="O47" s="81">
        <v>5</v>
      </c>
      <c r="P47" s="43" t="s">
        <v>40</v>
      </c>
    </row>
    <row r="48" spans="2:16" s="22" customFormat="1">
      <c r="B48" s="41" t="s">
        <v>41</v>
      </c>
      <c r="C48" s="72">
        <v>0</v>
      </c>
      <c r="D48" s="72">
        <v>5</v>
      </c>
      <c r="E48" s="72">
        <v>1</v>
      </c>
      <c r="F48" s="72">
        <v>459</v>
      </c>
      <c r="G48" s="72">
        <v>25</v>
      </c>
      <c r="H48" s="73">
        <v>5</v>
      </c>
      <c r="I48" s="21"/>
      <c r="J48" s="80">
        <v>43</v>
      </c>
      <c r="K48" s="81">
        <v>2</v>
      </c>
      <c r="L48" s="81">
        <v>306</v>
      </c>
      <c r="M48" s="81">
        <v>4</v>
      </c>
      <c r="N48" s="81">
        <v>74</v>
      </c>
      <c r="O48" s="81">
        <v>2</v>
      </c>
      <c r="P48" s="43" t="s">
        <v>41</v>
      </c>
    </row>
    <row r="49" spans="2:16" s="22" customFormat="1">
      <c r="B49" s="41" t="s">
        <v>42</v>
      </c>
      <c r="C49" s="72">
        <v>0</v>
      </c>
      <c r="D49" s="72">
        <v>1</v>
      </c>
      <c r="E49" s="72">
        <v>4</v>
      </c>
      <c r="F49" s="72">
        <v>534</v>
      </c>
      <c r="G49" s="72">
        <v>49</v>
      </c>
      <c r="H49" s="73">
        <v>9</v>
      </c>
      <c r="I49" s="21"/>
      <c r="J49" s="80">
        <v>160</v>
      </c>
      <c r="K49" s="81">
        <v>23</v>
      </c>
      <c r="L49" s="81">
        <v>162</v>
      </c>
      <c r="M49" s="81">
        <v>1</v>
      </c>
      <c r="N49" s="81">
        <v>130</v>
      </c>
      <c r="O49" s="81">
        <v>23</v>
      </c>
      <c r="P49" s="43" t="s">
        <v>42</v>
      </c>
    </row>
    <row r="50" spans="2:16" s="22" customFormat="1">
      <c r="B50" s="41" t="s">
        <v>43</v>
      </c>
      <c r="C50" s="72">
        <v>2</v>
      </c>
      <c r="D50" s="72">
        <v>12</v>
      </c>
      <c r="E50" s="72">
        <v>2</v>
      </c>
      <c r="F50" s="72">
        <v>791</v>
      </c>
      <c r="G50" s="72">
        <v>68</v>
      </c>
      <c r="H50" s="73">
        <v>19</v>
      </c>
      <c r="I50" s="21"/>
      <c r="J50" s="80">
        <v>300</v>
      </c>
      <c r="K50" s="81">
        <v>7</v>
      </c>
      <c r="L50" s="81">
        <v>189</v>
      </c>
      <c r="M50" s="81">
        <v>0</v>
      </c>
      <c r="N50" s="81">
        <v>208</v>
      </c>
      <c r="O50" s="81">
        <v>20</v>
      </c>
      <c r="P50" s="43" t="s">
        <v>43</v>
      </c>
    </row>
    <row r="51" spans="2:16" s="22" customFormat="1">
      <c r="B51" s="41" t="s">
        <v>44</v>
      </c>
      <c r="C51" s="72">
        <v>17</v>
      </c>
      <c r="D51" s="72">
        <v>9</v>
      </c>
      <c r="E51" s="72">
        <v>1</v>
      </c>
      <c r="F51" s="72">
        <v>450</v>
      </c>
      <c r="G51" s="72">
        <v>47</v>
      </c>
      <c r="H51" s="73">
        <v>7</v>
      </c>
      <c r="I51" s="21"/>
      <c r="J51" s="80">
        <v>85</v>
      </c>
      <c r="K51" s="81">
        <v>17</v>
      </c>
      <c r="L51" s="81">
        <v>181</v>
      </c>
      <c r="M51" s="81">
        <v>7</v>
      </c>
      <c r="N51" s="81">
        <v>106</v>
      </c>
      <c r="O51" s="81">
        <v>5</v>
      </c>
      <c r="P51" s="43" t="s">
        <v>44</v>
      </c>
    </row>
    <row r="52" spans="2:16" s="20" customFormat="1">
      <c r="B52" s="38" t="s">
        <v>102</v>
      </c>
      <c r="C52" s="70">
        <v>4</v>
      </c>
      <c r="D52" s="70">
        <v>33</v>
      </c>
      <c r="E52" s="70">
        <v>5</v>
      </c>
      <c r="F52" s="70">
        <v>1992</v>
      </c>
      <c r="G52" s="70">
        <v>100</v>
      </c>
      <c r="H52" s="71">
        <v>16</v>
      </c>
      <c r="I52" s="19"/>
      <c r="J52" s="78">
        <v>247</v>
      </c>
      <c r="K52" s="79">
        <v>21</v>
      </c>
      <c r="L52" s="79">
        <v>1294</v>
      </c>
      <c r="M52" s="79">
        <v>18</v>
      </c>
      <c r="N52" s="79">
        <v>296</v>
      </c>
      <c r="O52" s="79">
        <v>25</v>
      </c>
      <c r="P52" s="40" t="s">
        <v>102</v>
      </c>
    </row>
    <row r="53" spans="2:16" s="22" customFormat="1">
      <c r="B53" s="41" t="s">
        <v>45</v>
      </c>
      <c r="C53" s="72">
        <v>0</v>
      </c>
      <c r="D53" s="72">
        <v>10</v>
      </c>
      <c r="E53" s="72">
        <v>0</v>
      </c>
      <c r="F53" s="72">
        <v>666</v>
      </c>
      <c r="G53" s="72">
        <v>17</v>
      </c>
      <c r="H53" s="73">
        <v>8</v>
      </c>
      <c r="I53" s="21"/>
      <c r="J53" s="80">
        <v>52</v>
      </c>
      <c r="K53" s="81">
        <v>3</v>
      </c>
      <c r="L53" s="81">
        <v>475</v>
      </c>
      <c r="M53" s="81">
        <v>0</v>
      </c>
      <c r="N53" s="81">
        <v>111</v>
      </c>
      <c r="O53" s="81">
        <v>4</v>
      </c>
      <c r="P53" s="43" t="s">
        <v>45</v>
      </c>
    </row>
    <row r="54" spans="2:16" s="22" customFormat="1">
      <c r="B54" s="41" t="s">
        <v>46</v>
      </c>
      <c r="C54" s="72">
        <v>0</v>
      </c>
      <c r="D54" s="72">
        <v>12</v>
      </c>
      <c r="E54" s="72">
        <v>0</v>
      </c>
      <c r="F54" s="72">
        <v>427</v>
      </c>
      <c r="G54" s="72">
        <v>22</v>
      </c>
      <c r="H54" s="73">
        <v>3</v>
      </c>
      <c r="I54" s="21"/>
      <c r="J54" s="80">
        <v>71</v>
      </c>
      <c r="K54" s="81">
        <v>1</v>
      </c>
      <c r="L54" s="81">
        <v>211</v>
      </c>
      <c r="M54" s="81">
        <v>4</v>
      </c>
      <c r="N54" s="81">
        <v>115</v>
      </c>
      <c r="O54" s="81">
        <v>6</v>
      </c>
      <c r="P54" s="43" t="s">
        <v>46</v>
      </c>
    </row>
    <row r="55" spans="2:16" s="22" customFormat="1">
      <c r="B55" s="41" t="s">
        <v>47</v>
      </c>
      <c r="C55" s="72">
        <v>2</v>
      </c>
      <c r="D55" s="72">
        <v>9</v>
      </c>
      <c r="E55" s="72">
        <v>3</v>
      </c>
      <c r="F55" s="72">
        <v>548</v>
      </c>
      <c r="G55" s="72">
        <v>31</v>
      </c>
      <c r="H55" s="73">
        <v>2</v>
      </c>
      <c r="I55" s="21"/>
      <c r="J55" s="80">
        <v>88</v>
      </c>
      <c r="K55" s="81">
        <v>15</v>
      </c>
      <c r="L55" s="81">
        <v>354</v>
      </c>
      <c r="M55" s="81">
        <v>12</v>
      </c>
      <c r="N55" s="81">
        <v>46</v>
      </c>
      <c r="O55" s="81">
        <v>9</v>
      </c>
      <c r="P55" s="43" t="s">
        <v>47</v>
      </c>
    </row>
    <row r="56" spans="2:16" s="22" customFormat="1">
      <c r="B56" s="41" t="s">
        <v>48</v>
      </c>
      <c r="C56" s="72">
        <v>2</v>
      </c>
      <c r="D56" s="72">
        <v>2</v>
      </c>
      <c r="E56" s="72">
        <v>2</v>
      </c>
      <c r="F56" s="72">
        <v>351</v>
      </c>
      <c r="G56" s="72">
        <v>30</v>
      </c>
      <c r="H56" s="73">
        <v>3</v>
      </c>
      <c r="I56" s="21"/>
      <c r="J56" s="80">
        <v>36</v>
      </c>
      <c r="K56" s="81">
        <v>2</v>
      </c>
      <c r="L56" s="81">
        <v>254</v>
      </c>
      <c r="M56" s="81">
        <v>2</v>
      </c>
      <c r="N56" s="81">
        <v>24</v>
      </c>
      <c r="O56" s="81">
        <v>6</v>
      </c>
      <c r="P56" s="43" t="s">
        <v>48</v>
      </c>
    </row>
    <row r="57" spans="2:16" s="20" customFormat="1">
      <c r="B57" s="38" t="s">
        <v>103</v>
      </c>
      <c r="C57" s="70">
        <v>29</v>
      </c>
      <c r="D57" s="70">
        <v>114</v>
      </c>
      <c r="E57" s="70">
        <v>31</v>
      </c>
      <c r="F57" s="70">
        <v>5784</v>
      </c>
      <c r="G57" s="70">
        <v>417</v>
      </c>
      <c r="H57" s="71">
        <v>44</v>
      </c>
      <c r="I57" s="19"/>
      <c r="J57" s="78">
        <v>1444</v>
      </c>
      <c r="K57" s="79">
        <v>80</v>
      </c>
      <c r="L57" s="79">
        <v>2932</v>
      </c>
      <c r="M57" s="79">
        <v>32</v>
      </c>
      <c r="N57" s="79">
        <v>835</v>
      </c>
      <c r="O57" s="79">
        <v>80</v>
      </c>
      <c r="P57" s="40" t="s">
        <v>103</v>
      </c>
    </row>
    <row r="58" spans="2:16" s="22" customFormat="1">
      <c r="B58" s="41" t="s">
        <v>49</v>
      </c>
      <c r="C58" s="72">
        <v>2</v>
      </c>
      <c r="D58" s="72">
        <v>53</v>
      </c>
      <c r="E58" s="72">
        <v>0</v>
      </c>
      <c r="F58" s="72">
        <v>3329</v>
      </c>
      <c r="G58" s="72">
        <v>172</v>
      </c>
      <c r="H58" s="73">
        <v>7</v>
      </c>
      <c r="I58" s="21"/>
      <c r="J58" s="80">
        <v>1078</v>
      </c>
      <c r="K58" s="81">
        <v>15</v>
      </c>
      <c r="L58" s="81">
        <v>1698</v>
      </c>
      <c r="M58" s="81">
        <v>9</v>
      </c>
      <c r="N58" s="81">
        <v>350</v>
      </c>
      <c r="O58" s="81">
        <v>22</v>
      </c>
      <c r="P58" s="43" t="s">
        <v>49</v>
      </c>
    </row>
    <row r="59" spans="2:16" s="22" customFormat="1">
      <c r="B59" s="41" t="s">
        <v>50</v>
      </c>
      <c r="C59" s="72">
        <v>2</v>
      </c>
      <c r="D59" s="72">
        <v>9</v>
      </c>
      <c r="E59" s="72">
        <v>3</v>
      </c>
      <c r="F59" s="72">
        <v>488</v>
      </c>
      <c r="G59" s="72">
        <v>16</v>
      </c>
      <c r="H59" s="73">
        <v>1</v>
      </c>
      <c r="I59" s="21"/>
      <c r="J59" s="80">
        <v>50</v>
      </c>
      <c r="K59" s="81">
        <v>4</v>
      </c>
      <c r="L59" s="81">
        <v>361</v>
      </c>
      <c r="M59" s="81">
        <v>5</v>
      </c>
      <c r="N59" s="81">
        <v>51</v>
      </c>
      <c r="O59" s="81">
        <v>4</v>
      </c>
      <c r="P59" s="43" t="s">
        <v>50</v>
      </c>
    </row>
    <row r="60" spans="2:16" s="22" customFormat="1">
      <c r="B60" s="41" t="s">
        <v>51</v>
      </c>
      <c r="C60" s="72">
        <v>3</v>
      </c>
      <c r="D60" s="72">
        <v>5</v>
      </c>
      <c r="E60" s="72">
        <v>1</v>
      </c>
      <c r="F60" s="72">
        <v>167</v>
      </c>
      <c r="G60" s="72">
        <v>22</v>
      </c>
      <c r="H60" s="73">
        <v>8</v>
      </c>
      <c r="I60" s="21"/>
      <c r="J60" s="80">
        <v>34</v>
      </c>
      <c r="K60" s="81">
        <v>3</v>
      </c>
      <c r="L60" s="81">
        <v>59</v>
      </c>
      <c r="M60" s="81">
        <v>0</v>
      </c>
      <c r="N60" s="81">
        <v>41</v>
      </c>
      <c r="O60" s="81">
        <v>4</v>
      </c>
      <c r="P60" s="43" t="s">
        <v>51</v>
      </c>
    </row>
    <row r="61" spans="2:16" s="22" customFormat="1">
      <c r="B61" s="41" t="s">
        <v>52</v>
      </c>
      <c r="C61" s="72">
        <v>3</v>
      </c>
      <c r="D61" s="72">
        <v>5</v>
      </c>
      <c r="E61" s="72">
        <v>0</v>
      </c>
      <c r="F61" s="72">
        <v>362</v>
      </c>
      <c r="G61" s="72">
        <v>58</v>
      </c>
      <c r="H61" s="73">
        <v>9</v>
      </c>
      <c r="I61" s="21"/>
      <c r="J61" s="80">
        <v>70</v>
      </c>
      <c r="K61" s="81">
        <v>10</v>
      </c>
      <c r="L61" s="81">
        <v>61</v>
      </c>
      <c r="M61" s="81">
        <v>13</v>
      </c>
      <c r="N61" s="81">
        <v>141</v>
      </c>
      <c r="O61" s="81">
        <v>14</v>
      </c>
      <c r="P61" s="43" t="s">
        <v>52</v>
      </c>
    </row>
    <row r="62" spans="2:16" s="22" customFormat="1">
      <c r="B62" s="41" t="s">
        <v>53</v>
      </c>
      <c r="C62" s="72">
        <v>0</v>
      </c>
      <c r="D62" s="72">
        <v>26</v>
      </c>
      <c r="E62" s="72">
        <v>13</v>
      </c>
      <c r="F62" s="72">
        <v>169</v>
      </c>
      <c r="G62" s="72">
        <v>23</v>
      </c>
      <c r="H62" s="73">
        <v>2</v>
      </c>
      <c r="I62" s="21"/>
      <c r="J62" s="80">
        <v>42</v>
      </c>
      <c r="K62" s="81">
        <v>3</v>
      </c>
      <c r="L62" s="81">
        <v>37</v>
      </c>
      <c r="M62" s="81">
        <v>0</v>
      </c>
      <c r="N62" s="81">
        <v>62</v>
      </c>
      <c r="O62" s="81">
        <v>2</v>
      </c>
      <c r="P62" s="43" t="s">
        <v>53</v>
      </c>
    </row>
    <row r="63" spans="2:16" s="22" customFormat="1">
      <c r="B63" s="41" t="s">
        <v>54</v>
      </c>
      <c r="C63" s="72">
        <v>9</v>
      </c>
      <c r="D63" s="72">
        <v>1</v>
      </c>
      <c r="E63" s="72">
        <v>4</v>
      </c>
      <c r="F63" s="72">
        <v>260</v>
      </c>
      <c r="G63" s="72">
        <v>22</v>
      </c>
      <c r="H63" s="73">
        <v>1</v>
      </c>
      <c r="I63" s="21"/>
      <c r="J63" s="80">
        <v>33</v>
      </c>
      <c r="K63" s="81">
        <v>2</v>
      </c>
      <c r="L63" s="81">
        <v>159</v>
      </c>
      <c r="M63" s="81">
        <v>0</v>
      </c>
      <c r="N63" s="81">
        <v>43</v>
      </c>
      <c r="O63" s="81">
        <v>10</v>
      </c>
      <c r="P63" s="43" t="s">
        <v>54</v>
      </c>
    </row>
    <row r="64" spans="2:16" s="22" customFormat="1">
      <c r="B64" s="41" t="s">
        <v>55</v>
      </c>
      <c r="C64" s="72">
        <v>6</v>
      </c>
      <c r="D64" s="72">
        <v>12</v>
      </c>
      <c r="E64" s="72">
        <v>2</v>
      </c>
      <c r="F64" s="72">
        <v>578</v>
      </c>
      <c r="G64" s="72">
        <v>30</v>
      </c>
      <c r="H64" s="73">
        <v>8</v>
      </c>
      <c r="I64" s="21"/>
      <c r="J64" s="80">
        <v>91</v>
      </c>
      <c r="K64" s="81">
        <v>11</v>
      </c>
      <c r="L64" s="81">
        <v>386</v>
      </c>
      <c r="M64" s="81">
        <v>1</v>
      </c>
      <c r="N64" s="81">
        <v>51</v>
      </c>
      <c r="O64" s="81">
        <v>11</v>
      </c>
      <c r="P64" s="43" t="s">
        <v>55</v>
      </c>
    </row>
    <row r="65" spans="2:16" s="22" customFormat="1" ht="12.6" thickBot="1">
      <c r="B65" s="45" t="s">
        <v>56</v>
      </c>
      <c r="C65" s="74">
        <v>4</v>
      </c>
      <c r="D65" s="74">
        <v>3</v>
      </c>
      <c r="E65" s="74">
        <v>8</v>
      </c>
      <c r="F65" s="74">
        <v>431</v>
      </c>
      <c r="G65" s="74">
        <v>74</v>
      </c>
      <c r="H65" s="75">
        <v>8</v>
      </c>
      <c r="I65" s="21"/>
      <c r="J65" s="82">
        <v>46</v>
      </c>
      <c r="K65" s="83">
        <v>32</v>
      </c>
      <c r="L65" s="83">
        <v>171</v>
      </c>
      <c r="M65" s="83">
        <v>4</v>
      </c>
      <c r="N65" s="83">
        <v>96</v>
      </c>
      <c r="O65" s="83">
        <v>13</v>
      </c>
      <c r="P65" s="46" t="s">
        <v>56</v>
      </c>
    </row>
    <row r="67" spans="2:16">
      <c r="B67" s="1" t="s">
        <v>74</v>
      </c>
    </row>
    <row r="68" spans="2:16">
      <c r="B68" s="1" t="s">
        <v>75</v>
      </c>
      <c r="C68" s="23">
        <f t="shared" ref="C68:H68" si="0">SUM(C7,C13,C20,C21,C32,C39,C46,C52,C57)-C6</f>
        <v>0</v>
      </c>
      <c r="D68" s="23">
        <f t="shared" si="0"/>
        <v>0</v>
      </c>
      <c r="E68" s="23">
        <f t="shared" si="0"/>
        <v>0</v>
      </c>
      <c r="F68" s="23">
        <f t="shared" si="0"/>
        <v>0</v>
      </c>
      <c r="G68" s="23">
        <f t="shared" si="0"/>
        <v>0</v>
      </c>
      <c r="H68" s="23">
        <f t="shared" si="0"/>
        <v>0</v>
      </c>
      <c r="J68" s="23">
        <f t="shared" ref="J68:O68" si="1">SUM(J7,J13,J20,J21,J32,J39,J46,J52,J57)-J6</f>
        <v>0</v>
      </c>
      <c r="K68" s="23">
        <f t="shared" si="1"/>
        <v>0</v>
      </c>
      <c r="L68" s="23">
        <f t="shared" si="1"/>
        <v>0</v>
      </c>
      <c r="M68" s="23">
        <f t="shared" si="1"/>
        <v>0</v>
      </c>
      <c r="N68" s="23">
        <f t="shared" si="1"/>
        <v>0</v>
      </c>
      <c r="O68" s="23">
        <f t="shared" si="1"/>
        <v>0</v>
      </c>
    </row>
    <row r="69" spans="2:16">
      <c r="B69" s="1" t="s">
        <v>76</v>
      </c>
      <c r="C69" s="23">
        <f t="shared" ref="C69:H69" si="2">SUM(C8:C12)-C7</f>
        <v>0</v>
      </c>
      <c r="D69" s="23">
        <f t="shared" si="2"/>
        <v>0</v>
      </c>
      <c r="E69" s="23">
        <f t="shared" si="2"/>
        <v>0</v>
      </c>
      <c r="F69" s="23">
        <f t="shared" si="2"/>
        <v>0</v>
      </c>
      <c r="G69" s="23">
        <f t="shared" si="2"/>
        <v>0</v>
      </c>
      <c r="H69" s="23">
        <f t="shared" si="2"/>
        <v>0</v>
      </c>
      <c r="J69" s="23">
        <f t="shared" ref="J69:O69" si="3">SUM(J8:J12)-J7</f>
        <v>0</v>
      </c>
      <c r="K69" s="23">
        <f t="shared" si="3"/>
        <v>0</v>
      </c>
      <c r="L69" s="23">
        <f t="shared" si="3"/>
        <v>0</v>
      </c>
      <c r="M69" s="23">
        <f t="shared" si="3"/>
        <v>0</v>
      </c>
      <c r="N69" s="23">
        <f t="shared" si="3"/>
        <v>0</v>
      </c>
      <c r="O69" s="23">
        <f t="shared" si="3"/>
        <v>0</v>
      </c>
    </row>
    <row r="70" spans="2:16">
      <c r="B70" s="1" t="s">
        <v>77</v>
      </c>
      <c r="C70" s="24">
        <f t="shared" ref="C70:H70" si="4">SUM(C14:C19)-C13</f>
        <v>0</v>
      </c>
      <c r="D70" s="24">
        <f t="shared" si="4"/>
        <v>0</v>
      </c>
      <c r="E70" s="24">
        <f t="shared" si="4"/>
        <v>0</v>
      </c>
      <c r="F70" s="24">
        <f t="shared" si="4"/>
        <v>0</v>
      </c>
      <c r="G70" s="24">
        <f t="shared" si="4"/>
        <v>0</v>
      </c>
      <c r="H70" s="24">
        <f t="shared" si="4"/>
        <v>0</v>
      </c>
      <c r="J70" s="24">
        <f t="shared" ref="J70:O70" si="5">SUM(J14:J19)-J13</f>
        <v>0</v>
      </c>
      <c r="K70" s="24">
        <f t="shared" si="5"/>
        <v>0</v>
      </c>
      <c r="L70" s="24">
        <f t="shared" si="5"/>
        <v>0</v>
      </c>
      <c r="M70" s="24">
        <f t="shared" si="5"/>
        <v>0</v>
      </c>
      <c r="N70" s="24">
        <f t="shared" si="5"/>
        <v>0</v>
      </c>
      <c r="O70" s="24">
        <f t="shared" si="5"/>
        <v>0</v>
      </c>
    </row>
    <row r="71" spans="2:16">
      <c r="B71" s="1" t="s">
        <v>78</v>
      </c>
      <c r="C71" s="24">
        <f t="shared" ref="C71:H71" si="6">SUM(C22:C31)-C21</f>
        <v>0</v>
      </c>
      <c r="D71" s="24">
        <f t="shared" si="6"/>
        <v>0</v>
      </c>
      <c r="E71" s="24">
        <f t="shared" si="6"/>
        <v>0</v>
      </c>
      <c r="F71" s="24">
        <f t="shared" si="6"/>
        <v>0</v>
      </c>
      <c r="G71" s="24">
        <f t="shared" si="6"/>
        <v>0</v>
      </c>
      <c r="H71" s="24">
        <f t="shared" si="6"/>
        <v>0</v>
      </c>
      <c r="J71" s="24">
        <f t="shared" ref="J71:O71" si="7">SUM(J22:J31)-J21</f>
        <v>0</v>
      </c>
      <c r="K71" s="24">
        <f t="shared" si="7"/>
        <v>0</v>
      </c>
      <c r="L71" s="24">
        <f t="shared" si="7"/>
        <v>0</v>
      </c>
      <c r="M71" s="24">
        <f t="shared" si="7"/>
        <v>0</v>
      </c>
      <c r="N71" s="24">
        <f t="shared" si="7"/>
        <v>0</v>
      </c>
      <c r="O71" s="24">
        <f t="shared" si="7"/>
        <v>0</v>
      </c>
    </row>
    <row r="72" spans="2:16">
      <c r="B72" s="1" t="s">
        <v>79</v>
      </c>
      <c r="C72" s="24">
        <f t="shared" ref="C72:H72" si="8">SUM(C33:C38)-C32</f>
        <v>0</v>
      </c>
      <c r="D72" s="24">
        <f t="shared" si="8"/>
        <v>0</v>
      </c>
      <c r="E72" s="24">
        <f t="shared" si="8"/>
        <v>0</v>
      </c>
      <c r="F72" s="24">
        <f t="shared" si="8"/>
        <v>0</v>
      </c>
      <c r="G72" s="24">
        <f t="shared" si="8"/>
        <v>0</v>
      </c>
      <c r="H72" s="24">
        <f t="shared" si="8"/>
        <v>0</v>
      </c>
      <c r="J72" s="24">
        <f t="shared" ref="J72:O72" si="9">SUM(J33:J38)-J32</f>
        <v>0</v>
      </c>
      <c r="K72" s="24">
        <f t="shared" si="9"/>
        <v>0</v>
      </c>
      <c r="L72" s="24">
        <f t="shared" si="9"/>
        <v>0</v>
      </c>
      <c r="M72" s="24">
        <f t="shared" si="9"/>
        <v>0</v>
      </c>
      <c r="N72" s="24">
        <f t="shared" si="9"/>
        <v>0</v>
      </c>
      <c r="O72" s="24">
        <f t="shared" si="9"/>
        <v>0</v>
      </c>
    </row>
    <row r="73" spans="2:16">
      <c r="B73" s="1" t="s">
        <v>80</v>
      </c>
      <c r="C73" s="24">
        <f t="shared" ref="C73:H73" si="10">SUM(C40:C45)-C39</f>
        <v>0</v>
      </c>
      <c r="D73" s="24">
        <f t="shared" si="10"/>
        <v>0</v>
      </c>
      <c r="E73" s="24">
        <f t="shared" si="10"/>
        <v>0</v>
      </c>
      <c r="F73" s="24">
        <f t="shared" si="10"/>
        <v>0</v>
      </c>
      <c r="G73" s="24">
        <f t="shared" si="10"/>
        <v>0</v>
      </c>
      <c r="H73" s="24">
        <f t="shared" si="10"/>
        <v>0</v>
      </c>
      <c r="J73" s="24">
        <f t="shared" ref="J73:O73" si="11">SUM(J40:J45)-J39</f>
        <v>0</v>
      </c>
      <c r="K73" s="24">
        <f t="shared" si="11"/>
        <v>0</v>
      </c>
      <c r="L73" s="24">
        <f t="shared" si="11"/>
        <v>0</v>
      </c>
      <c r="M73" s="24">
        <f t="shared" si="11"/>
        <v>0</v>
      </c>
      <c r="N73" s="24">
        <f t="shared" si="11"/>
        <v>0</v>
      </c>
      <c r="O73" s="24">
        <f t="shared" si="11"/>
        <v>0</v>
      </c>
    </row>
    <row r="74" spans="2:16">
      <c r="B74" s="1" t="s">
        <v>81</v>
      </c>
      <c r="C74" s="24">
        <f t="shared" ref="C74:H74" si="12">SUM(C47:C51)-C46</f>
        <v>0</v>
      </c>
      <c r="D74" s="24">
        <f t="shared" si="12"/>
        <v>0</v>
      </c>
      <c r="E74" s="24">
        <f t="shared" si="12"/>
        <v>0</v>
      </c>
      <c r="F74" s="24">
        <f t="shared" si="12"/>
        <v>0</v>
      </c>
      <c r="G74" s="24">
        <f t="shared" si="12"/>
        <v>0</v>
      </c>
      <c r="H74" s="24">
        <f t="shared" si="12"/>
        <v>0</v>
      </c>
      <c r="J74" s="24">
        <f t="shared" ref="J74:O74" si="13">SUM(J47:J51)-J46</f>
        <v>0</v>
      </c>
      <c r="K74" s="24">
        <f t="shared" si="13"/>
        <v>0</v>
      </c>
      <c r="L74" s="24">
        <f t="shared" si="13"/>
        <v>0</v>
      </c>
      <c r="M74" s="24">
        <f t="shared" si="13"/>
        <v>0</v>
      </c>
      <c r="N74" s="24">
        <f t="shared" si="13"/>
        <v>0</v>
      </c>
      <c r="O74" s="24">
        <f t="shared" si="13"/>
        <v>0</v>
      </c>
    </row>
    <row r="75" spans="2:16">
      <c r="B75" s="1" t="s">
        <v>82</v>
      </c>
      <c r="C75" s="24">
        <f t="shared" ref="C75:H75" si="14">SUM(C53:C56)-C52</f>
        <v>0</v>
      </c>
      <c r="D75" s="24">
        <f t="shared" si="14"/>
        <v>0</v>
      </c>
      <c r="E75" s="24">
        <f t="shared" si="14"/>
        <v>0</v>
      </c>
      <c r="F75" s="24">
        <f t="shared" si="14"/>
        <v>0</v>
      </c>
      <c r="G75" s="24">
        <f t="shared" si="14"/>
        <v>0</v>
      </c>
      <c r="H75" s="24">
        <f t="shared" si="14"/>
        <v>0</v>
      </c>
      <c r="J75" s="24">
        <f t="shared" ref="J75:O75" si="15">SUM(J53:J56)-J52</f>
        <v>0</v>
      </c>
      <c r="K75" s="24">
        <f t="shared" si="15"/>
        <v>0</v>
      </c>
      <c r="L75" s="24">
        <f t="shared" si="15"/>
        <v>0</v>
      </c>
      <c r="M75" s="24">
        <f t="shared" si="15"/>
        <v>0</v>
      </c>
      <c r="N75" s="24">
        <f t="shared" si="15"/>
        <v>0</v>
      </c>
      <c r="O75" s="24">
        <f t="shared" si="15"/>
        <v>0</v>
      </c>
    </row>
    <row r="76" spans="2:16">
      <c r="B76" s="1" t="s">
        <v>83</v>
      </c>
      <c r="C76" s="24">
        <f t="shared" ref="C76:H76" si="16">SUM(C58:C65)-C57</f>
        <v>0</v>
      </c>
      <c r="D76" s="24">
        <f t="shared" si="16"/>
        <v>0</v>
      </c>
      <c r="E76" s="24">
        <f t="shared" si="16"/>
        <v>0</v>
      </c>
      <c r="F76" s="24">
        <f t="shared" si="16"/>
        <v>0</v>
      </c>
      <c r="G76" s="24">
        <f t="shared" si="16"/>
        <v>0</v>
      </c>
      <c r="H76" s="24">
        <f t="shared" si="16"/>
        <v>0</v>
      </c>
      <c r="J76" s="24">
        <f t="shared" ref="J76:O76" si="17">SUM(J58:J65)-J57</f>
        <v>0</v>
      </c>
      <c r="K76" s="24">
        <f t="shared" si="17"/>
        <v>0</v>
      </c>
      <c r="L76" s="24">
        <f t="shared" si="17"/>
        <v>0</v>
      </c>
      <c r="M76" s="24">
        <f t="shared" si="17"/>
        <v>0</v>
      </c>
      <c r="N76" s="24">
        <f t="shared" si="17"/>
        <v>0</v>
      </c>
      <c r="O76" s="24">
        <f t="shared" si="17"/>
        <v>0</v>
      </c>
    </row>
  </sheetData>
  <mergeCells count="10">
    <mergeCell ref="P4:P5"/>
    <mergeCell ref="B4:B5"/>
    <mergeCell ref="C4:C5"/>
    <mergeCell ref="D4:D5"/>
    <mergeCell ref="E4:E5"/>
    <mergeCell ref="D2:G2"/>
    <mergeCell ref="K2:N2"/>
    <mergeCell ref="F4:H4"/>
    <mergeCell ref="J4:N4"/>
    <mergeCell ref="O4:O5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2022-07-28T06:01:37Z</dcterms:created>
  <dcterms:modified xsi:type="dcterms:W3CDTF">2022-07-28T06:01:37Z</dcterms:modified>
</cp:coreProperties>
</file>