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E3FF869-39D8-457D-8E04-0D29D7D63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-2-0-1" sheetId="13" r:id="rId1"/>
    <sheet name="2-2-0-2" sheetId="14" r:id="rId2"/>
    <sheet name="2-2-1-1" sheetId="1" r:id="rId3"/>
    <sheet name="2-2-1-2" sheetId="8" r:id="rId4"/>
    <sheet name="2-2-1-3" sheetId="12" r:id="rId5"/>
    <sheet name="2-2-1-4" sheetId="11" r:id="rId6"/>
    <sheet name="2-2-1-5 " sheetId="10" r:id="rId7"/>
    <sheet name="2-2-1-6" sheetId="3" r:id="rId8"/>
    <sheet name="2-2-2-1" sheetId="15" r:id="rId9"/>
    <sheet name="2-2-2-2" sheetId="16" r:id="rId10"/>
    <sheet name="2-2-2-3" sheetId="17" r:id="rId11"/>
    <sheet name="2-2-2-4" sheetId="18" r:id="rId12"/>
    <sheet name="2-2-2-5" sheetId="19" r:id="rId13"/>
    <sheet name="2-2-2-6" sheetId="20" r:id="rId14"/>
    <sheet name="2-2-3-1" sheetId="21" r:id="rId15"/>
    <sheet name="2-2-3-2" sheetId="22" r:id="rId16"/>
    <sheet name="2-2-3-3 " sheetId="23" r:id="rId17"/>
    <sheet name="2-2-3-4" sheetId="24" r:id="rId18"/>
    <sheet name="2-2-3-5" sheetId="25" r:id="rId19"/>
    <sheet name="2-2-3-6" sheetId="26" r:id="rId20"/>
    <sheet name="2-2-4-1" sheetId="27" r:id="rId21"/>
    <sheet name="2-2-4-2" sheetId="28" r:id="rId22"/>
    <sheet name="2-2-4-3" sheetId="29" r:id="rId23"/>
  </sheets>
  <definedNames>
    <definedName name="_xlnm.Print_Area" localSheetId="0">'2-2-0-1'!$A$1:$P$37</definedName>
    <definedName name="_xlnm.Print_Area" localSheetId="1">'2-2-0-2'!$A$1:$O$10</definedName>
    <definedName name="_xlnm.Print_Area" localSheetId="2">'2-2-1-1'!$A$1:$N$11</definedName>
    <definedName name="_xlnm.Print_Area" localSheetId="3">'2-2-1-2'!$A$1:$O$21</definedName>
    <definedName name="_xlnm.Print_Area" localSheetId="4">'2-2-1-3'!$A$1:$N$34</definedName>
    <definedName name="_xlnm.Print_Area" localSheetId="5">'2-2-1-4'!$A$1:$P$38</definedName>
    <definedName name="_xlnm.Print_Area" localSheetId="6">'2-2-1-5 '!$A$1:$R$68</definedName>
    <definedName name="_xlnm.Print_Area" localSheetId="7">'2-2-1-6'!$A$1:$O$19</definedName>
    <definedName name="_xlnm.Print_Area" localSheetId="8">'2-2-2-1'!$A$1:$O$17</definedName>
    <definedName name="_xlnm.Print_Area" localSheetId="9">'2-2-2-2'!$A$1:$H$20</definedName>
    <definedName name="_xlnm.Print_Area" localSheetId="10">'2-2-2-3'!$A$1:$O$14</definedName>
    <definedName name="_xlnm.Print_Area" localSheetId="11">'2-2-2-4'!$A$1:$N$9</definedName>
    <definedName name="_xlnm.Print_Area" localSheetId="12">'2-2-2-5'!$A$1:$N$10</definedName>
    <definedName name="_xlnm.Print_Area" localSheetId="13">'2-2-2-6'!$A$1:$O$17</definedName>
    <definedName name="_xlnm.Print_Area" localSheetId="14">'2-2-3-1'!$A$1:$O$9</definedName>
    <definedName name="_xlnm.Print_Area" localSheetId="15">'2-2-3-2'!$A$1:$N$8</definedName>
    <definedName name="_xlnm.Print_Area" localSheetId="16">'2-2-3-3 '!$B$1:$O$21</definedName>
    <definedName name="_xlnm.Print_Area" localSheetId="17">'2-2-3-4'!$B$1:$Q$14</definedName>
    <definedName name="_xlnm.Print_Area" localSheetId="18">'2-2-3-5'!$A$1:$O$14</definedName>
    <definedName name="_xlnm.Print_Area" localSheetId="19">'2-2-3-6'!$A$1:$O$17</definedName>
    <definedName name="_xlnm.Print_Area" localSheetId="20">'2-2-4-1'!$A$1:$N$8</definedName>
    <definedName name="_xlnm.Print_Area" localSheetId="21">'2-2-4-2'!$A$1:$P$35</definedName>
    <definedName name="_xlnm.Print_Area" localSheetId="22">'2-2-4-3'!$A$1:$O$19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27" l="1"/>
  <c r="P12" i="24"/>
  <c r="P11" i="24"/>
  <c r="P10" i="24"/>
  <c r="P9" i="24"/>
  <c r="P8" i="24"/>
  <c r="P7" i="24"/>
  <c r="P6" i="24"/>
  <c r="P5" i="24"/>
  <c r="O4" i="24"/>
  <c r="N4" i="24"/>
  <c r="M4" i="24"/>
  <c r="L4" i="24"/>
  <c r="K4" i="24"/>
  <c r="J4" i="24"/>
  <c r="I4" i="24"/>
  <c r="H4" i="24"/>
  <c r="G4" i="24"/>
  <c r="F4" i="24"/>
  <c r="E4" i="24"/>
  <c r="D4" i="24"/>
  <c r="M6" i="22"/>
  <c r="N8" i="21"/>
  <c r="M9" i="19"/>
  <c r="M6" i="19"/>
  <c r="N9" i="17"/>
  <c r="N4" i="17"/>
  <c r="M8" i="14"/>
  <c r="H8" i="14"/>
  <c r="D8" i="14"/>
  <c r="M7" i="14"/>
  <c r="H7" i="14"/>
  <c r="D7" i="14"/>
  <c r="M6" i="14"/>
  <c r="H6" i="14"/>
  <c r="D6" i="14"/>
  <c r="M5" i="14"/>
  <c r="H5" i="14"/>
  <c r="D5" i="14"/>
  <c r="N4" i="14"/>
  <c r="L4" i="14"/>
  <c r="K4" i="14"/>
  <c r="J4" i="14"/>
  <c r="I4" i="14"/>
  <c r="G4" i="14"/>
  <c r="F4" i="14"/>
  <c r="E4" i="14"/>
  <c r="O35" i="13"/>
  <c r="O31" i="13"/>
  <c r="O27" i="13"/>
  <c r="O23" i="13"/>
  <c r="O19" i="13"/>
  <c r="O15" i="13"/>
  <c r="O11" i="13"/>
  <c r="O7" i="13"/>
  <c r="H4" i="14" l="1"/>
  <c r="M4" i="14"/>
  <c r="D4" i="14"/>
  <c r="P4" i="24"/>
  <c r="I23" i="10"/>
  <c r="Q40" i="10" l="1"/>
  <c r="G5" i="10"/>
  <c r="I67" i="10" l="1"/>
  <c r="F67" i="10" s="1"/>
  <c r="I66" i="10"/>
  <c r="F66" i="10" s="1"/>
  <c r="I65" i="10"/>
  <c r="F65" i="10" s="1"/>
  <c r="I64" i="10"/>
  <c r="F64" i="10" s="1"/>
  <c r="I63" i="10"/>
  <c r="F63" i="10" s="1"/>
  <c r="I62" i="10"/>
  <c r="F62" i="10" s="1"/>
  <c r="Q61" i="10"/>
  <c r="O61" i="10"/>
  <c r="N61" i="10"/>
  <c r="M61" i="10"/>
  <c r="L61" i="10"/>
  <c r="K61" i="10"/>
  <c r="J61" i="10"/>
  <c r="H61" i="10"/>
  <c r="G61" i="10"/>
  <c r="I60" i="10"/>
  <c r="F60" i="10" s="1"/>
  <c r="I59" i="10"/>
  <c r="F59" i="10" s="1"/>
  <c r="I58" i="10"/>
  <c r="F58" i="10" s="1"/>
  <c r="I57" i="10"/>
  <c r="F57" i="10" s="1"/>
  <c r="I56" i="10"/>
  <c r="F56" i="10" s="1"/>
  <c r="I55" i="10"/>
  <c r="F55" i="10" s="1"/>
  <c r="Q54" i="10"/>
  <c r="O54" i="10"/>
  <c r="N54" i="10"/>
  <c r="M54" i="10"/>
  <c r="L54" i="10"/>
  <c r="K54" i="10"/>
  <c r="J54" i="10"/>
  <c r="H54" i="10"/>
  <c r="G54" i="10"/>
  <c r="I53" i="10"/>
  <c r="F53" i="10" s="1"/>
  <c r="I52" i="10"/>
  <c r="F52" i="10" s="1"/>
  <c r="I51" i="10"/>
  <c r="F51" i="10" s="1"/>
  <c r="I50" i="10"/>
  <c r="F50" i="10" s="1"/>
  <c r="I49" i="10"/>
  <c r="F49" i="10" s="1"/>
  <c r="I48" i="10"/>
  <c r="F48" i="10" s="1"/>
  <c r="Q47" i="10"/>
  <c r="O47" i="10"/>
  <c r="N47" i="10"/>
  <c r="M47" i="10"/>
  <c r="L47" i="10"/>
  <c r="K47" i="10"/>
  <c r="J47" i="10"/>
  <c r="H47" i="10"/>
  <c r="G47" i="10"/>
  <c r="I46" i="10"/>
  <c r="I45" i="10"/>
  <c r="I44" i="10"/>
  <c r="I43" i="10"/>
  <c r="I42" i="10"/>
  <c r="I41" i="10"/>
  <c r="O40" i="10"/>
  <c r="N40" i="10"/>
  <c r="M40" i="10"/>
  <c r="L40" i="10"/>
  <c r="K40" i="10"/>
  <c r="J40" i="10"/>
  <c r="H40" i="10"/>
  <c r="G40" i="10"/>
  <c r="I39" i="10"/>
  <c r="F39" i="10" s="1"/>
  <c r="I38" i="10"/>
  <c r="F38" i="10" s="1"/>
  <c r="I37" i="10"/>
  <c r="F37" i="10" s="1"/>
  <c r="I36" i="10"/>
  <c r="F36" i="10" s="1"/>
  <c r="I35" i="10"/>
  <c r="F35" i="10" s="1"/>
  <c r="I34" i="10"/>
  <c r="F34" i="10" s="1"/>
  <c r="Q33" i="10"/>
  <c r="O33" i="10"/>
  <c r="N33" i="10"/>
  <c r="M33" i="10"/>
  <c r="L33" i="10"/>
  <c r="K33" i="10"/>
  <c r="J33" i="10"/>
  <c r="H33" i="10"/>
  <c r="G33" i="10"/>
  <c r="I32" i="10"/>
  <c r="F32" i="10" s="1"/>
  <c r="I31" i="10"/>
  <c r="F31" i="10" s="1"/>
  <c r="I30" i="10"/>
  <c r="F30" i="10" s="1"/>
  <c r="I29" i="10"/>
  <c r="F29" i="10" s="1"/>
  <c r="I28" i="10"/>
  <c r="F28" i="10" s="1"/>
  <c r="I27" i="10"/>
  <c r="F27" i="10" s="1"/>
  <c r="Q26" i="10"/>
  <c r="O26" i="10"/>
  <c r="N26" i="10"/>
  <c r="M26" i="10"/>
  <c r="L26" i="10"/>
  <c r="K26" i="10"/>
  <c r="J26" i="10"/>
  <c r="H26" i="10"/>
  <c r="G26" i="10"/>
  <c r="I25" i="10"/>
  <c r="F25" i="10" s="1"/>
  <c r="I24" i="10"/>
  <c r="F24" i="10" s="1"/>
  <c r="F23" i="10"/>
  <c r="I22" i="10"/>
  <c r="F22" i="10" s="1"/>
  <c r="I21" i="10"/>
  <c r="F21" i="10" s="1"/>
  <c r="I20" i="10"/>
  <c r="F20" i="10" s="1"/>
  <c r="Q19" i="10"/>
  <c r="O19" i="10"/>
  <c r="N19" i="10"/>
  <c r="M19" i="10"/>
  <c r="L19" i="10"/>
  <c r="K19" i="10"/>
  <c r="J19" i="10"/>
  <c r="H19" i="10"/>
  <c r="G19" i="10"/>
  <c r="I18" i="10"/>
  <c r="F18" i="10" s="1"/>
  <c r="I17" i="10"/>
  <c r="F17" i="10" s="1"/>
  <c r="I16" i="10"/>
  <c r="F16" i="10" s="1"/>
  <c r="I15" i="10"/>
  <c r="F15" i="10" s="1"/>
  <c r="I14" i="10"/>
  <c r="F14" i="10" s="1"/>
  <c r="I13" i="10"/>
  <c r="F13" i="10" s="1"/>
  <c r="Q12" i="10"/>
  <c r="O12" i="10"/>
  <c r="N12" i="10"/>
  <c r="M12" i="10"/>
  <c r="L12" i="10"/>
  <c r="K12" i="10"/>
  <c r="J12" i="10"/>
  <c r="H12" i="10"/>
  <c r="G12" i="10"/>
  <c r="Q5" i="10"/>
  <c r="O5" i="10"/>
  <c r="N5" i="10"/>
  <c r="M5" i="10"/>
  <c r="L5" i="10"/>
  <c r="K5" i="10"/>
  <c r="J5" i="10"/>
  <c r="H5" i="10"/>
  <c r="I54" i="10" l="1"/>
  <c r="I5" i="10"/>
  <c r="I40" i="10"/>
  <c r="I26" i="10"/>
  <c r="I19" i="10"/>
  <c r="I47" i="10"/>
  <c r="I33" i="10"/>
  <c r="I12" i="10"/>
  <c r="I61" i="10"/>
  <c r="F54" i="10"/>
  <c r="P54" i="10" s="1"/>
  <c r="F47" i="10"/>
  <c r="F33" i="10"/>
  <c r="F26" i="10"/>
  <c r="F19" i="10"/>
  <c r="F12" i="10"/>
  <c r="F61" i="10"/>
  <c r="P61" i="10" s="1"/>
  <c r="O29" i="11"/>
  <c r="O35" i="11" s="1"/>
  <c r="O18" i="11"/>
  <c r="O24" i="11" s="1"/>
  <c r="O7" i="11"/>
  <c r="O13" i="11" s="1"/>
  <c r="P12" i="10" l="1"/>
  <c r="P47" i="10"/>
  <c r="P33" i="10"/>
  <c r="P26" i="10"/>
  <c r="P19" i="10"/>
  <c r="I11" i="10" l="1"/>
  <c r="F11" i="10" s="1"/>
  <c r="I10" i="10"/>
  <c r="F10" i="10" s="1"/>
  <c r="I9" i="10"/>
  <c r="F9" i="10" s="1"/>
  <c r="I8" i="10"/>
  <c r="F8" i="10" s="1"/>
  <c r="I7" i="10"/>
  <c r="F7" i="10" s="1"/>
  <c r="I6" i="10"/>
  <c r="F6" i="10" s="1"/>
  <c r="M10" i="1" l="1"/>
  <c r="M9" i="1" l="1"/>
  <c r="F5" i="10"/>
  <c r="P5" i="10" s="1"/>
  <c r="F45" i="10"/>
  <c r="F42" i="10"/>
  <c r="F43" i="10"/>
  <c r="F46" i="10"/>
  <c r="F41" i="10"/>
  <c r="F44" i="10"/>
  <c r="F40" i="10" l="1"/>
  <c r="P40" i="10" s="1"/>
</calcChain>
</file>

<file path=xl/sharedStrings.xml><?xml version="1.0" encoding="utf-8"?>
<sst xmlns="http://schemas.openxmlformats.org/spreadsheetml/2006/main" count="708" uniqueCount="241">
  <si>
    <t>検挙人員（人）</t>
    <rPh sb="0" eb="2">
      <t>ケンキョ</t>
    </rPh>
    <rPh sb="2" eb="4">
      <t>ジンイン</t>
    </rPh>
    <rPh sb="5" eb="6">
      <t>ニン</t>
    </rPh>
    <phoneticPr fontId="2"/>
  </si>
  <si>
    <t>検挙率（％）</t>
    <rPh sb="0" eb="3">
      <t>ケンキョリツ</t>
    </rPh>
    <phoneticPr fontId="2"/>
  </si>
  <si>
    <t>ピッキング</t>
    <phoneticPr fontId="3"/>
  </si>
  <si>
    <t>サムターン回し</t>
    <rPh sb="5" eb="6">
      <t>マワ</t>
    </rPh>
    <phoneticPr fontId="3"/>
  </si>
  <si>
    <t>ドア錠破り</t>
    <rPh sb="2" eb="3">
      <t>ジョウ</t>
    </rPh>
    <rPh sb="3" eb="4">
      <t>ヤブ</t>
    </rPh>
    <phoneticPr fontId="3"/>
  </si>
  <si>
    <t>ガラス破り</t>
    <rPh sb="3" eb="4">
      <t>ヤブ</t>
    </rPh>
    <phoneticPr fontId="3"/>
  </si>
  <si>
    <t>戸外し</t>
    <rPh sb="0" eb="1">
      <t>ト</t>
    </rPh>
    <rPh sb="1" eb="2">
      <t>ハズ</t>
    </rPh>
    <phoneticPr fontId="3"/>
  </si>
  <si>
    <t>無締り</t>
    <rPh sb="0" eb="1">
      <t>ム</t>
    </rPh>
    <rPh sb="1" eb="2">
      <t>シ</t>
    </rPh>
    <phoneticPr fontId="3"/>
  </si>
  <si>
    <t>その他</t>
  </si>
  <si>
    <t>不明</t>
  </si>
  <si>
    <t>一戸建住宅</t>
    <rPh sb="0" eb="5">
      <t>イッコダテジュウタク</t>
    </rPh>
    <phoneticPr fontId="3"/>
  </si>
  <si>
    <t>表出入口</t>
    <rPh sb="0" eb="1">
      <t>オモテ</t>
    </rPh>
    <rPh sb="1" eb="4">
      <t>デイリグチ</t>
    </rPh>
    <phoneticPr fontId="3"/>
  </si>
  <si>
    <t>非常口</t>
    <rPh sb="0" eb="3">
      <t>ヒジョウグチ</t>
    </rPh>
    <phoneticPr fontId="3"/>
  </si>
  <si>
    <t>その他の出入口</t>
    <rPh sb="2" eb="3">
      <t>タ</t>
    </rPh>
    <rPh sb="4" eb="7">
      <t>デイリグチ</t>
    </rPh>
    <phoneticPr fontId="3"/>
  </si>
  <si>
    <t>窓</t>
    <rPh sb="0" eb="1">
      <t>マド</t>
    </rPh>
    <phoneticPr fontId="3"/>
  </si>
  <si>
    <t>その他　</t>
    <rPh sb="2" eb="3">
      <t>タ</t>
    </rPh>
    <phoneticPr fontId="3"/>
  </si>
  <si>
    <t>不明</t>
    <rPh sb="0" eb="2">
      <t>フメイ</t>
    </rPh>
    <phoneticPr fontId="3"/>
  </si>
  <si>
    <t>施錠開け</t>
    <rPh sb="0" eb="2">
      <t>セジョウ</t>
    </rPh>
    <rPh sb="2" eb="3">
      <t>ア</t>
    </rPh>
    <phoneticPr fontId="1"/>
  </si>
  <si>
    <t>その他</t>
    <rPh sb="2" eb="3">
      <t>タ</t>
    </rPh>
    <phoneticPr fontId="3"/>
  </si>
  <si>
    <t>人口10万人当たり</t>
    <rPh sb="0" eb="2">
      <t>ジンコウ</t>
    </rPh>
    <rPh sb="4" eb="5">
      <t>マン</t>
    </rPh>
    <rPh sb="5" eb="6">
      <t>ニン</t>
    </rPh>
    <rPh sb="6" eb="7">
      <t>ア</t>
    </rPh>
    <phoneticPr fontId="3"/>
  </si>
  <si>
    <t>人口10万人当たり</t>
  </si>
  <si>
    <t>14-19歳</t>
    <rPh sb="5" eb="6">
      <t>サイ</t>
    </rPh>
    <phoneticPr fontId="2"/>
  </si>
  <si>
    <t>20-29歳</t>
    <rPh sb="5" eb="6">
      <t>サイ</t>
    </rPh>
    <phoneticPr fontId="2"/>
  </si>
  <si>
    <t>30-39歳</t>
    <rPh sb="5" eb="6">
      <t>サイ</t>
    </rPh>
    <phoneticPr fontId="2"/>
  </si>
  <si>
    <t>40-49歳</t>
    <rPh sb="5" eb="6">
      <t>サイ</t>
    </rPh>
    <phoneticPr fontId="2"/>
  </si>
  <si>
    <t>50-59歳</t>
    <rPh sb="5" eb="6">
      <t>サイ</t>
    </rPh>
    <phoneticPr fontId="2"/>
  </si>
  <si>
    <t>60-69歳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</si>
  <si>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</si>
  <si>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20-29歳</t>
    <rPh sb="5" eb="6">
      <t>サイ</t>
    </rPh>
    <phoneticPr fontId="7"/>
  </si>
  <si>
    <t>30-39歳</t>
    <rPh sb="5" eb="6">
      <t>サイ</t>
    </rPh>
    <phoneticPr fontId="7"/>
  </si>
  <si>
    <t>40-49歳</t>
    <rPh sb="5" eb="6">
      <t>サイ</t>
    </rPh>
    <phoneticPr fontId="7"/>
  </si>
  <si>
    <t>50-59歳</t>
    <rPh sb="5" eb="6">
      <t>サイ</t>
    </rPh>
    <phoneticPr fontId="7"/>
  </si>
  <si>
    <t>60-69歳</t>
    <rPh sb="5" eb="6">
      <t>サイ</t>
    </rPh>
    <phoneticPr fontId="7"/>
  </si>
  <si>
    <t>一戸建住宅</t>
  </si>
  <si>
    <t>居空き</t>
    <rPh sb="0" eb="1">
      <t>イ</t>
    </rPh>
    <rPh sb="1" eb="2">
      <t>ア</t>
    </rPh>
    <phoneticPr fontId="2"/>
  </si>
  <si>
    <t>空き巣</t>
    <rPh sb="0" eb="1">
      <t>ア</t>
    </rPh>
    <rPh sb="2" eb="3">
      <t>ス</t>
    </rPh>
    <phoneticPr fontId="2"/>
  </si>
  <si>
    <t>忍込み</t>
    <rPh sb="0" eb="1">
      <t>シノ</t>
    </rPh>
    <rPh sb="1" eb="2">
      <t>コ</t>
    </rPh>
    <phoneticPr fontId="2"/>
  </si>
  <si>
    <t>４階建以上共同住宅</t>
    <rPh sb="5" eb="7">
      <t>キョウドウ</t>
    </rPh>
    <phoneticPr fontId="8"/>
  </si>
  <si>
    <t>３階建以下共同住宅</t>
    <rPh sb="1" eb="2">
      <t>カイ</t>
    </rPh>
    <rPh sb="2" eb="3">
      <t>ダ</t>
    </rPh>
    <rPh sb="3" eb="5">
      <t>イカ</t>
    </rPh>
    <rPh sb="5" eb="7">
      <t>キョウドウ</t>
    </rPh>
    <rPh sb="7" eb="9">
      <t>ジュウタク</t>
    </rPh>
    <phoneticPr fontId="8"/>
  </si>
  <si>
    <t>その他</t>
    <rPh sb="2" eb="3">
      <t>タ</t>
    </rPh>
    <phoneticPr fontId="2"/>
  </si>
  <si>
    <t>住宅発生認知件数(件)</t>
    <rPh sb="0" eb="2">
      <t>ジュウタク</t>
    </rPh>
    <rPh sb="2" eb="4">
      <t>ハッセイ</t>
    </rPh>
    <rPh sb="4" eb="6">
      <t>ニンチ</t>
    </rPh>
    <rPh sb="6" eb="8">
      <t>ケンスウ</t>
    </rPh>
    <rPh sb="9" eb="10">
      <t>ケン</t>
    </rPh>
    <phoneticPr fontId="1"/>
  </si>
  <si>
    <t>４階建以上
共同住宅</t>
    <rPh sb="1" eb="3">
      <t>カイダ</t>
    </rPh>
    <rPh sb="3" eb="5">
      <t>イジョウ</t>
    </rPh>
    <rPh sb="6" eb="8">
      <t>キョウドウ</t>
    </rPh>
    <rPh sb="8" eb="10">
      <t>ジュウタク</t>
    </rPh>
    <phoneticPr fontId="3"/>
  </si>
  <si>
    <t>３階建以下
共同住宅</t>
    <rPh sb="1" eb="2">
      <t>カイ</t>
    </rPh>
    <rPh sb="2" eb="3">
      <t>ダ</t>
    </rPh>
    <rPh sb="3" eb="5">
      <t>イカ</t>
    </rPh>
    <rPh sb="6" eb="8">
      <t>キョウドウ</t>
    </rPh>
    <rPh sb="8" eb="10">
      <t>ジュウタク</t>
    </rPh>
    <phoneticPr fontId="3"/>
  </si>
  <si>
    <t>うち住宅発生</t>
    <rPh sb="2" eb="4">
      <t>ジュウタク</t>
    </rPh>
    <rPh sb="4" eb="6">
      <t>ハッセイ</t>
    </rPh>
    <phoneticPr fontId="2"/>
  </si>
  <si>
    <t>認知件数</t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</si>
  <si>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</si>
  <si>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</si>
  <si>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ニン</t>
    </rPh>
    <phoneticPr fontId="2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</si>
  <si>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</si>
  <si>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</si>
  <si>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居空き</t>
    <rPh sb="0" eb="1">
      <t>イ</t>
    </rPh>
    <rPh sb="1" eb="2">
      <t>ア</t>
    </rPh>
    <phoneticPr fontId="1"/>
  </si>
  <si>
    <t>認知件数（件）</t>
    <rPh sb="0" eb="2">
      <t>ニンチ</t>
    </rPh>
    <rPh sb="2" eb="4">
      <t>ケンスウ</t>
    </rPh>
    <rPh sb="5" eb="6">
      <t>ケン</t>
    </rPh>
    <phoneticPr fontId="1"/>
  </si>
  <si>
    <t>無締り</t>
    <phoneticPr fontId="1"/>
  </si>
  <si>
    <t>ガラス破り</t>
    <phoneticPr fontId="1"/>
  </si>
  <si>
    <t>合かぎ</t>
    <rPh sb="0" eb="1">
      <t>ア</t>
    </rPh>
    <phoneticPr fontId="1"/>
  </si>
  <si>
    <t>特殊開錠用具関係</t>
    <rPh sb="0" eb="2">
      <t>トクシュ</t>
    </rPh>
    <rPh sb="2" eb="4">
      <t>カイジョウ</t>
    </rPh>
    <rPh sb="4" eb="6">
      <t>ヨウグ</t>
    </rPh>
    <rPh sb="6" eb="8">
      <t>カンケイ</t>
    </rPh>
    <phoneticPr fontId="1"/>
  </si>
  <si>
    <t>その他の施錠開け</t>
  </si>
  <si>
    <t>ドア錠破り</t>
  </si>
  <si>
    <t>戸外し</t>
  </si>
  <si>
    <t>その他</t>
    <rPh sb="2" eb="3">
      <t>タ</t>
    </rPh>
    <phoneticPr fontId="1"/>
  </si>
  <si>
    <t>不明</t>
    <phoneticPr fontId="1"/>
  </si>
  <si>
    <t>合計</t>
    <rPh sb="0" eb="2">
      <t>ゴウケイ</t>
    </rPh>
    <phoneticPr fontId="3"/>
  </si>
  <si>
    <t>単独世帯</t>
    <rPh sb="0" eb="2">
      <t>タンドク</t>
    </rPh>
    <rPh sb="2" eb="4">
      <t>セタイ</t>
    </rPh>
    <phoneticPr fontId="1"/>
  </si>
  <si>
    <t>夫婦のみ世帯</t>
    <rPh sb="0" eb="2">
      <t>フウフ</t>
    </rPh>
    <rPh sb="4" eb="6">
      <t>セタイ</t>
    </rPh>
    <phoneticPr fontId="1"/>
  </si>
  <si>
    <t>その他の世帯</t>
    <rPh sb="2" eb="3">
      <t>タ</t>
    </rPh>
    <rPh sb="4" eb="6">
      <t>セタイ</t>
    </rPh>
    <phoneticPr fontId="1"/>
  </si>
  <si>
    <t>合計</t>
    <rPh sb="0" eb="2">
      <t>ゴウケイ</t>
    </rPh>
    <phoneticPr fontId="1"/>
  </si>
  <si>
    <t>30歳
未満</t>
    <rPh sb="2" eb="3">
      <t>サイ</t>
    </rPh>
    <rPh sb="4" eb="6">
      <t>ミマン</t>
    </rPh>
    <phoneticPr fontId="1"/>
  </si>
  <si>
    <t>30-64歳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</si>
  <si>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</si>
  <si>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65歳
未満</t>
    <rPh sb="2" eb="3">
      <t>サイ</t>
    </rPh>
    <rPh sb="4" eb="6">
      <t>ミマン</t>
    </rPh>
    <phoneticPr fontId="1"/>
  </si>
  <si>
    <t>65歳
以上</t>
    <rPh sb="2" eb="3">
      <t>サイ</t>
    </rPh>
    <rPh sb="4" eb="6">
      <t>イジョウ</t>
    </rPh>
    <phoneticPr fontId="1"/>
  </si>
  <si>
    <t>うち75歳以上</t>
    <rPh sb="4" eb="5">
      <t>サイ</t>
    </rPh>
    <rPh sb="5" eb="7">
      <t>イジョウ</t>
    </rPh>
    <phoneticPr fontId="1"/>
  </si>
  <si>
    <t>空き巣認知件数(件)</t>
    <rPh sb="0" eb="1">
      <t>ア</t>
    </rPh>
    <rPh sb="2" eb="3">
      <t>ス</t>
    </rPh>
    <rPh sb="3" eb="5">
      <t>ニンチ</t>
    </rPh>
    <rPh sb="5" eb="7">
      <t>ケンスウ</t>
    </rPh>
    <rPh sb="8" eb="9">
      <t>ケン</t>
    </rPh>
    <phoneticPr fontId="1"/>
  </si>
  <si>
    <t>一戸建住宅</t>
    <rPh sb="0" eb="3">
      <t>イッコダ</t>
    </rPh>
    <rPh sb="3" eb="5">
      <t>ジュウタク</t>
    </rPh>
    <phoneticPr fontId="1"/>
  </si>
  <si>
    <t>４階建以上共同住宅</t>
    <rPh sb="1" eb="3">
      <t>カイダ</t>
    </rPh>
    <rPh sb="3" eb="5">
      <t>イジョウ</t>
    </rPh>
    <rPh sb="5" eb="7">
      <t>キョウドウ</t>
    </rPh>
    <rPh sb="7" eb="9">
      <t>ジュウタク</t>
    </rPh>
    <phoneticPr fontId="1"/>
  </si>
  <si>
    <t>３階建以下共同住宅</t>
    <rPh sb="1" eb="3">
      <t>カイダ</t>
    </rPh>
    <rPh sb="3" eb="5">
      <t>イカ</t>
    </rPh>
    <rPh sb="5" eb="7">
      <t>キョウドウ</t>
    </rPh>
    <rPh sb="7" eb="9">
      <t>ジュウタク</t>
    </rPh>
    <phoneticPr fontId="1"/>
  </si>
  <si>
    <t>65歳
未満
※１</t>
    <rPh sb="2" eb="3">
      <t>サイ</t>
    </rPh>
    <rPh sb="4" eb="6">
      <t>ミマン</t>
    </rPh>
    <phoneticPr fontId="1"/>
  </si>
  <si>
    <t>65歳
以上
※２</t>
    <rPh sb="2" eb="3">
      <t>サイ</t>
    </rPh>
    <rPh sb="4" eb="6">
      <t>イジョウ</t>
    </rPh>
    <phoneticPr fontId="1"/>
  </si>
  <si>
    <t>合い鍵</t>
    <rPh sb="0" eb="1">
      <t>アイ</t>
    </rPh>
    <rPh sb="2" eb="3">
      <t>カギ</t>
    </rPh>
    <phoneticPr fontId="3"/>
  </si>
  <si>
    <t>10万世帯当たり
空き巣認知件数(件)</t>
    <rPh sb="3" eb="5">
      <t>セタイ</t>
    </rPh>
    <rPh sb="5" eb="6">
      <t>ア</t>
    </rPh>
    <rPh sb="9" eb="10">
      <t>ア</t>
    </rPh>
    <rPh sb="11" eb="12">
      <t>ス</t>
    </rPh>
    <rPh sb="12" eb="14">
      <t>ニンチ</t>
    </rPh>
    <rPh sb="14" eb="16">
      <t>ケンスウ</t>
    </rPh>
    <rPh sb="17" eb="18">
      <t>ケン</t>
    </rPh>
    <phoneticPr fontId="1"/>
  </si>
  <si>
    <t>忍込み認知件数</t>
    <rPh sb="0" eb="1">
      <t>シノ</t>
    </rPh>
    <rPh sb="1" eb="2">
      <t>コミ</t>
    </rPh>
    <rPh sb="3" eb="5">
      <t>ニンチ</t>
    </rPh>
    <rPh sb="5" eb="7">
      <t>ケンスウ</t>
    </rPh>
    <phoneticPr fontId="1"/>
  </si>
  <si>
    <t>居空き認知件数</t>
    <rPh sb="0" eb="1">
      <t>イ</t>
    </rPh>
    <rPh sb="1" eb="2">
      <t>ア</t>
    </rPh>
    <rPh sb="3" eb="5">
      <t>ニンチ</t>
    </rPh>
    <rPh sb="5" eb="7">
      <t>ケンスウ</t>
    </rPh>
    <phoneticPr fontId="1"/>
  </si>
  <si>
    <t>10万世帯当たり
忍込み認知件数</t>
    <rPh sb="3" eb="5">
      <t>セタイ</t>
    </rPh>
    <rPh sb="5" eb="6">
      <t>ア</t>
    </rPh>
    <rPh sb="9" eb="10">
      <t>シノ</t>
    </rPh>
    <rPh sb="10" eb="11">
      <t>コ</t>
    </rPh>
    <rPh sb="12" eb="14">
      <t>ニンチ</t>
    </rPh>
    <rPh sb="14" eb="16">
      <t>ケンスウ</t>
    </rPh>
    <phoneticPr fontId="1"/>
  </si>
  <si>
    <t>10万世帯当たり
居空き認知件数</t>
    <rPh sb="3" eb="5">
      <t>セタイ</t>
    </rPh>
    <rPh sb="5" eb="6">
      <t>ア</t>
    </rPh>
    <rPh sb="9" eb="10">
      <t>イ</t>
    </rPh>
    <rPh sb="10" eb="11">
      <t>ア</t>
    </rPh>
    <rPh sb="12" eb="14">
      <t>ニンチ</t>
    </rPh>
    <rPh sb="14" eb="16">
      <t>ケンスウ</t>
    </rPh>
    <phoneticPr fontId="1"/>
  </si>
  <si>
    <t>認知件数</t>
    <rPh sb="0" eb="2">
      <t>ニンチ</t>
    </rPh>
    <rPh sb="2" eb="4">
      <t>ケンスウ</t>
    </rPh>
    <phoneticPr fontId="1"/>
  </si>
  <si>
    <t>※　住宅で発生し、主たる被害者の年齢が判明しているものに限る。</t>
    <rPh sb="2" eb="4">
      <t>ジュウタク</t>
    </rPh>
    <rPh sb="5" eb="7">
      <t>ハッセイ</t>
    </rPh>
    <rPh sb="9" eb="10">
      <t>シュ</t>
    </rPh>
    <rPh sb="12" eb="15">
      <t>ヒガイシャ</t>
    </rPh>
    <rPh sb="16" eb="18">
      <t>ネンレイ</t>
    </rPh>
    <rPh sb="19" eb="21">
      <t>ハンメイ</t>
    </rPh>
    <rPh sb="28" eb="29">
      <t>カギ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</si>
  <si>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</si>
  <si>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</si>
  <si>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世帯構成等</t>
    <rPh sb="0" eb="2">
      <t>セタイ</t>
    </rPh>
    <rPh sb="2" eb="4">
      <t>コウセイ</t>
    </rPh>
    <rPh sb="4" eb="5">
      <t>トウ</t>
    </rPh>
    <phoneticPr fontId="1"/>
  </si>
  <si>
    <r>
      <t>※　</t>
    </r>
    <r>
      <rPr>
        <sz val="11"/>
        <rFont val="ＭＳ ゴシック"/>
        <family val="3"/>
        <charset val="128"/>
      </rPr>
      <t>世帯数は、総務省住宅・土地統計調査（平成30年）による主世帯数とした。</t>
    </r>
    <r>
      <rPr>
        <sz val="11"/>
        <color theme="1"/>
        <rFont val="ＭＳ ゴシック"/>
        <family val="3"/>
        <charset val="128"/>
      </rPr>
      <t xml:space="preserve">
※１　主たる被害者の年齢が65歳未満の認知件数を、高齢夫婦（夫が65歳以上、妻が60歳以上の世帯
　　をいう。以下同じ。）以外の10万世帯当たりとしたもの。
※２　主たる被害者の年齢が65歳以上の認知件数を、高齢夫婦の10万世帯当たりとしたもの。</t>
    </r>
    <rPh sb="2" eb="4">
      <t>セタイ</t>
    </rPh>
    <rPh sb="4" eb="5">
      <t>スウ</t>
    </rPh>
    <rPh sb="7" eb="10">
      <t>ソウムショウ</t>
    </rPh>
    <rPh sb="10" eb="12">
      <t>ジュウタク</t>
    </rPh>
    <rPh sb="13" eb="15">
      <t>トチ</t>
    </rPh>
    <rPh sb="15" eb="17">
      <t>トウケイ</t>
    </rPh>
    <rPh sb="17" eb="19">
      <t>チョウサ</t>
    </rPh>
    <rPh sb="20" eb="22">
      <t>ヘイセイ</t>
    </rPh>
    <rPh sb="24" eb="25">
      <t>ネン</t>
    </rPh>
    <rPh sb="29" eb="30">
      <t>シュ</t>
    </rPh>
    <rPh sb="30" eb="33">
      <t>セタイスウ</t>
    </rPh>
    <rPh sb="41" eb="42">
      <t>シュ</t>
    </rPh>
    <rPh sb="44" eb="47">
      <t>ヒガイシャ</t>
    </rPh>
    <rPh sb="48" eb="50">
      <t>ネンレイ</t>
    </rPh>
    <rPh sb="53" eb="54">
      <t>サイ</t>
    </rPh>
    <rPh sb="54" eb="56">
      <t>ミマン</t>
    </rPh>
    <rPh sb="57" eb="59">
      <t>ニンチ</t>
    </rPh>
    <rPh sb="59" eb="61">
      <t>ケンスウ</t>
    </rPh>
    <rPh sb="63" eb="65">
      <t>コウレイ</t>
    </rPh>
    <rPh sb="65" eb="67">
      <t>フウフ</t>
    </rPh>
    <rPh sb="68" eb="69">
      <t>オット</t>
    </rPh>
    <rPh sb="72" eb="73">
      <t>サイ</t>
    </rPh>
    <rPh sb="73" eb="75">
      <t>イジョウ</t>
    </rPh>
    <rPh sb="76" eb="77">
      <t>ツマ</t>
    </rPh>
    <rPh sb="80" eb="81">
      <t>サイ</t>
    </rPh>
    <rPh sb="81" eb="83">
      <t>イジョウ</t>
    </rPh>
    <rPh sb="84" eb="86">
      <t>セタイ</t>
    </rPh>
    <rPh sb="93" eb="95">
      <t>イカ</t>
    </rPh>
    <rPh sb="95" eb="96">
      <t>オナ</t>
    </rPh>
    <rPh sb="99" eb="101">
      <t>イガイ</t>
    </rPh>
    <rPh sb="104" eb="105">
      <t>マン</t>
    </rPh>
    <rPh sb="105" eb="107">
      <t>セタイ</t>
    </rPh>
    <rPh sb="107" eb="108">
      <t>ア</t>
    </rPh>
    <rPh sb="120" eb="121">
      <t>シュ</t>
    </rPh>
    <rPh sb="123" eb="126">
      <t>ヒガイシャ</t>
    </rPh>
    <rPh sb="127" eb="129">
      <t>ネンレイ</t>
    </rPh>
    <rPh sb="132" eb="133">
      <t>サイ</t>
    </rPh>
    <rPh sb="133" eb="135">
      <t>イジョウ</t>
    </rPh>
    <rPh sb="136" eb="138">
      <t>ニンチ</t>
    </rPh>
    <rPh sb="138" eb="140">
      <t>ケンスウ</t>
    </rPh>
    <rPh sb="142" eb="144">
      <t>コウレイ</t>
    </rPh>
    <rPh sb="144" eb="146">
      <t>フウフ</t>
    </rPh>
    <rPh sb="150" eb="152">
      <t>セタイ</t>
    </rPh>
    <rPh sb="152" eb="153">
      <t>ア</t>
    </rPh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</si>
  <si>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</si>
  <si>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</si>
  <si>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</si>
  <si>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</si>
  <si>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</si>
  <si>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</si>
  <si>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R元</t>
    <phoneticPr fontId="1"/>
  </si>
  <si>
    <t>R2</t>
    <phoneticPr fontId="1"/>
  </si>
  <si>
    <t>※　「特殊開錠用具関係」とは、ピッキング及びサムターン回しをいう。</t>
    <phoneticPr fontId="1"/>
  </si>
  <si>
    <t>図表：２－２－１－２（住宅を発生場所とする侵入窃盗の手口・住宅形態別認知件数）</t>
  </si>
  <si>
    <t>図表：２－２－１－１（住宅を発生場所とする侵入窃盗認知・検挙状況）</t>
  </si>
  <si>
    <t>図表：２－２－１－６（年齢層別侵入窃盗検挙人員、人口10万人当たり年齢層別侵入窃盗検挙人員）</t>
  </si>
  <si>
    <t>図表：２－２－１－４（侵入手段別住宅対象空き巣・忍込み・居空き認知件数）</t>
  </si>
  <si>
    <t>R3</t>
    <phoneticPr fontId="1"/>
  </si>
  <si>
    <t>R4</t>
    <phoneticPr fontId="1"/>
  </si>
  <si>
    <t>図表：２－２－１－３ 住宅形態、世帯構成等別住宅対象 空き巣・忍込み・居空き認知件数、10万世帯当たり認知件数R4</t>
    <phoneticPr fontId="1"/>
  </si>
  <si>
    <t>図表：２－２－１－５（発生場所・侵入口・侵入手段別空き巣・忍込み・居空き認知件数　R4）</t>
    <phoneticPr fontId="1"/>
  </si>
  <si>
    <t>R4</t>
  </si>
  <si>
    <t>図表：２－２－０－１（重要窃盗犯認知・検挙状況）</t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</si>
  <si>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</si>
  <si>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</si>
  <si>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</si>
  <si>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</si>
  <si>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</si>
  <si>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</si>
  <si>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R元</t>
    <phoneticPr fontId="3"/>
  </si>
  <si>
    <t>R2</t>
    <phoneticPr fontId="3"/>
  </si>
  <si>
    <t>R3</t>
    <phoneticPr fontId="3"/>
  </si>
  <si>
    <t>R4</t>
    <phoneticPr fontId="3"/>
  </si>
  <si>
    <t>重要窃盗犯</t>
    <rPh sb="0" eb="2">
      <t>ジュウヨウ</t>
    </rPh>
    <rPh sb="2" eb="4">
      <t>セットウ</t>
    </rPh>
    <rPh sb="4" eb="5">
      <t>ハン</t>
    </rPh>
    <phoneticPr fontId="2"/>
  </si>
  <si>
    <t>検挙率(%)</t>
    <rPh sb="0" eb="3">
      <t>ケンキョリツ</t>
    </rPh>
    <phoneticPr fontId="3"/>
  </si>
  <si>
    <t>侵入窃盗</t>
    <rPh sb="0" eb="2">
      <t>シンニュウ</t>
    </rPh>
    <rPh sb="2" eb="4">
      <t>セットウ</t>
    </rPh>
    <phoneticPr fontId="2"/>
  </si>
  <si>
    <t>認知件数</t>
    <rPh sb="0" eb="2">
      <t>ニンチ</t>
    </rPh>
    <rPh sb="2" eb="4">
      <t>ケンスウ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</si>
  <si>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</si>
  <si>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</si>
  <si>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検挙率</t>
    <rPh sb="0" eb="3">
      <t>ケンキョリツ</t>
    </rPh>
    <phoneticPr fontId="3"/>
  </si>
  <si>
    <t>うち
空き巣</t>
    <rPh sb="3" eb="4">
      <t>ア</t>
    </rPh>
    <rPh sb="5" eb="6">
      <t>ス</t>
    </rPh>
    <phoneticPr fontId="2"/>
  </si>
  <si>
    <t>うち
忍込み</t>
    <rPh sb="3" eb="4">
      <t>シノ</t>
    </rPh>
    <rPh sb="4" eb="5">
      <t>コ</t>
    </rPh>
    <phoneticPr fontId="2"/>
  </si>
  <si>
    <t>うち
居空き</t>
    <rPh sb="3" eb="4">
      <t>イ</t>
    </rPh>
    <rPh sb="4" eb="5">
      <t>ア</t>
    </rPh>
    <phoneticPr fontId="2"/>
  </si>
  <si>
    <t>自動車盗</t>
    <rPh sb="0" eb="3">
      <t>ジドウシャ</t>
    </rPh>
    <rPh sb="3" eb="4">
      <t>トウ</t>
    </rPh>
    <phoneticPr fontId="2"/>
  </si>
  <si>
    <t>ひったくり</t>
    <phoneticPr fontId="2"/>
  </si>
  <si>
    <t>すり</t>
    <phoneticPr fontId="2"/>
  </si>
  <si>
    <t>図表：２－２－０－２（重要窃盗犯手口・本件・余罪・主たる被疑者を特定した警察活動（主たるもの）別検挙件数R4）</t>
    <rPh sb="32" eb="34">
      <t>トクテイ</t>
    </rPh>
    <rPh sb="36" eb="38">
      <t>ケイサツ</t>
    </rPh>
    <rPh sb="38" eb="40">
      <t>カツドウ</t>
    </rPh>
    <rPh sb="41" eb="42">
      <t>シュ</t>
    </rPh>
    <phoneticPr fontId="3"/>
  </si>
  <si>
    <t>警察活動</t>
    <rPh sb="0" eb="2">
      <t>ケイサツ</t>
    </rPh>
    <rPh sb="2" eb="4">
      <t>カツドウ</t>
    </rPh>
    <phoneticPr fontId="2"/>
  </si>
  <si>
    <t>本件事件</t>
    <rPh sb="0" eb="2">
      <t>ホンケン</t>
    </rPh>
    <rPh sb="2" eb="4">
      <t>ジケン</t>
    </rPh>
    <phoneticPr fontId="3"/>
  </si>
  <si>
    <t>余罪事件</t>
    <rPh sb="0" eb="2">
      <t>ヨザイ</t>
    </rPh>
    <rPh sb="2" eb="4">
      <t>ジケン</t>
    </rPh>
    <phoneticPr fontId="3"/>
  </si>
  <si>
    <t>区分</t>
    <rPh sb="0" eb="2">
      <t>クブン</t>
    </rPh>
    <phoneticPr fontId="3"/>
  </si>
  <si>
    <t>防犯カメラ等の画像</t>
  </si>
  <si>
    <t>職務
質問</t>
    <phoneticPr fontId="3"/>
  </si>
  <si>
    <t>該当
なし</t>
    <phoneticPr fontId="3"/>
  </si>
  <si>
    <t>取調べ</t>
    <rPh sb="0" eb="2">
      <t>トリシラ</t>
    </rPh>
    <phoneticPr fontId="3"/>
  </si>
  <si>
    <t>該当
なし</t>
    <rPh sb="0" eb="2">
      <t>ガイトウ</t>
    </rPh>
    <phoneticPr fontId="3"/>
  </si>
  <si>
    <t>重要窃盗犯検挙件数（件）</t>
    <rPh sb="0" eb="2">
      <t>ジュウヨウ</t>
    </rPh>
    <rPh sb="2" eb="5">
      <t>セットウハン</t>
    </rPh>
    <rPh sb="5" eb="7">
      <t>ケンキョ</t>
    </rPh>
    <rPh sb="7" eb="9">
      <t>ケンスウ</t>
    </rPh>
    <rPh sb="10" eb="11">
      <t>ケン</t>
    </rPh>
    <phoneticPr fontId="3"/>
  </si>
  <si>
    <t>侵入窃盗</t>
    <rPh sb="0" eb="2">
      <t>シンニュウ</t>
    </rPh>
    <rPh sb="2" eb="4">
      <t>セットウ</t>
    </rPh>
    <phoneticPr fontId="1"/>
  </si>
  <si>
    <t>自動車盗</t>
    <rPh sb="0" eb="3">
      <t>ジドウシャ</t>
    </rPh>
    <rPh sb="3" eb="4">
      <t>トウ</t>
    </rPh>
    <phoneticPr fontId="1"/>
  </si>
  <si>
    <t>ひったくり</t>
    <phoneticPr fontId="1"/>
  </si>
  <si>
    <t>すり</t>
    <phoneticPr fontId="1"/>
  </si>
  <si>
    <t>※　解決事件を除く。</t>
    <rPh sb="2" eb="4">
      <t>カイケツ</t>
    </rPh>
    <rPh sb="4" eb="6">
      <t>ジケン</t>
    </rPh>
    <rPh sb="7" eb="8">
      <t>ノゾ</t>
    </rPh>
    <phoneticPr fontId="3"/>
  </si>
  <si>
    <t>図表：２－２－２－１（鍵の状態別自動車盗認知・検挙状況）</t>
    <rPh sb="11" eb="12">
      <t>カギ</t>
    </rPh>
    <rPh sb="13" eb="16">
      <t>ジョウタイベツ</t>
    </rPh>
    <rPh sb="16" eb="19">
      <t>ジドウシャ</t>
    </rPh>
    <rPh sb="19" eb="20">
      <t>ヌス</t>
    </rPh>
    <rPh sb="20" eb="22">
      <t>ニンチ</t>
    </rPh>
    <rPh sb="23" eb="25">
      <t>ケンキョ</t>
    </rPh>
    <rPh sb="25" eb="27">
      <t>ジョウキョウ</t>
    </rPh>
    <phoneticPr fontId="1"/>
  </si>
  <si>
    <t>自動車 10万台当たり</t>
    <rPh sb="0" eb="3">
      <t>ジドウシャ</t>
    </rPh>
    <rPh sb="6" eb="8">
      <t>マンダイ</t>
    </rPh>
    <rPh sb="8" eb="9">
      <t>ア</t>
    </rPh>
    <phoneticPr fontId="6"/>
  </si>
  <si>
    <t>キーあり</t>
    <phoneticPr fontId="2"/>
  </si>
  <si>
    <t>キーなし</t>
    <phoneticPr fontId="2"/>
  </si>
  <si>
    <t>図表：２－２－２－２（鍵の状態・発生場所別自動車盗認知件数）</t>
    <phoneticPr fontId="1"/>
  </si>
  <si>
    <t>R3</t>
  </si>
  <si>
    <t>キーあり
認知件数(件)</t>
    <rPh sb="5" eb="7">
      <t>ニンチ</t>
    </rPh>
    <rPh sb="7" eb="9">
      <t>ケンスウ</t>
    </rPh>
    <rPh sb="10" eb="11">
      <t>ケン</t>
    </rPh>
    <phoneticPr fontId="1"/>
  </si>
  <si>
    <t>駐車場</t>
    <phoneticPr fontId="1"/>
  </si>
  <si>
    <t>道路上</t>
  </si>
  <si>
    <t>住宅</t>
    <rPh sb="0" eb="2">
      <t>ジュウタク</t>
    </rPh>
    <phoneticPr fontId="1"/>
  </si>
  <si>
    <t>一戸建住宅</t>
    <rPh sb="0" eb="2">
      <t>イッコ</t>
    </rPh>
    <rPh sb="2" eb="3">
      <t>ダ</t>
    </rPh>
    <rPh sb="3" eb="5">
      <t>ジュウタク</t>
    </rPh>
    <phoneticPr fontId="1"/>
  </si>
  <si>
    <t>キーなし
認知件数</t>
    <rPh sb="5" eb="7">
      <t>ニンチ</t>
    </rPh>
    <rPh sb="7" eb="9">
      <t>ケンスウ</t>
    </rPh>
    <phoneticPr fontId="1"/>
  </si>
  <si>
    <t>図表：２－２－２－３（鍵の状態別自動車盗被害品数）</t>
  </si>
  <si>
    <t>キーあり</t>
    <phoneticPr fontId="1"/>
  </si>
  <si>
    <t>車両被害品数（品）</t>
    <rPh sb="0" eb="2">
      <t>シャリョウ</t>
    </rPh>
    <rPh sb="2" eb="5">
      <t>ヒガイヒン</t>
    </rPh>
    <rPh sb="5" eb="6">
      <t>スウ</t>
    </rPh>
    <rPh sb="7" eb="8">
      <t>シナ</t>
    </rPh>
    <phoneticPr fontId="1"/>
  </si>
  <si>
    <t>乗用自動車</t>
  </si>
  <si>
    <t>貨物自動車</t>
  </si>
  <si>
    <t>特殊自動車</t>
    <rPh sb="0" eb="2">
      <t>トクシュ</t>
    </rPh>
    <rPh sb="2" eb="5">
      <t>ジドウシャ</t>
    </rPh>
    <phoneticPr fontId="1"/>
  </si>
  <si>
    <t>キーなし</t>
    <phoneticPr fontId="1"/>
  </si>
  <si>
    <t>図表：２－２－２－４（被害額別自動車盗認知件数）</t>
    <phoneticPr fontId="1"/>
  </si>
  <si>
    <t>認知件数（件）</t>
    <rPh sb="0" eb="2">
      <t>ニンチ</t>
    </rPh>
    <rPh sb="2" eb="4">
      <t>ケンスウ</t>
    </rPh>
    <rPh sb="5" eb="6">
      <t>ケン</t>
    </rPh>
    <phoneticPr fontId="2"/>
  </si>
  <si>
    <t>200万円未満</t>
    <rPh sb="3" eb="5">
      <t>マンエン</t>
    </rPh>
    <rPh sb="5" eb="7">
      <t>ミマン</t>
    </rPh>
    <phoneticPr fontId="2"/>
  </si>
  <si>
    <t>200万円～300万円未満</t>
    <rPh sb="4" eb="5">
      <t>エン</t>
    </rPh>
    <rPh sb="9" eb="11">
      <t>マンエン</t>
    </rPh>
    <rPh sb="11" eb="13">
      <t>ミマン</t>
    </rPh>
    <phoneticPr fontId="2"/>
  </si>
  <si>
    <t>300万円以上</t>
    <rPh sb="3" eb="5">
      <t>マンエン</t>
    </rPh>
    <rPh sb="5" eb="7">
      <t>イジョウ</t>
    </rPh>
    <phoneticPr fontId="2"/>
  </si>
  <si>
    <t>被害なし 又は
被害額認定困難</t>
    <rPh sb="0" eb="2">
      <t>ヒガイ</t>
    </rPh>
    <rPh sb="5" eb="6">
      <t>マタ</t>
    </rPh>
    <rPh sb="8" eb="11">
      <t>ヒガイガク</t>
    </rPh>
    <rPh sb="11" eb="13">
      <t>ニンテイ</t>
    </rPh>
    <rPh sb="13" eb="15">
      <t>コンナン</t>
    </rPh>
    <phoneticPr fontId="2"/>
  </si>
  <si>
    <t>図表：２－２－２－５（鍵の状態別自動車盗被害車両還付状況）</t>
  </si>
  <si>
    <t>認知件数(件)</t>
    <rPh sb="0" eb="2">
      <t>ニンチ</t>
    </rPh>
    <rPh sb="2" eb="4">
      <t>ケンスウ</t>
    </rPh>
    <rPh sb="5" eb="6">
      <t>ケン</t>
    </rPh>
    <phoneticPr fontId="1"/>
  </si>
  <si>
    <t>還付件数(件)</t>
    <rPh sb="0" eb="2">
      <t>カンプ</t>
    </rPh>
    <rPh sb="2" eb="4">
      <t>ケンスウ</t>
    </rPh>
    <rPh sb="5" eb="6">
      <t>ケン</t>
    </rPh>
    <phoneticPr fontId="1"/>
  </si>
  <si>
    <t>還付率(％)</t>
    <rPh sb="0" eb="2">
      <t>カンプ</t>
    </rPh>
    <rPh sb="2" eb="3">
      <t>リツ</t>
    </rPh>
    <phoneticPr fontId="1"/>
  </si>
  <si>
    <t>還付件数</t>
    <rPh sb="0" eb="2">
      <t>カンプ</t>
    </rPh>
    <rPh sb="2" eb="4">
      <t>ケンスウ</t>
    </rPh>
    <phoneticPr fontId="1"/>
  </si>
  <si>
    <t>還付率</t>
    <rPh sb="0" eb="2">
      <t>カンプ</t>
    </rPh>
    <rPh sb="2" eb="3">
      <t>リツ</t>
    </rPh>
    <phoneticPr fontId="1"/>
  </si>
  <si>
    <t>図表：２－２－２－６（年齢層別自動車盗検挙人員、人口10万人当たり年齢層別自動車盗検挙人員）</t>
  </si>
  <si>
    <t>60歳以上</t>
    <rPh sb="2" eb="3">
      <t>サイ</t>
    </rPh>
    <rPh sb="3" eb="5">
      <t>イジョウ</t>
    </rPh>
    <phoneticPr fontId="2"/>
  </si>
  <si>
    <t>図表：２－２－３－１（ひったくり認知・検挙状況）</t>
  </si>
  <si>
    <t>うち未遂</t>
    <rPh sb="2" eb="4">
      <t>ミスイ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</si>
  <si>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</si>
  <si>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図表：２－２－３－２（被害者の性別ひったくり認知件数）</t>
  </si>
  <si>
    <t>うち女性被害</t>
    <rPh sb="2" eb="4">
      <t>ジョセイ</t>
    </rPh>
    <rPh sb="4" eb="6">
      <t>ヒガイ</t>
    </rPh>
    <phoneticPr fontId="1"/>
  </si>
  <si>
    <t>構成率（％）</t>
    <rPh sb="0" eb="3">
      <t>コウセイリツ</t>
    </rPh>
    <phoneticPr fontId="1"/>
  </si>
  <si>
    <t>※　認知件数は、被害者の性別が判明しているものに限る。</t>
    <phoneticPr fontId="1"/>
  </si>
  <si>
    <t>図表：２－２－３－３（被害者の年齢層別ひったくり認知件数、人口10万人当たり被害者の年齢層別ひったくり認知件数）</t>
  </si>
  <si>
    <t>19歳以下</t>
    <rPh sb="2" eb="5">
      <t>サイイカ</t>
    </rPh>
    <phoneticPr fontId="2"/>
  </si>
  <si>
    <t>70-79歳</t>
    <rPh sb="5" eb="6">
      <t>サイ</t>
    </rPh>
    <phoneticPr fontId="2"/>
  </si>
  <si>
    <t>80歳以上</t>
    <rPh sb="2" eb="3">
      <t>サイ</t>
    </rPh>
    <rPh sb="3" eb="5">
      <t>イジョウ</t>
    </rPh>
    <phoneticPr fontId="2"/>
  </si>
  <si>
    <t>図表：２－２－３－４（被害者の年齢層・発生時間帯別ひったくり認知件数　R３）</t>
    <phoneticPr fontId="1"/>
  </si>
  <si>
    <t>時間</t>
    <rPh sb="0" eb="2">
      <t>ジカン</t>
    </rPh>
    <phoneticPr fontId="1"/>
  </si>
  <si>
    <t>0-2時</t>
    <rPh sb="3" eb="4">
      <t>ジ</t>
    </rPh>
    <phoneticPr fontId="1"/>
  </si>
  <si>
    <t>2-4時</t>
    <rPh sb="3" eb="4">
      <t>ジ</t>
    </rPh>
    <phoneticPr fontId="1"/>
  </si>
  <si>
    <t>4-6時</t>
    <rPh sb="3" eb="4">
      <t>ジ</t>
    </rPh>
    <phoneticPr fontId="1"/>
  </si>
  <si>
    <t>6-8時</t>
    <rPh sb="3" eb="4">
      <t>ジ</t>
    </rPh>
    <phoneticPr fontId="1"/>
  </si>
  <si>
    <t>8-10時</t>
    <rPh sb="4" eb="5">
      <t>ジ</t>
    </rPh>
    <phoneticPr fontId="1"/>
  </si>
  <si>
    <t>10-12時</t>
    <rPh sb="5" eb="6">
      <t>ジ</t>
    </rPh>
    <phoneticPr fontId="1"/>
  </si>
  <si>
    <t>12-14時</t>
    <rPh sb="5" eb="6">
      <t>ジ</t>
    </rPh>
    <phoneticPr fontId="1"/>
  </si>
  <si>
    <t>14-16時</t>
    <rPh sb="5" eb="6">
      <t>ジ</t>
    </rPh>
    <phoneticPr fontId="1"/>
  </si>
  <si>
    <t>16-18時</t>
    <rPh sb="5" eb="6">
      <t>ジ</t>
    </rPh>
    <phoneticPr fontId="1"/>
  </si>
  <si>
    <t>18-20時</t>
    <rPh sb="5" eb="6">
      <t>ジ</t>
    </rPh>
    <phoneticPr fontId="1"/>
  </si>
  <si>
    <t>20-22時</t>
    <rPh sb="5" eb="6">
      <t>ジ</t>
    </rPh>
    <phoneticPr fontId="1"/>
  </si>
  <si>
    <t>22-24時</t>
    <rPh sb="5" eb="6">
      <t>ジ</t>
    </rPh>
    <phoneticPr fontId="1"/>
  </si>
  <si>
    <t>合計</t>
    <rPh sb="0" eb="2">
      <t>ゴウケイ</t>
    </rPh>
    <phoneticPr fontId="7"/>
  </si>
  <si>
    <t>19歳以下</t>
    <rPh sb="2" eb="3">
      <t>サイ</t>
    </rPh>
    <rPh sb="3" eb="4">
      <t>イ</t>
    </rPh>
    <rPh sb="4" eb="5">
      <t>シタ</t>
    </rPh>
    <phoneticPr fontId="7"/>
  </si>
  <si>
    <t>70-79歳</t>
    <rPh sb="5" eb="6">
      <t>サイ</t>
    </rPh>
    <phoneticPr fontId="1"/>
  </si>
  <si>
    <t>80歳以上</t>
    <rPh sb="2" eb="3">
      <t>サイ</t>
    </rPh>
    <rPh sb="3" eb="5">
      <t>イジョウ</t>
    </rPh>
    <phoneticPr fontId="7"/>
  </si>
  <si>
    <t>※　認知件数は、被害者の年齢及び発生時間帯が判明しているものに限る。</t>
    <rPh sb="2" eb="4">
      <t>ニンチ</t>
    </rPh>
    <rPh sb="4" eb="6">
      <t>ケンスウ</t>
    </rPh>
    <rPh sb="8" eb="11">
      <t>ヒガイシャ</t>
    </rPh>
    <rPh sb="12" eb="14">
      <t>ネンレイ</t>
    </rPh>
    <rPh sb="14" eb="15">
      <t>オヨ</t>
    </rPh>
    <rPh sb="16" eb="18">
      <t>ハッセイ</t>
    </rPh>
    <rPh sb="18" eb="20">
      <t>ジカン</t>
    </rPh>
    <rPh sb="20" eb="21">
      <t>タイ</t>
    </rPh>
    <rPh sb="22" eb="24">
      <t>ハンメイ</t>
    </rPh>
    <rPh sb="31" eb="32">
      <t>カギ</t>
    </rPh>
    <phoneticPr fontId="1"/>
  </si>
  <si>
    <t>図表：２－２－３－５（逃走時の交通手段別ひったくり検挙件数）</t>
  </si>
  <si>
    <t>逃走時に交通機関を用いた検挙件数(件)</t>
    <rPh sb="0" eb="2">
      <t>トウソウ</t>
    </rPh>
    <rPh sb="2" eb="3">
      <t>ジ</t>
    </rPh>
    <rPh sb="4" eb="6">
      <t>コウツウ</t>
    </rPh>
    <rPh sb="6" eb="8">
      <t>キカン</t>
    </rPh>
    <rPh sb="9" eb="10">
      <t>モチ</t>
    </rPh>
    <rPh sb="12" eb="14">
      <t>ケンキョ</t>
    </rPh>
    <rPh sb="14" eb="16">
      <t>ケンスウ</t>
    </rPh>
    <rPh sb="17" eb="18">
      <t>ケン</t>
    </rPh>
    <phoneticPr fontId="1"/>
  </si>
  <si>
    <t>うちオートバイ</t>
    <phoneticPr fontId="1"/>
  </si>
  <si>
    <t>盗難車</t>
    <rPh sb="0" eb="3">
      <t>トウナンシャ</t>
    </rPh>
    <phoneticPr fontId="1"/>
  </si>
  <si>
    <t>盗難車以外</t>
    <rPh sb="0" eb="3">
      <t>トウナンシャ</t>
    </rPh>
    <rPh sb="3" eb="5">
      <t>イガイ</t>
    </rPh>
    <phoneticPr fontId="1"/>
  </si>
  <si>
    <t>うち自転車</t>
    <rPh sb="2" eb="5">
      <t>ジテンシャ</t>
    </rPh>
    <phoneticPr fontId="1"/>
  </si>
  <si>
    <t>うち自動車</t>
    <rPh sb="2" eb="5">
      <t>ジドウシャ</t>
    </rPh>
    <phoneticPr fontId="1"/>
  </si>
  <si>
    <t>自己所有</t>
    <rPh sb="0" eb="2">
      <t>ジコ</t>
    </rPh>
    <rPh sb="2" eb="4">
      <t>ショユウ</t>
    </rPh>
    <phoneticPr fontId="1"/>
  </si>
  <si>
    <t>※解決事件を除く。</t>
    <phoneticPr fontId="1"/>
  </si>
  <si>
    <t>図表：２－２－３－６（年齢層別ひったくり検挙人員、人口10万人当たり年齢層別ひったくり検挙人員）</t>
  </si>
  <si>
    <t>検挙人員（人）</t>
    <rPh sb="0" eb="2">
      <t>ケンキョ</t>
    </rPh>
    <rPh sb="2" eb="4">
      <t>ジンイン</t>
    </rPh>
    <rPh sb="5" eb="6">
      <t>ニン</t>
    </rPh>
    <phoneticPr fontId="1"/>
  </si>
  <si>
    <t>14-19歳</t>
    <rPh sb="5" eb="6">
      <t>サイ</t>
    </rPh>
    <phoneticPr fontId="1"/>
  </si>
  <si>
    <t>人口10万人当たり</t>
    <rPh sb="0" eb="2">
      <t>ジンコウ</t>
    </rPh>
    <rPh sb="4" eb="6">
      <t>マンニン</t>
    </rPh>
    <rPh sb="6" eb="7">
      <t>ア</t>
    </rPh>
    <phoneticPr fontId="1"/>
  </si>
  <si>
    <t>20-24歳</t>
    <rPh sb="5" eb="6">
      <t>サイ</t>
    </rPh>
    <phoneticPr fontId="1"/>
  </si>
  <si>
    <t>25-29歳</t>
    <rPh sb="5" eb="6">
      <t>サイ</t>
    </rPh>
    <phoneticPr fontId="1"/>
  </si>
  <si>
    <t>30-39歳</t>
    <rPh sb="5" eb="6">
      <t>サイ</t>
    </rPh>
    <phoneticPr fontId="1"/>
  </si>
  <si>
    <t>40-49歳</t>
    <rPh sb="5" eb="6">
      <t>サイ</t>
    </rPh>
    <phoneticPr fontId="1"/>
  </si>
  <si>
    <t>50歳以上</t>
    <rPh sb="2" eb="3">
      <t>サイ</t>
    </rPh>
    <rPh sb="3" eb="5">
      <t>イジョウ</t>
    </rPh>
    <phoneticPr fontId="1"/>
  </si>
  <si>
    <t>図表：２－２－４－１（すり認知・検挙状況）</t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</si>
  <si>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</si>
  <si>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ジン</t>
    </rPh>
    <phoneticPr fontId="2"/>
  </si>
  <si>
    <t>図表：２－２－４－２（被害者の性・年齢層別すり認知件数、人口10万人当たり被害者の性・年齢層別すり認知件数）</t>
  </si>
  <si>
    <t>男性被害</t>
    <rPh sb="0" eb="2">
      <t>ダンセイ</t>
    </rPh>
    <rPh sb="2" eb="4">
      <t>ヒガイ</t>
    </rPh>
    <phoneticPr fontId="1"/>
  </si>
  <si>
    <t>女性被害</t>
    <rPh sb="0" eb="2">
      <t>ジョセイ</t>
    </rPh>
    <rPh sb="2" eb="4">
      <t>ヒガイ</t>
    </rPh>
    <phoneticPr fontId="1"/>
  </si>
  <si>
    <t>※　認知件数は、被害者の性別及び年齢が判明しているものに限る。</t>
    <phoneticPr fontId="1"/>
  </si>
  <si>
    <t>図表：２－２－４－３（年齢層別すり検挙人員、人口10万人当たり年齢層別すり検挙人員）</t>
  </si>
  <si>
    <t>20-29歳</t>
    <rPh sb="5" eb="6">
      <t>サイ</t>
    </rPh>
    <phoneticPr fontId="1"/>
  </si>
  <si>
    <t>50-59歳</t>
    <rPh sb="5" eb="6">
      <t>サイ</t>
    </rPh>
    <phoneticPr fontId="1"/>
  </si>
  <si>
    <t>60-69歳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</si>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</sst>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0.0%"/>
    <numFmt numFmtId="179" formatCode="0.0_);[Red]\(0.0\)"/>
    <numFmt numFmtId="180" formatCode="#,##0_);[Red]\(#,##0\)"/>
    <numFmt numFmtId="181" formatCode="#,##0.0_);[Red]\(#,##0.0\)"/>
    <numFmt numFmtId="182" formatCode="#,##0.0"/>
    <numFmt numFmtId="183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/>
    <xf numFmtId="38" fontId="15" fillId="0" borderId="0" applyFont="0" applyFill="0" applyBorder="0" applyAlignment="0" applyProtection="0"/>
    <xf numFmtId="38" fontId="17" fillId="0" borderId="0" applyFont="0" applyFill="0" applyBorder="0" applyAlignment="0" applyProtection="0"/>
  </cellStyleXfs>
  <cellXfs count="361">
    <xf numFmtId="0" fontId="0" fillId="0" borderId="0" xfId="0">
      <alignment vertical="center"/>
    </xf>
    <xf numFmtId="178" fontId="0" fillId="0" borderId="0" xfId="1" applyNumberFormat="1" applyFont="1">
      <alignment vertical="center"/>
    </xf>
    <xf numFmtId="176" fontId="4" fillId="0" borderId="4" xfId="0" applyNumberFormat="1" applyFont="1" applyBorder="1" applyAlignment="1">
      <alignment horizontal="right" vertical="center" wrapText="1" shrinkToFit="1"/>
    </xf>
    <xf numFmtId="176" fontId="4" fillId="0" borderId="14" xfId="0" applyNumberFormat="1" applyFont="1" applyBorder="1" applyAlignment="1">
      <alignment horizontal="right" vertical="center" wrapText="1" shrinkToFit="1"/>
    </xf>
    <xf numFmtId="0" fontId="4" fillId="0" borderId="26" xfId="0" applyFont="1" applyBorder="1">
      <alignment vertical="center"/>
    </xf>
    <xf numFmtId="176" fontId="4" fillId="0" borderId="26" xfId="0" applyNumberFormat="1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wrapText="1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right" vertical="center" wrapText="1" shrinkToFit="1"/>
    </xf>
    <xf numFmtId="177" fontId="4" fillId="0" borderId="4" xfId="0" applyNumberFormat="1" applyFont="1" applyBorder="1" applyAlignment="1">
      <alignment horizontal="right" vertical="center" wrapText="1" shrinkToFit="1"/>
    </xf>
    <xf numFmtId="176" fontId="4" fillId="0" borderId="31" xfId="0" applyNumberFormat="1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right" vertical="center" wrapText="1" shrinkToFit="1"/>
    </xf>
    <xf numFmtId="0" fontId="4" fillId="0" borderId="4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2" xfId="0" applyFont="1" applyBorder="1">
      <alignment vertical="center"/>
    </xf>
    <xf numFmtId="180" fontId="4" fillId="0" borderId="11" xfId="0" applyNumberFormat="1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textRotation="255"/>
    </xf>
    <xf numFmtId="180" fontId="4" fillId="0" borderId="5" xfId="0" applyNumberFormat="1" applyFont="1" applyBorder="1" applyAlignment="1">
      <alignment vertical="center" wrapText="1"/>
    </xf>
    <xf numFmtId="180" fontId="4" fillId="0" borderId="4" xfId="0" applyNumberFormat="1" applyFont="1" applyBorder="1" applyAlignment="1">
      <alignment vertical="center" wrapText="1"/>
    </xf>
    <xf numFmtId="0" fontId="4" fillId="0" borderId="47" xfId="0" applyFont="1" applyBorder="1" applyAlignment="1">
      <alignment horizontal="left" vertical="center"/>
    </xf>
    <xf numFmtId="180" fontId="4" fillId="0" borderId="48" xfId="0" applyNumberFormat="1" applyFont="1" applyBorder="1" applyAlignment="1">
      <alignment vertical="center" wrapText="1"/>
    </xf>
    <xf numFmtId="0" fontId="4" fillId="0" borderId="50" xfId="0" applyFont="1" applyBorder="1" applyAlignment="1">
      <alignment horizontal="left" vertical="center"/>
    </xf>
    <xf numFmtId="180" fontId="4" fillId="0" borderId="51" xfId="0" applyNumberFormat="1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 textRotation="255"/>
    </xf>
    <xf numFmtId="180" fontId="4" fillId="0" borderId="16" xfId="0" applyNumberFormat="1" applyFont="1" applyBorder="1" applyAlignment="1">
      <alignment vertical="center" wrapText="1"/>
    </xf>
    <xf numFmtId="178" fontId="10" fillId="0" borderId="0" xfId="1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176" fontId="4" fillId="0" borderId="47" xfId="0" applyNumberFormat="1" applyFont="1" applyBorder="1" applyAlignment="1">
      <alignment horizontal="left" vertical="center" shrinkToFit="1"/>
    </xf>
    <xf numFmtId="176" fontId="4" fillId="0" borderId="48" xfId="0" applyNumberFormat="1" applyFont="1" applyBorder="1" applyAlignment="1">
      <alignment horizontal="right" vertical="center" wrapText="1" shrinkToFit="1"/>
    </xf>
    <xf numFmtId="176" fontId="4" fillId="0" borderId="50" xfId="0" applyNumberFormat="1" applyFont="1" applyBorder="1" applyAlignment="1">
      <alignment horizontal="left" vertical="center" shrinkToFit="1"/>
    </xf>
    <xf numFmtId="176" fontId="4" fillId="0" borderId="51" xfId="0" applyNumberFormat="1" applyFont="1" applyBorder="1" applyAlignment="1">
      <alignment horizontal="right" vertical="center" wrapText="1" shrinkToFit="1"/>
    </xf>
    <xf numFmtId="180" fontId="4" fillId="0" borderId="64" xfId="0" applyNumberFormat="1" applyFont="1" applyBorder="1" applyAlignment="1">
      <alignment vertical="center" wrapText="1"/>
    </xf>
    <xf numFmtId="180" fontId="4" fillId="0" borderId="65" xfId="0" applyNumberFormat="1" applyFont="1" applyBorder="1" applyAlignment="1">
      <alignment vertical="center" wrapText="1"/>
    </xf>
    <xf numFmtId="180" fontId="4" fillId="0" borderId="1" xfId="0" applyNumberFormat="1" applyFont="1" applyBorder="1" applyAlignment="1">
      <alignment vertical="center" wrapText="1"/>
    </xf>
    <xf numFmtId="180" fontId="4" fillId="0" borderId="66" xfId="0" applyNumberFormat="1" applyFont="1" applyBorder="1" applyAlignment="1">
      <alignment vertical="center" wrapText="1"/>
    </xf>
    <xf numFmtId="180" fontId="4" fillId="0" borderId="67" xfId="0" applyNumberFormat="1" applyFont="1" applyBorder="1" applyAlignment="1">
      <alignment vertical="center" wrapText="1"/>
    </xf>
    <xf numFmtId="180" fontId="4" fillId="0" borderId="68" xfId="0" applyNumberFormat="1" applyFont="1" applyBorder="1" applyAlignment="1">
      <alignment vertical="center" wrapText="1"/>
    </xf>
    <xf numFmtId="0" fontId="12" fillId="0" borderId="0" xfId="0" applyFo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70" xfId="0" applyFont="1" applyBorder="1">
      <alignment vertical="center"/>
    </xf>
    <xf numFmtId="3" fontId="5" fillId="0" borderId="5" xfId="0" applyNumberFormat="1" applyFont="1" applyBorder="1" applyAlignment="1">
      <alignment vertical="center" shrinkToFit="1"/>
    </xf>
    <xf numFmtId="0" fontId="0" fillId="0" borderId="14" xfId="0" applyBorder="1">
      <alignment vertical="center"/>
    </xf>
    <xf numFmtId="3" fontId="5" fillId="0" borderId="2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179" fontId="5" fillId="0" borderId="24" xfId="0" applyNumberFormat="1" applyFont="1" applyBorder="1" applyAlignment="1">
      <alignment vertical="center" wrapText="1" shrinkToFit="1"/>
    </xf>
    <xf numFmtId="3" fontId="5" fillId="0" borderId="22" xfId="0" applyNumberFormat="1" applyFont="1" applyBorder="1" applyAlignment="1">
      <alignment vertical="center" shrinkToFit="1"/>
    </xf>
    <xf numFmtId="0" fontId="0" fillId="0" borderId="2" xfId="0" applyBorder="1">
      <alignment vertical="center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50" xfId="0" applyFont="1" applyBorder="1">
      <alignment vertical="center"/>
    </xf>
    <xf numFmtId="180" fontId="4" fillId="0" borderId="12" xfId="0" applyNumberFormat="1" applyFont="1" applyBorder="1" applyAlignment="1">
      <alignment vertical="center" wrapText="1"/>
    </xf>
    <xf numFmtId="180" fontId="4" fillId="0" borderId="45" xfId="0" applyNumberFormat="1" applyFont="1" applyBorder="1" applyAlignment="1">
      <alignment vertical="center" wrapText="1"/>
    </xf>
    <xf numFmtId="180" fontId="4" fillId="0" borderId="46" xfId="0" applyNumberFormat="1" applyFont="1" applyBorder="1" applyAlignment="1">
      <alignment vertical="center" wrapText="1"/>
    </xf>
    <xf numFmtId="180" fontId="4" fillId="0" borderId="49" xfId="0" applyNumberFormat="1" applyFont="1" applyBorder="1" applyAlignment="1">
      <alignment vertical="center" wrapText="1"/>
    </xf>
    <xf numFmtId="180" fontId="4" fillId="0" borderId="52" xfId="0" applyNumberFormat="1" applyFont="1" applyBorder="1" applyAlignment="1">
      <alignment vertical="center" wrapText="1"/>
    </xf>
    <xf numFmtId="180" fontId="4" fillId="0" borderId="17" xfId="0" applyNumberFormat="1" applyFont="1" applyBorder="1" applyAlignment="1">
      <alignment vertical="center" wrapText="1"/>
    </xf>
    <xf numFmtId="181" fontId="4" fillId="0" borderId="4" xfId="0" applyNumberFormat="1" applyFont="1" applyBorder="1" applyAlignment="1">
      <alignment vertical="center" wrapText="1"/>
    </xf>
    <xf numFmtId="181" fontId="4" fillId="0" borderId="48" xfId="0" applyNumberFormat="1" applyFont="1" applyBorder="1" applyAlignment="1">
      <alignment vertical="center" wrapText="1"/>
    </xf>
    <xf numFmtId="181" fontId="4" fillId="0" borderId="51" xfId="0" applyNumberFormat="1" applyFont="1" applyBorder="1" applyAlignment="1">
      <alignment vertical="center" wrapText="1"/>
    </xf>
    <xf numFmtId="3" fontId="5" fillId="2" borderId="23" xfId="0" applyNumberFormat="1" applyFont="1" applyFill="1" applyBorder="1" applyAlignment="1">
      <alignment vertical="center" shrinkToFit="1"/>
    </xf>
    <xf numFmtId="3" fontId="5" fillId="2" borderId="22" xfId="0" applyNumberFormat="1" applyFont="1" applyFill="1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56" xfId="0" applyBorder="1">
      <alignment vertical="center"/>
    </xf>
    <xf numFmtId="176" fontId="4" fillId="0" borderId="54" xfId="0" applyNumberFormat="1" applyFont="1" applyBorder="1" applyAlignment="1">
      <alignment horizontal="center" vertical="center" shrinkToFit="1"/>
    </xf>
    <xf numFmtId="176" fontId="13" fillId="0" borderId="16" xfId="0" applyNumberFormat="1" applyFont="1" applyBorder="1" applyAlignment="1">
      <alignment horizontal="center" vertical="center" wrapText="1" shrinkToFit="1"/>
    </xf>
    <xf numFmtId="176" fontId="11" fillId="0" borderId="16" xfId="0" applyNumberFormat="1" applyFont="1" applyBorder="1" applyAlignment="1">
      <alignment horizontal="center" vertical="center" wrapText="1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right" vertical="center" wrapText="1" shrinkToFit="1"/>
    </xf>
    <xf numFmtId="176" fontId="4" fillId="0" borderId="34" xfId="0" applyNumberFormat="1" applyFont="1" applyBorder="1" applyAlignment="1">
      <alignment horizontal="right" vertical="center" wrapText="1" shrinkToFit="1"/>
    </xf>
    <xf numFmtId="176" fontId="4" fillId="0" borderId="35" xfId="0" applyNumberFormat="1" applyFont="1" applyBorder="1" applyAlignment="1">
      <alignment horizontal="right" vertical="center" wrapText="1" shrinkToFit="1"/>
    </xf>
    <xf numFmtId="176" fontId="4" fillId="0" borderId="61" xfId="0" applyNumberFormat="1" applyFont="1" applyBorder="1" applyAlignment="1">
      <alignment shrinkToFit="1"/>
    </xf>
    <xf numFmtId="176" fontId="4" fillId="0" borderId="59" xfId="0" applyNumberFormat="1" applyFont="1" applyBorder="1" applyAlignment="1">
      <alignment horizontal="right" vertical="center" wrapText="1" shrinkToFit="1"/>
    </xf>
    <xf numFmtId="176" fontId="4" fillId="0" borderId="28" xfId="0" applyNumberFormat="1" applyFont="1" applyBorder="1" applyAlignment="1">
      <alignment vertical="center" wrapText="1" shrinkToFit="1"/>
    </xf>
    <xf numFmtId="176" fontId="4" fillId="0" borderId="62" xfId="0" applyNumberFormat="1" applyFont="1" applyBorder="1" applyAlignment="1">
      <alignment shrinkToFit="1"/>
    </xf>
    <xf numFmtId="176" fontId="4" fillId="0" borderId="60" xfId="0" applyNumberFormat="1" applyFont="1" applyBorder="1" applyAlignment="1">
      <alignment horizontal="right" vertical="center" wrapText="1" shrinkToFit="1"/>
    </xf>
    <xf numFmtId="176" fontId="4" fillId="0" borderId="37" xfId="0" applyNumberFormat="1" applyFont="1" applyBorder="1" applyAlignment="1">
      <alignment vertical="center" wrapText="1" shrinkToFit="1"/>
    </xf>
    <xf numFmtId="176" fontId="0" fillId="0" borderId="0" xfId="0" applyNumberFormat="1">
      <alignment vertical="center"/>
    </xf>
    <xf numFmtId="176" fontId="4" fillId="0" borderId="36" xfId="0" applyNumberFormat="1" applyFont="1" applyBorder="1" applyAlignment="1">
      <alignment vertical="center" wrapText="1"/>
    </xf>
    <xf numFmtId="176" fontId="4" fillId="0" borderId="38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76" fontId="14" fillId="0" borderId="0" xfId="3" applyNumberFormat="1" applyAlignment="1">
      <alignment vertical="center"/>
    </xf>
    <xf numFmtId="176" fontId="14" fillId="0" borderId="0" xfId="3" applyNumberFormat="1" applyAlignment="1">
      <alignment shrinkToFit="1"/>
    </xf>
    <xf numFmtId="0" fontId="4" fillId="0" borderId="1" xfId="3" applyFont="1" applyBorder="1" applyAlignment="1">
      <alignment vertical="center"/>
    </xf>
    <xf numFmtId="0" fontId="4" fillId="0" borderId="25" xfId="3" applyFont="1" applyBorder="1" applyAlignment="1">
      <alignment vertical="center"/>
    </xf>
    <xf numFmtId="0" fontId="4" fillId="0" borderId="29" xfId="3" applyFont="1" applyBorder="1" applyAlignment="1">
      <alignment horizontal="right" vertical="center"/>
    </xf>
    <xf numFmtId="0" fontId="4" fillId="0" borderId="3" xfId="3" applyFont="1" applyBorder="1" applyAlignment="1">
      <alignment vertical="center"/>
    </xf>
    <xf numFmtId="0" fontId="4" fillId="0" borderId="30" xfId="3" applyFont="1" applyBorder="1" applyAlignment="1">
      <alignment vertical="center"/>
    </xf>
    <xf numFmtId="0" fontId="4" fillId="0" borderId="70" xfId="3" applyFont="1" applyBorder="1" applyAlignment="1">
      <alignment vertical="center"/>
    </xf>
    <xf numFmtId="176" fontId="5" fillId="0" borderId="2" xfId="3" applyNumberFormat="1" applyFont="1" applyBorder="1" applyAlignment="1">
      <alignment horizontal="left" vertical="center" shrinkToFit="1"/>
    </xf>
    <xf numFmtId="3" fontId="5" fillId="0" borderId="5" xfId="3" applyNumberFormat="1" applyFont="1" applyBorder="1" applyAlignment="1">
      <alignment shrinkToFit="1"/>
    </xf>
    <xf numFmtId="0" fontId="5" fillId="0" borderId="5" xfId="3" applyFont="1" applyBorder="1" applyAlignment="1">
      <alignment horizontal="left" vertical="center" shrinkToFit="1"/>
    </xf>
    <xf numFmtId="182" fontId="5" fillId="0" borderId="5" xfId="3" applyNumberFormat="1" applyFont="1" applyBorder="1" applyAlignment="1">
      <alignment shrinkToFit="1"/>
    </xf>
    <xf numFmtId="176" fontId="5" fillId="0" borderId="14" xfId="3" applyNumberFormat="1" applyFont="1" applyBorder="1" applyAlignment="1">
      <alignment horizontal="left" shrinkToFit="1"/>
    </xf>
    <xf numFmtId="176" fontId="5" fillId="0" borderId="5" xfId="3" applyNumberFormat="1" applyFont="1" applyBorder="1" applyAlignment="1">
      <alignment horizontal="left" vertical="center" shrinkToFit="1"/>
    </xf>
    <xf numFmtId="38" fontId="5" fillId="0" borderId="5" xfId="4" applyFont="1" applyBorder="1" applyAlignment="1">
      <alignment shrinkToFit="1"/>
    </xf>
    <xf numFmtId="38" fontId="5" fillId="0" borderId="5" xfId="4" applyFont="1" applyFill="1" applyBorder="1" applyAlignment="1">
      <alignment shrinkToFit="1"/>
    </xf>
    <xf numFmtId="9" fontId="14" fillId="0" borderId="0" xfId="1" applyFont="1" applyAlignment="1">
      <alignment shrinkToFit="1"/>
    </xf>
    <xf numFmtId="176" fontId="16" fillId="0" borderId="14" xfId="3" applyNumberFormat="1" applyFont="1" applyBorder="1" applyAlignment="1">
      <alignment horizontal="left" shrinkToFit="1"/>
    </xf>
    <xf numFmtId="176" fontId="5" fillId="0" borderId="2" xfId="3" applyNumberFormat="1" applyFont="1" applyBorder="1" applyAlignment="1">
      <alignment horizontal="left" shrinkToFit="1"/>
    </xf>
    <xf numFmtId="0" fontId="14" fillId="0" borderId="0" xfId="3" applyAlignment="1">
      <alignment vertical="center"/>
    </xf>
    <xf numFmtId="0" fontId="14" fillId="0" borderId="0" xfId="3"/>
    <xf numFmtId="0" fontId="5" fillId="0" borderId="1" xfId="3" applyFont="1" applyBorder="1" applyAlignment="1">
      <alignment vertical="center"/>
    </xf>
    <xf numFmtId="0" fontId="5" fillId="0" borderId="29" xfId="3" applyFont="1" applyBorder="1" applyAlignment="1">
      <alignment horizontal="right" vertical="center" wrapText="1"/>
    </xf>
    <xf numFmtId="0" fontId="4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vertical="center"/>
    </xf>
    <xf numFmtId="0" fontId="5" fillId="0" borderId="70" xfId="3" applyFont="1" applyBorder="1" applyAlignment="1">
      <alignment vertical="center"/>
    </xf>
    <xf numFmtId="0" fontId="4" fillId="0" borderId="2" xfId="3" applyFont="1" applyBorder="1" applyAlignment="1">
      <alignment vertical="center" wrapText="1"/>
    </xf>
    <xf numFmtId="0" fontId="4" fillId="0" borderId="5" xfId="3" applyFont="1" applyBorder="1" applyAlignment="1">
      <alignment horizontal="center" vertical="center" wrapText="1"/>
    </xf>
    <xf numFmtId="0" fontId="5" fillId="0" borderId="26" xfId="3" applyFont="1" applyBorder="1"/>
    <xf numFmtId="0" fontId="4" fillId="0" borderId="5" xfId="3" applyFont="1" applyBorder="1" applyAlignment="1">
      <alignment horizontal="left" vertical="center"/>
    </xf>
    <xf numFmtId="0" fontId="5" fillId="0" borderId="3" xfId="3" applyFont="1" applyBorder="1"/>
    <xf numFmtId="180" fontId="4" fillId="2" borderId="5" xfId="3" applyNumberFormat="1" applyFont="1" applyFill="1" applyBorder="1" applyAlignment="1">
      <alignment vertical="center" wrapText="1"/>
    </xf>
    <xf numFmtId="176" fontId="4" fillId="0" borderId="26" xfId="0" applyNumberFormat="1" applyFont="1" applyBorder="1" applyAlignment="1">
      <alignment vertical="center" shrinkToFit="1"/>
    </xf>
    <xf numFmtId="176" fontId="4" fillId="0" borderId="71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horizontal="right" vertical="center" wrapText="1" shrinkToFit="1"/>
    </xf>
    <xf numFmtId="180" fontId="4" fillId="0" borderId="28" xfId="0" applyNumberFormat="1" applyFont="1" applyBorder="1" applyAlignment="1">
      <alignment vertical="center" wrapText="1"/>
    </xf>
    <xf numFmtId="0" fontId="4" fillId="0" borderId="74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180" fontId="4" fillId="0" borderId="76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180" fontId="4" fillId="0" borderId="7" xfId="0" applyNumberFormat="1" applyFont="1" applyBorder="1" applyAlignment="1">
      <alignment vertical="center" wrapText="1"/>
    </xf>
    <xf numFmtId="183" fontId="4" fillId="0" borderId="5" xfId="2" applyNumberFormat="1" applyFont="1" applyFill="1" applyBorder="1" applyAlignment="1">
      <alignment horizontal="right" vertical="center" wrapText="1" shrinkToFit="1"/>
    </xf>
    <xf numFmtId="183" fontId="4" fillId="0" borderId="80" xfId="2" applyNumberFormat="1" applyFont="1" applyFill="1" applyBorder="1" applyAlignment="1">
      <alignment horizontal="left" vertical="center" shrinkToFit="1"/>
    </xf>
    <xf numFmtId="183" fontId="4" fillId="0" borderId="81" xfId="2" applyNumberFormat="1" applyFont="1" applyFill="1" applyBorder="1" applyAlignment="1">
      <alignment horizontal="right" vertical="center" wrapText="1" shrinkToFit="1"/>
    </xf>
    <xf numFmtId="183" fontId="4" fillId="0" borderId="80" xfId="2" applyNumberFormat="1" applyFont="1" applyFill="1" applyBorder="1" applyAlignment="1">
      <alignment horizontal="right" vertical="center" wrapText="1" shrinkToFit="1"/>
    </xf>
    <xf numFmtId="183" fontId="4" fillId="0" borderId="80" xfId="2" applyNumberFormat="1" applyFont="1" applyFill="1" applyBorder="1" applyAlignment="1">
      <alignment vertical="center" shrinkToFit="1"/>
    </xf>
    <xf numFmtId="183" fontId="4" fillId="0" borderId="5" xfId="2" applyNumberFormat="1" applyFont="1" applyFill="1" applyBorder="1" applyAlignment="1">
      <alignment vertical="center" wrapText="1" shrinkToFit="1"/>
    </xf>
    <xf numFmtId="183" fontId="4" fillId="0" borderId="65" xfId="2" applyNumberFormat="1" applyFont="1" applyFill="1" applyBorder="1" applyAlignment="1">
      <alignment horizontal="right" vertical="center" wrapText="1" shrinkToFit="1"/>
    </xf>
    <xf numFmtId="0" fontId="4" fillId="0" borderId="5" xfId="0" applyFont="1" applyBorder="1">
      <alignment vertical="center"/>
    </xf>
    <xf numFmtId="181" fontId="4" fillId="0" borderId="5" xfId="0" applyNumberFormat="1" applyFont="1" applyBorder="1" applyAlignment="1">
      <alignment vertical="center" wrapText="1" shrinkToFit="1"/>
    </xf>
    <xf numFmtId="180" fontId="4" fillId="0" borderId="5" xfId="0" applyNumberFormat="1" applyFont="1" applyBorder="1" applyAlignment="1">
      <alignment horizontal="right" vertical="center" wrapText="1" shrinkToFit="1"/>
    </xf>
    <xf numFmtId="176" fontId="4" fillId="0" borderId="0" xfId="0" applyNumberFormat="1" applyFont="1" applyAlignment="1">
      <alignment horizontal="center" vertical="center" shrinkToFit="1"/>
    </xf>
    <xf numFmtId="3" fontId="5" fillId="0" borderId="0" xfId="0" applyNumberFormat="1" applyFont="1" applyAlignment="1">
      <alignment shrinkToFit="1"/>
    </xf>
    <xf numFmtId="0" fontId="0" fillId="0" borderId="26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178" fontId="5" fillId="0" borderId="0" xfId="0" applyNumberFormat="1" applyFont="1" applyAlignment="1">
      <alignment shrinkToFit="1"/>
    </xf>
    <xf numFmtId="179" fontId="5" fillId="0" borderId="0" xfId="0" applyNumberFormat="1" applyFont="1" applyAlignment="1">
      <alignment wrapText="1" shrinkToFit="1"/>
    </xf>
    <xf numFmtId="0" fontId="4" fillId="0" borderId="3" xfId="0" applyFont="1" applyBorder="1" applyAlignment="1">
      <alignment horizontal="left" vertical="center" shrinkToFit="1"/>
    </xf>
    <xf numFmtId="176" fontId="14" fillId="0" borderId="0" xfId="0" applyNumberFormat="1" applyFont="1" applyAlignment="1">
      <alignment shrinkToFit="1"/>
    </xf>
    <xf numFmtId="176" fontId="0" fillId="0" borderId="0" xfId="0" applyNumberFormat="1" applyAlignment="1">
      <alignment shrinkToFit="1"/>
    </xf>
    <xf numFmtId="177" fontId="14" fillId="0" borderId="0" xfId="0" applyNumberFormat="1" applyFont="1" applyAlignment="1">
      <alignment wrapText="1" shrinkToFit="1"/>
    </xf>
    <xf numFmtId="176" fontId="5" fillId="0" borderId="5" xfId="0" applyNumberFormat="1" applyFont="1" applyBorder="1" applyAlignment="1">
      <alignment vertical="center" wrapText="1" shrinkToFit="1"/>
    </xf>
    <xf numFmtId="176" fontId="4" fillId="0" borderId="5" xfId="0" applyNumberFormat="1" applyFont="1" applyBorder="1" applyAlignment="1">
      <alignment vertical="center" wrapText="1" shrinkToFit="1"/>
    </xf>
    <xf numFmtId="176" fontId="4" fillId="0" borderId="5" xfId="0" applyNumberFormat="1" applyFont="1" applyBorder="1" applyAlignment="1">
      <alignment vertical="center" shrinkToFit="1"/>
    </xf>
    <xf numFmtId="177" fontId="5" fillId="0" borderId="5" xfId="0" applyNumberFormat="1" applyFont="1" applyBorder="1" applyAlignment="1">
      <alignment vertical="center" wrapText="1" shrinkToFit="1"/>
    </xf>
    <xf numFmtId="180" fontId="5" fillId="0" borderId="5" xfId="0" applyNumberFormat="1" applyFont="1" applyBorder="1" applyAlignment="1">
      <alignment vertical="center" wrapText="1" shrinkToFit="1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180" fontId="4" fillId="0" borderId="23" xfId="0" applyNumberFormat="1" applyFont="1" applyBorder="1" applyAlignment="1">
      <alignment vertical="center" wrapText="1"/>
    </xf>
    <xf numFmtId="0" fontId="4" fillId="0" borderId="7" xfId="0" applyFont="1" applyBorder="1">
      <alignment vertical="center"/>
    </xf>
    <xf numFmtId="181" fontId="4" fillId="0" borderId="7" xfId="0" applyNumberFormat="1" applyFont="1" applyBorder="1" applyAlignment="1">
      <alignment vertical="center" wrapText="1"/>
    </xf>
    <xf numFmtId="180" fontId="0" fillId="0" borderId="0" xfId="0" applyNumberFormat="1">
      <alignment vertical="center"/>
    </xf>
    <xf numFmtId="3" fontId="5" fillId="2" borderId="5" xfId="0" applyNumberFormat="1" applyFont="1" applyFill="1" applyBorder="1" applyAlignment="1">
      <alignment vertical="center" shrinkToFit="1"/>
    </xf>
    <xf numFmtId="0" fontId="4" fillId="0" borderId="0" xfId="0" applyFont="1" applyAlignment="1"/>
    <xf numFmtId="0" fontId="13" fillId="0" borderId="1" xfId="0" applyFont="1" applyBorder="1" applyAlignment="1">
      <alignment vertical="center" wrapText="1"/>
    </xf>
    <xf numFmtId="0" fontId="13" fillId="0" borderId="29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 wrapText="1"/>
    </xf>
    <xf numFmtId="180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shrinkToFit="1"/>
    </xf>
    <xf numFmtId="180" fontId="12" fillId="0" borderId="4" xfId="0" applyNumberFormat="1" applyFont="1" applyBorder="1" applyAlignment="1">
      <alignment horizontal="right" vertical="center" wrapText="1"/>
    </xf>
    <xf numFmtId="180" fontId="12" fillId="0" borderId="4" xfId="0" applyNumberFormat="1" applyFont="1" applyBorder="1" applyAlignment="1">
      <alignment horizontal="right" vertical="top" wrapText="1"/>
    </xf>
    <xf numFmtId="0" fontId="4" fillId="0" borderId="75" xfId="0" applyFont="1" applyBorder="1">
      <alignment vertical="center"/>
    </xf>
    <xf numFmtId="0" fontId="4" fillId="0" borderId="78" xfId="0" applyFont="1" applyBorder="1">
      <alignment vertical="center"/>
    </xf>
    <xf numFmtId="0" fontId="4" fillId="0" borderId="6" xfId="0" applyFont="1" applyBorder="1">
      <alignment vertical="center"/>
    </xf>
    <xf numFmtId="180" fontId="4" fillId="0" borderId="0" xfId="0" applyNumberFormat="1" applyFont="1" applyAlignment="1">
      <alignment vertical="center" wrapText="1"/>
    </xf>
    <xf numFmtId="178" fontId="0" fillId="0" borderId="0" xfId="1" applyNumberFormat="1" applyFont="1" applyFill="1">
      <alignment vertical="center"/>
    </xf>
    <xf numFmtId="180" fontId="12" fillId="2" borderId="4" xfId="0" applyNumberFormat="1" applyFont="1" applyFill="1" applyBorder="1" applyAlignment="1">
      <alignment horizontal="right" vertical="top" wrapText="1"/>
    </xf>
    <xf numFmtId="0" fontId="0" fillId="0" borderId="26" xfId="0" applyBorder="1">
      <alignment vertical="center"/>
    </xf>
    <xf numFmtId="180" fontId="4" fillId="2" borderId="23" xfId="0" applyNumberFormat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176" fontId="5" fillId="0" borderId="5" xfId="0" applyNumberFormat="1" applyFont="1" applyBorder="1" applyAlignment="1">
      <alignment wrapText="1" shrinkToFit="1"/>
    </xf>
    <xf numFmtId="176" fontId="4" fillId="0" borderId="5" xfId="0" applyNumberFormat="1" applyFont="1" applyBorder="1" applyAlignment="1">
      <alignment wrapText="1" shrinkToFit="1"/>
    </xf>
    <xf numFmtId="177" fontId="5" fillId="0" borderId="5" xfId="0" applyNumberFormat="1" applyFont="1" applyBorder="1" applyAlignment="1">
      <alignment wrapText="1" shrinkToFit="1"/>
    </xf>
    <xf numFmtId="180" fontId="5" fillId="0" borderId="4" xfId="0" applyNumberFormat="1" applyFont="1" applyBorder="1" applyAlignment="1">
      <alignment vertical="center" wrapText="1" shrinkToFit="1"/>
    </xf>
    <xf numFmtId="180" fontId="4" fillId="0" borderId="4" xfId="0" applyNumberFormat="1" applyFont="1" applyBorder="1" applyAlignment="1">
      <alignment vertical="center" wrapText="1" shrinkToFit="1"/>
    </xf>
    <xf numFmtId="180" fontId="5" fillId="2" borderId="4" xfId="0" applyNumberFormat="1" applyFont="1" applyFill="1" applyBorder="1" applyAlignment="1">
      <alignment vertical="center" wrapText="1" shrinkToFit="1"/>
    </xf>
    <xf numFmtId="0" fontId="4" fillId="0" borderId="14" xfId="0" applyFont="1" applyBorder="1">
      <alignment vertical="center"/>
    </xf>
    <xf numFmtId="3" fontId="5" fillId="0" borderId="23" xfId="0" applyNumberFormat="1" applyFont="1" applyBorder="1" applyAlignment="1">
      <alignment wrapText="1" shrinkToFit="1"/>
    </xf>
    <xf numFmtId="3" fontId="5" fillId="2" borderId="23" xfId="0" applyNumberFormat="1" applyFont="1" applyFill="1" applyBorder="1" applyAlignment="1">
      <alignment wrapText="1" shrinkToFit="1"/>
    </xf>
    <xf numFmtId="0" fontId="4" fillId="0" borderId="26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179" fontId="5" fillId="0" borderId="24" xfId="0" applyNumberFormat="1" applyFont="1" applyBorder="1" applyAlignment="1">
      <alignment wrapText="1" shrinkToFit="1"/>
    </xf>
    <xf numFmtId="179" fontId="5" fillId="0" borderId="7" xfId="0" applyNumberFormat="1" applyFont="1" applyBorder="1" applyAlignment="1">
      <alignment wrapText="1" shrinkToFit="1"/>
    </xf>
    <xf numFmtId="0" fontId="4" fillId="0" borderId="78" xfId="0" applyFont="1" applyBorder="1" applyAlignment="1">
      <alignment shrinkToFit="1"/>
    </xf>
    <xf numFmtId="180" fontId="12" fillId="0" borderId="4" xfId="0" applyNumberFormat="1" applyFont="1" applyBorder="1" applyAlignment="1">
      <alignment vertical="center" wrapText="1"/>
    </xf>
    <xf numFmtId="176" fontId="5" fillId="0" borderId="4" xfId="3" applyNumberFormat="1" applyFont="1" applyBorder="1" applyAlignment="1">
      <alignment horizontal="left" vertical="center" wrapText="1" shrinkToFit="1"/>
    </xf>
    <xf numFmtId="176" fontId="5" fillId="0" borderId="14" xfId="3" applyNumberFormat="1" applyFont="1" applyBorder="1" applyAlignment="1">
      <alignment horizontal="left" vertical="center" shrinkToFit="1"/>
    </xf>
    <xf numFmtId="176" fontId="5" fillId="0" borderId="1" xfId="3" applyNumberFormat="1" applyFont="1" applyBorder="1" applyAlignment="1">
      <alignment horizontal="left" vertical="center" shrinkToFit="1"/>
    </xf>
    <xf numFmtId="176" fontId="5" fillId="0" borderId="29" xfId="3" applyNumberFormat="1" applyFont="1" applyBorder="1" applyAlignment="1">
      <alignment horizontal="left" vertical="center" shrinkToFit="1"/>
    </xf>
    <xf numFmtId="176" fontId="5" fillId="0" borderId="26" xfId="3" applyNumberFormat="1" applyFont="1" applyBorder="1" applyAlignment="1">
      <alignment horizontal="left" vertical="center" shrinkToFit="1"/>
    </xf>
    <xf numFmtId="176" fontId="5" fillId="0" borderId="27" xfId="3" applyNumberFormat="1" applyFont="1" applyBorder="1" applyAlignment="1">
      <alignment horizontal="left" vertical="center" shrinkToFit="1"/>
    </xf>
    <xf numFmtId="176" fontId="5" fillId="0" borderId="3" xfId="3" applyNumberFormat="1" applyFont="1" applyBorder="1" applyAlignment="1">
      <alignment horizontal="left" vertical="center" shrinkToFit="1"/>
    </xf>
    <xf numFmtId="176" fontId="5" fillId="0" borderId="70" xfId="3" applyNumberFormat="1" applyFont="1" applyBorder="1" applyAlignment="1">
      <alignment horizontal="left" vertical="center" shrinkToFit="1"/>
    </xf>
    <xf numFmtId="176" fontId="5" fillId="0" borderId="1" xfId="3" applyNumberFormat="1" applyFont="1" applyBorder="1" applyAlignment="1">
      <alignment horizontal="left" vertical="center" wrapText="1" shrinkToFit="1"/>
    </xf>
    <xf numFmtId="176" fontId="5" fillId="0" borderId="29" xfId="3" applyNumberFormat="1" applyFont="1" applyBorder="1" applyAlignment="1">
      <alignment horizontal="left" vertical="center" wrapText="1" shrinkToFit="1"/>
    </xf>
    <xf numFmtId="176" fontId="5" fillId="0" borderId="26" xfId="3" applyNumberFormat="1" applyFont="1" applyBorder="1" applyAlignment="1">
      <alignment horizontal="left" vertical="center" wrapText="1" shrinkToFit="1"/>
    </xf>
    <xf numFmtId="176" fontId="5" fillId="0" borderId="27" xfId="3" applyNumberFormat="1" applyFont="1" applyBorder="1" applyAlignment="1">
      <alignment horizontal="left" vertical="center" wrapText="1" shrinkToFit="1"/>
    </xf>
    <xf numFmtId="176" fontId="5" fillId="0" borderId="3" xfId="3" applyNumberFormat="1" applyFont="1" applyBorder="1" applyAlignment="1">
      <alignment horizontal="left" vertical="center" wrapText="1" shrinkToFit="1"/>
    </xf>
    <xf numFmtId="176" fontId="5" fillId="0" borderId="70" xfId="3" applyNumberFormat="1" applyFont="1" applyBorder="1" applyAlignment="1">
      <alignment horizontal="left" vertical="center" wrapText="1" shrinkToFit="1"/>
    </xf>
    <xf numFmtId="176" fontId="5" fillId="0" borderId="4" xfId="3" applyNumberFormat="1" applyFont="1" applyBorder="1" applyAlignment="1">
      <alignment horizontal="center" vertical="center" shrinkToFit="1"/>
    </xf>
    <xf numFmtId="176" fontId="5" fillId="0" borderId="2" xfId="3" applyNumberFormat="1" applyFont="1" applyBorder="1" applyAlignment="1">
      <alignment horizontal="center" vertical="center" shrinkToFit="1"/>
    </xf>
    <xf numFmtId="176" fontId="5" fillId="0" borderId="25" xfId="3" applyNumberFormat="1" applyFont="1" applyBorder="1" applyAlignment="1">
      <alignment horizontal="left" vertical="center" shrinkToFit="1"/>
    </xf>
    <xf numFmtId="176" fontId="5" fillId="0" borderId="0" xfId="3" applyNumberFormat="1" applyFont="1" applyAlignment="1">
      <alignment horizontal="left" vertical="center" shrinkToFit="1"/>
    </xf>
    <xf numFmtId="176" fontId="5" fillId="0" borderId="3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0" fontId="4" fillId="0" borderId="25" xfId="3" applyFont="1" applyBorder="1" applyAlignment="1">
      <alignment horizontal="left" vertical="center" wrapText="1"/>
    </xf>
    <xf numFmtId="0" fontId="4" fillId="0" borderId="29" xfId="3" applyFont="1" applyBorder="1" applyAlignment="1">
      <alignment horizontal="left" vertical="center" wrapText="1"/>
    </xf>
    <xf numFmtId="0" fontId="5" fillId="0" borderId="1" xfId="3" applyFont="1" applyBorder="1" applyAlignment="1">
      <alignment vertical="center" shrinkToFit="1"/>
    </xf>
    <xf numFmtId="0" fontId="5" fillId="0" borderId="29" xfId="3" applyFont="1" applyBorder="1" applyAlignment="1">
      <alignment vertical="center" shrinkToFit="1"/>
    </xf>
    <xf numFmtId="0" fontId="5" fillId="0" borderId="25" xfId="3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4" fillId="0" borderId="26" xfId="0" applyFont="1" applyBorder="1">
      <alignment vertical="center"/>
    </xf>
    <xf numFmtId="0" fontId="4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0" fontId="4" fillId="0" borderId="25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49" fontId="4" fillId="0" borderId="54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textRotation="255" shrinkToFit="1"/>
    </xf>
    <xf numFmtId="176" fontId="4" fillId="0" borderId="33" xfId="0" applyNumberFormat="1" applyFont="1" applyBorder="1" applyAlignment="1">
      <alignment horizontal="center" vertical="center" textRotation="255" shrinkToFit="1"/>
    </xf>
    <xf numFmtId="176" fontId="4" fillId="0" borderId="18" xfId="0" applyNumberFormat="1" applyFont="1" applyBorder="1" applyAlignment="1">
      <alignment horizontal="center" vertical="center" textRotation="255" wrapText="1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4" fillId="0" borderId="56" xfId="0" applyNumberFormat="1" applyFont="1" applyBorder="1" applyAlignment="1">
      <alignment horizontal="left" vertical="center" shrinkToFit="1"/>
    </xf>
    <xf numFmtId="176" fontId="4" fillId="0" borderId="45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wrapText="1" shrinkToFit="1"/>
    </xf>
    <xf numFmtId="176" fontId="9" fillId="0" borderId="16" xfId="0" applyNumberFormat="1" applyFont="1" applyBorder="1" applyAlignment="1">
      <alignment horizontal="center" vertical="center" wrapText="1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176" fontId="4" fillId="0" borderId="8" xfId="0" applyNumberFormat="1" applyFont="1" applyBorder="1" applyAlignment="1">
      <alignment horizontal="center" vertical="center" textRotation="255" shrinkToFit="1"/>
    </xf>
    <xf numFmtId="176" fontId="4" fillId="0" borderId="13" xfId="0" applyNumberFormat="1" applyFont="1" applyBorder="1" applyAlignment="1">
      <alignment horizontal="center" vertical="center" textRotation="255" shrinkToFit="1"/>
    </xf>
    <xf numFmtId="176" fontId="4" fillId="0" borderId="15" xfId="0" applyNumberFormat="1" applyFont="1" applyBorder="1" applyAlignment="1">
      <alignment horizontal="center" vertical="center" textRotation="255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textRotation="255"/>
    </xf>
    <xf numFmtId="176" fontId="4" fillId="0" borderId="40" xfId="0" applyNumberFormat="1" applyFont="1" applyBorder="1" applyAlignment="1">
      <alignment horizontal="center" vertical="center" textRotation="255"/>
    </xf>
    <xf numFmtId="176" fontId="4" fillId="0" borderId="41" xfId="0" applyNumberFormat="1" applyFont="1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left" vertical="top" shrinkToFit="1"/>
    </xf>
    <xf numFmtId="176" fontId="4" fillId="0" borderId="0" xfId="0" applyNumberFormat="1" applyFont="1" applyAlignment="1">
      <alignment horizontal="left" vertical="top" shrinkToFit="1"/>
    </xf>
    <xf numFmtId="176" fontId="4" fillId="0" borderId="57" xfId="0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177" fontId="4" fillId="0" borderId="4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5" xfId="0" applyNumberFormat="1" applyFont="1" applyBorder="1" applyAlignment="1">
      <alignment vertical="center" shrinkToFit="1"/>
    </xf>
    <xf numFmtId="176" fontId="4" fillId="0" borderId="29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7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183" fontId="4" fillId="0" borderId="1" xfId="2" applyNumberFormat="1" applyFont="1" applyFill="1" applyBorder="1" applyAlignment="1">
      <alignment vertical="center" shrinkToFit="1"/>
    </xf>
    <xf numFmtId="0" fontId="4" fillId="0" borderId="29" xfId="0" applyFont="1" applyBorder="1">
      <alignment vertical="center"/>
    </xf>
    <xf numFmtId="183" fontId="4" fillId="0" borderId="14" xfId="0" applyNumberFormat="1" applyFont="1" applyBorder="1" applyAlignment="1">
      <alignment horizontal="center" vertical="center"/>
    </xf>
    <xf numFmtId="183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176" fontId="4" fillId="0" borderId="65" xfId="0" applyNumberFormat="1" applyFont="1" applyBorder="1" applyAlignment="1">
      <alignment vertical="center" shrinkToFit="1"/>
    </xf>
    <xf numFmtId="176" fontId="4" fillId="0" borderId="63" xfId="0" applyNumberFormat="1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4" fillId="0" borderId="5" xfId="0" applyNumberFormat="1" applyFont="1" applyBorder="1" applyAlignment="1">
      <alignment shrinkToFit="1"/>
    </xf>
    <xf numFmtId="177" fontId="4" fillId="0" borderId="5" xfId="0" applyNumberFormat="1" applyFont="1" applyBorder="1" applyAlignment="1">
      <alignment shrinkToFit="1"/>
    </xf>
    <xf numFmtId="176" fontId="5" fillId="0" borderId="1" xfId="0" applyNumberFormat="1" applyFont="1" applyBorder="1" applyAlignment="1">
      <alignment shrinkToFit="1"/>
    </xf>
    <xf numFmtId="176" fontId="5" fillId="0" borderId="29" xfId="0" applyNumberFormat="1" applyFont="1" applyBorder="1" applyAlignment="1">
      <alignment shrinkToFit="1"/>
    </xf>
    <xf numFmtId="176" fontId="4" fillId="0" borderId="65" xfId="0" applyNumberFormat="1" applyFont="1" applyBorder="1" applyAlignment="1">
      <alignment shrinkToFit="1"/>
    </xf>
    <xf numFmtId="176" fontId="4" fillId="0" borderId="63" xfId="0" applyNumberFormat="1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1" xfId="0" applyFont="1" applyBorder="1" applyAlignment="1">
      <alignment horizontal="left" shrinkToFit="1"/>
    </xf>
    <xf numFmtId="0" fontId="4" fillId="0" borderId="29" xfId="0" applyFont="1" applyBorder="1" applyAlignment="1">
      <alignment horizontal="left" shrinkToFit="1"/>
    </xf>
    <xf numFmtId="0" fontId="4" fillId="0" borderId="2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</cellXfs>
  <cellStyles count="6">
    <cellStyle name="パーセント" xfId="1" builtinId="5"/>
    <cellStyle name="桁区切り" xfId="2" builtinId="6"/>
    <cellStyle name="桁区切り 2" xfId="4" xr:uid="{76AF1297-42EE-495B-B413-BEA2BBC2E38F}"/>
    <cellStyle name="桁区切り 2 2" xfId="5" xr:uid="{C92C88C3-39C5-452F-A8AB-501AF2F4065C}"/>
    <cellStyle name="標準" xfId="0" builtinId="0"/>
    <cellStyle name="標準 2" xfId="3" xr:uid="{3FD0114F-8C20-4484-A322-F94227CEC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94F-4DA2-AD81-4E5C6A5EAEBE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94F-4DA2-AD81-4E5C6A5E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39936"/>
        <c:axId val="145740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94F-4DA2-AD81-4E5C6A5E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40720"/>
        <c:axId val="145741112"/>
      </c:lineChart>
      <c:catAx>
        <c:axId val="14573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740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40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739936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4574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5741112"/>
        <c:crosses val="autoZero"/>
        <c:auto val="0"/>
        <c:lblAlgn val="ctr"/>
        <c:lblOffset val="100"/>
        <c:noMultiLvlLbl val="0"/>
      </c:catAx>
      <c:valAx>
        <c:axId val="14574111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740720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1E6FC-D913-42A0-81DC-89890A13D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01720BF-B25B-4669-AD75-3AC1B907F34A}"/>
            </a:ext>
          </a:extLst>
        </xdr:cNvPr>
        <xdr:cNvSpPr>
          <a:spLocks noChangeShapeType="1"/>
        </xdr:cNvSpPr>
      </xdr:nvSpPr>
      <xdr:spPr bwMode="auto">
        <a:xfrm>
          <a:off x="342900" y="0"/>
          <a:ext cx="792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B45FE5EF-B489-4BF8-BE21-0293E7B33DFD}"/>
            </a:ext>
          </a:extLst>
        </xdr:cNvPr>
        <xdr:cNvSpPr>
          <a:spLocks noChangeShapeType="1"/>
        </xdr:cNvSpPr>
      </xdr:nvSpPr>
      <xdr:spPr bwMode="auto">
        <a:xfrm>
          <a:off x="342900" y="0"/>
          <a:ext cx="792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4C191C2-FDC7-4A2A-A3A0-6E5225C78342}"/>
            </a:ext>
          </a:extLst>
        </xdr:cNvPr>
        <xdr:cNvCxnSpPr/>
      </xdr:nvCxnSpPr>
      <xdr:spPr>
        <a:xfrm>
          <a:off x="160020" y="161925"/>
          <a:ext cx="1760220" cy="3714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C65268-7849-4FA6-8630-5F8C2EAD5C4D}"/>
            </a:ext>
          </a:extLst>
        </xdr:cNvPr>
        <xdr:cNvCxnSpPr/>
      </xdr:nvCxnSpPr>
      <xdr:spPr>
        <a:xfrm>
          <a:off x="100965" y="186690"/>
          <a:ext cx="152209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4275F3-9AE1-4679-B535-F387B1D2ED89}"/>
            </a:ext>
          </a:extLst>
        </xdr:cNvPr>
        <xdr:cNvCxnSpPr/>
      </xdr:nvCxnSpPr>
      <xdr:spPr>
        <a:xfrm>
          <a:off x="100965" y="186690"/>
          <a:ext cx="152209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0E68B0B-1948-43C5-A1D4-4D0D4745A103}"/>
            </a:ext>
          </a:extLst>
        </xdr:cNvPr>
        <xdr:cNvCxnSpPr/>
      </xdr:nvCxnSpPr>
      <xdr:spPr>
        <a:xfrm>
          <a:off x="91440" y="177165"/>
          <a:ext cx="160782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4</xdr:row>
      <xdr:rowOff>123825</xdr:rowOff>
    </xdr:from>
    <xdr:to>
      <xdr:col>2</xdr:col>
      <xdr:colOff>981075</xdr:colOff>
      <xdr:row>6</xdr:row>
      <xdr:rowOff>63874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2C2E29-AB2D-4E1A-81AD-6413A518049B}"/>
            </a:ext>
          </a:extLst>
        </xdr:cNvPr>
        <xdr:cNvSpPr txBox="1"/>
      </xdr:nvSpPr>
      <xdr:spPr>
        <a:xfrm>
          <a:off x="1470660" y="794385"/>
          <a:ext cx="188595" cy="275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</a:t>
          </a:r>
          <a:endParaRPr kumimoji="1" lang="ja-JP" altLang="en-US" sz="800"/>
        </a:p>
      </xdr:txBody>
    </xdr: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626213-8606-488B-BBAC-E3AADBA0C46A}"/>
            </a:ext>
          </a:extLst>
        </xdr:cNvPr>
        <xdr:cNvCxnSpPr/>
      </xdr:nvCxnSpPr>
      <xdr:spPr>
        <a:xfrm>
          <a:off x="137160" y="177165"/>
          <a:ext cx="152400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AB8524-A512-4098-A348-CED57E34FA8E}"/>
            </a:ext>
          </a:extLst>
        </xdr:cNvPr>
        <xdr:cNvCxnSpPr/>
      </xdr:nvCxnSpPr>
      <xdr:spPr>
        <a:xfrm>
          <a:off x="161925" y="186690"/>
          <a:ext cx="133921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</xdr:rowOff>
    </xdr:from>
    <xdr:to>
      <xdr:col>3</xdr:col>
      <xdr:colOff>800100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3A9B127-61A5-4A11-BFBF-C4B0D607F343}"/>
            </a:ext>
          </a:extLst>
        </xdr:cNvPr>
        <xdr:cNvCxnSpPr/>
      </xdr:nvCxnSpPr>
      <xdr:spPr>
        <a:xfrm>
          <a:off x="381000" y="177165"/>
          <a:ext cx="929640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DBB7D88-8219-4BB8-9729-CC0F9D3E0FCB}"/>
            </a:ext>
          </a:extLst>
        </xdr:cNvPr>
        <xdr:cNvCxnSpPr/>
      </xdr:nvCxnSpPr>
      <xdr:spPr>
        <a:xfrm>
          <a:off x="121920" y="177165"/>
          <a:ext cx="103632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D6B4A7A-2F09-43D5-9A87-D134FDE842C7}"/>
            </a:ext>
          </a:extLst>
        </xdr:cNvPr>
        <xdr:cNvCxnSpPr/>
      </xdr:nvCxnSpPr>
      <xdr:spPr>
        <a:xfrm>
          <a:off x="146685" y="177165"/>
          <a:ext cx="1430655" cy="3200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8282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4CD580-0145-46E5-8A88-B26B7A20771B}"/>
            </a:ext>
          </a:extLst>
        </xdr:cNvPr>
        <xdr:cNvCxnSpPr/>
      </xdr:nvCxnSpPr>
      <xdr:spPr>
        <a:xfrm>
          <a:off x="68580" y="175922"/>
          <a:ext cx="906780" cy="3422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046CB3-3584-4EE0-880C-921456B7AD7F}"/>
            </a:ext>
          </a:extLst>
        </xdr:cNvPr>
        <xdr:cNvCxnSpPr/>
      </xdr:nvCxnSpPr>
      <xdr:spPr>
        <a:xfrm>
          <a:off x="152400" y="167640"/>
          <a:ext cx="1440180" cy="3524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5905123-B1FE-4EB0-A8FB-C6DB35CDBC94}"/>
            </a:ext>
          </a:extLst>
        </xdr:cNvPr>
        <xdr:cNvCxnSpPr/>
      </xdr:nvCxnSpPr>
      <xdr:spPr>
        <a:xfrm>
          <a:off x="154305" y="186690"/>
          <a:ext cx="1316355" cy="3105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3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38477B-4B8F-424E-A293-5E1EE54D2F34}"/>
            </a:ext>
          </a:extLst>
        </xdr:cNvPr>
        <xdr:cNvCxnSpPr/>
      </xdr:nvCxnSpPr>
      <xdr:spPr>
        <a:xfrm>
          <a:off x="205740" y="152400"/>
          <a:ext cx="1878330" cy="9639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514350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AC2823-4CC6-489E-8C7A-BFA2EC46C7B6}"/>
            </a:ext>
          </a:extLst>
        </xdr:cNvPr>
        <xdr:cNvCxnSpPr/>
      </xdr:nvCxnSpPr>
      <xdr:spPr>
        <a:xfrm>
          <a:off x="121920" y="177165"/>
          <a:ext cx="94107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C33B8B-8B97-4DB1-AC94-AFBD69DD3B58}"/>
            </a:ext>
          </a:extLst>
        </xdr:cNvPr>
        <xdr:cNvCxnSpPr/>
      </xdr:nvCxnSpPr>
      <xdr:spPr>
        <a:xfrm>
          <a:off x="152400" y="177165"/>
          <a:ext cx="1470660" cy="3714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3</xdr:col>
      <xdr:colOff>1266825</xdr:colOff>
      <xdr:row>2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A2714D-585B-4BA8-9D20-AC9EB396DCBD}"/>
            </a:ext>
          </a:extLst>
        </xdr:cNvPr>
        <xdr:cNvCxnSpPr/>
      </xdr:nvCxnSpPr>
      <xdr:spPr>
        <a:xfrm>
          <a:off x="200025" y="186690"/>
          <a:ext cx="1447800" cy="3524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56882" y="177613"/>
          <a:ext cx="1008530" cy="34906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1</xdr:row>
      <xdr:rowOff>11206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2412" y="258856"/>
          <a:ext cx="1587313" cy="33169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3</xdr:col>
      <xdr:colOff>0</xdr:colOff>
      <xdr:row>3</xdr:row>
      <xdr:rowOff>319087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4775" y="161925"/>
          <a:ext cx="1504950" cy="6572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9525</xdr:rowOff>
    </xdr:from>
    <xdr:to>
      <xdr:col>3</xdr:col>
      <xdr:colOff>9525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0" y="3343275"/>
          <a:ext cx="1952625" cy="6762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0" y="257175"/>
          <a:ext cx="2085975" cy="3429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C53183-2C18-47E8-B4BF-E598C7EE9773}"/>
            </a:ext>
          </a:extLst>
        </xdr:cNvPr>
        <xdr:cNvCxnSpPr/>
      </xdr:nvCxnSpPr>
      <xdr:spPr>
        <a:xfrm>
          <a:off x="137160" y="184785"/>
          <a:ext cx="1676400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0" y="266700"/>
          <a:ext cx="1381125" cy="3143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245379</xdr:colOff>
      <xdr:row>3</xdr:row>
      <xdr:rowOff>148339</xdr:rowOff>
    </xdr:from>
    <xdr:to>
      <xdr:col>3</xdr:col>
      <xdr:colOff>502554</xdr:colOff>
      <xdr:row>5</xdr:row>
      <xdr:rowOff>50288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7B6A87-4A1C-4C3C-8F17-82A59B7D7EA2}"/>
            </a:ext>
          </a:extLst>
        </xdr:cNvPr>
        <xdr:cNvSpPr txBox="1"/>
      </xdr:nvSpPr>
      <xdr:spPr>
        <a:xfrm>
          <a:off x="550179" y="696979"/>
          <a:ext cx="257175" cy="282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</a:t>
          </a:r>
          <a:endParaRPr kumimoji="1" lang="ja-JP" altLang="en-US" sz="800"/>
        </a:p>
      </xdr:txBody>
    </xdr:sp>
    <xdr:clientData/>
  </xdr:twoCellAnchor>
  <xdr:twoCellAnchor>
    <xdr:from>
      <xdr:col>1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2B9711-CE74-4015-A852-1DD760805BA5}"/>
            </a:ext>
          </a:extLst>
        </xdr:cNvPr>
        <xdr:cNvCxnSpPr/>
      </xdr:nvCxnSpPr>
      <xdr:spPr>
        <a:xfrm>
          <a:off x="85725" y="177165"/>
          <a:ext cx="1331595" cy="3714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72E7C56-D423-4183-A963-448DECBF57A2}"/>
            </a:ext>
          </a:extLst>
        </xdr:cNvPr>
        <xdr:cNvCxnSpPr/>
      </xdr:nvCxnSpPr>
      <xdr:spPr>
        <a:xfrm>
          <a:off x="144780" y="177165"/>
          <a:ext cx="1577340" cy="3257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F170-4F5D-47B9-A87A-DEF373C9381D}">
  <sheetPr>
    <pageSetUpPr fitToPage="1"/>
  </sheetPr>
  <dimension ref="B1:P35"/>
  <sheetViews>
    <sheetView showGridLines="0" tabSelected="1" view="pageBreakPreview" zoomScale="90" zoomScaleNormal="85" zoomScaleSheetLayoutView="90" workbookViewId="0">
      <selection activeCell="O23" sqref="O23"/>
    </sheetView>
  </sheetViews>
  <sheetFormatPr defaultColWidth="9.125" defaultRowHeight="12" x14ac:dyDescent="0.15"/>
  <cols>
    <col min="1" max="1" width="2.375" style="95" customWidth="1"/>
    <col min="2" max="2" width="2.625" style="95" customWidth="1"/>
    <col min="3" max="3" width="2.5" style="95" customWidth="1"/>
    <col min="4" max="4" width="9.125" style="95" customWidth="1"/>
    <col min="5" max="5" width="11.5" style="95" customWidth="1"/>
    <col min="6" max="15" width="8.5" style="95" customWidth="1"/>
    <col min="16" max="16384" width="9.125" style="95"/>
  </cols>
  <sheetData>
    <row r="1" spans="2:16" x14ac:dyDescent="0.15">
      <c r="B1" s="94" t="s">
        <v>108</v>
      </c>
    </row>
    <row r="2" spans="2:16" ht="15" customHeight="1" x14ac:dyDescent="0.15">
      <c r="B2" s="96"/>
      <c r="C2" s="97"/>
      <c r="D2" s="97"/>
      <c r="E2" s="98" t="s">
        <v>86</v>
      </c>
      <c r="F2" s="220" t="s">
        <v>109</v>
      </c>
      <c r="G2" s="220" t="s">
        <v>110</v>
      </c>
      <c r="H2" s="220" t="s">
        <v>111</v>
      </c>
      <c r="I2" s="220" t="s">
        <v>112</v>
      </c>
      <c r="J2" s="220" t="s">
        <v>113</v>
      </c>
      <c r="K2" s="220" t="s">
        <v>114</v>
      </c>
      <c r="L2" s="220" t="s">
        <v>115</v>
      </c>
      <c r="M2" s="220" t="s">
        <v>116</v>
      </c>
      <c r="N2" s="220" t="s">
        <v>117</v>
      </c>
      <c r="O2" s="220" t="s">
        <v>118</v>
      </c>
    </row>
    <row r="3" spans="2:16" ht="15" customHeight="1" x14ac:dyDescent="0.15">
      <c r="B3" s="99" t="s">
        <v>87</v>
      </c>
      <c r="C3" s="100"/>
      <c r="D3" s="100"/>
      <c r="E3" s="10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6" ht="15" customHeight="1" x14ac:dyDescent="0.15">
      <c r="B4" s="208" t="s">
        <v>119</v>
      </c>
      <c r="C4" s="222"/>
      <c r="D4" s="209"/>
      <c r="E4" s="102" t="s">
        <v>45</v>
      </c>
      <c r="F4" s="103">
        <v>142259</v>
      </c>
      <c r="G4" s="103">
        <v>120488</v>
      </c>
      <c r="H4" s="103">
        <v>108558</v>
      </c>
      <c r="I4" s="103">
        <v>95302</v>
      </c>
      <c r="J4" s="103">
        <v>89753</v>
      </c>
      <c r="K4" s="103">
        <v>76574</v>
      </c>
      <c r="L4" s="103">
        <v>69645</v>
      </c>
      <c r="M4" s="103">
        <v>51604</v>
      </c>
      <c r="N4" s="103">
        <v>44076</v>
      </c>
      <c r="O4" s="103">
        <v>44150</v>
      </c>
    </row>
    <row r="5" spans="2:16" ht="15" customHeight="1" x14ac:dyDescent="0.15">
      <c r="B5" s="210"/>
      <c r="C5" s="223"/>
      <c r="D5" s="211"/>
      <c r="E5" s="104" t="s">
        <v>46</v>
      </c>
      <c r="F5" s="103">
        <v>67521</v>
      </c>
      <c r="G5" s="103">
        <v>61999</v>
      </c>
      <c r="H5" s="103">
        <v>57108</v>
      </c>
      <c r="I5" s="103">
        <v>52040</v>
      </c>
      <c r="J5" s="103">
        <v>49627</v>
      </c>
      <c r="K5" s="103">
        <v>45960</v>
      </c>
      <c r="L5" s="103">
        <v>42722</v>
      </c>
      <c r="M5" s="103">
        <v>36244</v>
      </c>
      <c r="N5" s="103">
        <v>32177</v>
      </c>
      <c r="O5" s="103">
        <v>25686</v>
      </c>
    </row>
    <row r="6" spans="2:16" ht="15" customHeight="1" x14ac:dyDescent="0.15">
      <c r="B6" s="210"/>
      <c r="C6" s="223"/>
      <c r="D6" s="211"/>
      <c r="E6" s="104" t="s">
        <v>47</v>
      </c>
      <c r="F6" s="103">
        <v>12052</v>
      </c>
      <c r="G6" s="103">
        <v>10958</v>
      </c>
      <c r="H6" s="103">
        <v>10328</v>
      </c>
      <c r="I6" s="103">
        <v>9600</v>
      </c>
      <c r="J6" s="103">
        <v>9337</v>
      </c>
      <c r="K6" s="103">
        <v>8474</v>
      </c>
      <c r="L6" s="103">
        <v>7793</v>
      </c>
      <c r="M6" s="103">
        <v>7000</v>
      </c>
      <c r="N6" s="103">
        <v>6294</v>
      </c>
      <c r="O6" s="103">
        <v>6082</v>
      </c>
    </row>
    <row r="7" spans="2:16" ht="15" customHeight="1" x14ac:dyDescent="0.15">
      <c r="B7" s="210"/>
      <c r="C7" s="224"/>
      <c r="D7" s="213"/>
      <c r="E7" s="104" t="s">
        <v>120</v>
      </c>
      <c r="F7" s="105">
        <v>47.5</v>
      </c>
      <c r="G7" s="105">
        <v>51.5</v>
      </c>
      <c r="H7" s="105">
        <v>52.6</v>
      </c>
      <c r="I7" s="105">
        <v>54.6</v>
      </c>
      <c r="J7" s="105">
        <v>55.3</v>
      </c>
      <c r="K7" s="105">
        <v>60</v>
      </c>
      <c r="L7" s="105">
        <v>61.3</v>
      </c>
      <c r="M7" s="105">
        <v>70.2</v>
      </c>
      <c r="N7" s="105">
        <v>73</v>
      </c>
      <c r="O7" s="105">
        <f>ROUND((O5/O4*100),1)</f>
        <v>58.2</v>
      </c>
    </row>
    <row r="8" spans="2:16" ht="15" customHeight="1" x14ac:dyDescent="0.15">
      <c r="B8" s="106"/>
      <c r="C8" s="210" t="s">
        <v>121</v>
      </c>
      <c r="D8" s="211"/>
      <c r="E8" s="107" t="s">
        <v>122</v>
      </c>
      <c r="F8" s="108">
        <v>107313</v>
      </c>
      <c r="G8" s="108">
        <v>93566</v>
      </c>
      <c r="H8" s="108">
        <v>86373</v>
      </c>
      <c r="I8" s="108">
        <v>76477</v>
      </c>
      <c r="J8" s="108">
        <v>73122</v>
      </c>
      <c r="K8" s="108">
        <v>62745</v>
      </c>
      <c r="L8" s="108">
        <v>57808</v>
      </c>
      <c r="M8" s="108">
        <v>44093</v>
      </c>
      <c r="N8" s="109">
        <v>37240</v>
      </c>
      <c r="O8" s="108">
        <v>36588</v>
      </c>
    </row>
    <row r="9" spans="2:16" ht="15" customHeight="1" x14ac:dyDescent="0.15">
      <c r="B9" s="106"/>
      <c r="C9" s="210"/>
      <c r="D9" s="211"/>
      <c r="E9" s="104" t="s">
        <v>123</v>
      </c>
      <c r="F9" s="108">
        <v>53914</v>
      </c>
      <c r="G9" s="108">
        <v>50500</v>
      </c>
      <c r="H9" s="108">
        <v>46786</v>
      </c>
      <c r="I9" s="108">
        <v>43780</v>
      </c>
      <c r="J9" s="108">
        <v>41481</v>
      </c>
      <c r="K9" s="108">
        <v>39237</v>
      </c>
      <c r="L9" s="108">
        <v>37083</v>
      </c>
      <c r="M9" s="108">
        <v>31836</v>
      </c>
      <c r="N9" s="109">
        <v>28456</v>
      </c>
      <c r="O9" s="108">
        <v>22139</v>
      </c>
    </row>
    <row r="10" spans="2:16" ht="15" customHeight="1" x14ac:dyDescent="0.15">
      <c r="B10" s="106"/>
      <c r="C10" s="210"/>
      <c r="D10" s="211"/>
      <c r="E10" s="104" t="s">
        <v>124</v>
      </c>
      <c r="F10" s="108">
        <v>9063</v>
      </c>
      <c r="G10" s="108">
        <v>8231</v>
      </c>
      <c r="H10" s="108">
        <v>7820</v>
      </c>
      <c r="I10" s="108">
        <v>7326</v>
      </c>
      <c r="J10" s="108">
        <v>7241</v>
      </c>
      <c r="K10" s="108">
        <v>6561</v>
      </c>
      <c r="L10" s="108">
        <v>6106</v>
      </c>
      <c r="M10" s="108">
        <v>5671</v>
      </c>
      <c r="N10" s="109">
        <v>5167</v>
      </c>
      <c r="O10" s="108">
        <v>4896</v>
      </c>
    </row>
    <row r="11" spans="2:16" ht="15" customHeight="1" x14ac:dyDescent="0.15">
      <c r="B11" s="106"/>
      <c r="C11" s="210"/>
      <c r="D11" s="211"/>
      <c r="E11" s="104" t="s">
        <v>125</v>
      </c>
      <c r="F11" s="105">
        <v>50.2</v>
      </c>
      <c r="G11" s="105">
        <v>54</v>
      </c>
      <c r="H11" s="105">
        <v>54.2</v>
      </c>
      <c r="I11" s="105">
        <v>57.2</v>
      </c>
      <c r="J11" s="105">
        <v>56.7</v>
      </c>
      <c r="K11" s="105">
        <v>62.5</v>
      </c>
      <c r="L11" s="105">
        <v>64.099999999999994</v>
      </c>
      <c r="M11" s="105">
        <v>72.2</v>
      </c>
      <c r="N11" s="105">
        <v>76.400000000000006</v>
      </c>
      <c r="O11" s="105">
        <f>ROUND((O9/O8*100),1)</f>
        <v>60.5</v>
      </c>
    </row>
    <row r="12" spans="2:16" ht="15" customHeight="1" x14ac:dyDescent="0.15">
      <c r="B12" s="106"/>
      <c r="C12" s="106"/>
      <c r="D12" s="206" t="s">
        <v>126</v>
      </c>
      <c r="E12" s="107" t="s">
        <v>122</v>
      </c>
      <c r="F12" s="108">
        <v>40716</v>
      </c>
      <c r="G12" s="108">
        <v>34171</v>
      </c>
      <c r="H12" s="108">
        <v>31430</v>
      </c>
      <c r="I12" s="108">
        <v>27113</v>
      </c>
      <c r="J12" s="108">
        <v>25557</v>
      </c>
      <c r="K12" s="108">
        <v>22141</v>
      </c>
      <c r="L12" s="108">
        <v>19584</v>
      </c>
      <c r="M12" s="108">
        <v>13906</v>
      </c>
      <c r="N12" s="109">
        <v>11166</v>
      </c>
      <c r="O12" s="108">
        <v>10593</v>
      </c>
      <c r="P12" s="110"/>
    </row>
    <row r="13" spans="2:16" ht="15" customHeight="1" x14ac:dyDescent="0.15">
      <c r="B13" s="106"/>
      <c r="C13" s="106"/>
      <c r="D13" s="207"/>
      <c r="E13" s="104" t="s">
        <v>123</v>
      </c>
      <c r="F13" s="108">
        <v>19504</v>
      </c>
      <c r="G13" s="108">
        <v>17271</v>
      </c>
      <c r="H13" s="108">
        <v>16638</v>
      </c>
      <c r="I13" s="108">
        <v>14870</v>
      </c>
      <c r="J13" s="108">
        <v>13885</v>
      </c>
      <c r="K13" s="108">
        <v>13039</v>
      </c>
      <c r="L13" s="108">
        <v>10670</v>
      </c>
      <c r="M13" s="108">
        <v>10329</v>
      </c>
      <c r="N13" s="109">
        <v>7949</v>
      </c>
      <c r="O13" s="108">
        <v>5867</v>
      </c>
    </row>
    <row r="14" spans="2:16" ht="15" customHeight="1" x14ac:dyDescent="0.15">
      <c r="B14" s="106"/>
      <c r="C14" s="106"/>
      <c r="D14" s="207"/>
      <c r="E14" s="104" t="s">
        <v>124</v>
      </c>
      <c r="F14" s="108">
        <v>2383</v>
      </c>
      <c r="G14" s="108">
        <v>2246</v>
      </c>
      <c r="H14" s="108">
        <v>2089</v>
      </c>
      <c r="I14" s="108">
        <v>2069</v>
      </c>
      <c r="J14" s="108">
        <v>1954</v>
      </c>
      <c r="K14" s="108">
        <v>1769</v>
      </c>
      <c r="L14" s="108">
        <v>1698</v>
      </c>
      <c r="M14" s="108">
        <v>1555</v>
      </c>
      <c r="N14" s="109">
        <v>1333</v>
      </c>
      <c r="O14" s="108">
        <v>1224</v>
      </c>
    </row>
    <row r="15" spans="2:16" ht="15" customHeight="1" x14ac:dyDescent="0.15">
      <c r="B15" s="106"/>
      <c r="C15" s="106"/>
      <c r="D15" s="207"/>
      <c r="E15" s="104" t="s">
        <v>125</v>
      </c>
      <c r="F15" s="105">
        <v>47.9</v>
      </c>
      <c r="G15" s="105">
        <v>50.5</v>
      </c>
      <c r="H15" s="105">
        <v>52.9</v>
      </c>
      <c r="I15" s="105">
        <v>54.8</v>
      </c>
      <c r="J15" s="105">
        <v>54.3</v>
      </c>
      <c r="K15" s="105">
        <v>58.9</v>
      </c>
      <c r="L15" s="105">
        <v>54.5</v>
      </c>
      <c r="M15" s="105">
        <v>74.3</v>
      </c>
      <c r="N15" s="105">
        <v>71.2</v>
      </c>
      <c r="O15" s="105">
        <f t="shared" ref="O15" si="0">ROUND((O13/O12*100),1)</f>
        <v>55.4</v>
      </c>
    </row>
    <row r="16" spans="2:16" ht="15" customHeight="1" x14ac:dyDescent="0.15">
      <c r="B16" s="106"/>
      <c r="C16" s="106"/>
      <c r="D16" s="206" t="s">
        <v>127</v>
      </c>
      <c r="E16" s="107" t="s">
        <v>122</v>
      </c>
      <c r="F16" s="108">
        <v>13790</v>
      </c>
      <c r="G16" s="108">
        <v>11188</v>
      </c>
      <c r="H16" s="108">
        <v>12251</v>
      </c>
      <c r="I16" s="108">
        <v>9903</v>
      </c>
      <c r="J16" s="108">
        <v>9552</v>
      </c>
      <c r="K16" s="108">
        <v>7484</v>
      </c>
      <c r="L16" s="108">
        <v>7916</v>
      </c>
      <c r="M16" s="108">
        <v>5937</v>
      </c>
      <c r="N16" s="109">
        <v>5135</v>
      </c>
      <c r="O16" s="108">
        <v>4215</v>
      </c>
      <c r="P16" s="110"/>
    </row>
    <row r="17" spans="2:16" ht="15" customHeight="1" x14ac:dyDescent="0.15">
      <c r="B17" s="106"/>
      <c r="C17" s="106"/>
      <c r="D17" s="207"/>
      <c r="E17" s="104" t="s">
        <v>123</v>
      </c>
      <c r="F17" s="108">
        <v>7083</v>
      </c>
      <c r="G17" s="108">
        <v>6340</v>
      </c>
      <c r="H17" s="108">
        <v>7538</v>
      </c>
      <c r="I17" s="108">
        <v>6374</v>
      </c>
      <c r="J17" s="108">
        <v>6234</v>
      </c>
      <c r="K17" s="108">
        <v>4847</v>
      </c>
      <c r="L17" s="108">
        <v>5508</v>
      </c>
      <c r="M17" s="108">
        <v>4024</v>
      </c>
      <c r="N17" s="109">
        <v>4491</v>
      </c>
      <c r="O17" s="108">
        <v>2817</v>
      </c>
    </row>
    <row r="18" spans="2:16" ht="15" customHeight="1" x14ac:dyDescent="0.15">
      <c r="B18" s="106"/>
      <c r="C18" s="106"/>
      <c r="D18" s="207"/>
      <c r="E18" s="104" t="s">
        <v>124</v>
      </c>
      <c r="F18" s="108">
        <v>600</v>
      </c>
      <c r="G18" s="108">
        <v>554</v>
      </c>
      <c r="H18" s="108">
        <v>499</v>
      </c>
      <c r="I18" s="108">
        <v>516</v>
      </c>
      <c r="J18" s="108">
        <v>516</v>
      </c>
      <c r="K18" s="108">
        <v>447</v>
      </c>
      <c r="L18" s="108">
        <v>418</v>
      </c>
      <c r="M18" s="108">
        <v>405</v>
      </c>
      <c r="N18" s="109">
        <v>360</v>
      </c>
      <c r="O18" s="108">
        <v>344</v>
      </c>
    </row>
    <row r="19" spans="2:16" ht="15" customHeight="1" x14ac:dyDescent="0.15">
      <c r="B19" s="106"/>
      <c r="C19" s="106"/>
      <c r="D19" s="207"/>
      <c r="E19" s="104" t="s">
        <v>125</v>
      </c>
      <c r="F19" s="105">
        <v>51.4</v>
      </c>
      <c r="G19" s="105">
        <v>56.7</v>
      </c>
      <c r="H19" s="105">
        <v>61.5</v>
      </c>
      <c r="I19" s="105">
        <v>64.400000000000006</v>
      </c>
      <c r="J19" s="105">
        <v>65.3</v>
      </c>
      <c r="K19" s="105">
        <v>64.8</v>
      </c>
      <c r="L19" s="105">
        <v>69.599999999999994</v>
      </c>
      <c r="M19" s="105">
        <v>67.8</v>
      </c>
      <c r="N19" s="105">
        <v>87.5</v>
      </c>
      <c r="O19" s="105">
        <f t="shared" ref="O19" si="1">ROUND((O17/O16*100),1)</f>
        <v>66.8</v>
      </c>
    </row>
    <row r="20" spans="2:16" ht="15" customHeight="1" x14ac:dyDescent="0.15">
      <c r="B20" s="106"/>
      <c r="C20" s="106"/>
      <c r="D20" s="206" t="s">
        <v>128</v>
      </c>
      <c r="E20" s="107" t="s">
        <v>122</v>
      </c>
      <c r="F20" s="108">
        <v>3315</v>
      </c>
      <c r="G20" s="108">
        <v>2761</v>
      </c>
      <c r="H20" s="108">
        <v>2410</v>
      </c>
      <c r="I20" s="108">
        <v>2233</v>
      </c>
      <c r="J20" s="108">
        <v>1918</v>
      </c>
      <c r="K20" s="108">
        <v>1880</v>
      </c>
      <c r="L20" s="108">
        <v>1436</v>
      </c>
      <c r="M20" s="108">
        <v>1187</v>
      </c>
      <c r="N20" s="109">
        <v>982</v>
      </c>
      <c r="O20" s="108">
        <v>884</v>
      </c>
      <c r="P20" s="110"/>
    </row>
    <row r="21" spans="2:16" ht="15" customHeight="1" x14ac:dyDescent="0.15">
      <c r="B21" s="106"/>
      <c r="C21" s="106"/>
      <c r="D21" s="207"/>
      <c r="E21" s="104" t="s">
        <v>123</v>
      </c>
      <c r="F21" s="108">
        <v>1293</v>
      </c>
      <c r="G21" s="108">
        <v>1246</v>
      </c>
      <c r="H21" s="108">
        <v>1170</v>
      </c>
      <c r="I21" s="108">
        <v>1159</v>
      </c>
      <c r="J21" s="108">
        <v>986</v>
      </c>
      <c r="K21" s="108">
        <v>1224</v>
      </c>
      <c r="L21" s="108">
        <v>845</v>
      </c>
      <c r="M21" s="108">
        <v>698</v>
      </c>
      <c r="N21" s="109">
        <v>715</v>
      </c>
      <c r="O21" s="108">
        <v>531</v>
      </c>
    </row>
    <row r="22" spans="2:16" ht="15" customHeight="1" x14ac:dyDescent="0.15">
      <c r="B22" s="106"/>
      <c r="C22" s="106"/>
      <c r="D22" s="207"/>
      <c r="E22" s="104" t="s">
        <v>124</v>
      </c>
      <c r="F22" s="108">
        <v>398</v>
      </c>
      <c r="G22" s="108">
        <v>318</v>
      </c>
      <c r="H22" s="108">
        <v>368</v>
      </c>
      <c r="I22" s="108">
        <v>264</v>
      </c>
      <c r="J22" s="108">
        <v>259</v>
      </c>
      <c r="K22" s="108">
        <v>256</v>
      </c>
      <c r="L22" s="108">
        <v>204</v>
      </c>
      <c r="M22" s="108">
        <v>224</v>
      </c>
      <c r="N22" s="109">
        <v>201</v>
      </c>
      <c r="O22" s="108">
        <v>179</v>
      </c>
    </row>
    <row r="23" spans="2:16" ht="15" customHeight="1" x14ac:dyDescent="0.15">
      <c r="B23" s="106"/>
      <c r="C23" s="106"/>
      <c r="D23" s="207"/>
      <c r="E23" s="104" t="s">
        <v>125</v>
      </c>
      <c r="F23" s="105">
        <v>39</v>
      </c>
      <c r="G23" s="105">
        <v>45.1</v>
      </c>
      <c r="H23" s="105">
        <v>48.5</v>
      </c>
      <c r="I23" s="105">
        <v>51.9</v>
      </c>
      <c r="J23" s="105">
        <v>51.4</v>
      </c>
      <c r="K23" s="105">
        <v>65.099999999999994</v>
      </c>
      <c r="L23" s="105">
        <v>58.8</v>
      </c>
      <c r="M23" s="105">
        <v>58.8</v>
      </c>
      <c r="N23" s="105">
        <v>72.8</v>
      </c>
      <c r="O23" s="105">
        <f t="shared" ref="O23" si="2">ROUND((O21/O20*100),1)</f>
        <v>60.1</v>
      </c>
    </row>
    <row r="24" spans="2:16" ht="15" customHeight="1" x14ac:dyDescent="0.15">
      <c r="B24" s="106"/>
      <c r="C24" s="208" t="s">
        <v>129</v>
      </c>
      <c r="D24" s="209"/>
      <c r="E24" s="107" t="s">
        <v>122</v>
      </c>
      <c r="F24" s="108">
        <v>21529</v>
      </c>
      <c r="G24" s="108">
        <v>16104</v>
      </c>
      <c r="H24" s="108">
        <v>13821</v>
      </c>
      <c r="I24" s="108">
        <v>11655</v>
      </c>
      <c r="J24" s="108">
        <v>10213</v>
      </c>
      <c r="K24" s="108">
        <v>8628</v>
      </c>
      <c r="L24" s="108">
        <v>7143</v>
      </c>
      <c r="M24" s="108">
        <v>5210</v>
      </c>
      <c r="N24" s="109">
        <v>5182</v>
      </c>
      <c r="O24" s="108">
        <v>5734</v>
      </c>
    </row>
    <row r="25" spans="2:16" ht="15" customHeight="1" x14ac:dyDescent="0.15">
      <c r="B25" s="106"/>
      <c r="C25" s="210"/>
      <c r="D25" s="211"/>
      <c r="E25" s="104" t="s">
        <v>123</v>
      </c>
      <c r="F25" s="108">
        <v>7857</v>
      </c>
      <c r="G25" s="108">
        <v>6689</v>
      </c>
      <c r="H25" s="108">
        <v>6755</v>
      </c>
      <c r="I25" s="108">
        <v>5713</v>
      </c>
      <c r="J25" s="108">
        <v>5357</v>
      </c>
      <c r="K25" s="108">
        <v>4248</v>
      </c>
      <c r="L25" s="108">
        <v>3845</v>
      </c>
      <c r="M25" s="108">
        <v>3006</v>
      </c>
      <c r="N25" s="109">
        <v>2556</v>
      </c>
      <c r="O25" s="108">
        <v>2612</v>
      </c>
    </row>
    <row r="26" spans="2:16" ht="15" customHeight="1" x14ac:dyDescent="0.15">
      <c r="B26" s="106"/>
      <c r="C26" s="210"/>
      <c r="D26" s="211"/>
      <c r="E26" s="104" t="s">
        <v>124</v>
      </c>
      <c r="F26" s="108">
        <v>1484</v>
      </c>
      <c r="G26" s="108">
        <v>1375</v>
      </c>
      <c r="H26" s="108">
        <v>1224</v>
      </c>
      <c r="I26" s="108">
        <v>1100</v>
      </c>
      <c r="J26" s="108">
        <v>1034</v>
      </c>
      <c r="K26" s="108">
        <v>914</v>
      </c>
      <c r="L26" s="108">
        <v>778</v>
      </c>
      <c r="M26" s="108">
        <v>666</v>
      </c>
      <c r="N26" s="109">
        <v>634</v>
      </c>
      <c r="O26" s="108">
        <v>625</v>
      </c>
    </row>
    <row r="27" spans="2:16" ht="15" customHeight="1" x14ac:dyDescent="0.15">
      <c r="B27" s="106"/>
      <c r="C27" s="212"/>
      <c r="D27" s="213"/>
      <c r="E27" s="104" t="s">
        <v>125</v>
      </c>
      <c r="F27" s="105">
        <v>36.5</v>
      </c>
      <c r="G27" s="105">
        <v>41.5</v>
      </c>
      <c r="H27" s="105">
        <v>48.9</v>
      </c>
      <c r="I27" s="105">
        <v>49</v>
      </c>
      <c r="J27" s="105">
        <v>52.5</v>
      </c>
      <c r="K27" s="105">
        <v>49.2</v>
      </c>
      <c r="L27" s="105">
        <v>53.8</v>
      </c>
      <c r="M27" s="105">
        <v>57.7</v>
      </c>
      <c r="N27" s="105">
        <v>49.3</v>
      </c>
      <c r="O27" s="105">
        <f>ROUND((O25/O24*100),1)</f>
        <v>45.6</v>
      </c>
    </row>
    <row r="28" spans="2:16" ht="15" customHeight="1" x14ac:dyDescent="0.15">
      <c r="B28" s="106"/>
      <c r="C28" s="208" t="s">
        <v>130</v>
      </c>
      <c r="D28" s="209"/>
      <c r="E28" s="107" t="s">
        <v>122</v>
      </c>
      <c r="F28" s="108">
        <v>7909</v>
      </c>
      <c r="G28" s="108">
        <v>6201</v>
      </c>
      <c r="H28" s="108">
        <v>4142</v>
      </c>
      <c r="I28" s="108">
        <v>3493</v>
      </c>
      <c r="J28" s="108">
        <v>2894</v>
      </c>
      <c r="K28" s="108">
        <v>1920</v>
      </c>
      <c r="L28" s="108">
        <v>1553</v>
      </c>
      <c r="M28" s="108">
        <v>877</v>
      </c>
      <c r="N28" s="109">
        <v>544</v>
      </c>
      <c r="O28" s="108">
        <v>716</v>
      </c>
    </row>
    <row r="29" spans="2:16" ht="15" customHeight="1" x14ac:dyDescent="0.15">
      <c r="B29" s="106"/>
      <c r="C29" s="210"/>
      <c r="D29" s="211"/>
      <c r="E29" s="104" t="s">
        <v>123</v>
      </c>
      <c r="F29" s="108">
        <v>4186</v>
      </c>
      <c r="G29" s="108">
        <v>3684</v>
      </c>
      <c r="H29" s="108">
        <v>2405</v>
      </c>
      <c r="I29" s="108">
        <v>1286</v>
      </c>
      <c r="J29" s="108">
        <v>1860</v>
      </c>
      <c r="K29" s="108">
        <v>1457</v>
      </c>
      <c r="L29" s="108">
        <v>950</v>
      </c>
      <c r="M29" s="108">
        <v>712</v>
      </c>
      <c r="N29" s="109">
        <v>426</v>
      </c>
      <c r="O29" s="108">
        <v>414</v>
      </c>
    </row>
    <row r="30" spans="2:16" ht="15" customHeight="1" x14ac:dyDescent="0.15">
      <c r="B30" s="106"/>
      <c r="C30" s="210"/>
      <c r="D30" s="211"/>
      <c r="E30" s="104" t="s">
        <v>124</v>
      </c>
      <c r="F30" s="108">
        <v>740</v>
      </c>
      <c r="G30" s="108">
        <v>680</v>
      </c>
      <c r="H30" s="108">
        <v>559</v>
      </c>
      <c r="I30" s="108">
        <v>485</v>
      </c>
      <c r="J30" s="108">
        <v>509</v>
      </c>
      <c r="K30" s="108">
        <v>395</v>
      </c>
      <c r="L30" s="108">
        <v>370</v>
      </c>
      <c r="M30" s="108">
        <v>248</v>
      </c>
      <c r="N30" s="109">
        <v>206</v>
      </c>
      <c r="O30" s="108">
        <v>216</v>
      </c>
    </row>
    <row r="31" spans="2:16" ht="15" customHeight="1" x14ac:dyDescent="0.15">
      <c r="B31" s="106"/>
      <c r="C31" s="212"/>
      <c r="D31" s="213"/>
      <c r="E31" s="104" t="s">
        <v>125</v>
      </c>
      <c r="F31" s="105">
        <v>52.9</v>
      </c>
      <c r="G31" s="105">
        <v>59.4</v>
      </c>
      <c r="H31" s="105">
        <v>58.1</v>
      </c>
      <c r="I31" s="105">
        <v>36.799999999999997</v>
      </c>
      <c r="J31" s="105">
        <v>64.3</v>
      </c>
      <c r="K31" s="105">
        <v>75.900000000000006</v>
      </c>
      <c r="L31" s="105">
        <v>61.2</v>
      </c>
      <c r="M31" s="105">
        <v>81.2</v>
      </c>
      <c r="N31" s="105">
        <v>78.3</v>
      </c>
      <c r="O31" s="105">
        <f>ROUND((O29/O28*100),1)</f>
        <v>57.8</v>
      </c>
    </row>
    <row r="32" spans="2:16" ht="15" customHeight="1" x14ac:dyDescent="0.15">
      <c r="B32" s="111"/>
      <c r="C32" s="214" t="s">
        <v>131</v>
      </c>
      <c r="D32" s="215"/>
      <c r="E32" s="107" t="s">
        <v>122</v>
      </c>
      <c r="F32" s="108">
        <v>5508</v>
      </c>
      <c r="G32" s="108">
        <v>4617</v>
      </c>
      <c r="H32" s="108">
        <v>4222</v>
      </c>
      <c r="I32" s="108">
        <v>3677</v>
      </c>
      <c r="J32" s="108">
        <v>3524</v>
      </c>
      <c r="K32" s="108">
        <v>3281</v>
      </c>
      <c r="L32" s="108">
        <v>3141</v>
      </c>
      <c r="M32" s="108">
        <v>1424</v>
      </c>
      <c r="N32" s="109">
        <v>1110</v>
      </c>
      <c r="O32" s="108">
        <v>1112</v>
      </c>
    </row>
    <row r="33" spans="2:15" ht="15" customHeight="1" x14ac:dyDescent="0.15">
      <c r="B33" s="111"/>
      <c r="C33" s="216"/>
      <c r="D33" s="217"/>
      <c r="E33" s="104" t="s">
        <v>123</v>
      </c>
      <c r="F33" s="108">
        <v>1564</v>
      </c>
      <c r="G33" s="108">
        <v>1126</v>
      </c>
      <c r="H33" s="108">
        <v>1162</v>
      </c>
      <c r="I33" s="108">
        <v>1261</v>
      </c>
      <c r="J33" s="108">
        <v>929</v>
      </c>
      <c r="K33" s="108">
        <v>1018</v>
      </c>
      <c r="L33" s="108">
        <v>844</v>
      </c>
      <c r="M33" s="108">
        <v>690</v>
      </c>
      <c r="N33" s="109">
        <v>739</v>
      </c>
      <c r="O33" s="108">
        <v>521</v>
      </c>
    </row>
    <row r="34" spans="2:15" ht="15" customHeight="1" x14ac:dyDescent="0.15">
      <c r="B34" s="106"/>
      <c r="C34" s="216"/>
      <c r="D34" s="217"/>
      <c r="E34" s="104" t="s">
        <v>124</v>
      </c>
      <c r="F34" s="108">
        <v>765</v>
      </c>
      <c r="G34" s="108">
        <v>672</v>
      </c>
      <c r="H34" s="108">
        <v>725</v>
      </c>
      <c r="I34" s="108">
        <v>689</v>
      </c>
      <c r="J34" s="108">
        <v>553</v>
      </c>
      <c r="K34" s="108">
        <v>604</v>
      </c>
      <c r="L34" s="108">
        <v>539</v>
      </c>
      <c r="M34" s="108">
        <v>415</v>
      </c>
      <c r="N34" s="109">
        <v>287</v>
      </c>
      <c r="O34" s="108">
        <v>345</v>
      </c>
    </row>
    <row r="35" spans="2:15" ht="15" customHeight="1" x14ac:dyDescent="0.15">
      <c r="B35" s="112"/>
      <c r="C35" s="218"/>
      <c r="D35" s="219"/>
      <c r="E35" s="104" t="s">
        <v>125</v>
      </c>
      <c r="F35" s="105">
        <v>28.4</v>
      </c>
      <c r="G35" s="105">
        <v>24.4</v>
      </c>
      <c r="H35" s="105">
        <v>27.5</v>
      </c>
      <c r="I35" s="105">
        <v>34.299999999999997</v>
      </c>
      <c r="J35" s="105">
        <v>26.4</v>
      </c>
      <c r="K35" s="105">
        <v>31</v>
      </c>
      <c r="L35" s="105">
        <v>26.9</v>
      </c>
      <c r="M35" s="105">
        <v>48.5</v>
      </c>
      <c r="N35" s="105">
        <v>66.599999999999994</v>
      </c>
      <c r="O35" s="105">
        <f>ROUND((O33/O32*100),1)</f>
        <v>46.9</v>
      </c>
    </row>
  </sheetData>
  <mergeCells count="18">
    <mergeCell ref="C32:D35"/>
    <mergeCell ref="L2:L3"/>
    <mergeCell ref="M2:M3"/>
    <mergeCell ref="N2:N3"/>
    <mergeCell ref="O2:O3"/>
    <mergeCell ref="B4:D7"/>
    <mergeCell ref="C8:D11"/>
    <mergeCell ref="F2:F3"/>
    <mergeCell ref="G2:G3"/>
    <mergeCell ref="H2:H3"/>
    <mergeCell ref="I2:I3"/>
    <mergeCell ref="J2:J3"/>
    <mergeCell ref="K2:K3"/>
    <mergeCell ref="D12:D15"/>
    <mergeCell ref="D16:D19"/>
    <mergeCell ref="D20:D23"/>
    <mergeCell ref="C24:D27"/>
    <mergeCell ref="C28:D31"/>
  </mergeCells>
  <phoneticPr fontId="1"/>
  <pageMargins left="0.78700000000000003" right="0.78700000000000003" top="0.98399999999999999" bottom="0.98399999999999999" header="0.51200000000000001" footer="0.51200000000000001"/>
  <pageSetup paperSize="9" scale="71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404B8-E821-4742-8DF4-0E56763FBA88}">
  <sheetPr>
    <pageSetUpPr fitToPage="1"/>
  </sheetPr>
  <dimension ref="B1:G19"/>
  <sheetViews>
    <sheetView showGridLines="0" view="pageBreakPreview" zoomScale="115" zoomScaleNormal="160" zoomScaleSheetLayoutView="115" workbookViewId="0">
      <pane xSplit="4" ySplit="3" topLeftCell="E4" activePane="bottomRight" state="frozen"/>
      <selection activeCell="N24" sqref="N24"/>
      <selection pane="topRight" activeCell="N24" sqref="N24"/>
      <selection pane="bottomLeft" activeCell="N24" sqref="N24"/>
      <selection pane="bottomRight" activeCell="N24" sqref="N24"/>
    </sheetView>
  </sheetViews>
  <sheetFormatPr defaultRowHeight="13.5" x14ac:dyDescent="0.15"/>
  <cols>
    <col min="1" max="1" width="2.125" customWidth="1"/>
    <col min="2" max="3" width="1.5" customWidth="1"/>
    <col min="4" max="4" width="20.125" customWidth="1"/>
    <col min="5" max="7" width="8.375" customWidth="1"/>
  </cols>
  <sheetData>
    <row r="1" spans="2:7" x14ac:dyDescent="0.15">
      <c r="B1" t="s">
        <v>152</v>
      </c>
    </row>
    <row r="2" spans="2:7" ht="13.5" customHeight="1" x14ac:dyDescent="0.15">
      <c r="B2" s="28"/>
      <c r="C2" s="43"/>
      <c r="D2" s="41" t="s">
        <v>86</v>
      </c>
      <c r="E2" s="231" t="s">
        <v>97</v>
      </c>
      <c r="F2" s="231" t="s">
        <v>153</v>
      </c>
      <c r="G2" s="231" t="s">
        <v>107</v>
      </c>
    </row>
    <row r="3" spans="2:7" x14ac:dyDescent="0.15">
      <c r="B3" s="8" t="s">
        <v>87</v>
      </c>
      <c r="C3" s="44"/>
      <c r="D3" s="42"/>
      <c r="E3" s="232"/>
      <c r="F3" s="232"/>
      <c r="G3" s="232"/>
    </row>
    <row r="4" spans="2:7" ht="28.5" customHeight="1" x14ac:dyDescent="0.15">
      <c r="B4" s="300" t="s">
        <v>154</v>
      </c>
      <c r="C4" s="300"/>
      <c r="D4" s="301"/>
      <c r="E4" s="20">
        <v>1307</v>
      </c>
      <c r="F4" s="20">
        <v>1196</v>
      </c>
      <c r="G4" s="20">
        <v>1443</v>
      </c>
    </row>
    <row r="5" spans="2:7" x14ac:dyDescent="0.15">
      <c r="B5" s="302"/>
      <c r="C5" s="304" t="s">
        <v>155</v>
      </c>
      <c r="D5" s="305"/>
      <c r="E5" s="132">
        <v>257</v>
      </c>
      <c r="F5" s="132">
        <v>200</v>
      </c>
      <c r="G5" s="132">
        <v>237</v>
      </c>
    </row>
    <row r="6" spans="2:7" x14ac:dyDescent="0.15">
      <c r="B6" s="303"/>
      <c r="C6" s="304" t="s">
        <v>156</v>
      </c>
      <c r="D6" s="305"/>
      <c r="E6" s="132">
        <v>135</v>
      </c>
      <c r="F6" s="132">
        <v>108</v>
      </c>
      <c r="G6" s="132">
        <v>117</v>
      </c>
    </row>
    <row r="7" spans="2:7" x14ac:dyDescent="0.15">
      <c r="B7" s="303"/>
      <c r="C7" s="306" t="s">
        <v>157</v>
      </c>
      <c r="D7" s="305"/>
      <c r="E7" s="132">
        <v>332</v>
      </c>
      <c r="F7" s="132">
        <v>260</v>
      </c>
      <c r="G7" s="132">
        <v>289</v>
      </c>
    </row>
    <row r="8" spans="2:7" x14ac:dyDescent="0.15">
      <c r="B8" s="303"/>
      <c r="C8" s="133"/>
      <c r="D8" s="134" t="s">
        <v>158</v>
      </c>
      <c r="E8" s="135">
        <v>241</v>
      </c>
      <c r="F8" s="135">
        <v>178</v>
      </c>
      <c r="G8" s="135">
        <v>178</v>
      </c>
    </row>
    <row r="9" spans="2:7" x14ac:dyDescent="0.15">
      <c r="B9" s="303"/>
      <c r="C9" s="133"/>
      <c r="D9" s="134" t="s">
        <v>74</v>
      </c>
      <c r="E9" s="135">
        <v>34</v>
      </c>
      <c r="F9" s="135">
        <v>25</v>
      </c>
      <c r="G9" s="135">
        <v>39</v>
      </c>
    </row>
    <row r="10" spans="2:7" x14ac:dyDescent="0.15">
      <c r="B10" s="303"/>
      <c r="C10" s="136"/>
      <c r="D10" s="137" t="s">
        <v>75</v>
      </c>
      <c r="E10" s="135">
        <v>57</v>
      </c>
      <c r="F10" s="135">
        <v>57</v>
      </c>
      <c r="G10" s="135">
        <v>72</v>
      </c>
    </row>
    <row r="11" spans="2:7" x14ac:dyDescent="0.15">
      <c r="B11" s="303"/>
      <c r="C11" s="307" t="s">
        <v>59</v>
      </c>
      <c r="D11" s="308"/>
      <c r="E11" s="138">
        <v>583</v>
      </c>
      <c r="F11" s="138">
        <v>628</v>
      </c>
      <c r="G11" s="138">
        <v>800</v>
      </c>
    </row>
    <row r="12" spans="2:7" ht="30.75" customHeight="1" x14ac:dyDescent="0.15">
      <c r="B12" s="300" t="s">
        <v>159</v>
      </c>
      <c r="C12" s="300"/>
      <c r="D12" s="301"/>
      <c r="E12" s="20">
        <v>3903</v>
      </c>
      <c r="F12" s="20">
        <v>3986</v>
      </c>
      <c r="G12" s="20">
        <v>4291</v>
      </c>
    </row>
    <row r="13" spans="2:7" x14ac:dyDescent="0.15">
      <c r="B13" s="302"/>
      <c r="C13" s="304" t="s">
        <v>155</v>
      </c>
      <c r="D13" s="305"/>
      <c r="E13" s="132">
        <v>1341</v>
      </c>
      <c r="F13" s="132">
        <v>1248</v>
      </c>
      <c r="G13" s="132">
        <v>1321</v>
      </c>
    </row>
    <row r="14" spans="2:7" x14ac:dyDescent="0.15">
      <c r="B14" s="303"/>
      <c r="C14" s="304" t="s">
        <v>156</v>
      </c>
      <c r="D14" s="305"/>
      <c r="E14" s="132">
        <v>83</v>
      </c>
      <c r="F14" s="132">
        <v>72</v>
      </c>
      <c r="G14" s="132">
        <v>73</v>
      </c>
    </row>
    <row r="15" spans="2:7" x14ac:dyDescent="0.15">
      <c r="B15" s="303"/>
      <c r="C15" s="306" t="s">
        <v>157</v>
      </c>
      <c r="D15" s="305"/>
      <c r="E15" s="132">
        <v>1583</v>
      </c>
      <c r="F15" s="132">
        <v>1647</v>
      </c>
      <c r="G15" s="132">
        <v>1940</v>
      </c>
    </row>
    <row r="16" spans="2:7" x14ac:dyDescent="0.15">
      <c r="B16" s="303"/>
      <c r="C16" s="133"/>
      <c r="D16" s="134" t="s">
        <v>158</v>
      </c>
      <c r="E16" s="135">
        <v>984</v>
      </c>
      <c r="F16" s="135">
        <v>951</v>
      </c>
      <c r="G16" s="135">
        <v>1107</v>
      </c>
    </row>
    <row r="17" spans="2:7" x14ac:dyDescent="0.15">
      <c r="B17" s="303"/>
      <c r="C17" s="133"/>
      <c r="D17" s="134" t="s">
        <v>74</v>
      </c>
      <c r="E17" s="135">
        <v>254</v>
      </c>
      <c r="F17" s="135">
        <v>288</v>
      </c>
      <c r="G17" s="135">
        <v>336</v>
      </c>
    </row>
    <row r="18" spans="2:7" x14ac:dyDescent="0.15">
      <c r="B18" s="303"/>
      <c r="C18" s="136"/>
      <c r="D18" s="137" t="s">
        <v>75</v>
      </c>
      <c r="E18" s="135">
        <v>345</v>
      </c>
      <c r="F18" s="135">
        <v>408</v>
      </c>
      <c r="G18" s="135">
        <v>497</v>
      </c>
    </row>
    <row r="19" spans="2:7" x14ac:dyDescent="0.15">
      <c r="B19" s="303"/>
      <c r="C19" s="307" t="s">
        <v>59</v>
      </c>
      <c r="D19" s="308"/>
      <c r="E19" s="138">
        <v>896</v>
      </c>
      <c r="F19" s="138">
        <v>1019</v>
      </c>
      <c r="G19" s="138">
        <v>957</v>
      </c>
    </row>
  </sheetData>
  <mergeCells count="15">
    <mergeCell ref="E2:E3"/>
    <mergeCell ref="F2:F3"/>
    <mergeCell ref="G2:G3"/>
    <mergeCell ref="B4:D4"/>
    <mergeCell ref="B5:B11"/>
    <mergeCell ref="C5:D5"/>
    <mergeCell ref="C6:D6"/>
    <mergeCell ref="C7:D7"/>
    <mergeCell ref="C11:D11"/>
    <mergeCell ref="B12:D12"/>
    <mergeCell ref="B13:B19"/>
    <mergeCell ref="C13:D13"/>
    <mergeCell ref="C14:D14"/>
    <mergeCell ref="C15:D15"/>
    <mergeCell ref="C19:D1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BBB8-FD15-4546-8E19-BC4C5351E872}">
  <sheetPr>
    <pageSetUpPr fitToPage="1"/>
  </sheetPr>
  <dimension ref="B1:N13"/>
  <sheetViews>
    <sheetView showGridLines="0" view="pageBreakPreview" zoomScale="115" zoomScaleNormal="145" zoomScaleSheetLayoutView="115" workbookViewId="0">
      <pane xSplit="4" ySplit="3" topLeftCell="E4" activePane="bottomRight" state="frozen"/>
      <selection activeCell="N24" sqref="N24"/>
      <selection pane="topRight" activeCell="N24" sqref="N24"/>
      <selection pane="bottomLeft" activeCell="N24" sqref="N24"/>
      <selection pane="bottomRight" activeCell="N24" sqref="N24"/>
    </sheetView>
  </sheetViews>
  <sheetFormatPr defaultColWidth="9" defaultRowHeight="13.5" x14ac:dyDescent="0.15"/>
  <cols>
    <col min="1" max="1" width="1.375" style="29" customWidth="1"/>
    <col min="2" max="2" width="2.375" style="29" customWidth="1"/>
    <col min="3" max="3" width="1.875" style="29" customWidth="1"/>
    <col min="4" max="4" width="18.125" style="29" customWidth="1"/>
    <col min="5" max="14" width="8.25" style="29" customWidth="1"/>
    <col min="15" max="16384" width="9" style="29"/>
  </cols>
  <sheetData>
    <row r="1" spans="2:14" x14ac:dyDescent="0.15">
      <c r="B1" t="s">
        <v>160</v>
      </c>
    </row>
    <row r="2" spans="2:14" ht="13.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14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4" x14ac:dyDescent="0.15">
      <c r="B4" s="309" t="s">
        <v>161</v>
      </c>
      <c r="C4" s="28" t="s">
        <v>162</v>
      </c>
      <c r="D4" s="61"/>
      <c r="E4" s="19">
        <v>4990</v>
      </c>
      <c r="F4" s="19">
        <v>4160</v>
      </c>
      <c r="G4" s="19">
        <v>3373</v>
      </c>
      <c r="H4" s="19">
        <v>2996</v>
      </c>
      <c r="I4" s="19">
        <v>2510</v>
      </c>
      <c r="J4" s="19">
        <v>2126</v>
      </c>
      <c r="K4" s="19">
        <v>1761</v>
      </c>
      <c r="L4" s="19">
        <v>1288</v>
      </c>
      <c r="M4" s="19">
        <v>1167</v>
      </c>
      <c r="N4" s="19">
        <f>SUM(N5:N8)</f>
        <v>1414</v>
      </c>
    </row>
    <row r="5" spans="2:14" x14ac:dyDescent="0.15">
      <c r="B5" s="310"/>
      <c r="C5" s="4"/>
      <c r="D5" s="93" t="s">
        <v>163</v>
      </c>
      <c r="E5" s="19">
        <v>2609</v>
      </c>
      <c r="F5" s="19">
        <v>2260</v>
      </c>
      <c r="G5" s="19">
        <v>1833</v>
      </c>
      <c r="H5" s="19">
        <v>1680</v>
      </c>
      <c r="I5" s="19">
        <v>1412</v>
      </c>
      <c r="J5" s="19">
        <v>1187</v>
      </c>
      <c r="K5" s="19">
        <v>987</v>
      </c>
      <c r="L5" s="19">
        <v>721</v>
      </c>
      <c r="M5" s="19">
        <v>651</v>
      </c>
      <c r="N5" s="19">
        <v>883</v>
      </c>
    </row>
    <row r="6" spans="2:14" x14ac:dyDescent="0.15">
      <c r="B6" s="310"/>
      <c r="C6" s="4"/>
      <c r="D6" s="93" t="s">
        <v>164</v>
      </c>
      <c r="E6" s="19">
        <v>2005</v>
      </c>
      <c r="F6" s="19">
        <v>1576</v>
      </c>
      <c r="G6" s="19">
        <v>1276</v>
      </c>
      <c r="H6" s="19">
        <v>1111</v>
      </c>
      <c r="I6" s="19">
        <v>932</v>
      </c>
      <c r="J6" s="19">
        <v>759</v>
      </c>
      <c r="K6" s="19">
        <v>632</v>
      </c>
      <c r="L6" s="19">
        <v>431</v>
      </c>
      <c r="M6" s="19">
        <v>375</v>
      </c>
      <c r="N6" s="19">
        <v>437</v>
      </c>
    </row>
    <row r="7" spans="2:14" x14ac:dyDescent="0.15">
      <c r="B7" s="310"/>
      <c r="C7" s="4"/>
      <c r="D7" s="93" t="s">
        <v>165</v>
      </c>
      <c r="E7" s="19">
        <v>291</v>
      </c>
      <c r="F7" s="19">
        <v>263</v>
      </c>
      <c r="G7" s="19">
        <v>217</v>
      </c>
      <c r="H7" s="19">
        <v>166</v>
      </c>
      <c r="I7" s="19">
        <v>128</v>
      </c>
      <c r="J7" s="19">
        <v>146</v>
      </c>
      <c r="K7" s="19">
        <v>123</v>
      </c>
      <c r="L7" s="19">
        <v>114</v>
      </c>
      <c r="M7" s="19">
        <v>126</v>
      </c>
      <c r="N7" s="19">
        <v>81</v>
      </c>
    </row>
    <row r="8" spans="2:14" x14ac:dyDescent="0.15">
      <c r="B8" s="311"/>
      <c r="C8" s="8"/>
      <c r="D8" s="93" t="s">
        <v>59</v>
      </c>
      <c r="E8" s="19">
        <v>85</v>
      </c>
      <c r="F8" s="19">
        <v>61</v>
      </c>
      <c r="G8" s="19">
        <v>47</v>
      </c>
      <c r="H8" s="19">
        <v>39</v>
      </c>
      <c r="I8" s="19">
        <v>38</v>
      </c>
      <c r="J8" s="19">
        <v>34</v>
      </c>
      <c r="K8" s="19">
        <v>19</v>
      </c>
      <c r="L8" s="19">
        <v>22</v>
      </c>
      <c r="M8" s="19">
        <v>15</v>
      </c>
      <c r="N8" s="19">
        <v>13</v>
      </c>
    </row>
    <row r="9" spans="2:14" x14ac:dyDescent="0.15">
      <c r="B9" s="309" t="s">
        <v>166</v>
      </c>
      <c r="C9" s="28" t="s">
        <v>162</v>
      </c>
      <c r="D9" s="61"/>
      <c r="E9" s="19">
        <v>14982</v>
      </c>
      <c r="F9" s="19">
        <v>10825</v>
      </c>
      <c r="G9" s="19">
        <v>9196</v>
      </c>
      <c r="H9" s="19">
        <v>7745</v>
      </c>
      <c r="I9" s="19">
        <v>6926</v>
      </c>
      <c r="J9" s="19">
        <v>5900</v>
      </c>
      <c r="K9" s="19">
        <v>5044</v>
      </c>
      <c r="L9" s="19">
        <v>3601</v>
      </c>
      <c r="M9" s="19">
        <v>3697</v>
      </c>
      <c r="N9" s="19">
        <f>SUM(N10:N13)</f>
        <v>3836</v>
      </c>
    </row>
    <row r="10" spans="2:14" x14ac:dyDescent="0.15">
      <c r="B10" s="310"/>
      <c r="C10" s="4"/>
      <c r="D10" s="93" t="s">
        <v>163</v>
      </c>
      <c r="E10" s="19">
        <v>7726</v>
      </c>
      <c r="F10" s="19">
        <v>5976</v>
      </c>
      <c r="G10" s="19">
        <v>5144</v>
      </c>
      <c r="H10" s="19">
        <v>4513</v>
      </c>
      <c r="I10" s="19">
        <v>4272</v>
      </c>
      <c r="J10" s="19">
        <v>4077</v>
      </c>
      <c r="K10" s="19">
        <v>3581</v>
      </c>
      <c r="L10" s="19">
        <v>2778</v>
      </c>
      <c r="M10" s="19">
        <v>2702</v>
      </c>
      <c r="N10" s="19">
        <v>3077</v>
      </c>
    </row>
    <row r="11" spans="2:14" x14ac:dyDescent="0.15">
      <c r="B11" s="310"/>
      <c r="C11" s="4"/>
      <c r="D11" s="93" t="s">
        <v>164</v>
      </c>
      <c r="E11" s="19">
        <v>6098</v>
      </c>
      <c r="F11" s="19">
        <v>3938</v>
      </c>
      <c r="G11" s="19">
        <v>3452</v>
      </c>
      <c r="H11" s="19">
        <v>2677</v>
      </c>
      <c r="I11" s="19">
        <v>2193</v>
      </c>
      <c r="J11" s="19">
        <v>1425</v>
      </c>
      <c r="K11" s="19">
        <v>1032</v>
      </c>
      <c r="L11" s="19">
        <v>527</v>
      </c>
      <c r="M11" s="19">
        <v>599</v>
      </c>
      <c r="N11" s="19">
        <v>566</v>
      </c>
    </row>
    <row r="12" spans="2:14" x14ac:dyDescent="0.15">
      <c r="B12" s="310"/>
      <c r="C12" s="4"/>
      <c r="D12" s="93" t="s">
        <v>165</v>
      </c>
      <c r="E12" s="19">
        <v>979</v>
      </c>
      <c r="F12" s="19">
        <v>793</v>
      </c>
      <c r="G12" s="19">
        <v>509</v>
      </c>
      <c r="H12" s="19">
        <v>468</v>
      </c>
      <c r="I12" s="19">
        <v>374</v>
      </c>
      <c r="J12" s="19">
        <v>345</v>
      </c>
      <c r="K12" s="19">
        <v>389</v>
      </c>
      <c r="L12" s="19">
        <v>268</v>
      </c>
      <c r="M12" s="19">
        <v>351</v>
      </c>
      <c r="N12" s="19">
        <v>164</v>
      </c>
    </row>
    <row r="13" spans="2:14" x14ac:dyDescent="0.15">
      <c r="B13" s="311"/>
      <c r="C13" s="8"/>
      <c r="D13" s="93" t="s">
        <v>59</v>
      </c>
      <c r="E13" s="19">
        <v>179</v>
      </c>
      <c r="F13" s="19">
        <v>118</v>
      </c>
      <c r="G13" s="19">
        <v>91</v>
      </c>
      <c r="H13" s="19">
        <v>87</v>
      </c>
      <c r="I13" s="19">
        <v>87</v>
      </c>
      <c r="J13" s="19">
        <v>53</v>
      </c>
      <c r="K13" s="19">
        <v>42</v>
      </c>
      <c r="L13" s="19">
        <v>28</v>
      </c>
      <c r="M13" s="19">
        <v>45</v>
      </c>
      <c r="N13" s="19">
        <v>29</v>
      </c>
    </row>
  </sheetData>
  <mergeCells count="12">
    <mergeCell ref="B9:B13"/>
    <mergeCell ref="E2:E3"/>
    <mergeCell ref="F2:F3"/>
    <mergeCell ref="G2:G3"/>
    <mergeCell ref="H2:H3"/>
    <mergeCell ref="K2:K3"/>
    <mergeCell ref="L2:L3"/>
    <mergeCell ref="M2:M3"/>
    <mergeCell ref="N2:N3"/>
    <mergeCell ref="B4:B8"/>
    <mergeCell ref="I2:I3"/>
    <mergeCell ref="J2:J3"/>
  </mergeCells>
  <phoneticPr fontId="1"/>
  <pageMargins left="0.7" right="0.7" top="0.75" bottom="0.75" header="0.3" footer="0.3"/>
  <pageSetup paperSize="9" scale="7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4F7E-558C-45EA-B2AF-F007135D61C4}">
  <sheetPr>
    <pageSetUpPr fitToPage="1"/>
  </sheetPr>
  <dimension ref="B1:M8"/>
  <sheetViews>
    <sheetView showGridLines="0" view="pageBreakPreview" zoomScaleNormal="160" zoomScaleSheetLayoutView="100" workbookViewId="0">
      <pane xSplit="3" ySplit="3" topLeftCell="D4" activePane="bottomRight" state="frozen"/>
      <selection activeCell="N24" sqref="N24"/>
      <selection pane="topRight" activeCell="N24" sqref="N24"/>
      <selection pane="bottomLeft" activeCell="N24" sqref="N24"/>
      <selection pane="bottomRight" activeCell="D5" sqref="D5"/>
    </sheetView>
  </sheetViews>
  <sheetFormatPr defaultRowHeight="13.5" x14ac:dyDescent="0.15"/>
  <cols>
    <col min="1" max="1" width="1.375" customWidth="1"/>
    <col min="2" max="2" width="2.25" customWidth="1"/>
    <col min="3" max="3" width="21.25" customWidth="1"/>
    <col min="4" max="13" width="6.75" customWidth="1"/>
  </cols>
  <sheetData>
    <row r="1" spans="2:13" x14ac:dyDescent="0.15">
      <c r="B1" t="s">
        <v>167</v>
      </c>
    </row>
    <row r="2" spans="2:13" ht="13.5" customHeight="1" x14ac:dyDescent="0.15">
      <c r="B2" s="28"/>
      <c r="C2" s="41" t="s">
        <v>86</v>
      </c>
      <c r="D2" s="231" t="s">
        <v>90</v>
      </c>
      <c r="E2" s="231" t="s">
        <v>91</v>
      </c>
      <c r="F2" s="231" t="s">
        <v>92</v>
      </c>
      <c r="G2" s="231" t="s">
        <v>93</v>
      </c>
      <c r="H2" s="231" t="s">
        <v>94</v>
      </c>
      <c r="I2" s="231" t="s">
        <v>95</v>
      </c>
      <c r="J2" s="231" t="s">
        <v>96</v>
      </c>
      <c r="K2" s="231" t="s">
        <v>97</v>
      </c>
      <c r="L2" s="231" t="s">
        <v>103</v>
      </c>
      <c r="M2" s="231" t="s">
        <v>104</v>
      </c>
    </row>
    <row r="3" spans="2:13" x14ac:dyDescent="0.15">
      <c r="B3" s="8" t="s">
        <v>87</v>
      </c>
      <c r="C3" s="4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2:13" x14ac:dyDescent="0.15">
      <c r="B4" s="312" t="s">
        <v>168</v>
      </c>
      <c r="C4" s="313"/>
      <c r="D4" s="139">
        <v>21529</v>
      </c>
      <c r="E4" s="139">
        <v>16104</v>
      </c>
      <c r="F4" s="139">
        <v>13821</v>
      </c>
      <c r="G4" s="139">
        <v>11655</v>
      </c>
      <c r="H4" s="139">
        <v>10213</v>
      </c>
      <c r="I4" s="139">
        <v>8628</v>
      </c>
      <c r="J4" s="139">
        <v>7143</v>
      </c>
      <c r="K4" s="139">
        <v>5210</v>
      </c>
      <c r="L4" s="139">
        <v>5182</v>
      </c>
      <c r="M4" s="139">
        <v>5734</v>
      </c>
    </row>
    <row r="5" spans="2:13" x14ac:dyDescent="0.15">
      <c r="B5" s="314"/>
      <c r="C5" s="140" t="s">
        <v>169</v>
      </c>
      <c r="D5" s="141">
        <v>14604</v>
      </c>
      <c r="E5" s="141">
        <v>11125</v>
      </c>
      <c r="F5" s="141">
        <v>9312</v>
      </c>
      <c r="G5" s="141">
        <v>7991</v>
      </c>
      <c r="H5" s="141">
        <v>6841</v>
      </c>
      <c r="I5" s="141">
        <v>5626</v>
      </c>
      <c r="J5" s="142">
        <v>4242</v>
      </c>
      <c r="K5" s="142">
        <v>2811</v>
      </c>
      <c r="L5" s="142">
        <v>2648</v>
      </c>
      <c r="M5" s="142">
        <v>2612</v>
      </c>
    </row>
    <row r="6" spans="2:13" x14ac:dyDescent="0.15">
      <c r="B6" s="314"/>
      <c r="C6" s="143" t="s">
        <v>170</v>
      </c>
      <c r="D6" s="141">
        <v>2572</v>
      </c>
      <c r="E6" s="141">
        <v>1777</v>
      </c>
      <c r="F6" s="141">
        <v>1468</v>
      </c>
      <c r="G6" s="141">
        <v>1200</v>
      </c>
      <c r="H6" s="141">
        <v>989</v>
      </c>
      <c r="I6" s="141">
        <v>794</v>
      </c>
      <c r="J6" s="142">
        <v>747</v>
      </c>
      <c r="K6" s="142">
        <v>574</v>
      </c>
      <c r="L6" s="142">
        <v>469</v>
      </c>
      <c r="M6" s="142">
        <v>410</v>
      </c>
    </row>
    <row r="7" spans="2:13" x14ac:dyDescent="0.15">
      <c r="B7" s="314"/>
      <c r="C7" s="143" t="s">
        <v>171</v>
      </c>
      <c r="D7" s="141">
        <v>2596</v>
      </c>
      <c r="E7" s="141">
        <v>1936</v>
      </c>
      <c r="F7" s="141">
        <v>1701</v>
      </c>
      <c r="G7" s="141">
        <v>1477</v>
      </c>
      <c r="H7" s="141">
        <v>1526</v>
      </c>
      <c r="I7" s="141">
        <v>1535</v>
      </c>
      <c r="J7" s="142">
        <v>1769</v>
      </c>
      <c r="K7" s="142">
        <v>1477</v>
      </c>
      <c r="L7" s="142">
        <v>1711</v>
      </c>
      <c r="M7" s="142">
        <v>2181</v>
      </c>
    </row>
    <row r="8" spans="2:13" ht="27" x14ac:dyDescent="0.15">
      <c r="B8" s="315"/>
      <c r="C8" s="144" t="s">
        <v>172</v>
      </c>
      <c r="D8" s="145">
        <v>1757</v>
      </c>
      <c r="E8" s="145">
        <v>1266</v>
      </c>
      <c r="F8" s="145">
        <v>1340</v>
      </c>
      <c r="G8" s="145">
        <v>987</v>
      </c>
      <c r="H8" s="145">
        <v>857</v>
      </c>
      <c r="I8" s="145">
        <v>673</v>
      </c>
      <c r="J8" s="139">
        <v>385</v>
      </c>
      <c r="K8" s="139">
        <v>348</v>
      </c>
      <c r="L8" s="139">
        <v>354</v>
      </c>
      <c r="M8" s="139">
        <v>531</v>
      </c>
    </row>
  </sheetData>
  <mergeCells count="12">
    <mergeCell ref="B5:B8"/>
    <mergeCell ref="D2:D3"/>
    <mergeCell ref="E2:E3"/>
    <mergeCell ref="F2:F3"/>
    <mergeCell ref="G2:G3"/>
    <mergeCell ref="J2:J3"/>
    <mergeCell ref="K2:K3"/>
    <mergeCell ref="L2:L3"/>
    <mergeCell ref="M2:M3"/>
    <mergeCell ref="B4:C4"/>
    <mergeCell ref="H2:H3"/>
    <mergeCell ref="I2:I3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6C5-D0BD-434E-B429-D97AF9F0B248}">
  <sheetPr>
    <pageSetUpPr fitToPage="1"/>
  </sheetPr>
  <dimension ref="B1:M10"/>
  <sheetViews>
    <sheetView showGridLines="0" view="pageBreakPreview" zoomScaleNormal="160" zoomScaleSheetLayoutView="100" workbookViewId="0">
      <pane xSplit="3" ySplit="3" topLeftCell="D4" activePane="bottomRight" state="frozen"/>
      <selection activeCell="N24" sqref="N24"/>
      <selection pane="topRight" activeCell="N24" sqref="N24"/>
      <selection pane="bottomLeft" activeCell="N24" sqref="N24"/>
      <selection pane="bottomRight" activeCell="N24" sqref="N24"/>
    </sheetView>
  </sheetViews>
  <sheetFormatPr defaultRowHeight="13.5" x14ac:dyDescent="0.15"/>
  <cols>
    <col min="1" max="1" width="2" customWidth="1"/>
    <col min="3" max="3" width="13.375" customWidth="1"/>
    <col min="4" max="13" width="7.625" customWidth="1"/>
  </cols>
  <sheetData>
    <row r="1" spans="2:13" x14ac:dyDescent="0.15">
      <c r="B1" t="s">
        <v>173</v>
      </c>
    </row>
    <row r="2" spans="2:13" ht="13.5" customHeight="1" x14ac:dyDescent="0.15">
      <c r="B2" s="28"/>
      <c r="C2" s="41" t="s">
        <v>86</v>
      </c>
      <c r="D2" s="231" t="s">
        <v>90</v>
      </c>
      <c r="E2" s="231" t="s">
        <v>91</v>
      </c>
      <c r="F2" s="231" t="s">
        <v>92</v>
      </c>
      <c r="G2" s="231" t="s">
        <v>93</v>
      </c>
      <c r="H2" s="231" t="s">
        <v>94</v>
      </c>
      <c r="I2" s="231" t="s">
        <v>95</v>
      </c>
      <c r="J2" s="231" t="s">
        <v>96</v>
      </c>
      <c r="K2" s="231" t="s">
        <v>97</v>
      </c>
      <c r="L2" s="231" t="s">
        <v>103</v>
      </c>
      <c r="M2" s="231" t="s">
        <v>104</v>
      </c>
    </row>
    <row r="3" spans="2:13" x14ac:dyDescent="0.15">
      <c r="B3" s="8" t="s">
        <v>87</v>
      </c>
      <c r="C3" s="4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2:13" x14ac:dyDescent="0.15">
      <c r="B4" s="316" t="s">
        <v>161</v>
      </c>
      <c r="C4" s="146" t="s">
        <v>174</v>
      </c>
      <c r="D4" s="19">
        <v>5149</v>
      </c>
      <c r="E4" s="19">
        <v>4279</v>
      </c>
      <c r="F4" s="19">
        <v>3523</v>
      </c>
      <c r="G4" s="19">
        <v>3125</v>
      </c>
      <c r="H4" s="19">
        <v>2605</v>
      </c>
      <c r="I4" s="19">
        <v>2192</v>
      </c>
      <c r="J4" s="19">
        <v>1801</v>
      </c>
      <c r="K4" s="19">
        <v>1307</v>
      </c>
      <c r="L4" s="19">
        <v>1196</v>
      </c>
      <c r="M4" s="19">
        <v>1443</v>
      </c>
    </row>
    <row r="5" spans="2:13" x14ac:dyDescent="0.15">
      <c r="B5" s="316"/>
      <c r="C5" s="146" t="s">
        <v>175</v>
      </c>
      <c r="D5" s="19">
        <v>2107</v>
      </c>
      <c r="E5" s="19">
        <v>1813</v>
      </c>
      <c r="F5" s="19">
        <v>1610</v>
      </c>
      <c r="G5" s="19">
        <v>1432</v>
      </c>
      <c r="H5" s="19">
        <v>1325</v>
      </c>
      <c r="I5" s="19">
        <v>1052</v>
      </c>
      <c r="J5" s="19">
        <v>958</v>
      </c>
      <c r="K5" s="19">
        <v>724</v>
      </c>
      <c r="L5" s="19">
        <v>605</v>
      </c>
      <c r="M5" s="19">
        <v>667</v>
      </c>
    </row>
    <row r="6" spans="2:13" x14ac:dyDescent="0.15">
      <c r="B6" s="316"/>
      <c r="C6" s="146" t="s">
        <v>176</v>
      </c>
      <c r="D6" s="147">
        <v>40.9</v>
      </c>
      <c r="E6" s="147">
        <v>42.4</v>
      </c>
      <c r="F6" s="147">
        <v>45.7</v>
      </c>
      <c r="G6" s="147">
        <v>45.8</v>
      </c>
      <c r="H6" s="147">
        <v>50.9</v>
      </c>
      <c r="I6" s="147">
        <v>48</v>
      </c>
      <c r="J6" s="147">
        <v>53.2</v>
      </c>
      <c r="K6" s="147">
        <v>55.4</v>
      </c>
      <c r="L6" s="147">
        <v>50.6</v>
      </c>
      <c r="M6" s="147">
        <f>ROUND((M5/M4*100),1)</f>
        <v>46.2</v>
      </c>
    </row>
    <row r="7" spans="2:13" x14ac:dyDescent="0.15">
      <c r="B7" s="316" t="s">
        <v>166</v>
      </c>
      <c r="C7" s="146" t="s">
        <v>84</v>
      </c>
      <c r="D7" s="148">
        <v>16380</v>
      </c>
      <c r="E7" s="148">
        <v>11825</v>
      </c>
      <c r="F7" s="148">
        <v>10298</v>
      </c>
      <c r="G7" s="148">
        <v>8530</v>
      </c>
      <c r="H7" s="148">
        <v>7608</v>
      </c>
      <c r="I7" s="148">
        <v>6436</v>
      </c>
      <c r="J7" s="148">
        <v>5342</v>
      </c>
      <c r="K7" s="148">
        <v>3903</v>
      </c>
      <c r="L7" s="148">
        <v>3986</v>
      </c>
      <c r="M7" s="19">
        <v>4291</v>
      </c>
    </row>
    <row r="8" spans="2:13" x14ac:dyDescent="0.15">
      <c r="B8" s="316"/>
      <c r="C8" s="146" t="s">
        <v>177</v>
      </c>
      <c r="D8" s="19">
        <v>2716</v>
      </c>
      <c r="E8" s="19">
        <v>2636</v>
      </c>
      <c r="F8" s="19">
        <v>1998</v>
      </c>
      <c r="G8" s="19">
        <v>1852</v>
      </c>
      <c r="H8" s="19">
        <v>1576</v>
      </c>
      <c r="I8" s="19">
        <v>1385</v>
      </c>
      <c r="J8" s="19">
        <v>883</v>
      </c>
      <c r="K8" s="19">
        <v>757</v>
      </c>
      <c r="L8" s="19">
        <v>744</v>
      </c>
      <c r="M8" s="19">
        <v>756</v>
      </c>
    </row>
    <row r="9" spans="2:13" x14ac:dyDescent="0.15">
      <c r="B9" s="316"/>
      <c r="C9" s="146" t="s">
        <v>178</v>
      </c>
      <c r="D9" s="147">
        <v>16.600000000000001</v>
      </c>
      <c r="E9" s="147">
        <v>22.3</v>
      </c>
      <c r="F9" s="147">
        <v>19.399999999999999</v>
      </c>
      <c r="G9" s="147">
        <v>21.7</v>
      </c>
      <c r="H9" s="147">
        <v>20.7</v>
      </c>
      <c r="I9" s="147">
        <v>21.5</v>
      </c>
      <c r="J9" s="147">
        <v>16.5</v>
      </c>
      <c r="K9" s="147">
        <v>19.399999999999999</v>
      </c>
      <c r="L9" s="147">
        <v>18.7</v>
      </c>
      <c r="M9" s="147">
        <f>ROUND((M8/M7*100),1)</f>
        <v>17.600000000000001</v>
      </c>
    </row>
    <row r="10" spans="2:13" x14ac:dyDescent="0.15">
      <c r="B10" s="29"/>
      <c r="C10" s="29"/>
      <c r="F10" s="29"/>
      <c r="G10" s="29"/>
      <c r="H10" s="29"/>
      <c r="I10" s="29"/>
      <c r="M10" s="29"/>
    </row>
  </sheetData>
  <mergeCells count="12">
    <mergeCell ref="B7:B9"/>
    <mergeCell ref="D2:D3"/>
    <mergeCell ref="E2:E3"/>
    <mergeCell ref="F2:F3"/>
    <mergeCell ref="G2:G3"/>
    <mergeCell ref="J2:J3"/>
    <mergeCell ref="K2:K3"/>
    <mergeCell ref="L2:L3"/>
    <mergeCell ref="M2:M3"/>
    <mergeCell ref="B4:B6"/>
    <mergeCell ref="H2:H3"/>
    <mergeCell ref="I2:I3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6D97-517E-436A-B84B-F16A49DA9AD3}">
  <sheetPr>
    <pageSetUpPr fitToPage="1"/>
  </sheetPr>
  <dimension ref="B1:O18"/>
  <sheetViews>
    <sheetView showGridLines="0" view="pageBreakPreview" zoomScale="115" zoomScaleNormal="100" zoomScaleSheetLayoutView="115" workbookViewId="0">
      <pane xSplit="4" ySplit="3" topLeftCell="E4" activePane="bottomRight" state="frozen"/>
      <selection activeCell="P20" sqref="P20"/>
      <selection pane="topRight" activeCell="P20" sqref="P20"/>
      <selection pane="bottomLeft" activeCell="P20" sqref="P20"/>
      <selection pane="bottomRight" activeCell="P20" sqref="P20"/>
    </sheetView>
  </sheetViews>
  <sheetFormatPr defaultRowHeight="13.5" x14ac:dyDescent="0.15"/>
  <cols>
    <col min="1" max="1" width="2.25" customWidth="1"/>
    <col min="2" max="3" width="2.125" customWidth="1"/>
    <col min="4" max="4" width="15.5" customWidth="1"/>
    <col min="5" max="14" width="6.5" customWidth="1"/>
  </cols>
  <sheetData>
    <row r="1" spans="2:15" x14ac:dyDescent="0.15">
      <c r="B1" t="s">
        <v>179</v>
      </c>
    </row>
    <row r="2" spans="2:15" ht="13.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  <c r="O2" s="149"/>
    </row>
    <row r="3" spans="2:15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49"/>
    </row>
    <row r="4" spans="2:15" x14ac:dyDescent="0.15">
      <c r="B4" s="234" t="s">
        <v>0</v>
      </c>
      <c r="C4" s="235"/>
      <c r="D4" s="235"/>
      <c r="E4" s="46">
        <v>1484</v>
      </c>
      <c r="F4" s="46">
        <v>1375</v>
      </c>
      <c r="G4" s="46">
        <v>1224</v>
      </c>
      <c r="H4" s="46">
        <v>1100</v>
      </c>
      <c r="I4" s="46">
        <v>1034</v>
      </c>
      <c r="J4" s="46">
        <v>914</v>
      </c>
      <c r="K4" s="46">
        <v>778</v>
      </c>
      <c r="L4" s="46">
        <v>666</v>
      </c>
      <c r="M4" s="46">
        <v>634</v>
      </c>
      <c r="N4" s="46">
        <v>625</v>
      </c>
      <c r="O4" s="150"/>
    </row>
    <row r="5" spans="2:15" x14ac:dyDescent="0.15">
      <c r="B5" s="47"/>
      <c r="C5" s="293" t="s">
        <v>21</v>
      </c>
      <c r="D5" s="294"/>
      <c r="E5" s="52">
        <v>439</v>
      </c>
      <c r="F5" s="52">
        <v>381</v>
      </c>
      <c r="G5" s="52">
        <v>291</v>
      </c>
      <c r="H5" s="52">
        <v>264</v>
      </c>
      <c r="I5" s="52">
        <v>196</v>
      </c>
      <c r="J5" s="52">
        <v>179</v>
      </c>
      <c r="K5" s="52">
        <v>102</v>
      </c>
      <c r="L5" s="52">
        <v>96</v>
      </c>
      <c r="M5" s="52">
        <v>70</v>
      </c>
      <c r="N5" s="52">
        <v>64</v>
      </c>
      <c r="O5" s="150"/>
    </row>
    <row r="6" spans="2:15" x14ac:dyDescent="0.15">
      <c r="B6" s="47"/>
      <c r="C6" s="151"/>
      <c r="D6" s="152" t="s">
        <v>19</v>
      </c>
      <c r="E6" s="51">
        <v>6.0752836977580955</v>
      </c>
      <c r="F6" s="51">
        <v>5.3041904496728387</v>
      </c>
      <c r="G6" s="51">
        <v>4.0260099612617593</v>
      </c>
      <c r="H6" s="51">
        <v>3.672787979966611</v>
      </c>
      <c r="I6" s="51">
        <v>2.7570685047123367</v>
      </c>
      <c r="J6" s="51">
        <v>2.5516749821810407</v>
      </c>
      <c r="K6" s="51">
        <v>1.4761215629522433</v>
      </c>
      <c r="L6" s="51">
        <v>1.4157203952219437</v>
      </c>
      <c r="M6" s="51">
        <v>1.0507355148604023</v>
      </c>
      <c r="N6" s="51">
        <v>0.96955006817148925</v>
      </c>
      <c r="O6" s="153"/>
    </row>
    <row r="7" spans="2:15" x14ac:dyDescent="0.15">
      <c r="B7" s="47"/>
      <c r="C7" s="293" t="s">
        <v>22</v>
      </c>
      <c r="D7" s="294"/>
      <c r="E7" s="52">
        <v>284</v>
      </c>
      <c r="F7" s="52">
        <v>251</v>
      </c>
      <c r="G7" s="52">
        <v>251</v>
      </c>
      <c r="H7" s="52">
        <v>196</v>
      </c>
      <c r="I7" s="52">
        <v>231</v>
      </c>
      <c r="J7" s="52">
        <v>204</v>
      </c>
      <c r="K7" s="52">
        <v>155</v>
      </c>
      <c r="L7" s="52">
        <v>139</v>
      </c>
      <c r="M7" s="52">
        <v>150</v>
      </c>
      <c r="N7" s="52">
        <v>141</v>
      </c>
      <c r="O7" s="154"/>
    </row>
    <row r="8" spans="2:15" x14ac:dyDescent="0.15">
      <c r="B8" s="47"/>
      <c r="C8" s="155"/>
      <c r="D8" s="152" t="s">
        <v>20</v>
      </c>
      <c r="E8" s="51">
        <v>2.1720841300191203</v>
      </c>
      <c r="F8" s="51">
        <v>1.9487577639751552</v>
      </c>
      <c r="G8" s="51">
        <v>1.9882762991128011</v>
      </c>
      <c r="H8" s="51">
        <v>1.5570384493168097</v>
      </c>
      <c r="I8" s="51">
        <v>1.8342067651262506</v>
      </c>
      <c r="J8" s="51">
        <v>1.6139240506329113</v>
      </c>
      <c r="K8" s="51">
        <v>1.2198001101754938</v>
      </c>
      <c r="L8" s="51">
        <v>1.0942297095174369</v>
      </c>
      <c r="M8" s="51">
        <v>1.1864272720082261</v>
      </c>
      <c r="N8" s="51">
        <v>1.1122505324603613</v>
      </c>
      <c r="O8" s="150"/>
    </row>
    <row r="9" spans="2:15" x14ac:dyDescent="0.15">
      <c r="B9" s="47"/>
      <c r="C9" s="293" t="s">
        <v>23</v>
      </c>
      <c r="D9" s="294"/>
      <c r="E9" s="52">
        <v>271</v>
      </c>
      <c r="F9" s="52">
        <v>259</v>
      </c>
      <c r="G9" s="52">
        <v>246</v>
      </c>
      <c r="H9" s="52">
        <v>222</v>
      </c>
      <c r="I9" s="52">
        <v>195</v>
      </c>
      <c r="J9" s="52">
        <v>162</v>
      </c>
      <c r="K9" s="52">
        <v>153</v>
      </c>
      <c r="L9" s="52">
        <v>125</v>
      </c>
      <c r="M9" s="52">
        <v>122</v>
      </c>
      <c r="N9" s="52">
        <v>113</v>
      </c>
      <c r="O9" s="153"/>
    </row>
    <row r="10" spans="2:15" x14ac:dyDescent="0.15">
      <c r="B10" s="47"/>
      <c r="C10" s="155"/>
      <c r="D10" s="152" t="s">
        <v>20</v>
      </c>
      <c r="E10" s="51">
        <v>1.6244080800815199</v>
      </c>
      <c r="F10" s="51">
        <v>1.6051065939514129</v>
      </c>
      <c r="G10" s="51">
        <v>1.5556820337696831</v>
      </c>
      <c r="H10" s="51">
        <v>1.440436023877498</v>
      </c>
      <c r="I10" s="51">
        <v>1.2932749701551929</v>
      </c>
      <c r="J10" s="51">
        <v>1.097709716763789</v>
      </c>
      <c r="K10" s="51">
        <v>1.0564109645791619</v>
      </c>
      <c r="L10" s="51">
        <v>0.87947653556603111</v>
      </c>
      <c r="M10" s="51">
        <v>0.87712991588180311</v>
      </c>
      <c r="N10" s="51">
        <v>0.82747510251903922</v>
      </c>
      <c r="O10" s="154"/>
    </row>
    <row r="11" spans="2:15" x14ac:dyDescent="0.15">
      <c r="B11" s="47"/>
      <c r="C11" s="293" t="s">
        <v>24</v>
      </c>
      <c r="D11" s="294"/>
      <c r="E11" s="52">
        <v>239</v>
      </c>
      <c r="F11" s="52">
        <v>240</v>
      </c>
      <c r="G11" s="52">
        <v>213</v>
      </c>
      <c r="H11" s="52">
        <v>212</v>
      </c>
      <c r="I11" s="52">
        <v>176</v>
      </c>
      <c r="J11" s="52">
        <v>170</v>
      </c>
      <c r="K11" s="52">
        <v>163</v>
      </c>
      <c r="L11" s="52">
        <v>129</v>
      </c>
      <c r="M11" s="52">
        <v>121</v>
      </c>
      <c r="N11" s="52">
        <v>132</v>
      </c>
      <c r="O11" s="150"/>
    </row>
    <row r="12" spans="2:15" x14ac:dyDescent="0.15">
      <c r="B12" s="47"/>
      <c r="C12" s="155"/>
      <c r="D12" s="152" t="s">
        <v>20</v>
      </c>
      <c r="E12" s="51">
        <v>1.3223414850060862</v>
      </c>
      <c r="F12" s="51">
        <v>1.3042060645582003</v>
      </c>
      <c r="G12" s="51">
        <v>1.1443614677913285</v>
      </c>
      <c r="H12" s="51">
        <v>1.1145575942379475</v>
      </c>
      <c r="I12" s="51">
        <v>0.92861288450377244</v>
      </c>
      <c r="J12" s="51">
        <v>0.9021439184886435</v>
      </c>
      <c r="K12" s="51">
        <v>0.87465121270658941</v>
      </c>
      <c r="L12" s="51">
        <v>0.70318887980376121</v>
      </c>
      <c r="M12" s="51">
        <v>0.67586438027146289</v>
      </c>
      <c r="N12" s="51">
        <v>0.75822850249870766</v>
      </c>
      <c r="O12" s="153"/>
    </row>
    <row r="13" spans="2:15" x14ac:dyDescent="0.15">
      <c r="B13" s="47"/>
      <c r="C13" s="293" t="s">
        <v>25</v>
      </c>
      <c r="D13" s="294"/>
      <c r="E13" s="52">
        <v>145</v>
      </c>
      <c r="F13" s="52">
        <v>143</v>
      </c>
      <c r="G13" s="52">
        <v>131</v>
      </c>
      <c r="H13" s="52">
        <v>123</v>
      </c>
      <c r="I13" s="52">
        <v>135</v>
      </c>
      <c r="J13" s="52">
        <v>117</v>
      </c>
      <c r="K13" s="52">
        <v>112</v>
      </c>
      <c r="L13" s="52">
        <v>94</v>
      </c>
      <c r="M13" s="52">
        <v>99</v>
      </c>
      <c r="N13" s="52">
        <v>100</v>
      </c>
      <c r="O13" s="154"/>
    </row>
    <row r="14" spans="2:15" x14ac:dyDescent="0.15">
      <c r="B14" s="47"/>
      <c r="C14" s="155"/>
      <c r="D14" s="152" t="s">
        <v>20</v>
      </c>
      <c r="E14" s="51">
        <v>0.93760103459424504</v>
      </c>
      <c r="F14" s="51">
        <v>0.92598588357184486</v>
      </c>
      <c r="G14" s="51">
        <v>0.83840000000000003</v>
      </c>
      <c r="H14" s="51">
        <v>0.79539575788929118</v>
      </c>
      <c r="I14" s="51">
        <v>0.85578446909667194</v>
      </c>
      <c r="J14" s="51">
        <v>0.72869955156950672</v>
      </c>
      <c r="K14" s="51">
        <v>0.68514100446565118</v>
      </c>
      <c r="L14" s="51">
        <v>0.56365053666726628</v>
      </c>
      <c r="M14" s="51">
        <v>0.57972711834631374</v>
      </c>
      <c r="N14" s="51">
        <v>0.57110222729868643</v>
      </c>
      <c r="O14" s="150"/>
    </row>
    <row r="15" spans="2:15" x14ac:dyDescent="0.15">
      <c r="B15" s="47"/>
      <c r="C15" s="293" t="s">
        <v>180</v>
      </c>
      <c r="D15" s="294"/>
      <c r="E15" s="52">
        <v>106</v>
      </c>
      <c r="F15" s="52">
        <v>101</v>
      </c>
      <c r="G15" s="52">
        <v>92</v>
      </c>
      <c r="H15" s="52">
        <v>83</v>
      </c>
      <c r="I15" s="52">
        <v>101</v>
      </c>
      <c r="J15" s="52">
        <v>82</v>
      </c>
      <c r="K15" s="52">
        <v>93</v>
      </c>
      <c r="L15" s="52">
        <v>83</v>
      </c>
      <c r="M15" s="52">
        <v>72</v>
      </c>
      <c r="N15" s="52">
        <v>75</v>
      </c>
      <c r="O15" s="153"/>
    </row>
    <row r="16" spans="2:15" x14ac:dyDescent="0.15">
      <c r="B16" s="53"/>
      <c r="C16" s="155"/>
      <c r="D16" s="152" t="s">
        <v>20</v>
      </c>
      <c r="E16" s="51">
        <v>0.25502225430049325</v>
      </c>
      <c r="F16" s="51">
        <v>0.2406022202105865</v>
      </c>
      <c r="G16" s="51">
        <v>0.2168890565326041</v>
      </c>
      <c r="H16" s="51">
        <v>0.19429748583735193</v>
      </c>
      <c r="I16" s="51">
        <v>0.2354641674826316</v>
      </c>
      <c r="J16" s="51">
        <v>0.19035238404754168</v>
      </c>
      <c r="K16" s="51">
        <v>0.21482525236192282</v>
      </c>
      <c r="L16" s="51">
        <v>0.19094067036278728</v>
      </c>
      <c r="M16" s="51">
        <v>0.16512246582882306</v>
      </c>
      <c r="N16" s="51">
        <v>0.17169936585700879</v>
      </c>
      <c r="O16" s="154"/>
    </row>
    <row r="17" spans="2:15" x14ac:dyDescent="0.15">
      <c r="B17" s="156"/>
      <c r="C17" s="156"/>
      <c r="D17" s="157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0"/>
    </row>
    <row r="18" spans="2:15" x14ac:dyDescent="0.15">
      <c r="O18" s="158"/>
    </row>
  </sheetData>
  <mergeCells count="17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7:D7"/>
    <mergeCell ref="C9:D9"/>
    <mergeCell ref="C11:D11"/>
    <mergeCell ref="C13:D13"/>
    <mergeCell ref="C15:D15"/>
  </mergeCells>
  <phoneticPr fontId="1"/>
  <pageMargins left="0.7" right="0.7" top="0.75" bottom="0.75" header="0.3" footer="0.3"/>
  <pageSetup paperSize="9"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DF2F-7289-4F46-A3DA-167C5F013BD7}">
  <sheetPr>
    <pageSetUpPr fitToPage="1"/>
  </sheetPr>
  <dimension ref="C1:N10"/>
  <sheetViews>
    <sheetView showGridLines="0" view="pageBreakPreview" zoomScale="115" zoomScaleNormal="145" zoomScaleSheetLayoutView="115" workbookViewId="0">
      <pane xSplit="4" ySplit="3" topLeftCell="E4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RowHeight="13.5" x14ac:dyDescent="0.15"/>
  <cols>
    <col min="1" max="2" width="2.75" customWidth="1"/>
    <col min="3" max="3" width="2.625" customWidth="1"/>
    <col min="4" max="4" width="10.875" customWidth="1"/>
    <col min="5" max="7" width="7.625" customWidth="1"/>
    <col min="8" max="13" width="6.875" customWidth="1"/>
    <col min="14" max="14" width="6.5" bestFit="1" customWidth="1"/>
  </cols>
  <sheetData>
    <row r="1" spans="3:14" x14ac:dyDescent="0.15">
      <c r="C1" t="s">
        <v>181</v>
      </c>
    </row>
    <row r="2" spans="3:14" ht="13.5" customHeight="1" x14ac:dyDescent="0.15">
      <c r="C2" s="28"/>
      <c r="D2" s="41" t="s">
        <v>86</v>
      </c>
      <c r="E2" s="319" t="s">
        <v>90</v>
      </c>
      <c r="F2" s="319" t="s">
        <v>91</v>
      </c>
      <c r="G2" s="319" t="s">
        <v>92</v>
      </c>
      <c r="H2" s="319" t="s">
        <v>93</v>
      </c>
      <c r="I2" s="319" t="s">
        <v>94</v>
      </c>
      <c r="J2" s="319" t="s">
        <v>95</v>
      </c>
      <c r="K2" s="319" t="s">
        <v>96</v>
      </c>
      <c r="L2" s="319" t="s">
        <v>97</v>
      </c>
      <c r="M2" s="319" t="s">
        <v>103</v>
      </c>
      <c r="N2" s="319" t="s">
        <v>104</v>
      </c>
    </row>
    <row r="3" spans="3:14" x14ac:dyDescent="0.15">
      <c r="C3" s="8" t="s">
        <v>87</v>
      </c>
      <c r="D3" s="42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3:14" x14ac:dyDescent="0.15">
      <c r="C4" s="321" t="s">
        <v>45</v>
      </c>
      <c r="D4" s="322"/>
      <c r="E4" s="159">
        <v>7909</v>
      </c>
      <c r="F4" s="159">
        <v>6201</v>
      </c>
      <c r="G4" s="159">
        <v>4142</v>
      </c>
      <c r="H4" s="159">
        <v>3493</v>
      </c>
      <c r="I4" s="160">
        <v>2894</v>
      </c>
      <c r="J4" s="159">
        <v>1920</v>
      </c>
      <c r="K4" s="159">
        <v>1553</v>
      </c>
      <c r="L4" s="159">
        <v>877</v>
      </c>
      <c r="M4" s="159">
        <v>544</v>
      </c>
      <c r="N4" s="159">
        <v>716</v>
      </c>
    </row>
    <row r="5" spans="3:14" x14ac:dyDescent="0.15">
      <c r="C5" s="130"/>
      <c r="D5" s="161" t="s">
        <v>182</v>
      </c>
      <c r="E5" s="159">
        <v>676</v>
      </c>
      <c r="F5" s="159">
        <v>499</v>
      </c>
      <c r="G5" s="159">
        <v>343</v>
      </c>
      <c r="H5" s="159">
        <v>321</v>
      </c>
      <c r="I5" s="160">
        <v>246</v>
      </c>
      <c r="J5" s="159">
        <v>211</v>
      </c>
      <c r="K5" s="159">
        <v>127</v>
      </c>
      <c r="L5" s="159">
        <v>73</v>
      </c>
      <c r="M5" s="159">
        <v>53</v>
      </c>
      <c r="N5" s="159">
        <v>73</v>
      </c>
    </row>
    <row r="6" spans="3:14" x14ac:dyDescent="0.15">
      <c r="C6" s="323" t="s">
        <v>46</v>
      </c>
      <c r="D6" s="324"/>
      <c r="E6" s="159">
        <v>4186</v>
      </c>
      <c r="F6" s="159">
        <v>3684</v>
      </c>
      <c r="G6" s="159">
        <v>2405</v>
      </c>
      <c r="H6" s="159">
        <v>1286</v>
      </c>
      <c r="I6" s="160">
        <v>1860</v>
      </c>
      <c r="J6" s="159">
        <v>1457</v>
      </c>
      <c r="K6" s="159">
        <v>950</v>
      </c>
      <c r="L6" s="159">
        <v>712</v>
      </c>
      <c r="M6" s="159">
        <v>426</v>
      </c>
      <c r="N6" s="159">
        <v>414</v>
      </c>
    </row>
    <row r="7" spans="3:14" x14ac:dyDescent="0.15">
      <c r="C7" s="317" t="s">
        <v>183</v>
      </c>
      <c r="D7" s="317"/>
      <c r="E7" s="159">
        <v>740</v>
      </c>
      <c r="F7" s="159">
        <v>680</v>
      </c>
      <c r="G7" s="159">
        <v>559</v>
      </c>
      <c r="H7" s="159">
        <v>485</v>
      </c>
      <c r="I7" s="160">
        <v>509</v>
      </c>
      <c r="J7" s="159">
        <v>395</v>
      </c>
      <c r="K7" s="159">
        <v>370</v>
      </c>
      <c r="L7" s="159">
        <v>248</v>
      </c>
      <c r="M7" s="159">
        <v>206</v>
      </c>
      <c r="N7" s="159">
        <v>216</v>
      </c>
    </row>
    <row r="8" spans="3:14" x14ac:dyDescent="0.15">
      <c r="C8" s="318" t="s">
        <v>1</v>
      </c>
      <c r="D8" s="318"/>
      <c r="E8" s="162">
        <v>52.9</v>
      </c>
      <c r="F8" s="162">
        <v>59.4</v>
      </c>
      <c r="G8" s="162">
        <v>58.1</v>
      </c>
      <c r="H8" s="162">
        <v>36.799999999999997</v>
      </c>
      <c r="I8" s="162">
        <v>64.3</v>
      </c>
      <c r="J8" s="162">
        <v>75.900000000000006</v>
      </c>
      <c r="K8" s="162">
        <v>61.2</v>
      </c>
      <c r="L8" s="162">
        <v>81.2</v>
      </c>
      <c r="M8" s="162">
        <v>78.3</v>
      </c>
      <c r="N8" s="162">
        <f>ROUND((N6/N4*100),1)</f>
        <v>57.8</v>
      </c>
    </row>
    <row r="10" spans="3:14" x14ac:dyDescent="0.15">
      <c r="E10" s="1"/>
      <c r="F10" s="1"/>
      <c r="G10" s="1"/>
      <c r="H10" s="1"/>
      <c r="I10" s="1"/>
      <c r="J10" s="1"/>
      <c r="N10" s="1"/>
    </row>
  </sheetData>
  <mergeCells count="14">
    <mergeCell ref="N2:N3"/>
    <mergeCell ref="C4:D4"/>
    <mergeCell ref="C6:D6"/>
    <mergeCell ref="E2:E3"/>
    <mergeCell ref="F2:F3"/>
    <mergeCell ref="G2:G3"/>
    <mergeCell ref="H2:H3"/>
    <mergeCell ref="I2:I3"/>
    <mergeCell ref="J2:J3"/>
    <mergeCell ref="C7:D7"/>
    <mergeCell ref="C8:D8"/>
    <mergeCell ref="K2:K3"/>
    <mergeCell ref="L2:L3"/>
    <mergeCell ref="M2:M3"/>
  </mergeCells>
  <phoneticPr fontId="1"/>
  <pageMargins left="0.7" right="0.7" top="0.75" bottom="0.75" header="0.3" footer="0.3"/>
  <pageSetup paperSize="9" scale="9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BFDE-D01C-4B87-8D32-C60EDD1FDD21}">
  <sheetPr>
    <pageSetUpPr fitToPage="1"/>
  </sheetPr>
  <dimension ref="B1:M8"/>
  <sheetViews>
    <sheetView showGridLines="0" view="pageBreakPreview" zoomScaleNormal="160" zoomScaleSheetLayoutView="100" workbookViewId="0">
      <pane xSplit="3" ySplit="3" topLeftCell="D4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RowHeight="13.5" x14ac:dyDescent="0.15"/>
  <cols>
    <col min="1" max="1" width="1.75" customWidth="1"/>
    <col min="2" max="2" width="2.25" customWidth="1"/>
    <col min="3" max="3" width="12.875" customWidth="1"/>
    <col min="4" max="13" width="8" customWidth="1"/>
  </cols>
  <sheetData>
    <row r="1" spans="2:13" x14ac:dyDescent="0.15">
      <c r="B1" t="s">
        <v>184</v>
      </c>
    </row>
    <row r="2" spans="2:13" ht="13.5" customHeight="1" x14ac:dyDescent="0.15">
      <c r="B2" s="28"/>
      <c r="C2" s="41" t="s">
        <v>86</v>
      </c>
      <c r="D2" s="319" t="s">
        <v>90</v>
      </c>
      <c r="E2" s="319" t="s">
        <v>91</v>
      </c>
      <c r="F2" s="319" t="s">
        <v>92</v>
      </c>
      <c r="G2" s="319" t="s">
        <v>93</v>
      </c>
      <c r="H2" s="319" t="s">
        <v>94</v>
      </c>
      <c r="I2" s="319" t="s">
        <v>95</v>
      </c>
      <c r="J2" s="319" t="s">
        <v>96</v>
      </c>
      <c r="K2" s="319" t="s">
        <v>97</v>
      </c>
      <c r="L2" s="319" t="s">
        <v>103</v>
      </c>
      <c r="M2" s="319" t="s">
        <v>104</v>
      </c>
    </row>
    <row r="3" spans="2:13" x14ac:dyDescent="0.15">
      <c r="B3" s="8" t="s">
        <v>87</v>
      </c>
      <c r="C3" s="42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2:13" x14ac:dyDescent="0.15">
      <c r="B4" s="301" t="s">
        <v>174</v>
      </c>
      <c r="C4" s="325"/>
      <c r="D4" s="163">
        <v>7901</v>
      </c>
      <c r="E4" s="163">
        <v>6197</v>
      </c>
      <c r="F4" s="163">
        <v>4138</v>
      </c>
      <c r="G4" s="163">
        <v>3491</v>
      </c>
      <c r="H4" s="163">
        <v>2893</v>
      </c>
      <c r="I4" s="163">
        <v>1918</v>
      </c>
      <c r="J4" s="163">
        <v>1552</v>
      </c>
      <c r="K4" s="163">
        <v>877</v>
      </c>
      <c r="L4" s="163">
        <v>544</v>
      </c>
      <c r="M4" s="163">
        <v>716</v>
      </c>
    </row>
    <row r="5" spans="2:13" x14ac:dyDescent="0.15">
      <c r="B5" s="326"/>
      <c r="C5" s="165" t="s">
        <v>185</v>
      </c>
      <c r="D5" s="166">
        <v>6918</v>
      </c>
      <c r="E5" s="166">
        <v>5394</v>
      </c>
      <c r="F5" s="166">
        <v>3512</v>
      </c>
      <c r="G5" s="166">
        <v>2817</v>
      </c>
      <c r="H5" s="166">
        <v>2322</v>
      </c>
      <c r="I5" s="166">
        <v>1479</v>
      </c>
      <c r="J5" s="166">
        <v>1159</v>
      </c>
      <c r="K5" s="166">
        <v>674</v>
      </c>
      <c r="L5" s="166">
        <v>412</v>
      </c>
      <c r="M5" s="166">
        <v>483</v>
      </c>
    </row>
    <row r="6" spans="2:13" x14ac:dyDescent="0.15">
      <c r="B6" s="325"/>
      <c r="C6" s="167" t="s">
        <v>186</v>
      </c>
      <c r="D6" s="168">
        <v>87.558536894064048</v>
      </c>
      <c r="E6" s="168">
        <v>87.042117153461348</v>
      </c>
      <c r="F6" s="168">
        <v>84.871918801353303</v>
      </c>
      <c r="G6" s="168">
        <v>80.693211114293888</v>
      </c>
      <c r="H6" s="168">
        <v>80.26270307639129</v>
      </c>
      <c r="I6" s="168">
        <v>77.111574556830035</v>
      </c>
      <c r="J6" s="168">
        <v>74.677835051546396</v>
      </c>
      <c r="K6" s="168">
        <v>76.852907639680737</v>
      </c>
      <c r="L6" s="168">
        <v>75.735294117647058</v>
      </c>
      <c r="M6" s="168">
        <f>M5/M4*100</f>
        <v>67.458100558659211</v>
      </c>
    </row>
    <row r="7" spans="2:13" x14ac:dyDescent="0.15">
      <c r="F7" t="s">
        <v>187</v>
      </c>
      <c r="H7" s="169"/>
      <c r="I7" s="169"/>
    </row>
    <row r="8" spans="2:13" x14ac:dyDescent="0.15">
      <c r="D8" s="169"/>
      <c r="E8" s="169"/>
      <c r="F8" s="169"/>
      <c r="G8" s="169"/>
      <c r="H8" s="169"/>
      <c r="I8" s="169"/>
      <c r="M8" s="169"/>
    </row>
  </sheetData>
  <mergeCells count="12">
    <mergeCell ref="B5:B6"/>
    <mergeCell ref="D2:D3"/>
    <mergeCell ref="E2:E3"/>
    <mergeCell ref="F2:F3"/>
    <mergeCell ref="G2:G3"/>
    <mergeCell ref="J2:J3"/>
    <mergeCell ref="K2:K3"/>
    <mergeCell ref="L2:L3"/>
    <mergeCell ref="M2:M3"/>
    <mergeCell ref="B4:C4"/>
    <mergeCell ref="H2:H3"/>
    <mergeCell ref="I2:I3"/>
  </mergeCells>
  <phoneticPr fontId="1"/>
  <pageMargins left="0.7" right="0.7" top="0.75" bottom="0.75" header="0.3" footer="0.3"/>
  <pageSetup paperSize="9" scale="8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E05C-4174-4B52-9DBB-6C637DF94BB7}">
  <sheetPr>
    <pageSetUpPr fitToPage="1"/>
  </sheetPr>
  <dimension ref="B1:N21"/>
  <sheetViews>
    <sheetView showGridLines="0" topLeftCell="B1" zoomScaleNormal="100" zoomScaleSheetLayoutView="110" workbookViewId="0">
      <pane xSplit="3" ySplit="3" topLeftCell="E4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RowHeight="13.5" x14ac:dyDescent="0.15"/>
  <cols>
    <col min="1" max="1" width="2" customWidth="1"/>
    <col min="2" max="3" width="1.875" customWidth="1"/>
    <col min="4" max="4" width="17.25" customWidth="1"/>
    <col min="5" max="7" width="6.75" customWidth="1"/>
    <col min="8" max="13" width="6.125" customWidth="1"/>
    <col min="14" max="14" width="6.75" customWidth="1"/>
  </cols>
  <sheetData>
    <row r="1" spans="2:14" x14ac:dyDescent="0.15">
      <c r="B1" t="s">
        <v>188</v>
      </c>
    </row>
    <row r="2" spans="2:14" ht="13.5" customHeight="1" x14ac:dyDescent="0.15">
      <c r="B2" s="28"/>
      <c r="C2" s="43"/>
      <c r="D2" s="41" t="s">
        <v>86</v>
      </c>
      <c r="E2" s="319" t="s">
        <v>90</v>
      </c>
      <c r="F2" s="319" t="s">
        <v>91</v>
      </c>
      <c r="G2" s="319" t="s">
        <v>92</v>
      </c>
      <c r="H2" s="319" t="s">
        <v>93</v>
      </c>
      <c r="I2" s="319" t="s">
        <v>94</v>
      </c>
      <c r="J2" s="319" t="s">
        <v>95</v>
      </c>
      <c r="K2" s="319" t="s">
        <v>96</v>
      </c>
      <c r="L2" s="319" t="s">
        <v>97</v>
      </c>
      <c r="M2" s="319" t="s">
        <v>103</v>
      </c>
      <c r="N2" s="319" t="s">
        <v>104</v>
      </c>
    </row>
    <row r="3" spans="2:14" x14ac:dyDescent="0.15">
      <c r="B3" s="8" t="s">
        <v>87</v>
      </c>
      <c r="C3" s="44"/>
      <c r="D3" s="45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2:14" x14ac:dyDescent="0.15">
      <c r="B4" s="234" t="s">
        <v>168</v>
      </c>
      <c r="C4" s="235"/>
      <c r="D4" s="235"/>
      <c r="E4" s="46">
        <v>7901</v>
      </c>
      <c r="F4" s="46">
        <v>6197</v>
      </c>
      <c r="G4" s="46">
        <v>4138</v>
      </c>
      <c r="H4" s="46">
        <v>3491</v>
      </c>
      <c r="I4" s="46">
        <v>2893</v>
      </c>
      <c r="J4" s="46">
        <v>1918</v>
      </c>
      <c r="K4" s="46">
        <v>1552</v>
      </c>
      <c r="L4" s="46">
        <v>877</v>
      </c>
      <c r="M4" s="170">
        <v>544</v>
      </c>
      <c r="N4" s="46">
        <v>716</v>
      </c>
    </row>
    <row r="5" spans="2:14" x14ac:dyDescent="0.15">
      <c r="B5" s="47"/>
      <c r="C5" s="293" t="s">
        <v>189</v>
      </c>
      <c r="D5" s="294"/>
      <c r="E5" s="48">
        <v>528</v>
      </c>
      <c r="F5" s="48">
        <v>441</v>
      </c>
      <c r="G5" s="48">
        <v>281</v>
      </c>
      <c r="H5" s="48">
        <v>201</v>
      </c>
      <c r="I5" s="48">
        <v>178</v>
      </c>
      <c r="J5" s="48">
        <v>126</v>
      </c>
      <c r="K5" s="48">
        <v>75</v>
      </c>
      <c r="L5" s="48">
        <v>50</v>
      </c>
      <c r="M5" s="73">
        <v>34</v>
      </c>
      <c r="N5" s="48">
        <v>35</v>
      </c>
    </row>
    <row r="6" spans="2:14" x14ac:dyDescent="0.15">
      <c r="B6" s="47"/>
      <c r="C6" s="49"/>
      <c r="D6" s="50" t="s">
        <v>19</v>
      </c>
      <c r="E6" s="51">
        <v>2.3533606703512211</v>
      </c>
      <c r="F6" s="51">
        <v>1.9830028328611897</v>
      </c>
      <c r="G6" s="51">
        <v>1.277214672060361</v>
      </c>
      <c r="H6" s="51">
        <v>0.92045610660805055</v>
      </c>
      <c r="I6" s="51">
        <v>0.82315945246022937</v>
      </c>
      <c r="J6" s="51">
        <v>0.58944610778443107</v>
      </c>
      <c r="K6" s="51">
        <v>0.35555134161372903</v>
      </c>
      <c r="L6" s="51">
        <v>0.24109166305029173</v>
      </c>
      <c r="M6" s="51">
        <v>0.16696130426242389</v>
      </c>
      <c r="N6" s="51">
        <v>0.17487758569001699</v>
      </c>
    </row>
    <row r="7" spans="2:14" x14ac:dyDescent="0.15">
      <c r="B7" s="47"/>
      <c r="C7" s="293" t="s">
        <v>22</v>
      </c>
      <c r="D7" s="294"/>
      <c r="E7" s="48">
        <v>1669</v>
      </c>
      <c r="F7" s="48">
        <v>1254</v>
      </c>
      <c r="G7" s="48">
        <v>907</v>
      </c>
      <c r="H7" s="48">
        <v>740</v>
      </c>
      <c r="I7" s="48">
        <v>597</v>
      </c>
      <c r="J7" s="48">
        <v>439</v>
      </c>
      <c r="K7" s="48">
        <v>311</v>
      </c>
      <c r="L7" s="48">
        <v>150</v>
      </c>
      <c r="M7" s="73">
        <v>117</v>
      </c>
      <c r="N7" s="48">
        <v>136</v>
      </c>
    </row>
    <row r="8" spans="2:14" x14ac:dyDescent="0.15">
      <c r="B8" s="47"/>
      <c r="C8" s="49"/>
      <c r="D8" s="50" t="s">
        <v>20</v>
      </c>
      <c r="E8" s="51">
        <v>12.764818355640536</v>
      </c>
      <c r="F8" s="51">
        <v>9.7360248447204967</v>
      </c>
      <c r="G8" s="51">
        <v>7.1847275031685687</v>
      </c>
      <c r="H8" s="51">
        <v>5.8786145535430565</v>
      </c>
      <c r="I8" s="51">
        <v>4.740352548832778</v>
      </c>
      <c r="J8" s="51">
        <v>3.4731012658227844</v>
      </c>
      <c r="K8" s="51">
        <v>2.447469898481152</v>
      </c>
      <c r="L8" s="51">
        <v>1.1808234275368024</v>
      </c>
      <c r="M8" s="51">
        <v>0.92541327216641622</v>
      </c>
      <c r="N8" s="51">
        <v>1.072809024217086</v>
      </c>
    </row>
    <row r="9" spans="2:14" x14ac:dyDescent="0.15">
      <c r="B9" s="47"/>
      <c r="C9" s="293" t="s">
        <v>23</v>
      </c>
      <c r="D9" s="294"/>
      <c r="E9" s="48">
        <v>901</v>
      </c>
      <c r="F9" s="48">
        <v>702</v>
      </c>
      <c r="G9" s="48">
        <v>533</v>
      </c>
      <c r="H9" s="48">
        <v>408</v>
      </c>
      <c r="I9" s="48">
        <v>339</v>
      </c>
      <c r="J9" s="48">
        <v>222</v>
      </c>
      <c r="K9" s="48">
        <v>184</v>
      </c>
      <c r="L9" s="48">
        <v>114</v>
      </c>
      <c r="M9" s="73">
        <v>62</v>
      </c>
      <c r="N9" s="48">
        <v>65</v>
      </c>
    </row>
    <row r="10" spans="2:14" x14ac:dyDescent="0.15">
      <c r="B10" s="47"/>
      <c r="C10" s="49"/>
      <c r="D10" s="50" t="s">
        <v>20</v>
      </c>
      <c r="E10" s="51">
        <v>5.4007073068392977</v>
      </c>
      <c r="F10" s="51">
        <v>4.3505205751115517</v>
      </c>
      <c r="G10" s="51">
        <v>3.3706444065009804</v>
      </c>
      <c r="H10" s="51">
        <v>2.6472878276667533</v>
      </c>
      <c r="I10" s="51">
        <v>2.2483087942697972</v>
      </c>
      <c r="J10" s="51">
        <v>1.5042688711207481</v>
      </c>
      <c r="K10" s="51">
        <v>1.2704550162259201</v>
      </c>
      <c r="L10" s="51">
        <v>0.80208260043622037</v>
      </c>
      <c r="M10" s="51">
        <v>0.44575454741534259</v>
      </c>
      <c r="N10" s="51">
        <v>0.47598125366139432</v>
      </c>
    </row>
    <row r="11" spans="2:14" x14ac:dyDescent="0.15">
      <c r="B11" s="47"/>
      <c r="C11" s="293" t="s">
        <v>24</v>
      </c>
      <c r="D11" s="294"/>
      <c r="E11" s="48">
        <v>972</v>
      </c>
      <c r="F11" s="48">
        <v>743</v>
      </c>
      <c r="G11" s="48">
        <v>527</v>
      </c>
      <c r="H11" s="48">
        <v>487</v>
      </c>
      <c r="I11" s="48">
        <v>350</v>
      </c>
      <c r="J11" s="48">
        <v>262</v>
      </c>
      <c r="K11" s="48">
        <v>211</v>
      </c>
      <c r="L11" s="48">
        <v>103</v>
      </c>
      <c r="M11" s="73">
        <v>60</v>
      </c>
      <c r="N11" s="48">
        <v>92</v>
      </c>
    </row>
    <row r="12" spans="2:14" x14ac:dyDescent="0.15">
      <c r="B12" s="47"/>
      <c r="C12" s="49"/>
      <c r="D12" s="50" t="s">
        <v>20</v>
      </c>
      <c r="E12" s="51">
        <v>5.3778908929954632</v>
      </c>
      <c r="F12" s="51">
        <v>4.0376046081947612</v>
      </c>
      <c r="G12" s="51">
        <v>2.831354429699672</v>
      </c>
      <c r="H12" s="51">
        <v>2.5603280584617005</v>
      </c>
      <c r="I12" s="51">
        <v>1.8466733498654568</v>
      </c>
      <c r="J12" s="51">
        <v>1.3903629802589683</v>
      </c>
      <c r="K12" s="51">
        <v>1.1322172139944193</v>
      </c>
      <c r="L12" s="51">
        <v>0.5614608885254837</v>
      </c>
      <c r="M12" s="51">
        <v>0.33513936211808076</v>
      </c>
      <c r="N12" s="51">
        <v>0.52846228962031139</v>
      </c>
    </row>
    <row r="13" spans="2:14" x14ac:dyDescent="0.15">
      <c r="B13" s="47"/>
      <c r="C13" s="293" t="s">
        <v>25</v>
      </c>
      <c r="D13" s="294"/>
      <c r="E13" s="48">
        <v>957</v>
      </c>
      <c r="F13" s="48">
        <v>717</v>
      </c>
      <c r="G13" s="48">
        <v>434</v>
      </c>
      <c r="H13" s="48">
        <v>426</v>
      </c>
      <c r="I13" s="48">
        <v>341</v>
      </c>
      <c r="J13" s="48">
        <v>226</v>
      </c>
      <c r="K13" s="48">
        <v>219</v>
      </c>
      <c r="L13" s="48">
        <v>109</v>
      </c>
      <c r="M13" s="73">
        <v>67</v>
      </c>
      <c r="N13" s="48">
        <v>104</v>
      </c>
    </row>
    <row r="14" spans="2:14" x14ac:dyDescent="0.15">
      <c r="B14" s="47"/>
      <c r="C14" s="49"/>
      <c r="D14" s="50" t="s">
        <v>20</v>
      </c>
      <c r="E14" s="51">
        <v>6.1881668283220179</v>
      </c>
      <c r="F14" s="51">
        <v>4.642880269377712</v>
      </c>
      <c r="G14" s="51">
        <v>2.7776000000000001</v>
      </c>
      <c r="H14" s="51">
        <v>2.7547853078116917</v>
      </c>
      <c r="I14" s="51">
        <v>2.1616481774960379</v>
      </c>
      <c r="J14" s="51">
        <v>1.4075734927752865</v>
      </c>
      <c r="K14" s="51">
        <v>1.3396953569462287</v>
      </c>
      <c r="L14" s="51">
        <v>0.65359477124183007</v>
      </c>
      <c r="M14" s="51">
        <v>0.39234057504245479</v>
      </c>
      <c r="N14" s="51">
        <v>0.59394631639063389</v>
      </c>
    </row>
    <row r="15" spans="2:14" x14ac:dyDescent="0.15">
      <c r="B15" s="47"/>
      <c r="C15" s="293" t="s">
        <v>26</v>
      </c>
      <c r="D15" s="294"/>
      <c r="E15" s="48">
        <v>1217</v>
      </c>
      <c r="F15" s="48">
        <v>1016</v>
      </c>
      <c r="G15" s="48">
        <v>569</v>
      </c>
      <c r="H15" s="48">
        <v>496</v>
      </c>
      <c r="I15" s="48">
        <v>394</v>
      </c>
      <c r="J15" s="48">
        <v>237</v>
      </c>
      <c r="K15" s="48">
        <v>196</v>
      </c>
      <c r="L15" s="48">
        <v>117</v>
      </c>
      <c r="M15" s="73">
        <v>53</v>
      </c>
      <c r="N15" s="48">
        <v>93</v>
      </c>
    </row>
    <row r="16" spans="2:14" x14ac:dyDescent="0.15">
      <c r="B16" s="47"/>
      <c r="C16" s="49"/>
      <c r="D16" s="50" t="s">
        <v>20</v>
      </c>
      <c r="E16" s="51">
        <v>6.6263748230425783</v>
      </c>
      <c r="F16" s="51">
        <v>5.6027351935590604</v>
      </c>
      <c r="G16" s="51">
        <v>3.1074217683359726</v>
      </c>
      <c r="H16" s="51">
        <v>2.6915563273279792</v>
      </c>
      <c r="I16" s="51">
        <v>2.2238527967488855</v>
      </c>
      <c r="J16" s="51">
        <v>1.3979826579366483</v>
      </c>
      <c r="K16" s="51">
        <v>1.2076401725200245</v>
      </c>
      <c r="L16" s="51">
        <v>0.74626865671641784</v>
      </c>
      <c r="M16" s="51">
        <v>0.3473132372214941</v>
      </c>
      <c r="N16" s="51">
        <v>0.62082777036048065</v>
      </c>
    </row>
    <row r="17" spans="2:14" x14ac:dyDescent="0.15">
      <c r="B17" s="47"/>
      <c r="C17" s="293" t="s">
        <v>190</v>
      </c>
      <c r="D17" s="294"/>
      <c r="E17" s="48">
        <v>1148</v>
      </c>
      <c r="F17" s="48">
        <v>927</v>
      </c>
      <c r="G17" s="48">
        <v>575</v>
      </c>
      <c r="H17" s="48">
        <v>464</v>
      </c>
      <c r="I17" s="48">
        <v>434</v>
      </c>
      <c r="J17" s="48">
        <v>270</v>
      </c>
      <c r="K17" s="48">
        <v>219</v>
      </c>
      <c r="L17" s="48">
        <v>143</v>
      </c>
      <c r="M17" s="73">
        <v>94</v>
      </c>
      <c r="N17" s="48">
        <v>111</v>
      </c>
    </row>
    <row r="18" spans="2:14" x14ac:dyDescent="0.15">
      <c r="B18" s="47"/>
      <c r="C18" s="49"/>
      <c r="D18" s="50" t="s">
        <v>20</v>
      </c>
      <c r="E18" s="51">
        <v>8.2589928057553958</v>
      </c>
      <c r="F18" s="51">
        <v>6.5295484961611612</v>
      </c>
      <c r="G18" s="51">
        <v>4.0664780763790667</v>
      </c>
      <c r="H18" s="51">
        <v>3.333812329357666</v>
      </c>
      <c r="I18" s="51">
        <v>3.0011755756863288</v>
      </c>
      <c r="J18" s="51">
        <v>1.7853600476096014</v>
      </c>
      <c r="K18" s="51">
        <v>1.379962192816635</v>
      </c>
      <c r="L18" s="51">
        <v>0.87978343792297287</v>
      </c>
      <c r="M18" s="51">
        <v>0.57369545315837656</v>
      </c>
      <c r="N18" s="51">
        <v>0.67819392680393475</v>
      </c>
    </row>
    <row r="19" spans="2:14" x14ac:dyDescent="0.15">
      <c r="B19" s="47"/>
      <c r="C19" s="293" t="s">
        <v>191</v>
      </c>
      <c r="D19" s="294"/>
      <c r="E19" s="48">
        <v>509</v>
      </c>
      <c r="F19" s="48">
        <v>397</v>
      </c>
      <c r="G19" s="48">
        <v>312</v>
      </c>
      <c r="H19" s="48">
        <v>269</v>
      </c>
      <c r="I19" s="48">
        <v>260</v>
      </c>
      <c r="J19" s="48">
        <v>136</v>
      </c>
      <c r="K19" s="48">
        <v>137</v>
      </c>
      <c r="L19" s="48">
        <v>91</v>
      </c>
      <c r="M19" s="73">
        <v>57</v>
      </c>
      <c r="N19" s="48">
        <v>80</v>
      </c>
    </row>
    <row r="20" spans="2:14" x14ac:dyDescent="0.15">
      <c r="B20" s="53"/>
      <c r="C20" s="49"/>
      <c r="D20" s="50" t="s">
        <v>20</v>
      </c>
      <c r="E20" s="51">
        <v>5.4737068501989468</v>
      </c>
      <c r="F20" s="51">
        <v>4.1152689955426558</v>
      </c>
      <c r="G20" s="51">
        <v>3.1303300892946724</v>
      </c>
      <c r="H20" s="51">
        <v>2.5935210181257231</v>
      </c>
      <c r="I20" s="51">
        <v>2.4262784621127289</v>
      </c>
      <c r="J20" s="51">
        <v>1.2361388838393019</v>
      </c>
      <c r="K20" s="51">
        <v>1.2241980162630686</v>
      </c>
      <c r="L20" s="51">
        <v>0.78876657709976605</v>
      </c>
      <c r="M20" s="51">
        <v>0.47662848064219415</v>
      </c>
      <c r="N20" s="51">
        <v>0.64861358845467809</v>
      </c>
    </row>
    <row r="21" spans="2:14" x14ac:dyDescent="0.15">
      <c r="B21" s="156"/>
      <c r="C21" s="156"/>
      <c r="D21" s="157"/>
      <c r="E21" s="171"/>
      <c r="G21" s="158"/>
      <c r="H21" s="158"/>
      <c r="I21" s="158"/>
      <c r="J21" s="158"/>
      <c r="K21" s="158"/>
      <c r="L21" s="158"/>
      <c r="M21" s="158"/>
    </row>
  </sheetData>
  <mergeCells count="19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19:D19"/>
    <mergeCell ref="C7:D7"/>
    <mergeCell ref="C9:D9"/>
    <mergeCell ref="C11:D11"/>
    <mergeCell ref="C13:D13"/>
    <mergeCell ref="C15:D15"/>
    <mergeCell ref="C17:D1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2C6B-7EF2-4331-8E13-5ECB27A013DC}">
  <sheetPr>
    <pageSetUpPr fitToPage="1"/>
  </sheetPr>
  <dimension ref="B1:P13"/>
  <sheetViews>
    <sheetView showGridLines="0" topLeftCell="B1" zoomScale="115" zoomScaleNormal="115" zoomScaleSheetLayoutView="130" workbookViewId="0">
      <pane xSplit="2" ySplit="3" topLeftCell="D4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9" defaultRowHeight="13.5" x14ac:dyDescent="0.15"/>
  <cols>
    <col min="1" max="1" width="1" customWidth="1"/>
    <col min="2" max="2" width="2.125" customWidth="1"/>
    <col min="3" max="3" width="11.125" customWidth="1"/>
    <col min="4" max="15" width="6.75" customWidth="1"/>
    <col min="16" max="16" width="7.75" customWidth="1"/>
  </cols>
  <sheetData>
    <row r="1" spans="2:16" x14ac:dyDescent="0.15">
      <c r="B1" t="s">
        <v>192</v>
      </c>
    </row>
    <row r="2" spans="2:16" ht="14.25" customHeight="1" x14ac:dyDescent="0.15">
      <c r="B2" s="172"/>
      <c r="C2" s="173" t="s">
        <v>193</v>
      </c>
      <c r="D2" s="333" t="s">
        <v>194</v>
      </c>
      <c r="E2" s="333" t="s">
        <v>195</v>
      </c>
      <c r="F2" s="333" t="s">
        <v>196</v>
      </c>
      <c r="G2" s="333" t="s">
        <v>197</v>
      </c>
      <c r="H2" s="331" t="s">
        <v>198</v>
      </c>
      <c r="I2" s="331" t="s">
        <v>199</v>
      </c>
      <c r="J2" s="331" t="s">
        <v>200</v>
      </c>
      <c r="K2" s="331" t="s">
        <v>201</v>
      </c>
      <c r="L2" s="331" t="s">
        <v>202</v>
      </c>
      <c r="M2" s="331" t="s">
        <v>203</v>
      </c>
      <c r="N2" s="331" t="s">
        <v>204</v>
      </c>
      <c r="O2" s="331" t="s">
        <v>205</v>
      </c>
      <c r="P2" s="327" t="s">
        <v>206</v>
      </c>
    </row>
    <row r="3" spans="2:16" ht="14.25" customHeight="1" x14ac:dyDescent="0.15">
      <c r="B3" s="174" t="s">
        <v>87</v>
      </c>
      <c r="C3" s="175"/>
      <c r="D3" s="334"/>
      <c r="E3" s="334"/>
      <c r="F3" s="334"/>
      <c r="G3" s="334"/>
      <c r="H3" s="332"/>
      <c r="I3" s="332"/>
      <c r="J3" s="332"/>
      <c r="K3" s="332"/>
      <c r="L3" s="332"/>
      <c r="M3" s="332"/>
      <c r="N3" s="332"/>
      <c r="O3" s="332"/>
      <c r="P3" s="328"/>
    </row>
    <row r="4" spans="2:16" x14ac:dyDescent="0.15">
      <c r="B4" s="329" t="s">
        <v>174</v>
      </c>
      <c r="C4" s="330"/>
      <c r="D4" s="176">
        <f>SUM(D5:D12)</f>
        <v>57</v>
      </c>
      <c r="E4" s="176">
        <f t="shared" ref="E4:P4" si="0">SUM(E5:E12)</f>
        <v>62</v>
      </c>
      <c r="F4" s="176">
        <f t="shared" si="0"/>
        <v>69</v>
      </c>
      <c r="G4" s="176">
        <f t="shared" si="0"/>
        <v>19</v>
      </c>
      <c r="H4" s="176">
        <f t="shared" si="0"/>
        <v>29</v>
      </c>
      <c r="I4" s="176">
        <f t="shared" si="0"/>
        <v>50</v>
      </c>
      <c r="J4" s="176">
        <f t="shared" si="0"/>
        <v>62</v>
      </c>
      <c r="K4" s="176">
        <f t="shared" si="0"/>
        <v>50</v>
      </c>
      <c r="L4" s="176">
        <f t="shared" si="0"/>
        <v>74</v>
      </c>
      <c r="M4" s="176">
        <f t="shared" si="0"/>
        <v>74</v>
      </c>
      <c r="N4" s="176">
        <f t="shared" si="0"/>
        <v>84</v>
      </c>
      <c r="O4" s="176">
        <f t="shared" si="0"/>
        <v>72</v>
      </c>
      <c r="P4" s="176">
        <f t="shared" si="0"/>
        <v>702</v>
      </c>
    </row>
    <row r="5" spans="2:16" x14ac:dyDescent="0.15">
      <c r="B5" s="4"/>
      <c r="C5" s="177" t="s">
        <v>207</v>
      </c>
      <c r="D5" s="176">
        <v>2</v>
      </c>
      <c r="E5" s="176">
        <v>1</v>
      </c>
      <c r="F5" s="176">
        <v>2</v>
      </c>
      <c r="G5" s="176">
        <v>1</v>
      </c>
      <c r="H5" s="176">
        <v>0</v>
      </c>
      <c r="I5" s="176">
        <v>1</v>
      </c>
      <c r="J5" s="176">
        <v>2</v>
      </c>
      <c r="K5" s="176">
        <v>2</v>
      </c>
      <c r="L5" s="176">
        <v>7</v>
      </c>
      <c r="M5" s="176">
        <v>6</v>
      </c>
      <c r="N5" s="176">
        <v>5</v>
      </c>
      <c r="O5" s="176">
        <v>4</v>
      </c>
      <c r="P5" s="176">
        <f>SUM(D5:O5)</f>
        <v>33</v>
      </c>
    </row>
    <row r="6" spans="2:16" x14ac:dyDescent="0.15">
      <c r="B6" s="4"/>
      <c r="C6" s="93" t="s">
        <v>28</v>
      </c>
      <c r="D6" s="176">
        <v>23</v>
      </c>
      <c r="E6" s="176">
        <v>24</v>
      </c>
      <c r="F6" s="176">
        <v>19</v>
      </c>
      <c r="G6" s="176">
        <v>5</v>
      </c>
      <c r="H6" s="176">
        <v>1</v>
      </c>
      <c r="I6" s="176">
        <v>1</v>
      </c>
      <c r="J6" s="176">
        <v>5</v>
      </c>
      <c r="K6" s="176">
        <v>4</v>
      </c>
      <c r="L6" s="176">
        <v>2</v>
      </c>
      <c r="M6" s="176">
        <v>9</v>
      </c>
      <c r="N6" s="176">
        <v>18</v>
      </c>
      <c r="O6" s="176">
        <v>21</v>
      </c>
      <c r="P6" s="176">
        <f t="shared" ref="P6:P12" si="1">SUM(D6:O6)</f>
        <v>132</v>
      </c>
    </row>
    <row r="7" spans="2:16" x14ac:dyDescent="0.15">
      <c r="B7" s="4"/>
      <c r="C7" s="93" t="s">
        <v>29</v>
      </c>
      <c r="D7" s="176">
        <v>5</v>
      </c>
      <c r="E7" s="176">
        <v>11</v>
      </c>
      <c r="F7" s="176">
        <v>14</v>
      </c>
      <c r="G7" s="176">
        <v>2</v>
      </c>
      <c r="H7" s="176">
        <v>1</v>
      </c>
      <c r="I7" s="176">
        <v>2</v>
      </c>
      <c r="J7" s="176">
        <v>2</v>
      </c>
      <c r="K7" s="176">
        <v>4</v>
      </c>
      <c r="L7" s="176">
        <v>5</v>
      </c>
      <c r="M7" s="176">
        <v>5</v>
      </c>
      <c r="N7" s="176">
        <v>4</v>
      </c>
      <c r="O7" s="176">
        <v>7</v>
      </c>
      <c r="P7" s="176">
        <f t="shared" si="1"/>
        <v>62</v>
      </c>
    </row>
    <row r="8" spans="2:16" x14ac:dyDescent="0.15">
      <c r="B8" s="4"/>
      <c r="C8" s="93" t="s">
        <v>30</v>
      </c>
      <c r="D8" s="176">
        <v>11</v>
      </c>
      <c r="E8" s="176">
        <v>12</v>
      </c>
      <c r="F8" s="176">
        <v>8</v>
      </c>
      <c r="G8" s="176">
        <v>2</v>
      </c>
      <c r="H8" s="176">
        <v>5</v>
      </c>
      <c r="I8" s="176">
        <v>3</v>
      </c>
      <c r="J8" s="176">
        <v>6</v>
      </c>
      <c r="K8" s="176">
        <v>2</v>
      </c>
      <c r="L8" s="176">
        <v>7</v>
      </c>
      <c r="M8" s="176">
        <v>13</v>
      </c>
      <c r="N8" s="176">
        <v>13</v>
      </c>
      <c r="O8" s="176">
        <v>10</v>
      </c>
      <c r="P8" s="176">
        <f t="shared" si="1"/>
        <v>92</v>
      </c>
    </row>
    <row r="9" spans="2:16" ht="14.25" customHeight="1" x14ac:dyDescent="0.15">
      <c r="B9" s="4"/>
      <c r="C9" s="93" t="s">
        <v>31</v>
      </c>
      <c r="D9" s="176">
        <v>9</v>
      </c>
      <c r="E9" s="176">
        <v>6</v>
      </c>
      <c r="F9" s="176">
        <v>11</v>
      </c>
      <c r="G9" s="176">
        <v>3</v>
      </c>
      <c r="H9" s="176">
        <v>6</v>
      </c>
      <c r="I9" s="176">
        <v>4</v>
      </c>
      <c r="J9" s="176">
        <v>8</v>
      </c>
      <c r="K9" s="176">
        <v>5</v>
      </c>
      <c r="L9" s="176">
        <v>10</v>
      </c>
      <c r="M9" s="176">
        <v>12</v>
      </c>
      <c r="N9" s="176">
        <v>14</v>
      </c>
      <c r="O9" s="176">
        <v>14</v>
      </c>
      <c r="P9" s="176">
        <f t="shared" si="1"/>
        <v>102</v>
      </c>
    </row>
    <row r="10" spans="2:16" x14ac:dyDescent="0.15">
      <c r="B10" s="4"/>
      <c r="C10" s="93" t="s">
        <v>32</v>
      </c>
      <c r="D10" s="176">
        <v>5</v>
      </c>
      <c r="E10" s="176">
        <v>5</v>
      </c>
      <c r="F10" s="176">
        <v>7</v>
      </c>
      <c r="G10" s="176">
        <v>4</v>
      </c>
      <c r="H10" s="176">
        <v>4</v>
      </c>
      <c r="I10" s="176">
        <v>10</v>
      </c>
      <c r="J10" s="176">
        <v>7</v>
      </c>
      <c r="K10" s="176">
        <v>7</v>
      </c>
      <c r="L10" s="176">
        <v>11</v>
      </c>
      <c r="M10" s="176">
        <v>6</v>
      </c>
      <c r="N10" s="176">
        <v>18</v>
      </c>
      <c r="O10" s="176">
        <v>8</v>
      </c>
      <c r="P10" s="176">
        <f t="shared" si="1"/>
        <v>92</v>
      </c>
    </row>
    <row r="11" spans="2:16" x14ac:dyDescent="0.15">
      <c r="B11" s="4"/>
      <c r="C11" s="93" t="s">
        <v>208</v>
      </c>
      <c r="D11" s="176">
        <v>2</v>
      </c>
      <c r="E11" s="176">
        <v>3</v>
      </c>
      <c r="F11" s="176">
        <v>7</v>
      </c>
      <c r="G11" s="176">
        <v>0</v>
      </c>
      <c r="H11" s="176">
        <v>8</v>
      </c>
      <c r="I11" s="176">
        <v>12</v>
      </c>
      <c r="J11" s="176">
        <v>13</v>
      </c>
      <c r="K11" s="176">
        <v>17</v>
      </c>
      <c r="L11" s="176">
        <v>18</v>
      </c>
      <c r="M11" s="176">
        <v>16</v>
      </c>
      <c r="N11" s="176">
        <v>8</v>
      </c>
      <c r="O11" s="176">
        <v>5</v>
      </c>
      <c r="P11" s="176">
        <f t="shared" si="1"/>
        <v>109</v>
      </c>
    </row>
    <row r="12" spans="2:16" x14ac:dyDescent="0.15">
      <c r="B12" s="8"/>
      <c r="C12" s="93" t="s">
        <v>209</v>
      </c>
      <c r="D12" s="176">
        <v>0</v>
      </c>
      <c r="E12" s="176">
        <v>0</v>
      </c>
      <c r="F12" s="176">
        <v>1</v>
      </c>
      <c r="G12" s="176">
        <v>2</v>
      </c>
      <c r="H12" s="176">
        <v>4</v>
      </c>
      <c r="I12" s="176">
        <v>17</v>
      </c>
      <c r="J12" s="176">
        <v>19</v>
      </c>
      <c r="K12" s="176">
        <v>9</v>
      </c>
      <c r="L12" s="176">
        <v>14</v>
      </c>
      <c r="M12" s="176">
        <v>7</v>
      </c>
      <c r="N12" s="176">
        <v>4</v>
      </c>
      <c r="O12" s="176">
        <v>3</v>
      </c>
      <c r="P12" s="176">
        <f t="shared" si="1"/>
        <v>80</v>
      </c>
    </row>
    <row r="13" spans="2:16" x14ac:dyDescent="0.15">
      <c r="B13" s="29"/>
      <c r="C13" s="29"/>
      <c r="D13" s="29"/>
      <c r="E13" s="29"/>
      <c r="F13" s="29" t="s">
        <v>210</v>
      </c>
      <c r="H13" s="29"/>
      <c r="I13" s="29"/>
      <c r="J13" s="29"/>
      <c r="K13" s="29"/>
      <c r="L13" s="29"/>
      <c r="M13" s="29"/>
      <c r="N13" s="29"/>
      <c r="O13" s="29"/>
      <c r="P13" s="29"/>
    </row>
  </sheetData>
  <mergeCells count="14">
    <mergeCell ref="P2:P3"/>
    <mergeCell ref="B4:C4"/>
    <mergeCell ref="J2:J3"/>
    <mergeCell ref="K2:K3"/>
    <mergeCell ref="L2:L3"/>
    <mergeCell ref="M2:M3"/>
    <mergeCell ref="N2:N3"/>
    <mergeCell ref="O2:O3"/>
    <mergeCell ref="D2:D3"/>
    <mergeCell ref="E2:E3"/>
    <mergeCell ref="F2:F3"/>
    <mergeCell ref="G2:G3"/>
    <mergeCell ref="H2:H3"/>
    <mergeCell ref="I2:I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41CA-4551-4EA9-964E-BC74F7EBD215}">
  <sheetPr>
    <pageSetUpPr fitToPage="1"/>
  </sheetPr>
  <dimension ref="B1:W15"/>
  <sheetViews>
    <sheetView showGridLines="0" view="pageBreakPreview" zoomScale="115" zoomScaleNormal="160" zoomScaleSheetLayoutView="115" workbookViewId="0">
      <pane xSplit="4" ySplit="3" topLeftCell="E4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RowHeight="13.5" x14ac:dyDescent="0.15"/>
  <cols>
    <col min="1" max="1" width="2.25" customWidth="1"/>
    <col min="2" max="3" width="1.875" customWidth="1"/>
    <col min="4" max="4" width="17.25" customWidth="1"/>
    <col min="5" max="14" width="7.75" customWidth="1"/>
    <col min="15" max="15" width="6" customWidth="1"/>
    <col min="16" max="16" width="18.5" customWidth="1"/>
    <col min="17" max="20" width="6" customWidth="1"/>
    <col min="21" max="23" width="5.75" customWidth="1"/>
  </cols>
  <sheetData>
    <row r="1" spans="2:23" x14ac:dyDescent="0.15">
      <c r="B1" t="s">
        <v>211</v>
      </c>
    </row>
    <row r="2" spans="2:23" ht="1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23" ht="15" customHeight="1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23" ht="29.25" customHeight="1" x14ac:dyDescent="0.15">
      <c r="B4" s="337" t="s">
        <v>212</v>
      </c>
      <c r="C4" s="337"/>
      <c r="D4" s="337"/>
      <c r="E4" s="178">
        <v>3807</v>
      </c>
      <c r="F4" s="178">
        <v>3354</v>
      </c>
      <c r="G4" s="178">
        <v>2138</v>
      </c>
      <c r="H4" s="178">
        <v>1019</v>
      </c>
      <c r="I4" s="178">
        <v>1589</v>
      </c>
      <c r="J4" s="178">
        <v>1266</v>
      </c>
      <c r="K4" s="178">
        <v>735</v>
      </c>
      <c r="L4" s="178">
        <v>586</v>
      </c>
      <c r="M4" s="178">
        <v>309</v>
      </c>
      <c r="N4" s="178">
        <v>298</v>
      </c>
      <c r="V4" s="169"/>
      <c r="W4" s="1"/>
    </row>
    <row r="5" spans="2:23" ht="15" customHeight="1" x14ac:dyDescent="0.15">
      <c r="B5" s="338"/>
      <c r="C5" s="329" t="s">
        <v>213</v>
      </c>
      <c r="D5" s="330"/>
      <c r="E5" s="179">
        <v>3024</v>
      </c>
      <c r="F5" s="179">
        <v>2515</v>
      </c>
      <c r="G5" s="179">
        <v>1611</v>
      </c>
      <c r="H5" s="179">
        <v>562</v>
      </c>
      <c r="I5" s="179">
        <v>1132</v>
      </c>
      <c r="J5" s="179">
        <v>888</v>
      </c>
      <c r="K5" s="179">
        <v>412</v>
      </c>
      <c r="L5" s="179">
        <v>356</v>
      </c>
      <c r="M5" s="179">
        <v>146</v>
      </c>
      <c r="N5" s="179">
        <v>140</v>
      </c>
      <c r="V5" s="169"/>
      <c r="W5" s="1"/>
    </row>
    <row r="6" spans="2:23" ht="15" customHeight="1" x14ac:dyDescent="0.15">
      <c r="B6" s="338"/>
      <c r="C6" s="335"/>
      <c r="D6" s="180" t="s">
        <v>214</v>
      </c>
      <c r="E6" s="132">
        <v>848</v>
      </c>
      <c r="F6" s="132">
        <v>766</v>
      </c>
      <c r="G6" s="132">
        <v>955</v>
      </c>
      <c r="H6" s="132">
        <v>219</v>
      </c>
      <c r="I6" s="132">
        <v>479</v>
      </c>
      <c r="J6" s="132">
        <v>385</v>
      </c>
      <c r="K6" s="132">
        <v>230</v>
      </c>
      <c r="L6" s="132">
        <v>232</v>
      </c>
      <c r="M6" s="132">
        <v>96</v>
      </c>
      <c r="N6" s="132">
        <v>83</v>
      </c>
      <c r="V6" s="169"/>
      <c r="W6" s="1"/>
    </row>
    <row r="7" spans="2:23" ht="15" customHeight="1" x14ac:dyDescent="0.15">
      <c r="B7" s="338"/>
      <c r="C7" s="335"/>
      <c r="D7" s="181" t="s">
        <v>215</v>
      </c>
      <c r="E7" s="135">
        <v>2176</v>
      </c>
      <c r="F7" s="135">
        <v>1749</v>
      </c>
      <c r="G7" s="135">
        <v>656</v>
      </c>
      <c r="H7" s="135">
        <v>343</v>
      </c>
      <c r="I7" s="135">
        <v>653</v>
      </c>
      <c r="J7" s="135">
        <v>503</v>
      </c>
      <c r="K7" s="135">
        <v>182</v>
      </c>
      <c r="L7" s="135">
        <v>124</v>
      </c>
      <c r="M7" s="135">
        <v>50</v>
      </c>
      <c r="N7" s="135">
        <v>57</v>
      </c>
      <c r="V7" s="169"/>
      <c r="W7" s="1"/>
    </row>
    <row r="8" spans="2:23" ht="15" customHeight="1" x14ac:dyDescent="0.15">
      <c r="B8" s="338"/>
      <c r="C8" s="249" t="s">
        <v>216</v>
      </c>
      <c r="D8" s="249"/>
      <c r="E8" s="19">
        <v>574</v>
      </c>
      <c r="F8" s="19">
        <v>520</v>
      </c>
      <c r="G8" s="19">
        <v>324</v>
      </c>
      <c r="H8" s="19">
        <v>277</v>
      </c>
      <c r="I8" s="19">
        <v>288</v>
      </c>
      <c r="J8" s="19">
        <v>266</v>
      </c>
      <c r="K8" s="19">
        <v>232</v>
      </c>
      <c r="L8" s="19">
        <v>157</v>
      </c>
      <c r="M8" s="19">
        <v>100</v>
      </c>
      <c r="N8" s="19">
        <v>120</v>
      </c>
      <c r="V8" s="169"/>
      <c r="W8" s="1"/>
    </row>
    <row r="9" spans="2:23" ht="15" customHeight="1" x14ac:dyDescent="0.15">
      <c r="B9" s="338"/>
      <c r="C9" s="250" t="s">
        <v>217</v>
      </c>
      <c r="D9" s="250"/>
      <c r="E9" s="166">
        <v>206</v>
      </c>
      <c r="F9" s="166">
        <v>316</v>
      </c>
      <c r="G9" s="166">
        <v>199</v>
      </c>
      <c r="H9" s="166">
        <v>176</v>
      </c>
      <c r="I9" s="166">
        <v>166</v>
      </c>
      <c r="J9" s="166">
        <v>110</v>
      </c>
      <c r="K9" s="166">
        <v>86</v>
      </c>
      <c r="L9" s="166">
        <v>73</v>
      </c>
      <c r="M9" s="166">
        <v>57</v>
      </c>
      <c r="N9" s="166">
        <v>33</v>
      </c>
      <c r="V9" s="169"/>
      <c r="W9" s="1"/>
    </row>
    <row r="10" spans="2:23" ht="15" customHeight="1" x14ac:dyDescent="0.15">
      <c r="B10" s="338"/>
      <c r="C10" s="335"/>
      <c r="D10" s="180" t="s">
        <v>214</v>
      </c>
      <c r="E10" s="132">
        <v>21</v>
      </c>
      <c r="F10" s="132">
        <v>41</v>
      </c>
      <c r="G10" s="132">
        <v>27</v>
      </c>
      <c r="H10" s="132">
        <v>4</v>
      </c>
      <c r="I10" s="132">
        <v>23</v>
      </c>
      <c r="J10" s="132">
        <v>7</v>
      </c>
      <c r="K10" s="132">
        <v>7</v>
      </c>
      <c r="L10" s="132">
        <v>9</v>
      </c>
      <c r="M10" s="132">
        <v>17</v>
      </c>
      <c r="N10" s="132">
        <v>4</v>
      </c>
      <c r="V10" s="169"/>
      <c r="W10" s="1"/>
    </row>
    <row r="11" spans="2:23" ht="15" customHeight="1" x14ac:dyDescent="0.15">
      <c r="B11" s="338"/>
      <c r="C11" s="335"/>
      <c r="D11" s="180" t="s">
        <v>218</v>
      </c>
      <c r="E11" s="132">
        <v>121</v>
      </c>
      <c r="F11" s="132">
        <v>190</v>
      </c>
      <c r="G11" s="132">
        <v>103</v>
      </c>
      <c r="H11" s="132">
        <v>83</v>
      </c>
      <c r="I11" s="132">
        <v>86</v>
      </c>
      <c r="J11" s="132">
        <v>66</v>
      </c>
      <c r="K11" s="132">
        <v>44</v>
      </c>
      <c r="L11" s="132">
        <v>49</v>
      </c>
      <c r="M11" s="132">
        <v>24</v>
      </c>
      <c r="N11" s="132">
        <v>20</v>
      </c>
      <c r="V11" s="169"/>
      <c r="W11" s="1"/>
    </row>
    <row r="12" spans="2:23" ht="15" customHeight="1" x14ac:dyDescent="0.15">
      <c r="B12" s="339"/>
      <c r="C12" s="336"/>
      <c r="D12" s="182" t="s">
        <v>59</v>
      </c>
      <c r="E12" s="138">
        <v>64</v>
      </c>
      <c r="F12" s="138">
        <v>85</v>
      </c>
      <c r="G12" s="138">
        <v>69</v>
      </c>
      <c r="H12" s="138">
        <v>89</v>
      </c>
      <c r="I12" s="138">
        <v>57</v>
      </c>
      <c r="J12" s="138">
        <v>37</v>
      </c>
      <c r="K12" s="138">
        <v>35</v>
      </c>
      <c r="L12" s="138">
        <v>15</v>
      </c>
      <c r="M12" s="138">
        <v>16</v>
      </c>
      <c r="N12" s="138">
        <v>9</v>
      </c>
      <c r="V12" s="169"/>
      <c r="W12" s="1"/>
    </row>
    <row r="13" spans="2:23" ht="15" customHeight="1" x14ac:dyDescent="0.15">
      <c r="K13" t="s">
        <v>219</v>
      </c>
    </row>
    <row r="14" spans="2:23" x14ac:dyDescent="0.15"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2:23" x14ac:dyDescent="0.15">
      <c r="E15" s="1"/>
      <c r="F15" s="1"/>
      <c r="G15" s="1"/>
      <c r="H15" s="1"/>
      <c r="I15" s="1"/>
      <c r="J15" s="1"/>
      <c r="K15" s="1"/>
      <c r="L15" s="1"/>
      <c r="M15" s="184"/>
      <c r="N15" s="1"/>
      <c r="O15" s="1"/>
      <c r="P15" s="1"/>
      <c r="Q15" s="1"/>
      <c r="R15" s="1"/>
      <c r="S15" s="1"/>
      <c r="T15" s="1"/>
      <c r="U15" s="1"/>
      <c r="V15" s="1"/>
      <c r="W15" s="1"/>
    </row>
  </sheetData>
  <mergeCells count="17">
    <mergeCell ref="J2:J3"/>
    <mergeCell ref="C10:C12"/>
    <mergeCell ref="K2:K3"/>
    <mergeCell ref="L2:L3"/>
    <mergeCell ref="M2:M3"/>
    <mergeCell ref="N2:N3"/>
    <mergeCell ref="B4:D4"/>
    <mergeCell ref="B5:B12"/>
    <mergeCell ref="C5:D5"/>
    <mergeCell ref="C6:C7"/>
    <mergeCell ref="C8:D8"/>
    <mergeCell ref="C9:D9"/>
    <mergeCell ref="E2:E3"/>
    <mergeCell ref="F2:F3"/>
    <mergeCell ref="G2:G3"/>
    <mergeCell ref="H2:H3"/>
    <mergeCell ref="I2:I3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7421-45A1-4AED-90EA-2ABFD5F8DB3B}">
  <sheetPr>
    <pageSetUpPr fitToPage="1"/>
  </sheetPr>
  <dimension ref="B1:N9"/>
  <sheetViews>
    <sheetView showGridLines="0" view="pageBreakPreview" zoomScale="85" zoomScaleNormal="85" zoomScaleSheetLayoutView="85" workbookViewId="0">
      <selection activeCell="O38" sqref="O38"/>
    </sheetView>
  </sheetViews>
  <sheetFormatPr defaultColWidth="9.125" defaultRowHeight="12" x14ac:dyDescent="0.15"/>
  <cols>
    <col min="1" max="2" width="3" style="114" customWidth="1"/>
    <col min="3" max="3" width="24.125" style="114" customWidth="1"/>
    <col min="4" max="4" width="10" style="114" bestFit="1" customWidth="1"/>
    <col min="5" max="8" width="8.125" style="114" customWidth="1"/>
    <col min="9" max="9" width="7.125" style="114" customWidth="1"/>
    <col min="10" max="10" width="10" style="114" bestFit="1" customWidth="1"/>
    <col min="11" max="11" width="8.125" style="114" customWidth="1"/>
    <col min="12" max="12" width="10" style="114" bestFit="1" customWidth="1"/>
    <col min="13" max="13" width="8.125" style="114" customWidth="1"/>
    <col min="14" max="14" width="7.125" style="114" customWidth="1"/>
    <col min="15" max="16384" width="9.125" style="114"/>
  </cols>
  <sheetData>
    <row r="1" spans="2:14" x14ac:dyDescent="0.15">
      <c r="B1" s="113" t="s">
        <v>132</v>
      </c>
    </row>
    <row r="2" spans="2:14" ht="31.5" customHeight="1" x14ac:dyDescent="0.15">
      <c r="B2" s="115"/>
      <c r="C2" s="116" t="s">
        <v>133</v>
      </c>
      <c r="D2" s="117" t="s">
        <v>61</v>
      </c>
      <c r="E2" s="225" t="s">
        <v>134</v>
      </c>
      <c r="F2" s="226"/>
      <c r="G2" s="226"/>
      <c r="H2" s="226"/>
      <c r="I2" s="227"/>
      <c r="J2" s="225" t="s">
        <v>135</v>
      </c>
      <c r="K2" s="226"/>
      <c r="L2" s="226"/>
      <c r="M2" s="226"/>
      <c r="N2" s="227"/>
    </row>
    <row r="3" spans="2:14" ht="43.5" customHeight="1" x14ac:dyDescent="0.15">
      <c r="B3" s="118" t="s">
        <v>136</v>
      </c>
      <c r="C3" s="119"/>
      <c r="D3" s="120"/>
      <c r="E3" s="120"/>
      <c r="F3" s="121" t="s">
        <v>137</v>
      </c>
      <c r="G3" s="121" t="s">
        <v>138</v>
      </c>
      <c r="H3" s="121" t="s">
        <v>59</v>
      </c>
      <c r="I3" s="121" t="s">
        <v>139</v>
      </c>
      <c r="J3" s="120"/>
      <c r="K3" s="121" t="s">
        <v>137</v>
      </c>
      <c r="L3" s="121" t="s">
        <v>140</v>
      </c>
      <c r="M3" s="121" t="s">
        <v>18</v>
      </c>
      <c r="N3" s="121" t="s">
        <v>141</v>
      </c>
    </row>
    <row r="4" spans="2:14" ht="16.5" customHeight="1" x14ac:dyDescent="0.15">
      <c r="B4" s="228" t="s">
        <v>142</v>
      </c>
      <c r="C4" s="229"/>
      <c r="D4" s="125">
        <f>SUM(D5:D8)</f>
        <v>24877</v>
      </c>
      <c r="E4" s="125">
        <f>SUM(E5:E8)</f>
        <v>5647</v>
      </c>
      <c r="F4" s="125">
        <f t="shared" ref="F4:L4" si="0">SUM(F5:F8)</f>
        <v>1589</v>
      </c>
      <c r="G4" s="125">
        <f t="shared" si="0"/>
        <v>445</v>
      </c>
      <c r="H4" s="125">
        <f t="shared" si="0"/>
        <v>3192</v>
      </c>
      <c r="I4" s="125">
        <f t="shared" si="0"/>
        <v>421</v>
      </c>
      <c r="J4" s="125">
        <f t="shared" si="0"/>
        <v>19230</v>
      </c>
      <c r="K4" s="125">
        <f t="shared" si="0"/>
        <v>499</v>
      </c>
      <c r="L4" s="125">
        <f t="shared" si="0"/>
        <v>17482</v>
      </c>
      <c r="M4" s="125">
        <f>SUM(M5:M8)</f>
        <v>1236</v>
      </c>
      <c r="N4" s="125">
        <f>SUM(N5:N8)</f>
        <v>13</v>
      </c>
    </row>
    <row r="5" spans="2:14" ht="13.5" x14ac:dyDescent="0.15">
      <c r="B5" s="122"/>
      <c r="C5" s="123" t="s">
        <v>143</v>
      </c>
      <c r="D5" s="125">
        <f>SUM(E5,J5)</f>
        <v>21648</v>
      </c>
      <c r="E5" s="125">
        <v>4504</v>
      </c>
      <c r="F5" s="125">
        <v>1258</v>
      </c>
      <c r="G5" s="125">
        <v>271</v>
      </c>
      <c r="H5" s="125">
        <f t="shared" ref="H5:H8" si="1">E5-F5-G5-I5</f>
        <v>2639</v>
      </c>
      <c r="I5" s="125">
        <v>336</v>
      </c>
      <c r="J5" s="125">
        <v>17144</v>
      </c>
      <c r="K5" s="125">
        <v>345</v>
      </c>
      <c r="L5" s="125">
        <v>15666</v>
      </c>
      <c r="M5" s="125">
        <f t="shared" ref="M5:M7" si="2">J5-K5-L5-N5</f>
        <v>1122</v>
      </c>
      <c r="N5" s="125">
        <v>11</v>
      </c>
    </row>
    <row r="6" spans="2:14" ht="13.5" x14ac:dyDescent="0.15">
      <c r="B6" s="122"/>
      <c r="C6" s="123" t="s">
        <v>144</v>
      </c>
      <c r="D6" s="125">
        <f t="shared" ref="D6:D8" si="3">SUM(E6,J6)</f>
        <v>2331</v>
      </c>
      <c r="E6" s="125">
        <v>622</v>
      </c>
      <c r="F6" s="125">
        <v>147</v>
      </c>
      <c r="G6" s="125">
        <v>126</v>
      </c>
      <c r="H6" s="125">
        <f t="shared" si="1"/>
        <v>312</v>
      </c>
      <c r="I6" s="125">
        <v>37</v>
      </c>
      <c r="J6" s="125">
        <v>1709</v>
      </c>
      <c r="K6" s="125">
        <v>99</v>
      </c>
      <c r="L6" s="125">
        <v>1517</v>
      </c>
      <c r="M6" s="125">
        <f t="shared" si="2"/>
        <v>91</v>
      </c>
      <c r="N6" s="125">
        <v>2</v>
      </c>
    </row>
    <row r="7" spans="2:14" ht="13.5" x14ac:dyDescent="0.15">
      <c r="B7" s="122"/>
      <c r="C7" s="123" t="s">
        <v>145</v>
      </c>
      <c r="D7" s="125">
        <f t="shared" si="3"/>
        <v>401</v>
      </c>
      <c r="E7" s="125">
        <v>215</v>
      </c>
      <c r="F7" s="125">
        <v>92</v>
      </c>
      <c r="G7" s="125">
        <v>22</v>
      </c>
      <c r="H7" s="125">
        <f t="shared" si="1"/>
        <v>83</v>
      </c>
      <c r="I7" s="125">
        <v>18</v>
      </c>
      <c r="J7" s="125">
        <v>186</v>
      </c>
      <c r="K7" s="125">
        <v>30</v>
      </c>
      <c r="L7" s="125">
        <v>150</v>
      </c>
      <c r="M7" s="125">
        <f t="shared" si="2"/>
        <v>6</v>
      </c>
      <c r="N7" s="125">
        <v>0</v>
      </c>
    </row>
    <row r="8" spans="2:14" ht="13.5" x14ac:dyDescent="0.15">
      <c r="B8" s="124"/>
      <c r="C8" s="123" t="s">
        <v>146</v>
      </c>
      <c r="D8" s="125">
        <f t="shared" si="3"/>
        <v>497</v>
      </c>
      <c r="E8" s="125">
        <v>306</v>
      </c>
      <c r="F8" s="125">
        <v>92</v>
      </c>
      <c r="G8" s="125">
        <v>26</v>
      </c>
      <c r="H8" s="125">
        <f t="shared" si="1"/>
        <v>158</v>
      </c>
      <c r="I8" s="125">
        <v>30</v>
      </c>
      <c r="J8" s="125">
        <v>191</v>
      </c>
      <c r="K8" s="125">
        <v>25</v>
      </c>
      <c r="L8" s="125">
        <v>149</v>
      </c>
      <c r="M8" s="125">
        <f>J8-K8-L8-N8</f>
        <v>17</v>
      </c>
      <c r="N8" s="125">
        <v>0</v>
      </c>
    </row>
    <row r="9" spans="2:14" ht="13.5" x14ac:dyDescent="0.15">
      <c r="B9" s="230" t="s">
        <v>147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</row>
  </sheetData>
  <mergeCells count="4">
    <mergeCell ref="E2:I2"/>
    <mergeCell ref="J2:N2"/>
    <mergeCell ref="B4:C4"/>
    <mergeCell ref="B9:N9"/>
  </mergeCells>
  <phoneticPr fontId="1"/>
  <pageMargins left="0.7" right="0.7" top="0.75" bottom="0.75" header="0.3" footer="0.3"/>
  <pageSetup paperSize="9" scale="6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FD1A-B92E-4930-BDD0-CC11D0360171}">
  <sheetPr>
    <pageSetUpPr fitToPage="1"/>
  </sheetPr>
  <dimension ref="B1:N16"/>
  <sheetViews>
    <sheetView showGridLines="0" view="pageBreakPreview" zoomScale="110" zoomScaleNormal="100" zoomScaleSheetLayoutView="110" workbookViewId="0">
      <pane xSplit="4" ySplit="3" topLeftCell="E4" activePane="bottomRight" state="frozen"/>
      <selection activeCell="N8" sqref="N8"/>
      <selection pane="topRight" activeCell="N8" sqref="N8"/>
      <selection pane="bottomLeft" activeCell="N8" sqref="N8"/>
      <selection pane="bottomRight" activeCell="E25" sqref="E25"/>
    </sheetView>
  </sheetViews>
  <sheetFormatPr defaultRowHeight="13.5" x14ac:dyDescent="0.15"/>
  <cols>
    <col min="1" max="1" width="2.125" customWidth="1"/>
    <col min="2" max="3" width="1.625" customWidth="1"/>
    <col min="4" max="4" width="16" customWidth="1"/>
    <col min="5" max="14" width="7" customWidth="1"/>
  </cols>
  <sheetData>
    <row r="1" spans="2:14" x14ac:dyDescent="0.15">
      <c r="B1" t="s">
        <v>220</v>
      </c>
    </row>
    <row r="2" spans="2:14" ht="13.5" customHeight="1" x14ac:dyDescent="0.15">
      <c r="B2" s="28"/>
      <c r="C2" s="43"/>
      <c r="D2" s="41" t="s">
        <v>86</v>
      </c>
      <c r="E2" s="319" t="s">
        <v>90</v>
      </c>
      <c r="F2" s="319" t="s">
        <v>91</v>
      </c>
      <c r="G2" s="319" t="s">
        <v>92</v>
      </c>
      <c r="H2" s="319" t="s">
        <v>93</v>
      </c>
      <c r="I2" s="319" t="s">
        <v>94</v>
      </c>
      <c r="J2" s="319" t="s">
        <v>95</v>
      </c>
      <c r="K2" s="319" t="s">
        <v>96</v>
      </c>
      <c r="L2" s="319" t="s">
        <v>97</v>
      </c>
      <c r="M2" s="319" t="s">
        <v>103</v>
      </c>
      <c r="N2" s="319" t="s">
        <v>104</v>
      </c>
    </row>
    <row r="3" spans="2:14" x14ac:dyDescent="0.15">
      <c r="B3" s="8" t="s">
        <v>87</v>
      </c>
      <c r="C3" s="44"/>
      <c r="D3" s="45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2:14" ht="13.5" customHeight="1" x14ac:dyDescent="0.15">
      <c r="B4" s="342" t="s">
        <v>221</v>
      </c>
      <c r="C4" s="343"/>
      <c r="D4" s="344"/>
      <c r="E4" s="179">
        <v>740</v>
      </c>
      <c r="F4" s="179">
        <v>680</v>
      </c>
      <c r="G4" s="179">
        <v>559</v>
      </c>
      <c r="H4" s="179">
        <v>485</v>
      </c>
      <c r="I4" s="179">
        <v>509</v>
      </c>
      <c r="J4" s="179">
        <v>395</v>
      </c>
      <c r="K4" s="179">
        <v>370</v>
      </c>
      <c r="L4" s="179">
        <v>248</v>
      </c>
      <c r="M4" s="185">
        <v>206</v>
      </c>
      <c r="N4" s="179">
        <v>216</v>
      </c>
    </row>
    <row r="5" spans="2:14" x14ac:dyDescent="0.15">
      <c r="B5" s="186"/>
      <c r="C5" s="340" t="s">
        <v>222</v>
      </c>
      <c r="D5" s="341"/>
      <c r="E5" s="166">
        <v>309</v>
      </c>
      <c r="F5" s="166">
        <v>286</v>
      </c>
      <c r="G5" s="166">
        <v>210</v>
      </c>
      <c r="H5" s="166">
        <v>162</v>
      </c>
      <c r="I5" s="166">
        <v>176</v>
      </c>
      <c r="J5" s="166">
        <v>135</v>
      </c>
      <c r="K5" s="166">
        <v>100</v>
      </c>
      <c r="L5" s="166">
        <v>83</v>
      </c>
      <c r="M5" s="187">
        <v>51</v>
      </c>
      <c r="N5" s="166">
        <v>66</v>
      </c>
    </row>
    <row r="6" spans="2:14" x14ac:dyDescent="0.15">
      <c r="B6" s="186"/>
      <c r="C6" s="186"/>
      <c r="D6" s="188" t="s">
        <v>223</v>
      </c>
      <c r="E6" s="168">
        <v>4.2762247439800722</v>
      </c>
      <c r="F6" s="168">
        <v>3.9816232771822357</v>
      </c>
      <c r="G6" s="168">
        <v>2.9053680132816821</v>
      </c>
      <c r="H6" s="168">
        <v>2.2537562604340566</v>
      </c>
      <c r="I6" s="168">
        <v>2.4757349838233225</v>
      </c>
      <c r="J6" s="168">
        <v>1.9244476122594441</v>
      </c>
      <c r="K6" s="168">
        <v>1.4471780028943559</v>
      </c>
      <c r="L6" s="168">
        <v>1.224008258368972</v>
      </c>
      <c r="M6" s="168">
        <v>0.76553587511257881</v>
      </c>
      <c r="N6" s="168">
        <v>0.9998485078018482</v>
      </c>
    </row>
    <row r="7" spans="2:14" x14ac:dyDescent="0.15">
      <c r="B7" s="186"/>
      <c r="C7" s="340" t="s">
        <v>224</v>
      </c>
      <c r="D7" s="341"/>
      <c r="E7" s="166">
        <v>120</v>
      </c>
      <c r="F7" s="166">
        <v>110</v>
      </c>
      <c r="G7" s="166">
        <v>98</v>
      </c>
      <c r="H7" s="166">
        <v>97</v>
      </c>
      <c r="I7" s="166">
        <v>89</v>
      </c>
      <c r="J7" s="166">
        <v>55</v>
      </c>
      <c r="K7" s="166">
        <v>73</v>
      </c>
      <c r="L7" s="166">
        <v>29</v>
      </c>
      <c r="M7" s="187">
        <v>43</v>
      </c>
      <c r="N7" s="166">
        <v>29</v>
      </c>
    </row>
    <row r="8" spans="2:14" x14ac:dyDescent="0.15">
      <c r="B8" s="186"/>
      <c r="C8" s="186"/>
      <c r="D8" s="188" t="s">
        <v>223</v>
      </c>
      <c r="E8" s="168">
        <v>1.9339242546333604</v>
      </c>
      <c r="F8" s="168">
        <v>1.7733354828308883</v>
      </c>
      <c r="G8" s="168">
        <v>1.6089312099819404</v>
      </c>
      <c r="H8" s="168">
        <v>1.5731430424910802</v>
      </c>
      <c r="I8" s="168">
        <v>1.4251401120896716</v>
      </c>
      <c r="J8" s="168">
        <v>0.86860391661402403</v>
      </c>
      <c r="K8" s="168">
        <v>1.1476182990095898</v>
      </c>
      <c r="L8" s="168">
        <v>0.45886075949367089</v>
      </c>
      <c r="M8" s="168">
        <v>0.68646232439335886</v>
      </c>
      <c r="N8" s="168">
        <v>0.46296296296296291</v>
      </c>
    </row>
    <row r="9" spans="2:14" x14ac:dyDescent="0.15">
      <c r="B9" s="186"/>
      <c r="C9" s="340" t="s">
        <v>225</v>
      </c>
      <c r="D9" s="341"/>
      <c r="E9" s="166">
        <v>84</v>
      </c>
      <c r="F9" s="166">
        <v>73</v>
      </c>
      <c r="G9" s="166">
        <v>62</v>
      </c>
      <c r="H9" s="166">
        <v>46</v>
      </c>
      <c r="I9" s="166">
        <v>41</v>
      </c>
      <c r="J9" s="166">
        <v>29</v>
      </c>
      <c r="K9" s="166">
        <v>36</v>
      </c>
      <c r="L9" s="166">
        <v>24</v>
      </c>
      <c r="M9" s="187">
        <v>28</v>
      </c>
      <c r="N9" s="166">
        <v>13</v>
      </c>
    </row>
    <row r="10" spans="2:14" x14ac:dyDescent="0.15">
      <c r="B10" s="186"/>
      <c r="C10" s="186"/>
      <c r="D10" s="188" t="s">
        <v>223</v>
      </c>
      <c r="E10" s="168">
        <v>1.222707423580786</v>
      </c>
      <c r="F10" s="168">
        <v>1.0933053766661676</v>
      </c>
      <c r="G10" s="168">
        <v>0.94902801163324668</v>
      </c>
      <c r="H10" s="168">
        <v>0.71628776082217371</v>
      </c>
      <c r="I10" s="168">
        <v>0.64577098755709561</v>
      </c>
      <c r="J10" s="168">
        <v>0.45973367152821809</v>
      </c>
      <c r="K10" s="168">
        <v>0.56728647967223444</v>
      </c>
      <c r="L10" s="168">
        <v>0.37599874667084443</v>
      </c>
      <c r="M10" s="168">
        <v>0.43894027277002662</v>
      </c>
      <c r="N10" s="168">
        <v>0.20271323873382194</v>
      </c>
    </row>
    <row r="11" spans="2:14" x14ac:dyDescent="0.15">
      <c r="B11" s="186"/>
      <c r="C11" s="340" t="s">
        <v>226</v>
      </c>
      <c r="D11" s="341"/>
      <c r="E11" s="166">
        <v>116</v>
      </c>
      <c r="F11" s="166">
        <v>109</v>
      </c>
      <c r="G11" s="166">
        <v>78</v>
      </c>
      <c r="H11" s="166">
        <v>74</v>
      </c>
      <c r="I11" s="166">
        <v>83</v>
      </c>
      <c r="J11" s="166">
        <v>81</v>
      </c>
      <c r="K11" s="166">
        <v>75</v>
      </c>
      <c r="L11" s="166">
        <v>45</v>
      </c>
      <c r="M11" s="187">
        <v>32</v>
      </c>
      <c r="N11" s="166">
        <v>42</v>
      </c>
    </row>
    <row r="12" spans="2:14" x14ac:dyDescent="0.15">
      <c r="B12" s="186"/>
      <c r="C12" s="186"/>
      <c r="D12" s="188" t="s">
        <v>223</v>
      </c>
      <c r="E12" s="168">
        <v>0.69531858778397171</v>
      </c>
      <c r="F12" s="168">
        <v>0.67550818046603867</v>
      </c>
      <c r="G12" s="168">
        <v>0.49326503509770447</v>
      </c>
      <c r="H12" s="168">
        <v>0.48014534129249936</v>
      </c>
      <c r="I12" s="168">
        <v>0.5504708847327231</v>
      </c>
      <c r="J12" s="168">
        <v>0.54885485838189452</v>
      </c>
      <c r="K12" s="168">
        <v>0.51784851204860871</v>
      </c>
      <c r="L12" s="168">
        <v>0.31661155280377118</v>
      </c>
      <c r="M12" s="168">
        <v>0.23006686318211228</v>
      </c>
      <c r="N12" s="168">
        <v>0.30755711775043937</v>
      </c>
    </row>
    <row r="13" spans="2:14" x14ac:dyDescent="0.15">
      <c r="B13" s="186"/>
      <c r="C13" s="340" t="s">
        <v>227</v>
      </c>
      <c r="D13" s="341"/>
      <c r="E13" s="166">
        <v>67</v>
      </c>
      <c r="F13" s="166">
        <v>52</v>
      </c>
      <c r="G13" s="166">
        <v>64</v>
      </c>
      <c r="H13" s="166">
        <v>53</v>
      </c>
      <c r="I13" s="166">
        <v>67</v>
      </c>
      <c r="J13" s="166">
        <v>50</v>
      </c>
      <c r="K13" s="166">
        <v>43</v>
      </c>
      <c r="L13" s="166">
        <v>34</v>
      </c>
      <c r="M13" s="187">
        <v>20</v>
      </c>
      <c r="N13" s="166">
        <v>28</v>
      </c>
    </row>
    <row r="14" spans="2:14" x14ac:dyDescent="0.15">
      <c r="B14" s="186"/>
      <c r="C14" s="186"/>
      <c r="D14" s="188" t="s">
        <v>223</v>
      </c>
      <c r="E14" s="168">
        <v>0.3706982405665597</v>
      </c>
      <c r="F14" s="168">
        <v>0.28257798065427669</v>
      </c>
      <c r="G14" s="168">
        <v>0.34384569924246494</v>
      </c>
      <c r="H14" s="168">
        <v>0.27863939855948688</v>
      </c>
      <c r="I14" s="168">
        <v>0.35350604125995888</v>
      </c>
      <c r="J14" s="168">
        <v>0.26533644661430694</v>
      </c>
      <c r="K14" s="168">
        <v>0.23073620948701437</v>
      </c>
      <c r="L14" s="168">
        <v>0.18533660397928592</v>
      </c>
      <c r="M14" s="168">
        <v>0.11171312070602693</v>
      </c>
      <c r="N14" s="168">
        <v>0.16083634901487737</v>
      </c>
    </row>
    <row r="15" spans="2:14" x14ac:dyDescent="0.15">
      <c r="B15" s="186"/>
      <c r="C15" s="340" t="s">
        <v>228</v>
      </c>
      <c r="D15" s="341"/>
      <c r="E15" s="166">
        <v>44</v>
      </c>
      <c r="F15" s="166">
        <v>50</v>
      </c>
      <c r="G15" s="166">
        <v>47</v>
      </c>
      <c r="H15" s="166">
        <v>53</v>
      </c>
      <c r="I15" s="166">
        <v>53</v>
      </c>
      <c r="J15" s="166">
        <v>45</v>
      </c>
      <c r="K15" s="166">
        <v>43</v>
      </c>
      <c r="L15" s="166">
        <v>33</v>
      </c>
      <c r="M15" s="187">
        <v>32</v>
      </c>
      <c r="N15" s="166">
        <v>38</v>
      </c>
    </row>
    <row r="16" spans="2:14" x14ac:dyDescent="0.15">
      <c r="B16" s="53"/>
      <c r="C16" s="189"/>
      <c r="D16" s="188" t="s">
        <v>223</v>
      </c>
      <c r="E16" s="168">
        <v>7.7152375942486418E-2</v>
      </c>
      <c r="F16" s="168">
        <v>8.7076156806743174E-2</v>
      </c>
      <c r="G16" s="168">
        <v>8.0974449976741386E-2</v>
      </c>
      <c r="H16" s="168">
        <v>9.1093465332920828E-2</v>
      </c>
      <c r="I16" s="168">
        <v>9.0337316129472128E-2</v>
      </c>
      <c r="J16" s="168">
        <v>7.6098352893428478E-2</v>
      </c>
      <c r="K16" s="168">
        <v>7.2101680136825511E-2</v>
      </c>
      <c r="L16" s="168">
        <v>5.4866491537259338E-2</v>
      </c>
      <c r="M16" s="168">
        <v>5.273479342792637E-2</v>
      </c>
      <c r="N16" s="168">
        <v>6.2100635714402441E-2</v>
      </c>
    </row>
  </sheetData>
  <mergeCells count="17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7:D7"/>
    <mergeCell ref="C9:D9"/>
    <mergeCell ref="C11:D11"/>
    <mergeCell ref="C13:D13"/>
    <mergeCell ref="C15:D15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9225-4E55-49B7-A9AD-EF40E7E1E479}">
  <sheetPr>
    <pageSetUpPr fitToPage="1"/>
  </sheetPr>
  <dimension ref="B1:M7"/>
  <sheetViews>
    <sheetView showGridLines="0" view="pageBreakPreview" zoomScale="115" zoomScaleNormal="175" zoomScaleSheetLayoutView="115" workbookViewId="0">
      <pane xSplit="3" ySplit="3" topLeftCell="D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RowHeight="13.5" x14ac:dyDescent="0.15"/>
  <cols>
    <col min="1" max="1" width="1.75" customWidth="1"/>
    <col min="2" max="3" width="6.875" customWidth="1"/>
    <col min="4" max="13" width="7" customWidth="1"/>
  </cols>
  <sheetData>
    <row r="1" spans="2:13" x14ac:dyDescent="0.15">
      <c r="B1" t="s">
        <v>229</v>
      </c>
    </row>
    <row r="2" spans="2:13" ht="13.5" customHeight="1" x14ac:dyDescent="0.15">
      <c r="B2" s="28"/>
      <c r="C2" s="41" t="s">
        <v>86</v>
      </c>
      <c r="D2" s="231" t="s">
        <v>90</v>
      </c>
      <c r="E2" s="231" t="s">
        <v>91</v>
      </c>
      <c r="F2" s="231" t="s">
        <v>92</v>
      </c>
      <c r="G2" s="231" t="s">
        <v>93</v>
      </c>
      <c r="H2" s="231" t="s">
        <v>94</v>
      </c>
      <c r="I2" s="231" t="s">
        <v>95</v>
      </c>
      <c r="J2" s="231" t="s">
        <v>96</v>
      </c>
      <c r="K2" s="231" t="s">
        <v>97</v>
      </c>
      <c r="L2" s="231" t="s">
        <v>103</v>
      </c>
      <c r="M2" s="231" t="s">
        <v>104</v>
      </c>
    </row>
    <row r="3" spans="2:13" x14ac:dyDescent="0.15">
      <c r="B3" s="8" t="s">
        <v>87</v>
      </c>
      <c r="C3" s="4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2:13" x14ac:dyDescent="0.15">
      <c r="B4" s="347" t="s">
        <v>168</v>
      </c>
      <c r="C4" s="348"/>
      <c r="D4" s="190">
        <v>5508</v>
      </c>
      <c r="E4" s="190">
        <v>4617</v>
      </c>
      <c r="F4" s="190">
        <v>4222</v>
      </c>
      <c r="G4" s="190">
        <v>3677</v>
      </c>
      <c r="H4" s="191">
        <v>3524</v>
      </c>
      <c r="I4" s="190">
        <v>3281</v>
      </c>
      <c r="J4" s="190">
        <v>3141</v>
      </c>
      <c r="K4" s="190">
        <v>1424</v>
      </c>
      <c r="L4" s="190">
        <v>1110</v>
      </c>
      <c r="M4" s="190">
        <v>1112</v>
      </c>
    </row>
    <row r="5" spans="2:13" x14ac:dyDescent="0.15">
      <c r="B5" s="349" t="s">
        <v>230</v>
      </c>
      <c r="C5" s="350"/>
      <c r="D5" s="190">
        <v>1564</v>
      </c>
      <c r="E5" s="190">
        <v>1126</v>
      </c>
      <c r="F5" s="190">
        <v>1162</v>
      </c>
      <c r="G5" s="190">
        <v>1261</v>
      </c>
      <c r="H5" s="191">
        <v>929</v>
      </c>
      <c r="I5" s="190">
        <v>1018</v>
      </c>
      <c r="J5" s="190">
        <v>844</v>
      </c>
      <c r="K5" s="190">
        <v>690</v>
      </c>
      <c r="L5" s="190">
        <v>739</v>
      </c>
      <c r="M5" s="190">
        <v>521</v>
      </c>
    </row>
    <row r="6" spans="2:13" x14ac:dyDescent="0.15">
      <c r="B6" s="345" t="s">
        <v>231</v>
      </c>
      <c r="C6" s="345"/>
      <c r="D6" s="190">
        <v>765</v>
      </c>
      <c r="E6" s="190">
        <v>672</v>
      </c>
      <c r="F6" s="190">
        <v>725</v>
      </c>
      <c r="G6" s="190">
        <v>689</v>
      </c>
      <c r="H6" s="191">
        <v>553</v>
      </c>
      <c r="I6" s="190">
        <v>604</v>
      </c>
      <c r="J6" s="190">
        <v>539</v>
      </c>
      <c r="K6" s="190">
        <v>415</v>
      </c>
      <c r="L6" s="190">
        <v>287</v>
      </c>
      <c r="M6" s="190">
        <v>345</v>
      </c>
    </row>
    <row r="7" spans="2:13" x14ac:dyDescent="0.15">
      <c r="B7" s="346" t="s">
        <v>1</v>
      </c>
      <c r="C7" s="346"/>
      <c r="D7" s="192">
        <v>28.4</v>
      </c>
      <c r="E7" s="192">
        <v>24.4</v>
      </c>
      <c r="F7" s="192">
        <v>27.5</v>
      </c>
      <c r="G7" s="192">
        <v>34.299999999999997</v>
      </c>
      <c r="H7" s="192">
        <v>26.4</v>
      </c>
      <c r="I7" s="192">
        <v>31</v>
      </c>
      <c r="J7" s="192">
        <v>26.9</v>
      </c>
      <c r="K7" s="192">
        <v>48.5</v>
      </c>
      <c r="L7" s="192">
        <v>66.599999999999994</v>
      </c>
      <c r="M7" s="192">
        <f>ROUND((M5/M4*100),1)</f>
        <v>46.9</v>
      </c>
    </row>
  </sheetData>
  <mergeCells count="14">
    <mergeCell ref="M2:M3"/>
    <mergeCell ref="B4:C4"/>
    <mergeCell ref="B5:C5"/>
    <mergeCell ref="D2:D3"/>
    <mergeCell ref="E2:E3"/>
    <mergeCell ref="F2:F3"/>
    <mergeCell ref="G2:G3"/>
    <mergeCell ref="H2:H3"/>
    <mergeCell ref="I2:I3"/>
    <mergeCell ref="B6:C6"/>
    <mergeCell ref="B7:C7"/>
    <mergeCell ref="J2:J3"/>
    <mergeCell ref="K2:K3"/>
    <mergeCell ref="L2:L3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6019-07D9-4119-9BDF-E356187B34F1}">
  <sheetPr>
    <pageSetUpPr fitToPage="1"/>
  </sheetPr>
  <dimension ref="B1:O37"/>
  <sheetViews>
    <sheetView showGridLines="0" view="pageBreakPreview" zoomScale="110" zoomScaleNormal="140" zoomScaleSheetLayoutView="110" workbookViewId="0">
      <pane xSplit="5" ySplit="3" topLeftCell="F31" activePane="bottomRight" state="frozen"/>
      <selection activeCell="R10" sqref="R10"/>
      <selection pane="topRight" activeCell="R10" sqref="R10"/>
      <selection pane="bottomLeft" activeCell="R10" sqref="R10"/>
      <selection pane="bottomRight" activeCell="R10" sqref="R10"/>
    </sheetView>
  </sheetViews>
  <sheetFormatPr defaultRowHeight="13.5" x14ac:dyDescent="0.15"/>
  <cols>
    <col min="1" max="1" width="2.25" customWidth="1"/>
    <col min="2" max="3" width="2" customWidth="1"/>
    <col min="4" max="4" width="2.125" customWidth="1"/>
    <col min="5" max="5" width="15.375" customWidth="1"/>
    <col min="6" max="15" width="7.125" customWidth="1"/>
  </cols>
  <sheetData>
    <row r="1" spans="2:15" x14ac:dyDescent="0.15">
      <c r="B1" t="s">
        <v>232</v>
      </c>
    </row>
    <row r="2" spans="2:15" ht="15" customHeight="1" x14ac:dyDescent="0.15">
      <c r="B2" s="28"/>
      <c r="C2" s="43"/>
      <c r="D2" s="43"/>
      <c r="E2" s="41" t="s">
        <v>86</v>
      </c>
      <c r="F2" s="231" t="s">
        <v>90</v>
      </c>
      <c r="G2" s="231" t="s">
        <v>91</v>
      </c>
      <c r="H2" s="231" t="s">
        <v>92</v>
      </c>
      <c r="I2" s="231" t="s">
        <v>93</v>
      </c>
      <c r="J2" s="231" t="s">
        <v>94</v>
      </c>
      <c r="K2" s="231" t="s">
        <v>95</v>
      </c>
      <c r="L2" s="231" t="s">
        <v>96</v>
      </c>
      <c r="M2" s="231" t="s">
        <v>97</v>
      </c>
      <c r="N2" s="231" t="s">
        <v>103</v>
      </c>
      <c r="O2" s="231" t="s">
        <v>104</v>
      </c>
    </row>
    <row r="3" spans="2:15" ht="15" customHeight="1" x14ac:dyDescent="0.15">
      <c r="B3" s="8" t="s">
        <v>87</v>
      </c>
      <c r="C3" s="44"/>
      <c r="D3" s="44"/>
      <c r="E3" s="45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2:15" ht="15" customHeight="1" x14ac:dyDescent="0.15">
      <c r="B4" s="301" t="s">
        <v>51</v>
      </c>
      <c r="C4" s="301"/>
      <c r="D4" s="301"/>
      <c r="E4" s="301"/>
      <c r="F4" s="193">
        <v>5506</v>
      </c>
      <c r="G4" s="193">
        <v>4614</v>
      </c>
      <c r="H4" s="193">
        <v>4216</v>
      </c>
      <c r="I4" s="193">
        <v>3676</v>
      </c>
      <c r="J4" s="194">
        <v>3518</v>
      </c>
      <c r="K4" s="193">
        <v>3280</v>
      </c>
      <c r="L4" s="193">
        <v>3140</v>
      </c>
      <c r="M4" s="193">
        <v>1422</v>
      </c>
      <c r="N4" s="195">
        <v>1110</v>
      </c>
      <c r="O4" s="193">
        <v>1112</v>
      </c>
    </row>
    <row r="5" spans="2:15" ht="15" customHeight="1" x14ac:dyDescent="0.15">
      <c r="B5" s="356"/>
      <c r="C5" s="250" t="s">
        <v>233</v>
      </c>
      <c r="D5" s="357"/>
      <c r="E5" s="357"/>
      <c r="F5" s="166">
        <v>2142</v>
      </c>
      <c r="G5" s="166">
        <v>1901</v>
      </c>
      <c r="H5" s="166">
        <v>1765</v>
      </c>
      <c r="I5" s="166">
        <v>1512</v>
      </c>
      <c r="J5" s="166">
        <v>1578</v>
      </c>
      <c r="K5" s="166">
        <v>1465</v>
      </c>
      <c r="L5" s="166">
        <v>1450</v>
      </c>
      <c r="M5" s="166">
        <v>699</v>
      </c>
      <c r="N5" s="187">
        <v>437</v>
      </c>
      <c r="O5" s="166">
        <v>576</v>
      </c>
    </row>
    <row r="6" spans="2:15" ht="15" customHeight="1" x14ac:dyDescent="0.15">
      <c r="B6" s="356"/>
      <c r="C6" s="196"/>
      <c r="D6" s="353" t="s">
        <v>189</v>
      </c>
      <c r="E6" s="354"/>
      <c r="F6" s="197">
        <v>197</v>
      </c>
      <c r="G6" s="197">
        <v>159</v>
      </c>
      <c r="H6" s="197">
        <v>144</v>
      </c>
      <c r="I6" s="197">
        <v>117</v>
      </c>
      <c r="J6" s="197">
        <v>133</v>
      </c>
      <c r="K6" s="197">
        <v>127</v>
      </c>
      <c r="L6" s="197">
        <v>102</v>
      </c>
      <c r="M6" s="197">
        <v>39</v>
      </c>
      <c r="N6" s="198">
        <v>30</v>
      </c>
      <c r="O6" s="197">
        <v>43</v>
      </c>
    </row>
    <row r="7" spans="2:15" ht="15" customHeight="1" x14ac:dyDescent="0.15">
      <c r="B7" s="356"/>
      <c r="C7" s="199"/>
      <c r="D7" s="200"/>
      <c r="E7" s="201" t="s">
        <v>19</v>
      </c>
      <c r="F7" s="202">
        <v>1.7142359902540898</v>
      </c>
      <c r="G7" s="202">
        <v>1.395961369622476</v>
      </c>
      <c r="H7" s="202">
        <v>1.2768221315836141</v>
      </c>
      <c r="I7" s="202">
        <v>1.0455764075067024</v>
      </c>
      <c r="J7" s="202">
        <v>1.200577721610399</v>
      </c>
      <c r="K7" s="202">
        <v>1.1594996804528441</v>
      </c>
      <c r="L7" s="202">
        <v>0.94339622641509435</v>
      </c>
      <c r="M7" s="202">
        <v>0.36695521264584119</v>
      </c>
      <c r="N7" s="202">
        <v>0.28741138149070705</v>
      </c>
      <c r="O7" s="202">
        <v>0.41914416609806027</v>
      </c>
    </row>
    <row r="8" spans="2:15" ht="15" customHeight="1" x14ac:dyDescent="0.15">
      <c r="B8" s="356"/>
      <c r="C8" s="4"/>
      <c r="D8" s="351" t="s">
        <v>22</v>
      </c>
      <c r="E8" s="352"/>
      <c r="F8" s="197">
        <v>624</v>
      </c>
      <c r="G8" s="197">
        <v>541</v>
      </c>
      <c r="H8" s="197">
        <v>569</v>
      </c>
      <c r="I8" s="197">
        <v>476</v>
      </c>
      <c r="J8" s="197">
        <v>521</v>
      </c>
      <c r="K8" s="197">
        <v>451</v>
      </c>
      <c r="L8" s="197">
        <v>504</v>
      </c>
      <c r="M8" s="197">
        <v>247</v>
      </c>
      <c r="N8" s="198">
        <v>155</v>
      </c>
      <c r="O8" s="197">
        <v>184</v>
      </c>
    </row>
    <row r="9" spans="2:15" ht="15" customHeight="1" x14ac:dyDescent="0.15">
      <c r="B9" s="356"/>
      <c r="C9" s="199"/>
      <c r="D9" s="200"/>
      <c r="E9" s="201" t="s">
        <v>20</v>
      </c>
      <c r="F9" s="202">
        <v>9.3315388066397489</v>
      </c>
      <c r="G9" s="202">
        <v>8.1895246745382977</v>
      </c>
      <c r="H9" s="202">
        <v>8.8162379919429803</v>
      </c>
      <c r="I9" s="202">
        <v>7.3832790445168301</v>
      </c>
      <c r="J9" s="202">
        <v>8.0725131701270527</v>
      </c>
      <c r="K9" s="202">
        <v>6.9588026539114338</v>
      </c>
      <c r="L9" s="202">
        <v>7.7312471237919924</v>
      </c>
      <c r="M9" s="202">
        <v>3.7924151696606789</v>
      </c>
      <c r="N9" s="202">
        <v>2.3912372724467756</v>
      </c>
      <c r="O9" s="202">
        <v>2.8259867915834742</v>
      </c>
    </row>
    <row r="10" spans="2:15" ht="15" customHeight="1" x14ac:dyDescent="0.15">
      <c r="B10" s="356"/>
      <c r="C10" s="4"/>
      <c r="D10" s="353" t="s">
        <v>23</v>
      </c>
      <c r="E10" s="354"/>
      <c r="F10" s="197">
        <v>381</v>
      </c>
      <c r="G10" s="197">
        <v>379</v>
      </c>
      <c r="H10" s="197">
        <v>311</v>
      </c>
      <c r="I10" s="197">
        <v>284</v>
      </c>
      <c r="J10" s="197">
        <v>318</v>
      </c>
      <c r="K10" s="197">
        <v>278</v>
      </c>
      <c r="L10" s="197">
        <v>258</v>
      </c>
      <c r="M10" s="197">
        <v>133</v>
      </c>
      <c r="N10" s="198">
        <v>68</v>
      </c>
      <c r="O10" s="197">
        <v>108</v>
      </c>
    </row>
    <row r="11" spans="2:15" ht="15" customHeight="1" x14ac:dyDescent="0.15">
      <c r="B11" s="356"/>
      <c r="C11" s="199"/>
      <c r="D11" s="200"/>
      <c r="E11" s="201" t="s">
        <v>20</v>
      </c>
      <c r="F11" s="202">
        <v>4.504078496276156</v>
      </c>
      <c r="G11" s="202">
        <v>4.6321192862380833</v>
      </c>
      <c r="H11" s="202">
        <v>3.8787727612871041</v>
      </c>
      <c r="I11" s="202">
        <v>3.6303208487792409</v>
      </c>
      <c r="J11" s="202">
        <v>4.1519780650215434</v>
      </c>
      <c r="K11" s="202">
        <v>3.7051845928295348</v>
      </c>
      <c r="L11" s="202">
        <v>3.4992540349925405</v>
      </c>
      <c r="M11" s="202">
        <v>1.8377780848417853</v>
      </c>
      <c r="N11" s="202">
        <v>0.95963872424499019</v>
      </c>
      <c r="O11" s="202">
        <v>1.5499425947187142</v>
      </c>
    </row>
    <row r="12" spans="2:15" ht="15" customHeight="1" x14ac:dyDescent="0.15">
      <c r="B12" s="356"/>
      <c r="C12" s="4"/>
      <c r="D12" s="353" t="s">
        <v>24</v>
      </c>
      <c r="E12" s="354"/>
      <c r="F12" s="197">
        <v>344</v>
      </c>
      <c r="G12" s="197">
        <v>295</v>
      </c>
      <c r="H12" s="197">
        <v>274</v>
      </c>
      <c r="I12" s="197">
        <v>251</v>
      </c>
      <c r="J12" s="197">
        <v>244</v>
      </c>
      <c r="K12" s="197">
        <v>248</v>
      </c>
      <c r="L12" s="197">
        <v>210</v>
      </c>
      <c r="M12" s="197">
        <v>106</v>
      </c>
      <c r="N12" s="198">
        <v>66</v>
      </c>
      <c r="O12" s="197">
        <v>79</v>
      </c>
    </row>
    <row r="13" spans="2:15" ht="15" customHeight="1" x14ac:dyDescent="0.15">
      <c r="B13" s="356"/>
      <c r="C13" s="199"/>
      <c r="D13" s="200"/>
      <c r="E13" s="201" t="s">
        <v>20</v>
      </c>
      <c r="F13" s="202">
        <v>3.7735849056603774</v>
      </c>
      <c r="G13" s="202">
        <v>3.1771674744211094</v>
      </c>
      <c r="H13" s="202">
        <v>2.9117959617428268</v>
      </c>
      <c r="I13" s="202">
        <v>2.6088764161729552</v>
      </c>
      <c r="J13" s="202">
        <v>2.5432562017927873</v>
      </c>
      <c r="K13" s="202">
        <v>2.5987634915644975</v>
      </c>
      <c r="L13" s="202">
        <v>2.2238695329873983</v>
      </c>
      <c r="M13" s="202">
        <v>1.1408890323969432</v>
      </c>
      <c r="N13" s="202">
        <v>0.72759342961084772</v>
      </c>
      <c r="O13" s="202">
        <v>0.89569160997732422</v>
      </c>
    </row>
    <row r="14" spans="2:15" ht="15" customHeight="1" x14ac:dyDescent="0.15">
      <c r="B14" s="356"/>
      <c r="C14" s="4"/>
      <c r="D14" s="353" t="s">
        <v>25</v>
      </c>
      <c r="E14" s="354"/>
      <c r="F14" s="197">
        <v>229</v>
      </c>
      <c r="G14" s="197">
        <v>201</v>
      </c>
      <c r="H14" s="197">
        <v>191</v>
      </c>
      <c r="I14" s="197">
        <v>158</v>
      </c>
      <c r="J14" s="197">
        <v>191</v>
      </c>
      <c r="K14" s="197">
        <v>187</v>
      </c>
      <c r="L14" s="197">
        <v>206</v>
      </c>
      <c r="M14" s="197">
        <v>90</v>
      </c>
      <c r="N14" s="198">
        <v>57</v>
      </c>
      <c r="O14" s="197">
        <v>72</v>
      </c>
    </row>
    <row r="15" spans="2:15" ht="15" customHeight="1" x14ac:dyDescent="0.15">
      <c r="B15" s="356"/>
      <c r="C15" s="199"/>
      <c r="D15" s="200"/>
      <c r="E15" s="201" t="s">
        <v>20</v>
      </c>
      <c r="F15" s="202">
        <v>2.9701686121919582</v>
      </c>
      <c r="G15" s="202">
        <v>2.6086956521739131</v>
      </c>
      <c r="H15" s="202">
        <v>2.4446435428132598</v>
      </c>
      <c r="I15" s="202">
        <v>2.0426632191338072</v>
      </c>
      <c r="J15" s="202">
        <v>2.4183337553811088</v>
      </c>
      <c r="K15" s="202">
        <v>2.3241362167536663</v>
      </c>
      <c r="L15" s="202">
        <v>2.5131145541051603</v>
      </c>
      <c r="M15" s="202">
        <v>1.0762975364745277</v>
      </c>
      <c r="N15" s="202">
        <v>0.665266106442577</v>
      </c>
      <c r="O15" s="202">
        <v>0.81892629663330307</v>
      </c>
    </row>
    <row r="16" spans="2:15" ht="15" customHeight="1" x14ac:dyDescent="0.15">
      <c r="B16" s="356"/>
      <c r="C16" s="4"/>
      <c r="D16" s="353" t="s">
        <v>26</v>
      </c>
      <c r="E16" s="354"/>
      <c r="F16" s="166">
        <v>220</v>
      </c>
      <c r="G16" s="166">
        <v>178</v>
      </c>
      <c r="H16" s="166">
        <v>145</v>
      </c>
      <c r="I16" s="166">
        <v>117</v>
      </c>
      <c r="J16" s="166">
        <v>100</v>
      </c>
      <c r="K16" s="166">
        <v>98</v>
      </c>
      <c r="L16" s="166">
        <v>94</v>
      </c>
      <c r="M16" s="166">
        <v>41</v>
      </c>
      <c r="N16" s="187">
        <v>34</v>
      </c>
      <c r="O16" s="166">
        <v>54</v>
      </c>
    </row>
    <row r="17" spans="2:15" ht="15" customHeight="1" x14ac:dyDescent="0.15">
      <c r="B17" s="356"/>
      <c r="C17" s="199"/>
      <c r="D17" s="200"/>
      <c r="E17" s="201" t="s">
        <v>20</v>
      </c>
      <c r="F17" s="203">
        <v>2.4655384960215172</v>
      </c>
      <c r="G17" s="203">
        <v>2.0181405895691609</v>
      </c>
      <c r="H17" s="203">
        <v>1.6231948953319153</v>
      </c>
      <c r="I17" s="203">
        <v>1.3015908332406274</v>
      </c>
      <c r="J17" s="203">
        <v>1.1568718186024989</v>
      </c>
      <c r="K17" s="203">
        <v>1.1837178403188791</v>
      </c>
      <c r="L17" s="203">
        <v>1.1841773746535651</v>
      </c>
      <c r="M17" s="203">
        <v>0.53420195439739415</v>
      </c>
      <c r="N17" s="203">
        <v>0.45472783201818917</v>
      </c>
      <c r="O17" s="203">
        <v>0.73479384950333382</v>
      </c>
    </row>
    <row r="18" spans="2:15" ht="15" customHeight="1" x14ac:dyDescent="0.15">
      <c r="B18" s="356"/>
      <c r="C18" s="4"/>
      <c r="D18" s="353" t="s">
        <v>27</v>
      </c>
      <c r="E18" s="354"/>
      <c r="F18" s="197">
        <v>147</v>
      </c>
      <c r="G18" s="197">
        <v>148</v>
      </c>
      <c r="H18" s="197">
        <v>131</v>
      </c>
      <c r="I18" s="197">
        <v>109</v>
      </c>
      <c r="J18" s="197">
        <v>71</v>
      </c>
      <c r="K18" s="197">
        <v>76</v>
      </c>
      <c r="L18" s="197">
        <v>76</v>
      </c>
      <c r="M18" s="197">
        <v>43</v>
      </c>
      <c r="N18" s="198">
        <v>27</v>
      </c>
      <c r="O18" s="197">
        <v>36</v>
      </c>
    </row>
    <row r="19" spans="2:15" ht="15" customHeight="1" x14ac:dyDescent="0.15">
      <c r="B19" s="356"/>
      <c r="C19" s="4"/>
      <c r="D19" s="4"/>
      <c r="E19" s="204" t="s">
        <v>20</v>
      </c>
      <c r="F19" s="202">
        <v>1.5442798613299717</v>
      </c>
      <c r="G19" s="202">
        <v>1.5083571137382796</v>
      </c>
      <c r="H19" s="202">
        <v>1.3184380032206118</v>
      </c>
      <c r="I19" s="202">
        <v>1.0889110889110889</v>
      </c>
      <c r="J19" s="202">
        <v>0.68105515587529974</v>
      </c>
      <c r="K19" s="202">
        <v>0.69942941284741389</v>
      </c>
      <c r="L19" s="202">
        <v>0.67226890756302526</v>
      </c>
      <c r="M19" s="202">
        <v>0.36935234495791103</v>
      </c>
      <c r="N19" s="202">
        <v>0.2269098243549878</v>
      </c>
      <c r="O19" s="202">
        <v>0.29853221660170826</v>
      </c>
    </row>
    <row r="20" spans="2:15" ht="15" customHeight="1" x14ac:dyDescent="0.15">
      <c r="B20" s="356"/>
      <c r="C20" s="329" t="s">
        <v>234</v>
      </c>
      <c r="D20" s="355"/>
      <c r="E20" s="330"/>
      <c r="F20" s="166">
        <v>3364</v>
      </c>
      <c r="G20" s="166">
        <v>2713</v>
      </c>
      <c r="H20" s="166">
        <v>2451</v>
      </c>
      <c r="I20" s="166">
        <v>2164</v>
      </c>
      <c r="J20" s="166">
        <v>1940</v>
      </c>
      <c r="K20" s="166">
        <v>1815</v>
      </c>
      <c r="L20" s="166">
        <v>1690</v>
      </c>
      <c r="M20" s="166">
        <v>723</v>
      </c>
      <c r="N20" s="187">
        <v>673</v>
      </c>
      <c r="O20" s="166">
        <v>536</v>
      </c>
    </row>
    <row r="21" spans="2:15" ht="15" customHeight="1" x14ac:dyDescent="0.15">
      <c r="B21" s="356"/>
      <c r="C21" s="196"/>
      <c r="D21" s="353" t="s">
        <v>189</v>
      </c>
      <c r="E21" s="354"/>
      <c r="F21" s="197">
        <v>451</v>
      </c>
      <c r="G21" s="197">
        <v>338</v>
      </c>
      <c r="H21" s="197">
        <v>326</v>
      </c>
      <c r="I21" s="197">
        <v>245</v>
      </c>
      <c r="J21" s="197">
        <v>189</v>
      </c>
      <c r="K21" s="197">
        <v>192</v>
      </c>
      <c r="L21" s="197">
        <v>159</v>
      </c>
      <c r="M21" s="197">
        <v>74</v>
      </c>
      <c r="N21" s="198">
        <v>113</v>
      </c>
      <c r="O21" s="197">
        <v>71</v>
      </c>
    </row>
    <row r="22" spans="2:15" ht="15" customHeight="1" x14ac:dyDescent="0.15">
      <c r="B22" s="356"/>
      <c r="C22" s="199"/>
      <c r="D22" s="200"/>
      <c r="E22" s="201" t="s">
        <v>19</v>
      </c>
      <c r="F22" s="202">
        <v>4.1209795321637426</v>
      </c>
      <c r="G22" s="202">
        <v>3.1160689591592146</v>
      </c>
      <c r="H22" s="202">
        <v>3.0404775228502148</v>
      </c>
      <c r="I22" s="202">
        <v>2.3004694835680755</v>
      </c>
      <c r="J22" s="202">
        <v>1.7926586360618417</v>
      </c>
      <c r="K22" s="202">
        <v>1.84243354764418</v>
      </c>
      <c r="L22" s="202">
        <v>1.5465421651590312</v>
      </c>
      <c r="M22" s="202">
        <v>0.73173143478690794</v>
      </c>
      <c r="N22" s="202">
        <v>1.138309660521809</v>
      </c>
      <c r="O22" s="202">
        <v>0.72768268935123503</v>
      </c>
    </row>
    <row r="23" spans="2:15" ht="15" customHeight="1" x14ac:dyDescent="0.15">
      <c r="B23" s="356"/>
      <c r="C23" s="4"/>
      <c r="D23" s="351" t="s">
        <v>22</v>
      </c>
      <c r="E23" s="352"/>
      <c r="F23" s="197">
        <v>1097</v>
      </c>
      <c r="G23" s="197">
        <v>1017</v>
      </c>
      <c r="H23" s="197">
        <v>880</v>
      </c>
      <c r="I23" s="197">
        <v>834</v>
      </c>
      <c r="J23" s="197">
        <v>696</v>
      </c>
      <c r="K23" s="197">
        <v>661</v>
      </c>
      <c r="L23" s="197">
        <v>668</v>
      </c>
      <c r="M23" s="197">
        <v>253</v>
      </c>
      <c r="N23" s="198">
        <v>252</v>
      </c>
      <c r="O23" s="197">
        <v>195</v>
      </c>
    </row>
    <row r="24" spans="2:15" ht="15" customHeight="1" x14ac:dyDescent="0.15">
      <c r="B24" s="356"/>
      <c r="C24" s="199"/>
      <c r="D24" s="200"/>
      <c r="E24" s="201" t="s">
        <v>20</v>
      </c>
      <c r="F24" s="202">
        <v>17.172824045084532</v>
      </c>
      <c r="G24" s="202">
        <v>16.204588910133843</v>
      </c>
      <c r="H24" s="202">
        <v>14.267185473411153</v>
      </c>
      <c r="I24" s="202">
        <v>13.5786388798437</v>
      </c>
      <c r="J24" s="202">
        <v>11.333659013190033</v>
      </c>
      <c r="K24" s="202">
        <v>10.730519480519481</v>
      </c>
      <c r="L24" s="202">
        <v>10.79857743291303</v>
      </c>
      <c r="M24" s="202">
        <v>4.0852575488454708</v>
      </c>
      <c r="N24" s="202">
        <v>4.0902450900827789</v>
      </c>
      <c r="O24" s="202">
        <v>3.1630170316301705</v>
      </c>
    </row>
    <row r="25" spans="2:15" ht="15" customHeight="1" x14ac:dyDescent="0.15">
      <c r="B25" s="356"/>
      <c r="C25" s="4"/>
      <c r="D25" s="353" t="s">
        <v>23</v>
      </c>
      <c r="E25" s="354"/>
      <c r="F25" s="197">
        <v>505</v>
      </c>
      <c r="G25" s="197">
        <v>436</v>
      </c>
      <c r="H25" s="197">
        <v>399</v>
      </c>
      <c r="I25" s="197">
        <v>352</v>
      </c>
      <c r="J25" s="197">
        <v>316</v>
      </c>
      <c r="K25" s="197">
        <v>294</v>
      </c>
      <c r="L25" s="197">
        <v>282</v>
      </c>
      <c r="M25" s="197">
        <v>103</v>
      </c>
      <c r="N25" s="198">
        <v>112</v>
      </c>
      <c r="O25" s="197">
        <v>61</v>
      </c>
    </row>
    <row r="26" spans="2:15" ht="15" customHeight="1" x14ac:dyDescent="0.15">
      <c r="B26" s="356"/>
      <c r="C26" s="199"/>
      <c r="D26" s="200"/>
      <c r="E26" s="201" t="s">
        <v>20</v>
      </c>
      <c r="F26" s="202">
        <v>6.1405642023346303</v>
      </c>
      <c r="G26" s="202">
        <v>5.4801407742584214</v>
      </c>
      <c r="H26" s="202">
        <v>5.1193225558121638</v>
      </c>
      <c r="I26" s="202">
        <v>4.63768115942029</v>
      </c>
      <c r="J26" s="202">
        <v>4.2587601078167117</v>
      </c>
      <c r="K26" s="202">
        <v>4.0534951054735968</v>
      </c>
      <c r="L26" s="202">
        <v>3.9651293588301462</v>
      </c>
      <c r="M26" s="202">
        <v>1.4764908256880733</v>
      </c>
      <c r="N26" s="202">
        <v>1.6415066686208413</v>
      </c>
      <c r="O26" s="202">
        <v>0.91180866965620333</v>
      </c>
    </row>
    <row r="27" spans="2:15" ht="15" customHeight="1" x14ac:dyDescent="0.15">
      <c r="B27" s="356"/>
      <c r="C27" s="4"/>
      <c r="D27" s="353" t="s">
        <v>24</v>
      </c>
      <c r="E27" s="354"/>
      <c r="F27" s="197">
        <v>332</v>
      </c>
      <c r="G27" s="197">
        <v>273</v>
      </c>
      <c r="H27" s="197">
        <v>241</v>
      </c>
      <c r="I27" s="197">
        <v>236</v>
      </c>
      <c r="J27" s="197">
        <v>226</v>
      </c>
      <c r="K27" s="197">
        <v>223</v>
      </c>
      <c r="L27" s="197">
        <v>194</v>
      </c>
      <c r="M27" s="197">
        <v>76</v>
      </c>
      <c r="N27" s="198">
        <v>68</v>
      </c>
      <c r="O27" s="197">
        <v>59</v>
      </c>
    </row>
    <row r="28" spans="2:15" ht="15" customHeight="1" x14ac:dyDescent="0.15">
      <c r="B28" s="356"/>
      <c r="C28" s="199"/>
      <c r="D28" s="200"/>
      <c r="E28" s="201" t="s">
        <v>20</v>
      </c>
      <c r="F28" s="202">
        <v>3.7070120589548909</v>
      </c>
      <c r="G28" s="202">
        <v>2.9950630828304994</v>
      </c>
      <c r="H28" s="202">
        <v>2.6187112897968055</v>
      </c>
      <c r="I28" s="202">
        <v>2.5111725899127477</v>
      </c>
      <c r="J28" s="202">
        <v>2.4142719794893708</v>
      </c>
      <c r="K28" s="202">
        <v>2.3975916568110955</v>
      </c>
      <c r="L28" s="202">
        <v>2.110071785947357</v>
      </c>
      <c r="M28" s="202">
        <v>0.83968622251684899</v>
      </c>
      <c r="N28" s="202">
        <v>0.76984037133476735</v>
      </c>
      <c r="O28" s="202">
        <v>0.68692513680288747</v>
      </c>
    </row>
    <row r="29" spans="2:15" ht="15" customHeight="1" x14ac:dyDescent="0.15">
      <c r="B29" s="356"/>
      <c r="C29" s="4"/>
      <c r="D29" s="353" t="s">
        <v>25</v>
      </c>
      <c r="E29" s="354"/>
      <c r="F29" s="197">
        <v>270</v>
      </c>
      <c r="G29" s="197">
        <v>188</v>
      </c>
      <c r="H29" s="197">
        <v>165</v>
      </c>
      <c r="I29" s="197">
        <v>162</v>
      </c>
      <c r="J29" s="197">
        <v>166</v>
      </c>
      <c r="K29" s="197">
        <v>152</v>
      </c>
      <c r="L29" s="197">
        <v>132</v>
      </c>
      <c r="M29" s="197">
        <v>65</v>
      </c>
      <c r="N29" s="198">
        <v>34</v>
      </c>
      <c r="O29" s="197">
        <v>48</v>
      </c>
    </row>
    <row r="30" spans="2:15" ht="15" customHeight="1" x14ac:dyDescent="0.15">
      <c r="B30" s="356"/>
      <c r="C30" s="199"/>
      <c r="D30" s="200"/>
      <c r="E30" s="201" t="s">
        <v>20</v>
      </c>
      <c r="F30" s="202">
        <v>3.4816247582205029</v>
      </c>
      <c r="G30" s="202">
        <v>2.4289405684754519</v>
      </c>
      <c r="H30" s="202">
        <v>2.1124055818717196</v>
      </c>
      <c r="I30" s="202">
        <v>2.0965445839264913</v>
      </c>
      <c r="J30" s="202">
        <v>2.1074012949092293</v>
      </c>
      <c r="K30" s="202">
        <v>1.8976279650436954</v>
      </c>
      <c r="L30" s="202">
        <v>1.6194331983805668</v>
      </c>
      <c r="M30" s="202">
        <v>0.78143784563597019</v>
      </c>
      <c r="N30" s="202">
        <v>0.39948302197156621</v>
      </c>
      <c r="O30" s="202">
        <v>0.55052184883587574</v>
      </c>
    </row>
    <row r="31" spans="2:15" ht="15" customHeight="1" x14ac:dyDescent="0.15">
      <c r="B31" s="356"/>
      <c r="C31" s="4"/>
      <c r="D31" s="353" t="s">
        <v>26</v>
      </c>
      <c r="E31" s="354"/>
      <c r="F31" s="166">
        <v>339</v>
      </c>
      <c r="G31" s="166">
        <v>230</v>
      </c>
      <c r="H31" s="166">
        <v>222</v>
      </c>
      <c r="I31" s="166">
        <v>162</v>
      </c>
      <c r="J31" s="166">
        <v>156</v>
      </c>
      <c r="K31" s="166">
        <v>122</v>
      </c>
      <c r="L31" s="166">
        <v>104</v>
      </c>
      <c r="M31" s="166">
        <v>59</v>
      </c>
      <c r="N31" s="187">
        <v>26</v>
      </c>
      <c r="O31" s="166">
        <v>22</v>
      </c>
    </row>
    <row r="32" spans="2:15" ht="15" customHeight="1" x14ac:dyDescent="0.15">
      <c r="B32" s="356"/>
      <c r="C32" s="199"/>
      <c r="D32" s="200"/>
      <c r="E32" s="201" t="s">
        <v>20</v>
      </c>
      <c r="F32" s="203">
        <v>3.5903410294429143</v>
      </c>
      <c r="G32" s="203">
        <v>2.4694009018681555</v>
      </c>
      <c r="H32" s="203">
        <v>2.3669900842307285</v>
      </c>
      <c r="I32" s="203">
        <v>1.7161016949152543</v>
      </c>
      <c r="J32" s="203">
        <v>1.7191977077363898</v>
      </c>
      <c r="K32" s="203">
        <v>1.4066643606595179</v>
      </c>
      <c r="L32" s="203">
        <v>1.2540696973351018</v>
      </c>
      <c r="M32" s="203">
        <v>0.73713143428285854</v>
      </c>
      <c r="N32" s="203">
        <v>0.33410434335646361</v>
      </c>
      <c r="O32" s="203">
        <v>0.28833551769331583</v>
      </c>
    </row>
    <row r="33" spans="2:15" ht="15" customHeight="1" x14ac:dyDescent="0.15">
      <c r="B33" s="356"/>
      <c r="C33" s="4"/>
      <c r="D33" s="353" t="s">
        <v>27</v>
      </c>
      <c r="E33" s="354"/>
      <c r="F33" s="197">
        <v>370</v>
      </c>
      <c r="G33" s="197">
        <v>231</v>
      </c>
      <c r="H33" s="197">
        <v>218</v>
      </c>
      <c r="I33" s="197">
        <v>173</v>
      </c>
      <c r="J33" s="197">
        <v>191</v>
      </c>
      <c r="K33" s="197">
        <v>171</v>
      </c>
      <c r="L33" s="197">
        <v>151</v>
      </c>
      <c r="M33" s="197">
        <v>93</v>
      </c>
      <c r="N33" s="198">
        <v>68</v>
      </c>
      <c r="O33" s="197">
        <v>80</v>
      </c>
    </row>
    <row r="34" spans="2:15" ht="15" customHeight="1" x14ac:dyDescent="0.15">
      <c r="B34" s="328"/>
      <c r="C34" s="164"/>
      <c r="D34" s="8"/>
      <c r="E34" s="201" t="s">
        <v>20</v>
      </c>
      <c r="F34" s="202">
        <v>2.7044806666179375</v>
      </c>
      <c r="G34" s="202">
        <v>1.6458852867830425</v>
      </c>
      <c r="H34" s="202">
        <v>1.5379188712522045</v>
      </c>
      <c r="I34" s="202">
        <v>1.2113149418848901</v>
      </c>
      <c r="J34" s="202">
        <v>1.2949152542372881</v>
      </c>
      <c r="K34" s="202">
        <v>1.1211644374508261</v>
      </c>
      <c r="L34" s="202">
        <v>0.95873015873015865</v>
      </c>
      <c r="M34" s="202">
        <v>0.57585139318885448</v>
      </c>
      <c r="N34" s="202">
        <v>0.41349954393432653</v>
      </c>
      <c r="O34" s="202">
        <v>0.48071145295036655</v>
      </c>
    </row>
    <row r="35" spans="2:15" ht="15" customHeight="1" x14ac:dyDescent="0.15">
      <c r="B35" s="29"/>
      <c r="C35" s="29"/>
      <c r="D35" s="29"/>
      <c r="F35" t="s">
        <v>235</v>
      </c>
      <c r="G35" s="29"/>
      <c r="H35" s="29"/>
      <c r="I35" s="29"/>
      <c r="J35" s="29"/>
      <c r="K35" s="29"/>
      <c r="L35" s="29"/>
      <c r="M35" s="29"/>
      <c r="N35" s="29"/>
    </row>
    <row r="37" spans="2:15" x14ac:dyDescent="0.15">
      <c r="O37" s="169"/>
    </row>
  </sheetData>
  <mergeCells count="28">
    <mergeCell ref="B5:B34"/>
    <mergeCell ref="C5:E5"/>
    <mergeCell ref="D6:E6"/>
    <mergeCell ref="D8:E8"/>
    <mergeCell ref="D10:E10"/>
    <mergeCell ref="L2:L3"/>
    <mergeCell ref="M2:M3"/>
    <mergeCell ref="N2:N3"/>
    <mergeCell ref="O2:O3"/>
    <mergeCell ref="B4:E4"/>
    <mergeCell ref="F2:F3"/>
    <mergeCell ref="G2:G3"/>
    <mergeCell ref="H2:H3"/>
    <mergeCell ref="I2:I3"/>
    <mergeCell ref="J2:J3"/>
    <mergeCell ref="K2:K3"/>
    <mergeCell ref="D33:E33"/>
    <mergeCell ref="D12:E12"/>
    <mergeCell ref="D14:E14"/>
    <mergeCell ref="D16:E16"/>
    <mergeCell ref="D18:E18"/>
    <mergeCell ref="C20:E20"/>
    <mergeCell ref="D21:E21"/>
    <mergeCell ref="D23:E23"/>
    <mergeCell ref="D25:E25"/>
    <mergeCell ref="D27:E27"/>
    <mergeCell ref="D29:E29"/>
    <mergeCell ref="D31:E31"/>
  </mergeCells>
  <phoneticPr fontId="1"/>
  <pageMargins left="0.7" right="0.7" top="0.75" bottom="0.75" header="0.3" footer="0.3"/>
  <pageSetup paperSize="9" scale="8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2535-7961-4176-B219-7CD2560A20B7}">
  <sheetPr>
    <pageSetUpPr fitToPage="1"/>
  </sheetPr>
  <dimension ref="B1:N19"/>
  <sheetViews>
    <sheetView showGridLines="0" view="pageBreakPreview" topLeftCell="D1" zoomScale="120" zoomScaleNormal="140" zoomScaleSheetLayoutView="120" workbookViewId="0">
      <selection activeCell="R10" sqref="R10"/>
    </sheetView>
  </sheetViews>
  <sheetFormatPr defaultRowHeight="13.5" x14ac:dyDescent="0.15"/>
  <cols>
    <col min="1" max="1" width="2.75" customWidth="1"/>
    <col min="2" max="3" width="2.25" customWidth="1"/>
    <col min="4" max="4" width="16.75" customWidth="1"/>
    <col min="5" max="14" width="6" customWidth="1"/>
  </cols>
  <sheetData>
    <row r="1" spans="2:14" x14ac:dyDescent="0.15">
      <c r="B1" t="s">
        <v>236</v>
      </c>
    </row>
    <row r="2" spans="2:14" ht="1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14" ht="15" customHeight="1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4" ht="15" customHeight="1" x14ac:dyDescent="0.15">
      <c r="B4" s="358" t="s">
        <v>221</v>
      </c>
      <c r="C4" s="359"/>
      <c r="D4" s="360"/>
      <c r="E4" s="205">
        <v>765</v>
      </c>
      <c r="F4" s="205">
        <v>672</v>
      </c>
      <c r="G4" s="205">
        <v>725</v>
      </c>
      <c r="H4" s="205">
        <v>689</v>
      </c>
      <c r="I4" s="205">
        <v>553</v>
      </c>
      <c r="J4" s="205">
        <v>604</v>
      </c>
      <c r="K4" s="205">
        <v>539</v>
      </c>
      <c r="L4" s="205">
        <v>415</v>
      </c>
      <c r="M4" s="205">
        <v>287</v>
      </c>
      <c r="N4" s="205">
        <v>345</v>
      </c>
    </row>
    <row r="5" spans="2:14" ht="15" customHeight="1" x14ac:dyDescent="0.15">
      <c r="B5" s="4"/>
      <c r="C5" s="329" t="s">
        <v>222</v>
      </c>
      <c r="D5" s="330"/>
      <c r="E5" s="166">
        <v>90</v>
      </c>
      <c r="F5" s="166">
        <v>79</v>
      </c>
      <c r="G5" s="166">
        <v>70</v>
      </c>
      <c r="H5" s="166">
        <v>90</v>
      </c>
      <c r="I5" s="166">
        <v>51</v>
      </c>
      <c r="J5" s="166">
        <v>62</v>
      </c>
      <c r="K5" s="166">
        <v>52</v>
      </c>
      <c r="L5" s="166">
        <v>32</v>
      </c>
      <c r="M5" s="166">
        <v>20</v>
      </c>
      <c r="N5" s="166">
        <v>36</v>
      </c>
    </row>
    <row r="6" spans="2:14" ht="15" customHeight="1" x14ac:dyDescent="0.15">
      <c r="B6" s="4"/>
      <c r="C6" s="4"/>
      <c r="D6" s="182" t="s">
        <v>223</v>
      </c>
      <c r="E6" s="168">
        <v>1.2455023526155549</v>
      </c>
      <c r="F6" s="168">
        <v>1.0998190171237645</v>
      </c>
      <c r="G6" s="168">
        <v>0.96845600442722746</v>
      </c>
      <c r="H6" s="168">
        <v>1.2520868113522539</v>
      </c>
      <c r="I6" s="168">
        <v>0.7174004782669855</v>
      </c>
      <c r="J6" s="168">
        <v>0.88382038488952241</v>
      </c>
      <c r="K6" s="168">
        <v>0.75253256150506509</v>
      </c>
      <c r="L6" s="168">
        <v>0.47190679840731453</v>
      </c>
      <c r="M6" s="168">
        <v>0.30021014710297211</v>
      </c>
      <c r="N6" s="168">
        <v>0.54537191334646262</v>
      </c>
    </row>
    <row r="7" spans="2:14" ht="15" customHeight="1" x14ac:dyDescent="0.15">
      <c r="B7" s="4"/>
      <c r="C7" s="329" t="s">
        <v>237</v>
      </c>
      <c r="D7" s="330"/>
      <c r="E7" s="166">
        <v>192</v>
      </c>
      <c r="F7" s="166">
        <v>169</v>
      </c>
      <c r="G7" s="166">
        <v>207</v>
      </c>
      <c r="H7" s="166">
        <v>179</v>
      </c>
      <c r="I7" s="166">
        <v>146</v>
      </c>
      <c r="J7" s="166">
        <v>154</v>
      </c>
      <c r="K7" s="166">
        <v>152</v>
      </c>
      <c r="L7" s="166">
        <v>110</v>
      </c>
      <c r="M7" s="166">
        <v>79</v>
      </c>
      <c r="N7" s="166">
        <v>86</v>
      </c>
    </row>
    <row r="8" spans="2:14" ht="15" customHeight="1" x14ac:dyDescent="0.15">
      <c r="B8" s="4"/>
      <c r="C8" s="4"/>
      <c r="D8" s="182" t="s">
        <v>223</v>
      </c>
      <c r="E8" s="168">
        <v>1.468451242829828</v>
      </c>
      <c r="F8" s="168">
        <v>1.3121118012422361</v>
      </c>
      <c r="G8" s="168">
        <v>1.6397338403041826</v>
      </c>
      <c r="H8" s="168">
        <v>1.4219891960597395</v>
      </c>
      <c r="I8" s="168">
        <v>1.1592821978720025</v>
      </c>
      <c r="J8" s="168">
        <v>1.2183544303797469</v>
      </c>
      <c r="K8" s="168">
        <v>1.1961910757850005</v>
      </c>
      <c r="L8" s="168">
        <v>0.86593718019365506</v>
      </c>
      <c r="M8" s="168">
        <v>0.62485169659099904</v>
      </c>
      <c r="N8" s="168">
        <v>0.67839394178433376</v>
      </c>
    </row>
    <row r="9" spans="2:14" ht="15" customHeight="1" x14ac:dyDescent="0.15">
      <c r="B9" s="4"/>
      <c r="C9" s="329" t="s">
        <v>226</v>
      </c>
      <c r="D9" s="330"/>
      <c r="E9" s="166">
        <v>122</v>
      </c>
      <c r="F9" s="166">
        <v>133</v>
      </c>
      <c r="G9" s="166">
        <v>115</v>
      </c>
      <c r="H9" s="166">
        <v>114</v>
      </c>
      <c r="I9" s="166">
        <v>88</v>
      </c>
      <c r="J9" s="166">
        <v>105</v>
      </c>
      <c r="K9" s="166">
        <v>84</v>
      </c>
      <c r="L9" s="166">
        <v>73</v>
      </c>
      <c r="M9" s="166">
        <v>39</v>
      </c>
      <c r="N9" s="166">
        <v>49</v>
      </c>
    </row>
    <row r="10" spans="2:14" ht="15" customHeight="1" x14ac:dyDescent="0.15">
      <c r="B10" s="4"/>
      <c r="C10" s="4"/>
      <c r="D10" s="182" t="s">
        <v>223</v>
      </c>
      <c r="E10" s="168">
        <v>0.73128334232452197</v>
      </c>
      <c r="F10" s="168">
        <v>0.82424392662369861</v>
      </c>
      <c r="G10" s="168">
        <v>0.72724973123379499</v>
      </c>
      <c r="H10" s="168">
        <v>0.73968336361276921</v>
      </c>
      <c r="I10" s="168">
        <v>0.58363178140336913</v>
      </c>
      <c r="J10" s="168">
        <v>0.71147852012467816</v>
      </c>
      <c r="K10" s="168">
        <v>0.57999033349444173</v>
      </c>
      <c r="L10" s="168">
        <v>0.51361429677056225</v>
      </c>
      <c r="M10" s="168">
        <v>0.28039398950319933</v>
      </c>
      <c r="N10" s="168">
        <v>0.35881663737551261</v>
      </c>
    </row>
    <row r="11" spans="2:14" ht="15" customHeight="1" x14ac:dyDescent="0.15">
      <c r="B11" s="4"/>
      <c r="C11" s="329" t="s">
        <v>227</v>
      </c>
      <c r="D11" s="330"/>
      <c r="E11" s="166">
        <v>103</v>
      </c>
      <c r="F11" s="166">
        <v>92</v>
      </c>
      <c r="G11" s="166">
        <v>104</v>
      </c>
      <c r="H11" s="166">
        <v>108</v>
      </c>
      <c r="I11" s="166">
        <v>82</v>
      </c>
      <c r="J11" s="166">
        <v>94</v>
      </c>
      <c r="K11" s="166">
        <v>93</v>
      </c>
      <c r="L11" s="166">
        <v>74</v>
      </c>
      <c r="M11" s="166">
        <v>33</v>
      </c>
      <c r="N11" s="166">
        <v>51</v>
      </c>
    </row>
    <row r="12" spans="2:14" ht="15" customHeight="1" x14ac:dyDescent="0.15">
      <c r="B12" s="4"/>
      <c r="C12" s="4"/>
      <c r="D12" s="182" t="s">
        <v>223</v>
      </c>
      <c r="E12" s="168">
        <v>0.56987938475157685</v>
      </c>
      <c r="F12" s="168">
        <v>0.49994565808064345</v>
      </c>
      <c r="G12" s="168">
        <v>0.55874926126900548</v>
      </c>
      <c r="H12" s="168">
        <v>0.5677934914042374</v>
      </c>
      <c r="I12" s="168">
        <v>0.43264918482562126</v>
      </c>
      <c r="J12" s="168">
        <v>0.498832519634897</v>
      </c>
      <c r="K12" s="168">
        <v>0.49903412749517062</v>
      </c>
      <c r="L12" s="168">
        <v>0.40337966748432813</v>
      </c>
      <c r="M12" s="168">
        <v>0.18432664916494443</v>
      </c>
      <c r="N12" s="168">
        <v>0.29295192141995519</v>
      </c>
    </row>
    <row r="13" spans="2:14" ht="15" customHeight="1" x14ac:dyDescent="0.15">
      <c r="B13" s="4"/>
      <c r="C13" s="329" t="s">
        <v>238</v>
      </c>
      <c r="D13" s="330"/>
      <c r="E13" s="166">
        <v>93</v>
      </c>
      <c r="F13" s="166">
        <v>72</v>
      </c>
      <c r="G13" s="166">
        <v>101</v>
      </c>
      <c r="H13" s="166">
        <v>68</v>
      </c>
      <c r="I13" s="166">
        <v>65</v>
      </c>
      <c r="J13" s="166">
        <v>72</v>
      </c>
      <c r="K13" s="166">
        <v>61</v>
      </c>
      <c r="L13" s="166">
        <v>49</v>
      </c>
      <c r="M13" s="166">
        <v>43</v>
      </c>
      <c r="N13" s="166">
        <v>56</v>
      </c>
    </row>
    <row r="14" spans="2:14" ht="15" customHeight="1" x14ac:dyDescent="0.15">
      <c r="B14" s="4"/>
      <c r="C14" s="4"/>
      <c r="D14" s="182" t="s">
        <v>223</v>
      </c>
      <c r="E14" s="168">
        <v>0.60135790494665375</v>
      </c>
      <c r="F14" s="168">
        <v>0.46623065466554431</v>
      </c>
      <c r="G14" s="168">
        <v>0.64639999999999997</v>
      </c>
      <c r="H14" s="168">
        <v>0.43973098810139677</v>
      </c>
      <c r="I14" s="168">
        <v>0.41204437400950872</v>
      </c>
      <c r="J14" s="168">
        <v>0.44843049327354262</v>
      </c>
      <c r="K14" s="168">
        <v>0.3731571542178993</v>
      </c>
      <c r="L14" s="168">
        <v>0.293817832943575</v>
      </c>
      <c r="M14" s="168">
        <v>0.25180066756456054</v>
      </c>
      <c r="N14" s="168">
        <v>0.31981724728726441</v>
      </c>
    </row>
    <row r="15" spans="2:14" ht="15" customHeight="1" x14ac:dyDescent="0.15">
      <c r="B15" s="4"/>
      <c r="C15" s="329" t="s">
        <v>239</v>
      </c>
      <c r="D15" s="330"/>
      <c r="E15" s="166">
        <v>94</v>
      </c>
      <c r="F15" s="166">
        <v>71</v>
      </c>
      <c r="G15" s="166">
        <v>77</v>
      </c>
      <c r="H15" s="166">
        <v>73</v>
      </c>
      <c r="I15" s="166">
        <v>67</v>
      </c>
      <c r="J15" s="166">
        <v>66</v>
      </c>
      <c r="K15" s="166">
        <v>56</v>
      </c>
      <c r="L15" s="166">
        <v>34</v>
      </c>
      <c r="M15" s="166">
        <v>36</v>
      </c>
      <c r="N15" s="166">
        <v>25</v>
      </c>
    </row>
    <row r="16" spans="2:14" ht="15" customHeight="1" x14ac:dyDescent="0.15">
      <c r="B16" s="4"/>
      <c r="C16" s="4"/>
      <c r="D16" s="182" t="s">
        <v>223</v>
      </c>
      <c r="E16" s="168">
        <v>0.51181531090057719</v>
      </c>
      <c r="F16" s="168">
        <v>0.39152972317194223</v>
      </c>
      <c r="G16" s="168">
        <v>0.42051226038992956</v>
      </c>
      <c r="H16" s="168">
        <v>0.3961363143043195</v>
      </c>
      <c r="I16" s="168">
        <v>0.37816786137607949</v>
      </c>
      <c r="J16" s="168">
        <v>0.38931162626083882</v>
      </c>
      <c r="K16" s="168">
        <v>0.34504004929143561</v>
      </c>
      <c r="L16" s="168">
        <v>0.21686439596887355</v>
      </c>
      <c r="M16" s="168">
        <v>0.235910878112713</v>
      </c>
      <c r="N16" s="168">
        <v>0.16688918558077437</v>
      </c>
    </row>
    <row r="17" spans="2:14" ht="15" customHeight="1" x14ac:dyDescent="0.15">
      <c r="B17" s="4"/>
      <c r="C17" s="329" t="s">
        <v>240</v>
      </c>
      <c r="D17" s="330"/>
      <c r="E17" s="166">
        <v>71</v>
      </c>
      <c r="F17" s="166">
        <v>56</v>
      </c>
      <c r="G17" s="166">
        <v>51</v>
      </c>
      <c r="H17" s="166">
        <v>57</v>
      </c>
      <c r="I17" s="166">
        <v>54</v>
      </c>
      <c r="J17" s="166">
        <v>51</v>
      </c>
      <c r="K17" s="166">
        <v>41</v>
      </c>
      <c r="L17" s="166">
        <v>43</v>
      </c>
      <c r="M17" s="166">
        <v>37</v>
      </c>
      <c r="N17" s="166">
        <v>42</v>
      </c>
    </row>
    <row r="18" spans="2:14" ht="15" customHeight="1" x14ac:dyDescent="0.15">
      <c r="B18" s="164"/>
      <c r="C18" s="8"/>
      <c r="D18" s="182" t="s">
        <v>223</v>
      </c>
      <c r="E18" s="168">
        <v>0.3060476744687271</v>
      </c>
      <c r="F18" s="168">
        <v>0.23485992283173965</v>
      </c>
      <c r="G18" s="168">
        <v>0.21155680922553613</v>
      </c>
      <c r="H18" s="168">
        <v>0.23466447097571017</v>
      </c>
      <c r="I18" s="168">
        <v>0.21448147118401714</v>
      </c>
      <c r="J18" s="168">
        <v>0.19521531100478468</v>
      </c>
      <c r="K18" s="168">
        <v>0.15150955249251691</v>
      </c>
      <c r="L18" s="168">
        <v>0.15472635025727755</v>
      </c>
      <c r="M18" s="168">
        <v>0.1305390911656788</v>
      </c>
      <c r="N18" s="168">
        <v>0.14633636458659977</v>
      </c>
    </row>
    <row r="19" spans="2:14" x14ac:dyDescent="0.15">
      <c r="E19" s="169"/>
      <c r="F19" s="169"/>
      <c r="G19" s="169"/>
      <c r="H19" s="169"/>
      <c r="I19" s="169"/>
      <c r="J19" s="169"/>
      <c r="K19" s="169"/>
      <c r="L19" s="169"/>
      <c r="M19" s="169"/>
      <c r="N19" s="169"/>
    </row>
  </sheetData>
  <mergeCells count="18">
    <mergeCell ref="C17:D17"/>
    <mergeCell ref="K2:K3"/>
    <mergeCell ref="L2:L3"/>
    <mergeCell ref="M2:M3"/>
    <mergeCell ref="N2:N3"/>
    <mergeCell ref="B4:D4"/>
    <mergeCell ref="C5:D5"/>
    <mergeCell ref="E2:E3"/>
    <mergeCell ref="F2:F3"/>
    <mergeCell ref="G2:G3"/>
    <mergeCell ref="H2:H3"/>
    <mergeCell ref="I2:I3"/>
    <mergeCell ref="J2:J3"/>
    <mergeCell ref="C7:D7"/>
    <mergeCell ref="C9:D9"/>
    <mergeCell ref="C11:D11"/>
    <mergeCell ref="C13:D13"/>
    <mergeCell ref="C15:D15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2"/>
  <sheetViews>
    <sheetView showGridLines="0" view="pageBreakPreview" zoomScale="115" zoomScaleNormal="160" zoomScaleSheetLayoutView="115" workbookViewId="0">
      <pane xSplit="3" ySplit="3" topLeftCell="D4" activePane="bottomRight" state="frozen"/>
      <selection activeCell="J10" sqref="J10"/>
      <selection pane="topRight" activeCell="J10" sqref="J10"/>
      <selection pane="bottomLeft" activeCell="J10" sqref="J10"/>
      <selection pane="bottomRight" activeCell="F24" sqref="F24"/>
    </sheetView>
  </sheetViews>
  <sheetFormatPr defaultRowHeight="13.5" x14ac:dyDescent="0.15"/>
  <cols>
    <col min="1" max="1" width="2" customWidth="1"/>
    <col min="2" max="2" width="1.875" customWidth="1"/>
    <col min="3" max="3" width="11.375" customWidth="1"/>
    <col min="4" max="7" width="8" customWidth="1"/>
    <col min="8" max="12" width="7.375" customWidth="1"/>
    <col min="13" max="13" width="8" customWidth="1"/>
  </cols>
  <sheetData>
    <row r="1" spans="2:13" x14ac:dyDescent="0.15">
      <c r="B1" t="s">
        <v>100</v>
      </c>
    </row>
    <row r="2" spans="2:13" ht="14.25" customHeight="1" x14ac:dyDescent="0.15">
      <c r="B2" s="28"/>
      <c r="C2" s="41" t="s">
        <v>86</v>
      </c>
      <c r="D2" s="231" t="s">
        <v>90</v>
      </c>
      <c r="E2" s="231" t="s">
        <v>91</v>
      </c>
      <c r="F2" s="231" t="s">
        <v>92</v>
      </c>
      <c r="G2" s="231" t="s">
        <v>93</v>
      </c>
      <c r="H2" s="231" t="s">
        <v>94</v>
      </c>
      <c r="I2" s="231" t="s">
        <v>95</v>
      </c>
      <c r="J2" s="231" t="s">
        <v>96</v>
      </c>
      <c r="K2" s="231" t="s">
        <v>97</v>
      </c>
      <c r="L2" s="231" t="s">
        <v>103</v>
      </c>
      <c r="M2" s="231" t="s">
        <v>104</v>
      </c>
    </row>
    <row r="3" spans="2:13" ht="14.25" customHeight="1" x14ac:dyDescent="0.15">
      <c r="B3" s="8" t="s">
        <v>87</v>
      </c>
      <c r="C3" s="4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2:13" ht="14.25" customHeight="1" x14ac:dyDescent="0.15">
      <c r="B4" s="234" t="s">
        <v>45</v>
      </c>
      <c r="C4" s="234"/>
      <c r="D4" s="2">
        <v>107313</v>
      </c>
      <c r="E4" s="2">
        <v>93566</v>
      </c>
      <c r="F4" s="2">
        <v>86373</v>
      </c>
      <c r="G4" s="2">
        <v>76477</v>
      </c>
      <c r="H4" s="2">
        <v>73122</v>
      </c>
      <c r="I4" s="2">
        <v>62745</v>
      </c>
      <c r="J4" s="2">
        <v>57808</v>
      </c>
      <c r="K4" s="2">
        <v>44093</v>
      </c>
      <c r="L4" s="2">
        <v>37240</v>
      </c>
      <c r="M4" s="2">
        <v>36588</v>
      </c>
    </row>
    <row r="5" spans="2:13" ht="14.25" customHeight="1" x14ac:dyDescent="0.15">
      <c r="B5" s="9"/>
      <c r="C5" s="6" t="s">
        <v>43</v>
      </c>
      <c r="D5" s="7">
        <v>62984</v>
      </c>
      <c r="E5" s="7">
        <v>52511</v>
      </c>
      <c r="F5" s="7">
        <v>50995</v>
      </c>
      <c r="G5" s="7">
        <v>44204</v>
      </c>
      <c r="H5" s="7">
        <v>41808</v>
      </c>
      <c r="I5" s="7">
        <v>36663</v>
      </c>
      <c r="J5" s="7">
        <v>33924</v>
      </c>
      <c r="K5" s="7">
        <v>22299</v>
      </c>
      <c r="L5" s="7">
        <v>18386</v>
      </c>
      <c r="M5" s="7">
        <v>16524</v>
      </c>
    </row>
    <row r="6" spans="2:13" ht="14.25" customHeight="1" x14ac:dyDescent="0.15">
      <c r="B6" s="234" t="s">
        <v>46</v>
      </c>
      <c r="C6" s="234"/>
      <c r="D6" s="2">
        <v>53914</v>
      </c>
      <c r="E6" s="2">
        <v>50500</v>
      </c>
      <c r="F6" s="2">
        <v>46786</v>
      </c>
      <c r="G6" s="2">
        <v>43780</v>
      </c>
      <c r="H6" s="2">
        <v>41481</v>
      </c>
      <c r="I6" s="2">
        <v>39237</v>
      </c>
      <c r="J6" s="2">
        <v>37083</v>
      </c>
      <c r="K6" s="2">
        <v>31836</v>
      </c>
      <c r="L6" s="2">
        <v>28456</v>
      </c>
      <c r="M6" s="2">
        <v>22139</v>
      </c>
    </row>
    <row r="7" spans="2:13" ht="14.25" customHeight="1" x14ac:dyDescent="0.15">
      <c r="B7" s="9"/>
      <c r="C7" s="6" t="s">
        <v>43</v>
      </c>
      <c r="D7" s="7">
        <v>30683</v>
      </c>
      <c r="E7" s="7">
        <v>27410</v>
      </c>
      <c r="F7" s="7">
        <v>27876</v>
      </c>
      <c r="G7" s="7">
        <v>25072</v>
      </c>
      <c r="H7" s="7">
        <v>23632</v>
      </c>
      <c r="I7" s="7">
        <v>22303</v>
      </c>
      <c r="J7" s="7">
        <v>20521</v>
      </c>
      <c r="K7" s="7">
        <v>16689</v>
      </c>
      <c r="L7" s="7">
        <v>14487</v>
      </c>
      <c r="M7" s="7">
        <v>9846</v>
      </c>
    </row>
    <row r="8" spans="2:13" ht="14.25" customHeight="1" x14ac:dyDescent="0.15">
      <c r="B8" s="235" t="s">
        <v>47</v>
      </c>
      <c r="C8" s="235"/>
      <c r="D8" s="10">
        <v>9063</v>
      </c>
      <c r="E8" s="10">
        <v>8231</v>
      </c>
      <c r="F8" s="10">
        <v>7820</v>
      </c>
      <c r="G8" s="10">
        <v>7326</v>
      </c>
      <c r="H8" s="10">
        <v>7241</v>
      </c>
      <c r="I8" s="10">
        <v>6561</v>
      </c>
      <c r="J8" s="10">
        <v>6106</v>
      </c>
      <c r="K8" s="10">
        <v>5671</v>
      </c>
      <c r="L8" s="10">
        <v>5167</v>
      </c>
      <c r="M8" s="10">
        <v>4896</v>
      </c>
    </row>
    <row r="9" spans="2:13" ht="14.25" customHeight="1" x14ac:dyDescent="0.15">
      <c r="B9" s="233" t="s">
        <v>1</v>
      </c>
      <c r="C9" s="233"/>
      <c r="D9" s="11">
        <v>50.2</v>
      </c>
      <c r="E9" s="11">
        <v>54</v>
      </c>
      <c r="F9" s="11">
        <v>54.2</v>
      </c>
      <c r="G9" s="11">
        <v>57.2</v>
      </c>
      <c r="H9" s="11">
        <v>56.7</v>
      </c>
      <c r="I9" s="11">
        <v>62.5</v>
      </c>
      <c r="J9" s="11">
        <v>64.099999999999994</v>
      </c>
      <c r="K9" s="11">
        <v>72.2</v>
      </c>
      <c r="L9" s="11">
        <v>76.400000000000006</v>
      </c>
      <c r="M9" s="11">
        <f>ROUND((M6/M4*100),1)</f>
        <v>60.5</v>
      </c>
    </row>
    <row r="10" spans="2:13" ht="14.25" customHeight="1" x14ac:dyDescent="0.15">
      <c r="B10" s="12"/>
      <c r="C10" s="6" t="s">
        <v>43</v>
      </c>
      <c r="D10" s="13">
        <v>48.715546805537912</v>
      </c>
      <c r="E10" s="13">
        <v>52.198586962731618</v>
      </c>
      <c r="F10" s="13">
        <v>54.66418276301598</v>
      </c>
      <c r="G10" s="13">
        <v>56.718848972943626</v>
      </c>
      <c r="H10" s="13">
        <v>56.525066972828164</v>
      </c>
      <c r="I10" s="13">
        <v>60.832446881051737</v>
      </c>
      <c r="J10" s="13">
        <v>60.491097747907084</v>
      </c>
      <c r="K10" s="13">
        <v>74.841921162383969</v>
      </c>
      <c r="L10" s="13">
        <v>78.79364734036767</v>
      </c>
      <c r="M10" s="13">
        <f>M7/M5*100</f>
        <v>59.586056644880173</v>
      </c>
    </row>
    <row r="12" spans="2:13" x14ac:dyDescent="0.15">
      <c r="I12" s="1"/>
    </row>
  </sheetData>
  <mergeCells count="14">
    <mergeCell ref="B9:C9"/>
    <mergeCell ref="B4:C4"/>
    <mergeCell ref="B6:C6"/>
    <mergeCell ref="B8:C8"/>
    <mergeCell ref="J2:J3"/>
    <mergeCell ref="D2:D3"/>
    <mergeCell ref="E2:E3"/>
    <mergeCell ref="M2:M3"/>
    <mergeCell ref="I2:I3"/>
    <mergeCell ref="H2:H3"/>
    <mergeCell ref="G2:G3"/>
    <mergeCell ref="F2:F3"/>
    <mergeCell ref="L2:L3"/>
    <mergeCell ref="K2:K3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0"/>
  <sheetViews>
    <sheetView showGridLines="0" view="pageBreakPreview" zoomScaleNormal="160" zoomScaleSheetLayoutView="100" workbookViewId="0">
      <pane xSplit="4" ySplit="3" topLeftCell="E4" activePane="bottomRight" state="frozen"/>
      <selection activeCell="J10" sqref="J10"/>
      <selection pane="topRight" activeCell="J10" sqref="J10"/>
      <selection pane="bottomLeft" activeCell="J10" sqref="J10"/>
      <selection pane="bottomRight" activeCell="B2" sqref="B2:N20"/>
    </sheetView>
  </sheetViews>
  <sheetFormatPr defaultRowHeight="13.5" x14ac:dyDescent="0.15"/>
  <cols>
    <col min="1" max="1" width="2" customWidth="1"/>
    <col min="2" max="2" width="1.75" customWidth="1"/>
    <col min="3" max="3" width="1.875" customWidth="1"/>
    <col min="4" max="4" width="17.375" customWidth="1"/>
    <col min="5" max="14" width="7.75" customWidth="1"/>
  </cols>
  <sheetData>
    <row r="1" spans="2:14" x14ac:dyDescent="0.15">
      <c r="B1" t="s">
        <v>99</v>
      </c>
    </row>
    <row r="2" spans="2:14" ht="14.2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14" ht="14.25" customHeight="1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4" ht="14.25" customHeight="1" x14ac:dyDescent="0.15">
      <c r="B4" s="236" t="s">
        <v>40</v>
      </c>
      <c r="C4" s="237"/>
      <c r="D4" s="238"/>
      <c r="E4" s="3">
        <v>62984</v>
      </c>
      <c r="F4" s="3">
        <v>52511</v>
      </c>
      <c r="G4" s="3">
        <v>50995</v>
      </c>
      <c r="H4" s="3">
        <v>44204</v>
      </c>
      <c r="I4" s="3">
        <v>41808</v>
      </c>
      <c r="J4" s="3">
        <v>36663</v>
      </c>
      <c r="K4" s="3">
        <v>33924</v>
      </c>
      <c r="L4" s="3">
        <v>22299</v>
      </c>
      <c r="M4" s="3">
        <v>18386</v>
      </c>
      <c r="N4" s="3">
        <v>16524</v>
      </c>
    </row>
    <row r="5" spans="2:14" ht="14.25" customHeight="1" x14ac:dyDescent="0.15">
      <c r="B5" s="4"/>
      <c r="C5" s="234" t="s">
        <v>35</v>
      </c>
      <c r="D5" s="234"/>
      <c r="E5" s="2">
        <v>40619</v>
      </c>
      <c r="F5" s="2">
        <v>34116</v>
      </c>
      <c r="G5" s="2">
        <v>31374</v>
      </c>
      <c r="H5" s="2">
        <v>27058</v>
      </c>
      <c r="I5" s="2">
        <v>25511</v>
      </c>
      <c r="J5" s="2">
        <v>22103</v>
      </c>
      <c r="K5" s="2">
        <v>19543</v>
      </c>
      <c r="L5" s="2">
        <v>13865</v>
      </c>
      <c r="M5" s="2">
        <v>11118</v>
      </c>
      <c r="N5" s="2">
        <v>10553</v>
      </c>
    </row>
    <row r="6" spans="2:14" ht="14.25" customHeight="1" x14ac:dyDescent="0.15">
      <c r="B6" s="4"/>
      <c r="C6" s="5"/>
      <c r="D6" s="30" t="s">
        <v>33</v>
      </c>
      <c r="E6" s="31">
        <v>26305</v>
      </c>
      <c r="F6" s="31">
        <v>21398</v>
      </c>
      <c r="G6" s="31">
        <v>19875</v>
      </c>
      <c r="H6" s="31">
        <v>17576</v>
      </c>
      <c r="I6" s="31">
        <v>16418</v>
      </c>
      <c r="J6" s="31">
        <v>14452</v>
      </c>
      <c r="K6" s="31">
        <v>13302</v>
      </c>
      <c r="L6" s="31">
        <v>9297</v>
      </c>
      <c r="M6" s="31">
        <v>7351</v>
      </c>
      <c r="N6" s="31">
        <v>7064</v>
      </c>
    </row>
    <row r="7" spans="2:14" ht="14.25" customHeight="1" x14ac:dyDescent="0.15">
      <c r="B7" s="4"/>
      <c r="C7" s="5"/>
      <c r="D7" s="30" t="s">
        <v>37</v>
      </c>
      <c r="E7" s="31">
        <v>3866</v>
      </c>
      <c r="F7" s="31">
        <v>3306</v>
      </c>
      <c r="G7" s="31">
        <v>3048</v>
      </c>
      <c r="H7" s="31">
        <v>2612</v>
      </c>
      <c r="I7" s="31">
        <v>2427</v>
      </c>
      <c r="J7" s="31">
        <v>1912</v>
      </c>
      <c r="K7" s="31">
        <v>1737</v>
      </c>
      <c r="L7" s="31">
        <v>1417</v>
      </c>
      <c r="M7" s="31">
        <v>1226</v>
      </c>
      <c r="N7" s="31">
        <v>1217</v>
      </c>
    </row>
    <row r="8" spans="2:14" ht="14.25" customHeight="1" x14ac:dyDescent="0.15">
      <c r="B8" s="4"/>
      <c r="C8" s="5"/>
      <c r="D8" s="32" t="s">
        <v>38</v>
      </c>
      <c r="E8" s="33">
        <v>10448</v>
      </c>
      <c r="F8" s="33">
        <v>9412</v>
      </c>
      <c r="G8" s="33">
        <v>8451</v>
      </c>
      <c r="H8" s="33">
        <v>6870</v>
      </c>
      <c r="I8" s="33">
        <v>6666</v>
      </c>
      <c r="J8" s="33">
        <v>5739</v>
      </c>
      <c r="K8" s="33">
        <v>4504</v>
      </c>
      <c r="L8" s="33">
        <v>3151</v>
      </c>
      <c r="M8" s="33">
        <v>2541</v>
      </c>
      <c r="N8" s="33">
        <v>2272</v>
      </c>
    </row>
    <row r="9" spans="2:14" ht="14.25" customHeight="1" x14ac:dyDescent="0.15">
      <c r="B9" s="4"/>
      <c r="C9" s="234" t="s">
        <v>36</v>
      </c>
      <c r="D9" s="234"/>
      <c r="E9" s="2">
        <v>13683</v>
      </c>
      <c r="F9" s="2">
        <v>11098</v>
      </c>
      <c r="G9" s="2">
        <v>12169</v>
      </c>
      <c r="H9" s="2">
        <v>9828</v>
      </c>
      <c r="I9" s="2">
        <v>9470</v>
      </c>
      <c r="J9" s="2">
        <v>7409</v>
      </c>
      <c r="K9" s="2">
        <v>7852</v>
      </c>
      <c r="L9" s="2">
        <v>5897</v>
      </c>
      <c r="M9" s="2">
        <v>5094</v>
      </c>
      <c r="N9" s="2">
        <v>4162</v>
      </c>
    </row>
    <row r="10" spans="2:14" ht="14.25" customHeight="1" x14ac:dyDescent="0.15">
      <c r="B10" s="4"/>
      <c r="C10" s="5"/>
      <c r="D10" s="30" t="s">
        <v>33</v>
      </c>
      <c r="E10" s="31">
        <v>11212</v>
      </c>
      <c r="F10" s="31">
        <v>9226</v>
      </c>
      <c r="G10" s="31">
        <v>10515</v>
      </c>
      <c r="H10" s="31">
        <v>8296</v>
      </c>
      <c r="I10" s="31">
        <v>8179</v>
      </c>
      <c r="J10" s="31">
        <v>6379</v>
      </c>
      <c r="K10" s="31">
        <v>6888</v>
      </c>
      <c r="L10" s="31">
        <v>5180</v>
      </c>
      <c r="M10" s="31">
        <v>4541</v>
      </c>
      <c r="N10" s="31">
        <v>3674</v>
      </c>
    </row>
    <row r="11" spans="2:14" ht="14.25" customHeight="1" x14ac:dyDescent="0.15">
      <c r="B11" s="4"/>
      <c r="C11" s="5"/>
      <c r="D11" s="30" t="s">
        <v>37</v>
      </c>
      <c r="E11" s="31">
        <v>792</v>
      </c>
      <c r="F11" s="31">
        <v>499</v>
      </c>
      <c r="G11" s="31">
        <v>443</v>
      </c>
      <c r="H11" s="31">
        <v>452</v>
      </c>
      <c r="I11" s="31">
        <v>389</v>
      </c>
      <c r="J11" s="31">
        <v>291</v>
      </c>
      <c r="K11" s="31">
        <v>287</v>
      </c>
      <c r="L11" s="31">
        <v>236</v>
      </c>
      <c r="M11" s="31">
        <v>169</v>
      </c>
      <c r="N11" s="31">
        <v>158</v>
      </c>
    </row>
    <row r="12" spans="2:14" ht="14.25" customHeight="1" x14ac:dyDescent="0.15">
      <c r="B12" s="4"/>
      <c r="C12" s="5"/>
      <c r="D12" s="32" t="s">
        <v>38</v>
      </c>
      <c r="E12" s="33">
        <v>1679</v>
      </c>
      <c r="F12" s="33">
        <v>1373</v>
      </c>
      <c r="G12" s="33">
        <v>1211</v>
      </c>
      <c r="H12" s="33">
        <v>1080</v>
      </c>
      <c r="I12" s="33">
        <v>902</v>
      </c>
      <c r="J12" s="33">
        <v>739</v>
      </c>
      <c r="K12" s="33">
        <v>677</v>
      </c>
      <c r="L12" s="33">
        <v>481</v>
      </c>
      <c r="M12" s="33">
        <v>384</v>
      </c>
      <c r="N12" s="33">
        <v>330</v>
      </c>
    </row>
    <row r="13" spans="2:14" ht="14.25" customHeight="1" x14ac:dyDescent="0.15">
      <c r="B13" s="4"/>
      <c r="C13" s="234" t="s">
        <v>34</v>
      </c>
      <c r="D13" s="234"/>
      <c r="E13" s="2">
        <v>3272</v>
      </c>
      <c r="F13" s="2">
        <v>2730</v>
      </c>
      <c r="G13" s="2">
        <v>2381</v>
      </c>
      <c r="H13" s="2">
        <v>2204</v>
      </c>
      <c r="I13" s="2">
        <v>1900</v>
      </c>
      <c r="J13" s="2">
        <v>1859</v>
      </c>
      <c r="K13" s="2">
        <v>1421</v>
      </c>
      <c r="L13" s="2">
        <v>1177</v>
      </c>
      <c r="M13" s="2">
        <v>971</v>
      </c>
      <c r="N13" s="2">
        <v>878</v>
      </c>
    </row>
    <row r="14" spans="2:14" ht="14.25" customHeight="1" x14ac:dyDescent="0.15">
      <c r="B14" s="4"/>
      <c r="C14" s="5"/>
      <c r="D14" s="30" t="s">
        <v>33</v>
      </c>
      <c r="E14" s="31">
        <v>2512</v>
      </c>
      <c r="F14" s="31">
        <v>2079</v>
      </c>
      <c r="G14" s="31">
        <v>1770</v>
      </c>
      <c r="H14" s="31">
        <v>1728</v>
      </c>
      <c r="I14" s="31">
        <v>1485</v>
      </c>
      <c r="J14" s="31">
        <v>1541</v>
      </c>
      <c r="K14" s="31">
        <v>1113</v>
      </c>
      <c r="L14" s="31">
        <v>928</v>
      </c>
      <c r="M14" s="31">
        <v>734</v>
      </c>
      <c r="N14" s="31">
        <v>684</v>
      </c>
    </row>
    <row r="15" spans="2:14" ht="14.25" customHeight="1" x14ac:dyDescent="0.15">
      <c r="B15" s="4"/>
      <c r="C15" s="5"/>
      <c r="D15" s="30" t="s">
        <v>37</v>
      </c>
      <c r="E15" s="31">
        <v>254</v>
      </c>
      <c r="F15" s="31">
        <v>228</v>
      </c>
      <c r="G15" s="31">
        <v>199</v>
      </c>
      <c r="H15" s="31">
        <v>153</v>
      </c>
      <c r="I15" s="31">
        <v>136</v>
      </c>
      <c r="J15" s="31">
        <v>101</v>
      </c>
      <c r="K15" s="31">
        <v>110</v>
      </c>
      <c r="L15" s="31">
        <v>101</v>
      </c>
      <c r="M15" s="31">
        <v>98</v>
      </c>
      <c r="N15" s="31">
        <v>74</v>
      </c>
    </row>
    <row r="16" spans="2:14" ht="14.25" customHeight="1" x14ac:dyDescent="0.15">
      <c r="B16" s="4"/>
      <c r="C16" s="5"/>
      <c r="D16" s="32" t="s">
        <v>38</v>
      </c>
      <c r="E16" s="33">
        <v>506</v>
      </c>
      <c r="F16" s="33">
        <v>423</v>
      </c>
      <c r="G16" s="33">
        <v>412</v>
      </c>
      <c r="H16" s="33">
        <v>323</v>
      </c>
      <c r="I16" s="33">
        <v>279</v>
      </c>
      <c r="J16" s="33">
        <v>217</v>
      </c>
      <c r="K16" s="33">
        <v>198</v>
      </c>
      <c r="L16" s="33">
        <v>148</v>
      </c>
      <c r="M16" s="33">
        <v>139</v>
      </c>
      <c r="N16" s="33">
        <v>120</v>
      </c>
    </row>
    <row r="17" spans="2:14" ht="14.25" customHeight="1" x14ac:dyDescent="0.15">
      <c r="B17" s="4"/>
      <c r="C17" s="234" t="s">
        <v>39</v>
      </c>
      <c r="D17" s="234"/>
      <c r="E17" s="2">
        <v>5410</v>
      </c>
      <c r="F17" s="2">
        <v>4567</v>
      </c>
      <c r="G17" s="2">
        <v>5071</v>
      </c>
      <c r="H17" s="2">
        <v>5114</v>
      </c>
      <c r="I17" s="2">
        <v>4927</v>
      </c>
      <c r="J17" s="2">
        <v>5292</v>
      </c>
      <c r="K17" s="2">
        <v>5108</v>
      </c>
      <c r="L17" s="2">
        <v>1360</v>
      </c>
      <c r="M17" s="2">
        <v>1203</v>
      </c>
      <c r="N17" s="2">
        <v>931</v>
      </c>
    </row>
    <row r="18" spans="2:14" ht="14.25" customHeight="1" x14ac:dyDescent="0.15">
      <c r="B18" s="4"/>
      <c r="C18" s="5"/>
      <c r="D18" s="30" t="s">
        <v>33</v>
      </c>
      <c r="E18" s="31">
        <v>3859</v>
      </c>
      <c r="F18" s="31">
        <v>3332</v>
      </c>
      <c r="G18" s="31">
        <v>3742</v>
      </c>
      <c r="H18" s="31">
        <v>3932</v>
      </c>
      <c r="I18" s="31">
        <v>3865</v>
      </c>
      <c r="J18" s="31">
        <v>4318</v>
      </c>
      <c r="K18" s="31">
        <v>4071</v>
      </c>
      <c r="L18" s="31">
        <v>911</v>
      </c>
      <c r="M18" s="31">
        <v>925</v>
      </c>
      <c r="N18" s="31">
        <v>649</v>
      </c>
    </row>
    <row r="19" spans="2:14" ht="14.25" customHeight="1" x14ac:dyDescent="0.15">
      <c r="B19" s="4"/>
      <c r="C19" s="5"/>
      <c r="D19" s="30" t="s">
        <v>37</v>
      </c>
      <c r="E19" s="31">
        <v>375</v>
      </c>
      <c r="F19" s="31">
        <v>308</v>
      </c>
      <c r="G19" s="31">
        <v>289</v>
      </c>
      <c r="H19" s="31">
        <v>325</v>
      </c>
      <c r="I19" s="31">
        <v>295</v>
      </c>
      <c r="J19" s="31">
        <v>290</v>
      </c>
      <c r="K19" s="31">
        <v>230</v>
      </c>
      <c r="L19" s="31">
        <v>146</v>
      </c>
      <c r="M19" s="31">
        <v>97</v>
      </c>
      <c r="N19" s="31">
        <v>138</v>
      </c>
    </row>
    <row r="20" spans="2:14" ht="14.25" customHeight="1" x14ac:dyDescent="0.15">
      <c r="B20" s="8"/>
      <c r="C20" s="9"/>
      <c r="D20" s="32" t="s">
        <v>38</v>
      </c>
      <c r="E20" s="33">
        <v>1176</v>
      </c>
      <c r="F20" s="33">
        <v>927</v>
      </c>
      <c r="G20" s="33">
        <v>1040</v>
      </c>
      <c r="H20" s="33">
        <v>857</v>
      </c>
      <c r="I20" s="33">
        <v>767</v>
      </c>
      <c r="J20" s="33">
        <v>684</v>
      </c>
      <c r="K20" s="33">
        <v>807</v>
      </c>
      <c r="L20" s="33">
        <v>303</v>
      </c>
      <c r="M20" s="33">
        <v>181</v>
      </c>
      <c r="N20" s="33">
        <v>144</v>
      </c>
    </row>
  </sheetData>
  <mergeCells count="15">
    <mergeCell ref="C17:D17"/>
    <mergeCell ref="B4:D4"/>
    <mergeCell ref="C13:D13"/>
    <mergeCell ref="C9:D9"/>
    <mergeCell ref="C5:D5"/>
    <mergeCell ref="N2:N3"/>
    <mergeCell ref="J2:J3"/>
    <mergeCell ref="E2:E3"/>
    <mergeCell ref="F2:F3"/>
    <mergeCell ref="G2:G3"/>
    <mergeCell ref="H2:H3"/>
    <mergeCell ref="I2:I3"/>
    <mergeCell ref="M2:M3"/>
    <mergeCell ref="L2:L3"/>
    <mergeCell ref="K2:K3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4"/>
  <sheetViews>
    <sheetView showGridLines="0" view="pageBreakPreview" zoomScaleNormal="100" zoomScaleSheetLayoutView="100" workbookViewId="0">
      <pane xSplit="3" ySplit="4" topLeftCell="D5" activePane="bottomRight" state="frozen"/>
      <selection activeCell="O38" sqref="O38"/>
      <selection pane="topRight" activeCell="O38" sqref="O38"/>
      <selection pane="bottomLeft" activeCell="O38" sqref="O38"/>
      <selection pane="bottomRight" activeCell="O38" sqref="O38"/>
    </sheetView>
  </sheetViews>
  <sheetFormatPr defaultRowHeight="13.5" x14ac:dyDescent="0.15"/>
  <cols>
    <col min="1" max="1" width="1.625" customWidth="1"/>
    <col min="2" max="2" width="2" customWidth="1"/>
    <col min="3" max="3" width="19.75" customWidth="1"/>
    <col min="4" max="13" width="8.375" customWidth="1"/>
  </cols>
  <sheetData>
    <row r="1" spans="2:13" x14ac:dyDescent="0.15">
      <c r="B1" t="s">
        <v>105</v>
      </c>
    </row>
    <row r="2" spans="2:13" ht="13.5" customHeight="1" x14ac:dyDescent="0.15">
      <c r="B2" s="28"/>
      <c r="C2" s="41" t="s">
        <v>88</v>
      </c>
      <c r="D2" s="246" t="s">
        <v>62</v>
      </c>
      <c r="E2" s="246"/>
      <c r="F2" s="246"/>
      <c r="G2" s="246"/>
      <c r="H2" s="54"/>
      <c r="I2" s="239" t="s">
        <v>63</v>
      </c>
      <c r="J2" s="246"/>
      <c r="K2" s="241"/>
      <c r="L2" s="242" t="s">
        <v>64</v>
      </c>
      <c r="M2" s="242" t="s">
        <v>65</v>
      </c>
    </row>
    <row r="3" spans="2:13" x14ac:dyDescent="0.15">
      <c r="B3" s="4"/>
      <c r="C3" s="55"/>
      <c r="D3" s="56"/>
      <c r="E3" s="242" t="s">
        <v>66</v>
      </c>
      <c r="F3" s="242" t="s">
        <v>67</v>
      </c>
      <c r="G3" s="239" t="s">
        <v>68</v>
      </c>
      <c r="H3" s="240"/>
      <c r="I3" s="57"/>
      <c r="J3" s="242" t="s">
        <v>69</v>
      </c>
      <c r="K3" s="242" t="s">
        <v>70</v>
      </c>
      <c r="L3" s="244"/>
      <c r="M3" s="244"/>
    </row>
    <row r="4" spans="2:13" ht="27" x14ac:dyDescent="0.15">
      <c r="B4" s="58" t="s">
        <v>87</v>
      </c>
      <c r="C4" s="45"/>
      <c r="D4" s="59"/>
      <c r="E4" s="243"/>
      <c r="F4" s="243"/>
      <c r="G4" s="60"/>
      <c r="H4" s="60" t="s">
        <v>71</v>
      </c>
      <c r="I4" s="60"/>
      <c r="J4" s="243"/>
      <c r="K4" s="243"/>
      <c r="L4" s="243"/>
      <c r="M4" s="243"/>
    </row>
    <row r="5" spans="2:13" x14ac:dyDescent="0.15">
      <c r="B5" s="28" t="s">
        <v>72</v>
      </c>
      <c r="C5" s="61"/>
      <c r="D5" s="20">
        <v>4373</v>
      </c>
      <c r="E5" s="20">
        <v>931</v>
      </c>
      <c r="F5" s="20">
        <v>1896</v>
      </c>
      <c r="G5" s="20">
        <v>1546</v>
      </c>
      <c r="H5" s="20">
        <v>918</v>
      </c>
      <c r="I5" s="20">
        <v>1706</v>
      </c>
      <c r="J5" s="20">
        <v>782</v>
      </c>
      <c r="K5" s="20">
        <v>924</v>
      </c>
      <c r="L5" s="20">
        <v>4231</v>
      </c>
      <c r="M5" s="20">
        <v>10310</v>
      </c>
    </row>
    <row r="6" spans="2:13" x14ac:dyDescent="0.15">
      <c r="B6" s="4"/>
      <c r="C6" s="62" t="s">
        <v>73</v>
      </c>
      <c r="D6" s="22">
        <v>2242</v>
      </c>
      <c r="E6" s="22">
        <v>61</v>
      </c>
      <c r="F6" s="22">
        <v>905</v>
      </c>
      <c r="G6" s="22">
        <v>1276</v>
      </c>
      <c r="H6" s="22">
        <v>750</v>
      </c>
      <c r="I6" s="22">
        <v>1474</v>
      </c>
      <c r="J6" s="22">
        <v>587</v>
      </c>
      <c r="K6" s="22">
        <v>887</v>
      </c>
      <c r="L6" s="22">
        <v>3163</v>
      </c>
      <c r="M6" s="22">
        <v>6879</v>
      </c>
    </row>
    <row r="7" spans="2:13" x14ac:dyDescent="0.15">
      <c r="B7" s="4"/>
      <c r="C7" s="62" t="s">
        <v>74</v>
      </c>
      <c r="D7" s="22">
        <v>756</v>
      </c>
      <c r="E7" s="22">
        <v>268</v>
      </c>
      <c r="F7" s="22">
        <v>397</v>
      </c>
      <c r="G7" s="22">
        <v>91</v>
      </c>
      <c r="H7" s="22">
        <v>57</v>
      </c>
      <c r="I7" s="22">
        <v>71</v>
      </c>
      <c r="J7" s="22">
        <v>54</v>
      </c>
      <c r="K7" s="22">
        <v>17</v>
      </c>
      <c r="L7" s="22">
        <v>362</v>
      </c>
      <c r="M7" s="22">
        <v>1189</v>
      </c>
    </row>
    <row r="8" spans="2:13" x14ac:dyDescent="0.15">
      <c r="B8" s="8"/>
      <c r="C8" s="63" t="s">
        <v>75</v>
      </c>
      <c r="D8" s="24">
        <v>1375</v>
      </c>
      <c r="E8" s="24">
        <v>602</v>
      </c>
      <c r="F8" s="24">
        <v>594</v>
      </c>
      <c r="G8" s="24">
        <v>179</v>
      </c>
      <c r="H8" s="24">
        <v>111</v>
      </c>
      <c r="I8" s="24">
        <v>161</v>
      </c>
      <c r="J8" s="24">
        <v>141</v>
      </c>
      <c r="K8" s="24">
        <v>20</v>
      </c>
      <c r="L8" s="24">
        <v>706</v>
      </c>
      <c r="M8" s="24">
        <v>2242</v>
      </c>
    </row>
    <row r="9" spans="2:13" x14ac:dyDescent="0.15">
      <c r="B9" s="28" t="s">
        <v>80</v>
      </c>
      <c r="C9" s="61"/>
      <c r="D9" s="20">
        <v>792</v>
      </c>
      <c r="E9" s="20">
        <v>121</v>
      </c>
      <c r="F9" s="20">
        <v>243</v>
      </c>
      <c r="G9" s="20">
        <v>428</v>
      </c>
      <c r="H9" s="20">
        <v>287</v>
      </c>
      <c r="I9" s="20">
        <v>902</v>
      </c>
      <c r="J9" s="20">
        <v>271</v>
      </c>
      <c r="K9" s="20">
        <v>631</v>
      </c>
      <c r="L9" s="20">
        <v>2439</v>
      </c>
      <c r="M9" s="20">
        <v>4133</v>
      </c>
    </row>
    <row r="10" spans="2:13" x14ac:dyDescent="0.15">
      <c r="B10" s="4"/>
      <c r="C10" s="62" t="s">
        <v>73</v>
      </c>
      <c r="D10" s="22">
        <v>553</v>
      </c>
      <c r="E10" s="22">
        <v>6</v>
      </c>
      <c r="F10" s="22">
        <v>155</v>
      </c>
      <c r="G10" s="22">
        <v>392</v>
      </c>
      <c r="H10" s="22">
        <v>270</v>
      </c>
      <c r="I10" s="22">
        <v>861</v>
      </c>
      <c r="J10" s="22">
        <v>242</v>
      </c>
      <c r="K10" s="22">
        <v>619</v>
      </c>
      <c r="L10" s="22">
        <v>2241</v>
      </c>
      <c r="M10" s="22">
        <v>3655</v>
      </c>
    </row>
    <row r="11" spans="2:13" x14ac:dyDescent="0.15">
      <c r="B11" s="4"/>
      <c r="C11" s="62" t="s">
        <v>74</v>
      </c>
      <c r="D11" s="22">
        <v>73</v>
      </c>
      <c r="E11" s="22">
        <v>33</v>
      </c>
      <c r="F11" s="22">
        <v>27</v>
      </c>
      <c r="G11" s="22">
        <v>13</v>
      </c>
      <c r="H11" s="22">
        <v>7</v>
      </c>
      <c r="I11" s="22">
        <v>16</v>
      </c>
      <c r="J11" s="22">
        <v>7</v>
      </c>
      <c r="K11" s="22">
        <v>9</v>
      </c>
      <c r="L11" s="22">
        <v>64</v>
      </c>
      <c r="M11" s="22">
        <v>153</v>
      </c>
    </row>
    <row r="12" spans="2:13" x14ac:dyDescent="0.15">
      <c r="B12" s="8"/>
      <c r="C12" s="63" t="s">
        <v>75</v>
      </c>
      <c r="D12" s="24">
        <v>166</v>
      </c>
      <c r="E12" s="24">
        <v>82</v>
      </c>
      <c r="F12" s="24">
        <v>61</v>
      </c>
      <c r="G12" s="24">
        <v>23</v>
      </c>
      <c r="H12" s="24">
        <v>10</v>
      </c>
      <c r="I12" s="24">
        <v>25</v>
      </c>
      <c r="J12" s="24">
        <v>22</v>
      </c>
      <c r="K12" s="24">
        <v>3</v>
      </c>
      <c r="L12" s="24">
        <v>134</v>
      </c>
      <c r="M12" s="24">
        <v>325</v>
      </c>
    </row>
    <row r="13" spans="2:13" x14ac:dyDescent="0.15">
      <c r="B13" s="28" t="s">
        <v>81</v>
      </c>
      <c r="C13" s="61"/>
      <c r="D13" s="20">
        <v>273</v>
      </c>
      <c r="E13" s="20">
        <v>37</v>
      </c>
      <c r="F13" s="20">
        <v>54</v>
      </c>
      <c r="G13" s="20">
        <v>182</v>
      </c>
      <c r="H13" s="20">
        <v>128</v>
      </c>
      <c r="I13" s="20">
        <v>150</v>
      </c>
      <c r="J13" s="20">
        <v>36</v>
      </c>
      <c r="K13" s="20">
        <v>114</v>
      </c>
      <c r="L13" s="20">
        <v>447</v>
      </c>
      <c r="M13" s="20">
        <v>870</v>
      </c>
    </row>
    <row r="14" spans="2:13" x14ac:dyDescent="0.15">
      <c r="B14" s="4"/>
      <c r="C14" s="62" t="s">
        <v>73</v>
      </c>
      <c r="D14" s="22">
        <v>189</v>
      </c>
      <c r="E14" s="22">
        <v>3</v>
      </c>
      <c r="F14" s="22">
        <v>26</v>
      </c>
      <c r="G14" s="22">
        <v>160</v>
      </c>
      <c r="H14" s="22">
        <v>112</v>
      </c>
      <c r="I14" s="22">
        <v>116</v>
      </c>
      <c r="J14" s="22">
        <v>26</v>
      </c>
      <c r="K14" s="22">
        <v>90</v>
      </c>
      <c r="L14" s="22">
        <v>373</v>
      </c>
      <c r="M14" s="22">
        <v>678</v>
      </c>
    </row>
    <row r="15" spans="2:13" x14ac:dyDescent="0.15">
      <c r="B15" s="4"/>
      <c r="C15" s="62" t="s">
        <v>74</v>
      </c>
      <c r="D15" s="22">
        <v>28</v>
      </c>
      <c r="E15" s="22">
        <v>11</v>
      </c>
      <c r="F15" s="22">
        <v>9</v>
      </c>
      <c r="G15" s="22">
        <v>8</v>
      </c>
      <c r="H15" s="22">
        <v>8</v>
      </c>
      <c r="I15" s="22">
        <v>22</v>
      </c>
      <c r="J15" s="22">
        <v>2</v>
      </c>
      <c r="K15" s="22">
        <v>20</v>
      </c>
      <c r="L15" s="22">
        <v>23</v>
      </c>
      <c r="M15" s="22">
        <v>73</v>
      </c>
    </row>
    <row r="16" spans="2:13" x14ac:dyDescent="0.15">
      <c r="B16" s="8"/>
      <c r="C16" s="63" t="s">
        <v>75</v>
      </c>
      <c r="D16" s="24">
        <v>56</v>
      </c>
      <c r="E16" s="24">
        <v>23</v>
      </c>
      <c r="F16" s="24">
        <v>19</v>
      </c>
      <c r="G16" s="24">
        <v>14</v>
      </c>
      <c r="H16" s="24">
        <v>8</v>
      </c>
      <c r="I16" s="24">
        <v>12</v>
      </c>
      <c r="J16" s="24">
        <v>8</v>
      </c>
      <c r="K16" s="24">
        <v>4</v>
      </c>
      <c r="L16" s="24">
        <v>51</v>
      </c>
      <c r="M16" s="24">
        <v>119</v>
      </c>
    </row>
    <row r="17" spans="2:13" x14ac:dyDescent="0.15">
      <c r="B17" s="245" t="s">
        <v>85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</row>
    <row r="18" spans="2:13" x14ac:dyDescent="0.1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2:13" ht="13.5" customHeight="1" x14ac:dyDescent="0.15">
      <c r="B19" s="28"/>
      <c r="C19" s="41" t="s">
        <v>88</v>
      </c>
      <c r="D19" s="246" t="s">
        <v>62</v>
      </c>
      <c r="E19" s="246"/>
      <c r="F19" s="246"/>
      <c r="G19" s="246"/>
      <c r="H19" s="54"/>
      <c r="I19" s="239" t="s">
        <v>63</v>
      </c>
      <c r="J19" s="246"/>
      <c r="K19" s="241"/>
      <c r="L19" s="242" t="s">
        <v>64</v>
      </c>
      <c r="M19" s="242" t="s">
        <v>65</v>
      </c>
    </row>
    <row r="20" spans="2:13" x14ac:dyDescent="0.15">
      <c r="B20" s="4"/>
      <c r="C20" s="55"/>
      <c r="D20" s="56"/>
      <c r="E20" s="242" t="s">
        <v>66</v>
      </c>
      <c r="F20" s="242" t="s">
        <v>67</v>
      </c>
      <c r="G20" s="239" t="s">
        <v>68</v>
      </c>
      <c r="H20" s="240"/>
      <c r="I20" s="57"/>
      <c r="J20" s="242" t="s">
        <v>76</v>
      </c>
      <c r="K20" s="242" t="s">
        <v>77</v>
      </c>
      <c r="L20" s="244"/>
      <c r="M20" s="244"/>
    </row>
    <row r="21" spans="2:13" ht="27" x14ac:dyDescent="0.15">
      <c r="B21" s="58" t="s">
        <v>87</v>
      </c>
      <c r="C21" s="45"/>
      <c r="D21" s="59"/>
      <c r="E21" s="243"/>
      <c r="F21" s="243"/>
      <c r="G21" s="60"/>
      <c r="H21" s="60" t="s">
        <v>71</v>
      </c>
      <c r="I21" s="60"/>
      <c r="J21" s="243"/>
      <c r="K21" s="243"/>
      <c r="L21" s="243"/>
      <c r="M21" s="243"/>
    </row>
    <row r="22" spans="2:13" ht="27.75" customHeight="1" x14ac:dyDescent="0.15">
      <c r="B22" s="239" t="s">
        <v>79</v>
      </c>
      <c r="C22" s="241"/>
      <c r="D22" s="70">
        <v>27.108956556238841</v>
      </c>
      <c r="E22" s="70">
        <v>34.90290170203194</v>
      </c>
      <c r="F22" s="70">
        <v>26.766429025199407</v>
      </c>
      <c r="G22" s="70">
        <v>24.23083554064856</v>
      </c>
      <c r="H22" s="70">
        <v>26.577880718008107</v>
      </c>
      <c r="I22" s="70">
        <v>15.722922657229226</v>
      </c>
      <c r="J22" s="70">
        <v>16.693706771411495</v>
      </c>
      <c r="K22" s="70">
        <v>14.985403827440805</v>
      </c>
      <c r="L22" s="70">
        <v>15.885292494377634</v>
      </c>
      <c r="M22" s="70">
        <v>19.229226932854374</v>
      </c>
    </row>
    <row r="23" spans="2:13" x14ac:dyDescent="0.15">
      <c r="B23" s="4"/>
      <c r="C23" s="62" t="s">
        <v>73</v>
      </c>
      <c r="D23" s="71">
        <v>44.293419206985796</v>
      </c>
      <c r="E23" s="71">
        <v>202.65780730897012</v>
      </c>
      <c r="F23" s="71">
        <v>67.191328235206768</v>
      </c>
      <c r="G23" s="71">
        <v>34.629684913290092</v>
      </c>
      <c r="H23" s="71">
        <v>33.688182185689264</v>
      </c>
      <c r="I23" s="71">
        <v>21.244703237150848</v>
      </c>
      <c r="J23" s="71">
        <v>26.771869013956032</v>
      </c>
      <c r="K23" s="71">
        <v>18.690997977073501</v>
      </c>
      <c r="L23" s="71">
        <v>18.873778992403945</v>
      </c>
      <c r="M23" s="71">
        <v>23.919801381152073</v>
      </c>
    </row>
    <row r="24" spans="2:13" x14ac:dyDescent="0.15">
      <c r="B24" s="4"/>
      <c r="C24" s="62" t="s">
        <v>74</v>
      </c>
      <c r="D24" s="71">
        <v>13.541592032671778</v>
      </c>
      <c r="E24" s="71">
        <v>23.691654879773694</v>
      </c>
      <c r="F24" s="71">
        <v>14.133143467426132</v>
      </c>
      <c r="G24" s="71">
        <v>5.5399975648362352</v>
      </c>
      <c r="H24" s="71">
        <v>7.2685539403213459</v>
      </c>
      <c r="I24" s="71">
        <v>2.8639425597999275</v>
      </c>
      <c r="J24" s="71">
        <v>3.8081805359661498</v>
      </c>
      <c r="K24" s="71">
        <v>1.6021110168692865</v>
      </c>
      <c r="L24" s="71">
        <v>6.590925642706285</v>
      </c>
      <c r="M24" s="71">
        <v>8.7721239754173954</v>
      </c>
    </row>
    <row r="25" spans="2:13" x14ac:dyDescent="0.15">
      <c r="B25" s="8"/>
      <c r="C25" s="63" t="s">
        <v>75</v>
      </c>
      <c r="D25" s="72">
        <v>25.060601089908324</v>
      </c>
      <c r="E25" s="72">
        <v>39.970785472412189</v>
      </c>
      <c r="F25" s="72">
        <v>20.289657056974995</v>
      </c>
      <c r="G25" s="72">
        <v>16.999050332383664</v>
      </c>
      <c r="H25" s="72">
        <v>25.028184892897407</v>
      </c>
      <c r="I25" s="72">
        <v>11.234386993231455</v>
      </c>
      <c r="J25" s="72">
        <v>13.130936859750419</v>
      </c>
      <c r="K25" s="72">
        <v>5.5663790704146949</v>
      </c>
      <c r="L25" s="72">
        <v>16.105484077014324</v>
      </c>
      <c r="M25" s="72">
        <v>19.834739989737603</v>
      </c>
    </row>
    <row r="26" spans="2:13" ht="27.75" customHeight="1" x14ac:dyDescent="0.15">
      <c r="B26" s="239" t="s">
        <v>82</v>
      </c>
      <c r="C26" s="241"/>
      <c r="D26" s="70">
        <v>4.9097401309264033</v>
      </c>
      <c r="E26" s="70">
        <v>4.5362525305540977</v>
      </c>
      <c r="F26" s="70">
        <v>3.4305075174701773</v>
      </c>
      <c r="G26" s="70">
        <v>6.7081485196620854</v>
      </c>
      <c r="H26" s="70">
        <v>8.3092067168500297</v>
      </c>
      <c r="I26" s="70">
        <v>8.3130575831305755</v>
      </c>
      <c r="J26" s="70">
        <v>5.7851592519853128</v>
      </c>
      <c r="K26" s="70">
        <v>10.23353876094713</v>
      </c>
      <c r="L26" s="70">
        <v>9.1572272261373318</v>
      </c>
      <c r="M26" s="70">
        <v>7.7084767132383245</v>
      </c>
    </row>
    <row r="27" spans="2:13" x14ac:dyDescent="0.15">
      <c r="B27" s="4"/>
      <c r="C27" s="62" t="s">
        <v>73</v>
      </c>
      <c r="D27" s="71">
        <v>10.925183238832803</v>
      </c>
      <c r="E27" s="71">
        <v>19.933554817275748</v>
      </c>
      <c r="F27" s="71">
        <v>11.507907045808896</v>
      </c>
      <c r="G27" s="71">
        <v>10.638586587781909</v>
      </c>
      <c r="H27" s="71">
        <v>12.127745586848134</v>
      </c>
      <c r="I27" s="71">
        <v>12.409558675160705</v>
      </c>
      <c r="J27" s="71">
        <v>11.037124874578126</v>
      </c>
      <c r="K27" s="71">
        <v>13.043661496965612</v>
      </c>
      <c r="L27" s="71">
        <v>13.372158938342471</v>
      </c>
      <c r="M27" s="71">
        <v>12.709241757248268</v>
      </c>
    </row>
    <row r="28" spans="2:13" x14ac:dyDescent="0.15">
      <c r="B28" s="4"/>
      <c r="C28" s="62" t="s">
        <v>74</v>
      </c>
      <c r="D28" s="71">
        <v>1.3075875904564018</v>
      </c>
      <c r="E28" s="71">
        <v>2.9172560113154171</v>
      </c>
      <c r="F28" s="71">
        <v>0.96119615521537904</v>
      </c>
      <c r="G28" s="71">
        <v>0.79142822354803355</v>
      </c>
      <c r="H28" s="71">
        <v>0.8926294312675338</v>
      </c>
      <c r="I28" s="71">
        <v>0.6453955064337864</v>
      </c>
      <c r="J28" s="71">
        <v>0.49365303244005637</v>
      </c>
      <c r="K28" s="71">
        <v>0.8481764206955047</v>
      </c>
      <c r="L28" s="71">
        <v>1.1652465224674096</v>
      </c>
      <c r="M28" s="71">
        <v>1.1287930767357959</v>
      </c>
    </row>
    <row r="29" spans="2:13" x14ac:dyDescent="0.15">
      <c r="B29" s="8"/>
      <c r="C29" s="63" t="s">
        <v>75</v>
      </c>
      <c r="D29" s="72">
        <v>3.0254980224907504</v>
      </c>
      <c r="E29" s="72">
        <v>5.4445255959099663</v>
      </c>
      <c r="F29" s="72">
        <v>2.0836179805984423</v>
      </c>
      <c r="G29" s="72">
        <v>2.1842355175688506</v>
      </c>
      <c r="H29" s="72">
        <v>2.2547914317925595</v>
      </c>
      <c r="I29" s="72">
        <v>1.7444700300048843</v>
      </c>
      <c r="J29" s="72">
        <v>2.0487986589681504</v>
      </c>
      <c r="K29" s="72">
        <v>0.83495686056220431</v>
      </c>
      <c r="L29" s="72">
        <v>3.0568482525777902</v>
      </c>
      <c r="M29" s="72">
        <v>2.8752410779057627</v>
      </c>
    </row>
    <row r="30" spans="2:13" ht="27.2" customHeight="1" x14ac:dyDescent="0.15">
      <c r="B30" s="239" t="s">
        <v>83</v>
      </c>
      <c r="C30" s="241"/>
      <c r="D30" s="70">
        <v>1.6923725451299345</v>
      </c>
      <c r="E30" s="70">
        <v>1.3871185424008396</v>
      </c>
      <c r="F30" s="70">
        <v>0.76233500388226161</v>
      </c>
      <c r="G30" s="70">
        <v>2.8525304452768681</v>
      </c>
      <c r="H30" s="70">
        <v>3.7058482918355531</v>
      </c>
      <c r="I30" s="70">
        <v>1.3824375138243752</v>
      </c>
      <c r="J30" s="70">
        <v>0.76850824011613017</v>
      </c>
      <c r="K30" s="70">
        <v>1.8488485241647745</v>
      </c>
      <c r="L30" s="70">
        <v>1.6782618163523522</v>
      </c>
      <c r="M30" s="70">
        <v>1.6226408760022606</v>
      </c>
    </row>
    <row r="31" spans="2:13" x14ac:dyDescent="0.15">
      <c r="B31" s="4"/>
      <c r="C31" s="62" t="s">
        <v>73</v>
      </c>
      <c r="D31" s="71">
        <v>3.7339233854238696</v>
      </c>
      <c r="E31" s="71">
        <v>9.9667774086378742</v>
      </c>
      <c r="F31" s="71">
        <v>1.9303586012324598</v>
      </c>
      <c r="G31" s="71">
        <v>4.3422802399109832</v>
      </c>
      <c r="H31" s="71">
        <v>5.0307685397295963</v>
      </c>
      <c r="I31" s="71">
        <v>1.6719033755152635</v>
      </c>
      <c r="J31" s="71">
        <v>1.1858068047067409</v>
      </c>
      <c r="K31" s="71">
        <v>1.8964935940660823</v>
      </c>
      <c r="L31" s="71">
        <v>2.2257096314153246</v>
      </c>
      <c r="M31" s="71">
        <v>2.3575556529177359</v>
      </c>
    </row>
    <row r="32" spans="2:13" x14ac:dyDescent="0.15">
      <c r="B32" s="4"/>
      <c r="C32" s="62" t="s">
        <v>74</v>
      </c>
      <c r="D32" s="71">
        <v>0.50154044565451028</v>
      </c>
      <c r="E32" s="71">
        <v>0.97241867043847241</v>
      </c>
      <c r="F32" s="71">
        <v>0.3203987184051264</v>
      </c>
      <c r="G32" s="71">
        <v>0.48703275295263609</v>
      </c>
      <c r="H32" s="71">
        <v>1.02014792144861</v>
      </c>
      <c r="I32" s="71">
        <v>0.88741882134645633</v>
      </c>
      <c r="J32" s="71">
        <v>0.14104372355430184</v>
      </c>
      <c r="K32" s="71">
        <v>1.8848364904344548</v>
      </c>
      <c r="L32" s="71">
        <v>0.41876046901172531</v>
      </c>
      <c r="M32" s="71">
        <v>0.53857447452100071</v>
      </c>
    </row>
    <row r="33" spans="2:13" x14ac:dyDescent="0.15">
      <c r="B33" s="8"/>
      <c r="C33" s="63" t="s">
        <v>75</v>
      </c>
      <c r="D33" s="72">
        <v>1.0206499352980845</v>
      </c>
      <c r="E33" s="72">
        <v>1.5271230329991368</v>
      </c>
      <c r="F33" s="72">
        <v>0.64899576444869511</v>
      </c>
      <c r="G33" s="72">
        <v>1.329534662867996</v>
      </c>
      <c r="H33" s="72">
        <v>1.8038331454340475</v>
      </c>
      <c r="I33" s="72">
        <v>0.83734561440234467</v>
      </c>
      <c r="J33" s="72">
        <v>0.74501769417023656</v>
      </c>
      <c r="K33" s="72">
        <v>1.1132758140829391</v>
      </c>
      <c r="L33" s="72">
        <v>1.16342732001095</v>
      </c>
      <c r="M33" s="72">
        <v>1.0527805792947256</v>
      </c>
    </row>
    <row r="34" spans="2:13" ht="54.75" customHeight="1" x14ac:dyDescent="0.15">
      <c r="B34" s="247" t="s">
        <v>89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</row>
  </sheetData>
  <mergeCells count="23">
    <mergeCell ref="B34:M34"/>
    <mergeCell ref="L2:L4"/>
    <mergeCell ref="B30:C30"/>
    <mergeCell ref="E3:E4"/>
    <mergeCell ref="F3:F4"/>
    <mergeCell ref="K3:K4"/>
    <mergeCell ref="B17:M17"/>
    <mergeCell ref="D19:G19"/>
    <mergeCell ref="I19:K19"/>
    <mergeCell ref="L19:L21"/>
    <mergeCell ref="M19:M21"/>
    <mergeCell ref="E20:E21"/>
    <mergeCell ref="F20:F21"/>
    <mergeCell ref="M2:M4"/>
    <mergeCell ref="I2:K2"/>
    <mergeCell ref="G3:H3"/>
    <mergeCell ref="D2:G2"/>
    <mergeCell ref="G20:H20"/>
    <mergeCell ref="B22:C22"/>
    <mergeCell ref="B26:C26"/>
    <mergeCell ref="K20:K21"/>
    <mergeCell ref="J3:J4"/>
    <mergeCell ref="J20:J21"/>
  </mergeCells>
  <phoneticPr fontId="1"/>
  <pageMargins left="0.7" right="0.7" top="0.75" bottom="0.75" header="0.3" footer="0.3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showGridLines="0" view="pageBreakPreview" zoomScaleNormal="130" zoomScaleSheetLayoutView="100" workbookViewId="0">
      <pane xSplit="5" ySplit="3" topLeftCell="F12" activePane="bottomRight" state="frozen"/>
      <selection activeCell="J10" sqref="J10"/>
      <selection pane="topRight" activeCell="J10" sqref="J10"/>
      <selection pane="bottomLeft" activeCell="J10" sqref="J10"/>
      <selection pane="bottomRight" activeCell="B2" sqref="B2:O37"/>
    </sheetView>
  </sheetViews>
  <sheetFormatPr defaultRowHeight="13.5" x14ac:dyDescent="0.15"/>
  <cols>
    <col min="1" max="1" width="2" customWidth="1"/>
    <col min="2" max="2" width="3.25" customWidth="1"/>
    <col min="3" max="4" width="2.125" customWidth="1"/>
    <col min="5" max="5" width="17" customWidth="1"/>
    <col min="6" max="15" width="7.875" customWidth="1"/>
  </cols>
  <sheetData>
    <row r="1" spans="1:15" ht="14.25" thickBot="1" x14ac:dyDescent="0.2">
      <c r="B1" t="s">
        <v>102</v>
      </c>
    </row>
    <row r="2" spans="1:15" ht="13.5" customHeight="1" x14ac:dyDescent="0.15">
      <c r="B2" s="28"/>
      <c r="C2" s="43"/>
      <c r="D2" s="43"/>
      <c r="E2" s="41" t="s">
        <v>86</v>
      </c>
      <c r="F2" s="254" t="s">
        <v>90</v>
      </c>
      <c r="G2" s="254" t="s">
        <v>91</v>
      </c>
      <c r="H2" s="254" t="s">
        <v>92</v>
      </c>
      <c r="I2" s="254" t="s">
        <v>93</v>
      </c>
      <c r="J2" s="254" t="s">
        <v>94</v>
      </c>
      <c r="K2" s="254" t="s">
        <v>95</v>
      </c>
      <c r="L2" s="252" t="s">
        <v>96</v>
      </c>
      <c r="M2" s="252" t="s">
        <v>97</v>
      </c>
      <c r="N2" s="252" t="s">
        <v>103</v>
      </c>
      <c r="O2" s="256" t="s">
        <v>104</v>
      </c>
    </row>
    <row r="3" spans="1:15" ht="14.25" thickBot="1" x14ac:dyDescent="0.2">
      <c r="B3" s="8" t="s">
        <v>87</v>
      </c>
      <c r="C3" s="44"/>
      <c r="D3" s="44"/>
      <c r="E3" s="45"/>
      <c r="F3" s="255"/>
      <c r="G3" s="255"/>
      <c r="H3" s="255"/>
      <c r="I3" s="255"/>
      <c r="J3" s="255"/>
      <c r="K3" s="255"/>
      <c r="L3" s="253"/>
      <c r="M3" s="253"/>
      <c r="N3" s="253"/>
      <c r="O3" s="257"/>
    </row>
    <row r="4" spans="1:15" ht="14.25" thickBot="1" x14ac:dyDescent="0.2">
      <c r="A4" s="1"/>
      <c r="B4" s="248" t="s">
        <v>48</v>
      </c>
      <c r="C4" s="14" t="s">
        <v>51</v>
      </c>
      <c r="D4" s="15"/>
      <c r="E4" s="16"/>
      <c r="F4" s="17">
        <v>40619</v>
      </c>
      <c r="G4" s="17">
        <v>34116</v>
      </c>
      <c r="H4" s="17">
        <v>31374</v>
      </c>
      <c r="I4" s="17">
        <v>27058</v>
      </c>
      <c r="J4" s="17">
        <v>25511</v>
      </c>
      <c r="K4" s="17">
        <v>22103</v>
      </c>
      <c r="L4" s="34">
        <v>19543</v>
      </c>
      <c r="M4" s="34">
        <v>13865</v>
      </c>
      <c r="N4" s="34">
        <v>11118</v>
      </c>
      <c r="O4" s="64">
        <v>10553</v>
      </c>
    </row>
    <row r="5" spans="1:15" ht="14.25" thickBot="1" x14ac:dyDescent="0.2">
      <c r="A5" s="1"/>
      <c r="B5" s="248"/>
      <c r="C5" s="18"/>
      <c r="D5" s="249" t="s">
        <v>52</v>
      </c>
      <c r="E5" s="249"/>
      <c r="F5" s="19">
        <v>14040</v>
      </c>
      <c r="G5" s="19">
        <v>12224</v>
      </c>
      <c r="H5" s="19">
        <v>11049</v>
      </c>
      <c r="I5" s="19">
        <v>10183</v>
      </c>
      <c r="J5" s="19">
        <v>9318</v>
      </c>
      <c r="K5" s="19">
        <v>8343</v>
      </c>
      <c r="L5" s="35">
        <v>7186</v>
      </c>
      <c r="M5" s="35">
        <v>5689</v>
      </c>
      <c r="N5" s="35">
        <v>4543</v>
      </c>
      <c r="O5" s="65">
        <v>4145</v>
      </c>
    </row>
    <row r="6" spans="1:15" ht="14.25" thickBot="1" x14ac:dyDescent="0.2">
      <c r="A6" s="1"/>
      <c r="B6" s="248"/>
      <c r="C6" s="18"/>
      <c r="D6" s="249" t="s">
        <v>53</v>
      </c>
      <c r="E6" s="249"/>
      <c r="F6" s="19">
        <v>18823</v>
      </c>
      <c r="G6" s="19">
        <v>14966</v>
      </c>
      <c r="H6" s="19">
        <v>14084</v>
      </c>
      <c r="I6" s="19">
        <v>11249</v>
      </c>
      <c r="J6" s="19">
        <v>10851</v>
      </c>
      <c r="K6" s="19">
        <v>9326</v>
      </c>
      <c r="L6" s="35">
        <v>8047</v>
      </c>
      <c r="M6" s="35">
        <v>5072</v>
      </c>
      <c r="N6" s="35">
        <v>3652</v>
      </c>
      <c r="O6" s="65">
        <v>3586</v>
      </c>
    </row>
    <row r="7" spans="1:15" ht="14.25" thickBot="1" x14ac:dyDescent="0.2">
      <c r="A7" s="1"/>
      <c r="B7" s="248"/>
      <c r="C7" s="18"/>
      <c r="D7" s="250" t="s">
        <v>17</v>
      </c>
      <c r="E7" s="250"/>
      <c r="F7" s="20">
        <v>2392</v>
      </c>
      <c r="G7" s="20">
        <v>2013</v>
      </c>
      <c r="H7" s="20">
        <v>2061</v>
      </c>
      <c r="I7" s="20">
        <v>1841</v>
      </c>
      <c r="J7" s="20">
        <v>1845</v>
      </c>
      <c r="K7" s="20">
        <v>1538</v>
      </c>
      <c r="L7" s="36">
        <v>1461</v>
      </c>
      <c r="M7" s="36">
        <v>1122</v>
      </c>
      <c r="N7" s="36">
        <v>1345</v>
      </c>
      <c r="O7" s="66">
        <f>SUM(O8:O10)</f>
        <v>1172</v>
      </c>
    </row>
    <row r="8" spans="1:15" ht="14.25" thickBot="1" x14ac:dyDescent="0.2">
      <c r="A8" s="1"/>
      <c r="B8" s="248"/>
      <c r="C8" s="18"/>
      <c r="D8" s="4"/>
      <c r="E8" s="21" t="s">
        <v>54</v>
      </c>
      <c r="F8" s="22">
        <v>1619</v>
      </c>
      <c r="G8" s="22">
        <v>1379</v>
      </c>
      <c r="H8" s="22">
        <v>1428</v>
      </c>
      <c r="I8" s="22">
        <v>1324</v>
      </c>
      <c r="J8" s="22">
        <v>1334</v>
      </c>
      <c r="K8" s="22">
        <v>1086</v>
      </c>
      <c r="L8" s="37">
        <v>993</v>
      </c>
      <c r="M8" s="37">
        <v>851</v>
      </c>
      <c r="N8" s="37">
        <v>988</v>
      </c>
      <c r="O8" s="67">
        <v>927</v>
      </c>
    </row>
    <row r="9" spans="1:15" ht="14.25" thickBot="1" x14ac:dyDescent="0.2">
      <c r="A9" s="27"/>
      <c r="B9" s="248"/>
      <c r="C9" s="18"/>
      <c r="D9" s="4"/>
      <c r="E9" s="21" t="s">
        <v>55</v>
      </c>
      <c r="F9" s="22">
        <v>189</v>
      </c>
      <c r="G9" s="22">
        <v>152</v>
      </c>
      <c r="H9" s="22">
        <v>155</v>
      </c>
      <c r="I9" s="22">
        <v>117</v>
      </c>
      <c r="J9" s="22">
        <v>119</v>
      </c>
      <c r="K9" s="22">
        <v>57</v>
      </c>
      <c r="L9" s="37">
        <v>104</v>
      </c>
      <c r="M9" s="37">
        <v>57</v>
      </c>
      <c r="N9" s="37">
        <v>32</v>
      </c>
      <c r="O9" s="67">
        <v>32</v>
      </c>
    </row>
    <row r="10" spans="1:15" ht="14.25" thickBot="1" x14ac:dyDescent="0.2">
      <c r="A10" s="1"/>
      <c r="B10" s="248"/>
      <c r="C10" s="18"/>
      <c r="D10" s="8"/>
      <c r="E10" s="23" t="s">
        <v>56</v>
      </c>
      <c r="F10" s="24">
        <v>584</v>
      </c>
      <c r="G10" s="24">
        <v>482</v>
      </c>
      <c r="H10" s="24">
        <v>478</v>
      </c>
      <c r="I10" s="24">
        <v>400</v>
      </c>
      <c r="J10" s="24">
        <v>392</v>
      </c>
      <c r="K10" s="24">
        <v>395</v>
      </c>
      <c r="L10" s="38">
        <v>364</v>
      </c>
      <c r="M10" s="38">
        <v>214</v>
      </c>
      <c r="N10" s="38">
        <v>325</v>
      </c>
      <c r="O10" s="68">
        <v>213</v>
      </c>
    </row>
    <row r="11" spans="1:15" ht="14.25" thickBot="1" x14ac:dyDescent="0.2">
      <c r="A11" s="1"/>
      <c r="B11" s="248"/>
      <c r="C11" s="18"/>
      <c r="D11" s="249" t="s">
        <v>57</v>
      </c>
      <c r="E11" s="249"/>
      <c r="F11" s="19">
        <v>1127</v>
      </c>
      <c r="G11" s="19">
        <v>1050</v>
      </c>
      <c r="H11" s="19">
        <v>886</v>
      </c>
      <c r="I11" s="19">
        <v>850</v>
      </c>
      <c r="J11" s="19">
        <v>750</v>
      </c>
      <c r="K11" s="19">
        <v>565</v>
      </c>
      <c r="L11" s="35">
        <v>606</v>
      </c>
      <c r="M11" s="35">
        <v>314</v>
      </c>
      <c r="N11" s="35">
        <v>196</v>
      </c>
      <c r="O11" s="65">
        <v>292</v>
      </c>
    </row>
    <row r="12" spans="1:15" ht="14.25" thickBot="1" x14ac:dyDescent="0.2">
      <c r="A12" s="1"/>
      <c r="B12" s="248"/>
      <c r="C12" s="18"/>
      <c r="D12" s="249" t="s">
        <v>58</v>
      </c>
      <c r="E12" s="249"/>
      <c r="F12" s="19">
        <v>211</v>
      </c>
      <c r="G12" s="19">
        <v>177</v>
      </c>
      <c r="H12" s="19">
        <v>148</v>
      </c>
      <c r="I12" s="19">
        <v>146</v>
      </c>
      <c r="J12" s="19">
        <v>118</v>
      </c>
      <c r="K12" s="19">
        <v>108</v>
      </c>
      <c r="L12" s="35">
        <v>84</v>
      </c>
      <c r="M12" s="35">
        <v>88</v>
      </c>
      <c r="N12" s="35">
        <v>41</v>
      </c>
      <c r="O12" s="65">
        <v>34</v>
      </c>
    </row>
    <row r="13" spans="1:15" ht="14.25" thickBot="1" x14ac:dyDescent="0.2">
      <c r="A13" s="1"/>
      <c r="B13" s="248"/>
      <c r="C13" s="18"/>
      <c r="D13" s="249" t="s">
        <v>59</v>
      </c>
      <c r="E13" s="249"/>
      <c r="F13" s="19">
        <v>1413</v>
      </c>
      <c r="G13" s="19">
        <v>1228</v>
      </c>
      <c r="H13" s="19">
        <v>990</v>
      </c>
      <c r="I13" s="19">
        <v>863</v>
      </c>
      <c r="J13" s="19">
        <v>859</v>
      </c>
      <c r="K13" s="19">
        <v>610</v>
      </c>
      <c r="L13" s="35">
        <v>650</v>
      </c>
      <c r="M13" s="35">
        <v>458</v>
      </c>
      <c r="N13" s="35">
        <v>368</v>
      </c>
      <c r="O13" s="65">
        <f>O4-O5-O6-O7-O11-O12-O14</f>
        <v>326</v>
      </c>
    </row>
    <row r="14" spans="1:15" ht="14.25" thickBot="1" x14ac:dyDescent="0.2">
      <c r="A14" s="1"/>
      <c r="B14" s="248"/>
      <c r="C14" s="25"/>
      <c r="D14" s="251" t="s">
        <v>60</v>
      </c>
      <c r="E14" s="251"/>
      <c r="F14" s="26">
        <v>2613</v>
      </c>
      <c r="G14" s="26">
        <v>2458</v>
      </c>
      <c r="H14" s="26">
        <v>2156</v>
      </c>
      <c r="I14" s="26">
        <v>1926</v>
      </c>
      <c r="J14" s="26">
        <v>1770</v>
      </c>
      <c r="K14" s="26">
        <v>1613</v>
      </c>
      <c r="L14" s="39">
        <v>1509</v>
      </c>
      <c r="M14" s="39">
        <v>1122</v>
      </c>
      <c r="N14" s="39">
        <v>973</v>
      </c>
      <c r="O14" s="69">
        <v>998</v>
      </c>
    </row>
    <row r="15" spans="1:15" ht="14.25" thickBot="1" x14ac:dyDescent="0.2">
      <c r="A15" s="1"/>
      <c r="B15" s="248" t="s">
        <v>49</v>
      </c>
      <c r="C15" s="14" t="s">
        <v>84</v>
      </c>
      <c r="D15" s="15"/>
      <c r="E15" s="16"/>
      <c r="F15" s="17">
        <v>13683</v>
      </c>
      <c r="G15" s="17">
        <v>11098</v>
      </c>
      <c r="H15" s="17">
        <v>12169</v>
      </c>
      <c r="I15" s="17">
        <v>9828</v>
      </c>
      <c r="J15" s="17">
        <v>9470</v>
      </c>
      <c r="K15" s="17">
        <v>7409</v>
      </c>
      <c r="L15" s="34">
        <v>7852</v>
      </c>
      <c r="M15" s="34">
        <v>5897</v>
      </c>
      <c r="N15" s="34">
        <v>5094</v>
      </c>
      <c r="O15" s="64">
        <v>4162</v>
      </c>
    </row>
    <row r="16" spans="1:15" ht="14.25" thickBot="1" x14ac:dyDescent="0.2">
      <c r="A16" s="1"/>
      <c r="B16" s="248"/>
      <c r="C16" s="18"/>
      <c r="D16" s="249" t="s">
        <v>52</v>
      </c>
      <c r="E16" s="249"/>
      <c r="F16" s="19">
        <v>9432</v>
      </c>
      <c r="G16" s="19">
        <v>7904</v>
      </c>
      <c r="H16" s="19">
        <v>8720</v>
      </c>
      <c r="I16" s="19">
        <v>7043</v>
      </c>
      <c r="J16" s="19">
        <v>6510</v>
      </c>
      <c r="K16" s="19">
        <v>5270</v>
      </c>
      <c r="L16" s="35">
        <v>5723</v>
      </c>
      <c r="M16" s="35">
        <v>4198</v>
      </c>
      <c r="N16" s="35">
        <v>3823</v>
      </c>
      <c r="O16" s="65">
        <v>2911</v>
      </c>
    </row>
    <row r="17" spans="1:15" ht="14.25" thickBot="1" x14ac:dyDescent="0.2">
      <c r="A17" s="1"/>
      <c r="B17" s="248"/>
      <c r="C17" s="18"/>
      <c r="D17" s="249" t="s">
        <v>53</v>
      </c>
      <c r="E17" s="249"/>
      <c r="F17" s="19">
        <v>2236</v>
      </c>
      <c r="G17" s="19">
        <v>1603</v>
      </c>
      <c r="H17" s="19">
        <v>1736</v>
      </c>
      <c r="I17" s="19">
        <v>1448</v>
      </c>
      <c r="J17" s="19">
        <v>1665</v>
      </c>
      <c r="K17" s="19">
        <v>1140</v>
      </c>
      <c r="L17" s="35">
        <v>1089</v>
      </c>
      <c r="M17" s="35">
        <v>711</v>
      </c>
      <c r="N17" s="35">
        <v>556</v>
      </c>
      <c r="O17" s="65">
        <v>650</v>
      </c>
    </row>
    <row r="18" spans="1:15" ht="14.25" thickBot="1" x14ac:dyDescent="0.2">
      <c r="A18" s="1"/>
      <c r="B18" s="248"/>
      <c r="C18" s="18"/>
      <c r="D18" s="250" t="s">
        <v>17</v>
      </c>
      <c r="E18" s="250"/>
      <c r="F18" s="20">
        <v>577</v>
      </c>
      <c r="G18" s="20">
        <v>362</v>
      </c>
      <c r="H18" s="20">
        <v>425</v>
      </c>
      <c r="I18" s="20">
        <v>304</v>
      </c>
      <c r="J18" s="20">
        <v>343</v>
      </c>
      <c r="K18" s="20">
        <v>237</v>
      </c>
      <c r="L18" s="36">
        <v>237</v>
      </c>
      <c r="M18" s="36">
        <v>279</v>
      </c>
      <c r="N18" s="36">
        <v>172</v>
      </c>
      <c r="O18" s="66">
        <f>SUM(O19:O21)</f>
        <v>136</v>
      </c>
    </row>
    <row r="19" spans="1:15" ht="14.25" thickBot="1" x14ac:dyDescent="0.2">
      <c r="A19" s="1"/>
      <c r="B19" s="248"/>
      <c r="C19" s="18"/>
      <c r="D19" s="4"/>
      <c r="E19" s="21" t="s">
        <v>54</v>
      </c>
      <c r="F19" s="22">
        <v>157</v>
      </c>
      <c r="G19" s="22">
        <v>134</v>
      </c>
      <c r="H19" s="22">
        <v>137</v>
      </c>
      <c r="I19" s="22">
        <v>103</v>
      </c>
      <c r="J19" s="22">
        <v>125</v>
      </c>
      <c r="K19" s="22">
        <v>82</v>
      </c>
      <c r="L19" s="37">
        <v>89</v>
      </c>
      <c r="M19" s="37">
        <v>67</v>
      </c>
      <c r="N19" s="37">
        <v>58</v>
      </c>
      <c r="O19" s="67">
        <v>65</v>
      </c>
    </row>
    <row r="20" spans="1:15" ht="14.25" thickBot="1" x14ac:dyDescent="0.2">
      <c r="A20" s="27"/>
      <c r="B20" s="248"/>
      <c r="C20" s="18"/>
      <c r="D20" s="4"/>
      <c r="E20" s="21" t="s">
        <v>55</v>
      </c>
      <c r="F20" s="22">
        <v>67</v>
      </c>
      <c r="G20" s="22">
        <v>56</v>
      </c>
      <c r="H20" s="22">
        <v>49</v>
      </c>
      <c r="I20" s="22">
        <v>41</v>
      </c>
      <c r="J20" s="22">
        <v>26</v>
      </c>
      <c r="K20" s="22">
        <v>23</v>
      </c>
      <c r="L20" s="37">
        <v>17</v>
      </c>
      <c r="M20" s="37">
        <v>34</v>
      </c>
      <c r="N20" s="37">
        <v>25</v>
      </c>
      <c r="O20" s="67">
        <v>12</v>
      </c>
    </row>
    <row r="21" spans="1:15" ht="14.25" thickBot="1" x14ac:dyDescent="0.2">
      <c r="A21" s="1"/>
      <c r="B21" s="248"/>
      <c r="C21" s="18"/>
      <c r="D21" s="8"/>
      <c r="E21" s="23" t="s">
        <v>56</v>
      </c>
      <c r="F21" s="24">
        <v>353</v>
      </c>
      <c r="G21" s="24">
        <v>172</v>
      </c>
      <c r="H21" s="24">
        <v>239</v>
      </c>
      <c r="I21" s="24">
        <v>160</v>
      </c>
      <c r="J21" s="24">
        <v>192</v>
      </c>
      <c r="K21" s="24">
        <v>132</v>
      </c>
      <c r="L21" s="38">
        <v>131</v>
      </c>
      <c r="M21" s="38">
        <v>178</v>
      </c>
      <c r="N21" s="38">
        <v>89</v>
      </c>
      <c r="O21" s="68">
        <v>59</v>
      </c>
    </row>
    <row r="22" spans="1:15" ht="14.25" thickBot="1" x14ac:dyDescent="0.2">
      <c r="A22" s="1"/>
      <c r="B22" s="248"/>
      <c r="C22" s="18"/>
      <c r="D22" s="249" t="s">
        <v>57</v>
      </c>
      <c r="E22" s="249"/>
      <c r="F22" s="19">
        <v>126</v>
      </c>
      <c r="G22" s="19">
        <v>93</v>
      </c>
      <c r="H22" s="19">
        <v>112</v>
      </c>
      <c r="I22" s="19">
        <v>70</v>
      </c>
      <c r="J22" s="19">
        <v>51</v>
      </c>
      <c r="K22" s="19">
        <v>54</v>
      </c>
      <c r="L22" s="35">
        <v>67</v>
      </c>
      <c r="M22" s="35">
        <v>50</v>
      </c>
      <c r="N22" s="35">
        <v>29</v>
      </c>
      <c r="O22" s="65">
        <v>27</v>
      </c>
    </row>
    <row r="23" spans="1:15" ht="14.25" thickBot="1" x14ac:dyDescent="0.2">
      <c r="A23" s="1"/>
      <c r="B23" s="248"/>
      <c r="C23" s="18"/>
      <c r="D23" s="249" t="s">
        <v>58</v>
      </c>
      <c r="E23" s="249"/>
      <c r="F23" s="19">
        <v>85</v>
      </c>
      <c r="G23" s="19">
        <v>70</v>
      </c>
      <c r="H23" s="19">
        <v>73</v>
      </c>
      <c r="I23" s="19">
        <v>72</v>
      </c>
      <c r="J23" s="19">
        <v>53</v>
      </c>
      <c r="K23" s="19">
        <v>51</v>
      </c>
      <c r="L23" s="35">
        <v>66</v>
      </c>
      <c r="M23" s="35">
        <v>47</v>
      </c>
      <c r="N23" s="35">
        <v>27</v>
      </c>
      <c r="O23" s="65">
        <v>38</v>
      </c>
    </row>
    <row r="24" spans="1:15" ht="14.25" thickBot="1" x14ac:dyDescent="0.2">
      <c r="A24" s="1"/>
      <c r="B24" s="248"/>
      <c r="C24" s="18"/>
      <c r="D24" s="249" t="s">
        <v>59</v>
      </c>
      <c r="E24" s="249"/>
      <c r="F24" s="19">
        <v>772</v>
      </c>
      <c r="G24" s="19">
        <v>629</v>
      </c>
      <c r="H24" s="19">
        <v>692</v>
      </c>
      <c r="I24" s="19">
        <v>580</v>
      </c>
      <c r="J24" s="19">
        <v>536</v>
      </c>
      <c r="K24" s="19">
        <v>372</v>
      </c>
      <c r="L24" s="35">
        <v>367</v>
      </c>
      <c r="M24" s="35">
        <v>426</v>
      </c>
      <c r="N24" s="35">
        <v>327</v>
      </c>
      <c r="O24" s="65">
        <f>O15-O16-O17-O18-O22-O23-O25</f>
        <v>227</v>
      </c>
    </row>
    <row r="25" spans="1:15" ht="14.25" thickBot="1" x14ac:dyDescent="0.2">
      <c r="A25" s="1"/>
      <c r="B25" s="248"/>
      <c r="C25" s="25"/>
      <c r="D25" s="251" t="s">
        <v>60</v>
      </c>
      <c r="E25" s="251"/>
      <c r="F25" s="26">
        <v>455</v>
      </c>
      <c r="G25" s="26">
        <v>437</v>
      </c>
      <c r="H25" s="26">
        <v>411</v>
      </c>
      <c r="I25" s="26">
        <v>311</v>
      </c>
      <c r="J25" s="26">
        <v>312</v>
      </c>
      <c r="K25" s="26">
        <v>285</v>
      </c>
      <c r="L25" s="39">
        <v>303</v>
      </c>
      <c r="M25" s="39">
        <v>186</v>
      </c>
      <c r="N25" s="39">
        <v>160</v>
      </c>
      <c r="O25" s="69">
        <v>173</v>
      </c>
    </row>
    <row r="26" spans="1:15" ht="14.25" thickBot="1" x14ac:dyDescent="0.2">
      <c r="A26" s="1"/>
      <c r="B26" s="248" t="s">
        <v>50</v>
      </c>
      <c r="C26" s="14" t="s">
        <v>84</v>
      </c>
      <c r="D26" s="15"/>
      <c r="E26" s="16"/>
      <c r="F26" s="17">
        <v>3272</v>
      </c>
      <c r="G26" s="17">
        <v>2730</v>
      </c>
      <c r="H26" s="17">
        <v>2381</v>
      </c>
      <c r="I26" s="17">
        <v>2204</v>
      </c>
      <c r="J26" s="17">
        <v>1900</v>
      </c>
      <c r="K26" s="17">
        <v>1859</v>
      </c>
      <c r="L26" s="34">
        <v>1421</v>
      </c>
      <c r="M26" s="34">
        <v>1177</v>
      </c>
      <c r="N26" s="34">
        <v>971</v>
      </c>
      <c r="O26" s="64">
        <v>878</v>
      </c>
    </row>
    <row r="27" spans="1:15" ht="14.25" thickBot="1" x14ac:dyDescent="0.2">
      <c r="A27" s="1"/>
      <c r="B27" s="248"/>
      <c r="C27" s="18"/>
      <c r="D27" s="249" t="s">
        <v>52</v>
      </c>
      <c r="E27" s="249"/>
      <c r="F27" s="19">
        <v>2523</v>
      </c>
      <c r="G27" s="19">
        <v>2137</v>
      </c>
      <c r="H27" s="19">
        <v>1822</v>
      </c>
      <c r="I27" s="19">
        <v>1770</v>
      </c>
      <c r="J27" s="19">
        <v>1474</v>
      </c>
      <c r="K27" s="19">
        <v>1486</v>
      </c>
      <c r="L27" s="35">
        <v>1106</v>
      </c>
      <c r="M27" s="35">
        <v>876</v>
      </c>
      <c r="N27" s="35">
        <v>759</v>
      </c>
      <c r="O27" s="65">
        <v>675</v>
      </c>
    </row>
    <row r="28" spans="1:15" ht="14.25" thickBot="1" x14ac:dyDescent="0.2">
      <c r="A28" s="1"/>
      <c r="B28" s="248"/>
      <c r="C28" s="18"/>
      <c r="D28" s="249" t="s">
        <v>53</v>
      </c>
      <c r="E28" s="249"/>
      <c r="F28" s="19">
        <v>340</v>
      </c>
      <c r="G28" s="19">
        <v>271</v>
      </c>
      <c r="H28" s="19">
        <v>260</v>
      </c>
      <c r="I28" s="19">
        <v>197</v>
      </c>
      <c r="J28" s="19">
        <v>224</v>
      </c>
      <c r="K28" s="19">
        <v>183</v>
      </c>
      <c r="L28" s="35">
        <v>139</v>
      </c>
      <c r="M28" s="35">
        <v>113</v>
      </c>
      <c r="N28" s="35">
        <v>88</v>
      </c>
      <c r="O28" s="65">
        <v>88</v>
      </c>
    </row>
    <row r="29" spans="1:15" ht="14.25" thickBot="1" x14ac:dyDescent="0.2">
      <c r="A29" s="1"/>
      <c r="B29" s="248"/>
      <c r="C29" s="18"/>
      <c r="D29" s="250" t="s">
        <v>17</v>
      </c>
      <c r="E29" s="250"/>
      <c r="F29" s="20">
        <v>60</v>
      </c>
      <c r="G29" s="20">
        <v>47</v>
      </c>
      <c r="H29" s="20">
        <v>53</v>
      </c>
      <c r="I29" s="20">
        <v>62</v>
      </c>
      <c r="J29" s="20">
        <v>30</v>
      </c>
      <c r="K29" s="20">
        <v>35</v>
      </c>
      <c r="L29" s="36">
        <v>31</v>
      </c>
      <c r="M29" s="36">
        <v>33</v>
      </c>
      <c r="N29" s="36">
        <v>16</v>
      </c>
      <c r="O29" s="66">
        <f>SUM(O30:O32)</f>
        <v>21</v>
      </c>
    </row>
    <row r="30" spans="1:15" ht="14.25" thickBot="1" x14ac:dyDescent="0.2">
      <c r="A30" s="1"/>
      <c r="B30" s="248"/>
      <c r="C30" s="18"/>
      <c r="D30" s="4"/>
      <c r="E30" s="21" t="s">
        <v>54</v>
      </c>
      <c r="F30" s="22">
        <v>35</v>
      </c>
      <c r="G30" s="22">
        <v>29</v>
      </c>
      <c r="H30" s="22">
        <v>35</v>
      </c>
      <c r="I30" s="22">
        <v>48</v>
      </c>
      <c r="J30" s="22">
        <v>20</v>
      </c>
      <c r="K30" s="22">
        <v>26</v>
      </c>
      <c r="L30" s="37">
        <v>18</v>
      </c>
      <c r="M30" s="37">
        <v>29</v>
      </c>
      <c r="N30" s="37">
        <v>15</v>
      </c>
      <c r="O30" s="67">
        <v>14</v>
      </c>
    </row>
    <row r="31" spans="1:15" ht="14.25" thickBot="1" x14ac:dyDescent="0.2">
      <c r="A31" s="27"/>
      <c r="B31" s="248"/>
      <c r="C31" s="18"/>
      <c r="D31" s="4"/>
      <c r="E31" s="21" t="s">
        <v>55</v>
      </c>
      <c r="F31" s="22">
        <v>4</v>
      </c>
      <c r="G31" s="22">
        <v>4</v>
      </c>
      <c r="H31" s="22">
        <v>8</v>
      </c>
      <c r="I31" s="22">
        <v>3</v>
      </c>
      <c r="J31" s="22">
        <v>3</v>
      </c>
      <c r="K31" s="22">
        <v>2</v>
      </c>
      <c r="L31" s="37">
        <v>3</v>
      </c>
      <c r="M31" s="37">
        <v>2</v>
      </c>
      <c r="N31" s="37">
        <v>0</v>
      </c>
      <c r="O31" s="67">
        <v>3</v>
      </c>
    </row>
    <row r="32" spans="1:15" ht="14.25" thickBot="1" x14ac:dyDescent="0.2">
      <c r="A32" s="1"/>
      <c r="B32" s="248"/>
      <c r="C32" s="18"/>
      <c r="D32" s="8"/>
      <c r="E32" s="23" t="s">
        <v>56</v>
      </c>
      <c r="F32" s="24">
        <v>21</v>
      </c>
      <c r="G32" s="24">
        <v>14</v>
      </c>
      <c r="H32" s="24">
        <v>10</v>
      </c>
      <c r="I32" s="24">
        <v>11</v>
      </c>
      <c r="J32" s="24">
        <v>7</v>
      </c>
      <c r="K32" s="24">
        <v>7</v>
      </c>
      <c r="L32" s="38">
        <v>10</v>
      </c>
      <c r="M32" s="38">
        <v>2</v>
      </c>
      <c r="N32" s="38">
        <v>1</v>
      </c>
      <c r="O32" s="68">
        <v>4</v>
      </c>
    </row>
    <row r="33" spans="1:15" ht="14.25" thickBot="1" x14ac:dyDescent="0.2">
      <c r="A33" s="1"/>
      <c r="B33" s="248"/>
      <c r="C33" s="18"/>
      <c r="D33" s="249" t="s">
        <v>57</v>
      </c>
      <c r="E33" s="249"/>
      <c r="F33" s="19">
        <v>14</v>
      </c>
      <c r="G33" s="19">
        <v>10</v>
      </c>
      <c r="H33" s="19">
        <v>11</v>
      </c>
      <c r="I33" s="19">
        <v>12</v>
      </c>
      <c r="J33" s="19">
        <v>13</v>
      </c>
      <c r="K33" s="19">
        <v>10</v>
      </c>
      <c r="L33" s="35">
        <v>8</v>
      </c>
      <c r="M33" s="35">
        <v>6</v>
      </c>
      <c r="N33" s="35">
        <v>8</v>
      </c>
      <c r="O33" s="65">
        <v>7</v>
      </c>
    </row>
    <row r="34" spans="1:15" ht="14.25" thickBot="1" x14ac:dyDescent="0.2">
      <c r="A34" s="1"/>
      <c r="B34" s="248"/>
      <c r="C34" s="18"/>
      <c r="D34" s="249" t="s">
        <v>58</v>
      </c>
      <c r="E34" s="249"/>
      <c r="F34" s="19">
        <v>6</v>
      </c>
      <c r="G34" s="19">
        <v>7</v>
      </c>
      <c r="H34" s="19">
        <v>4</v>
      </c>
      <c r="I34" s="19">
        <v>3</v>
      </c>
      <c r="J34" s="19">
        <v>3</v>
      </c>
      <c r="K34" s="19">
        <v>1</v>
      </c>
      <c r="L34" s="35">
        <v>6</v>
      </c>
      <c r="M34" s="35">
        <v>0</v>
      </c>
      <c r="N34" s="35">
        <v>0</v>
      </c>
      <c r="O34" s="65">
        <v>2</v>
      </c>
    </row>
    <row r="35" spans="1:15" ht="14.25" thickBot="1" x14ac:dyDescent="0.2">
      <c r="A35" s="1"/>
      <c r="B35" s="248"/>
      <c r="C35" s="18"/>
      <c r="D35" s="249" t="s">
        <v>59</v>
      </c>
      <c r="E35" s="249"/>
      <c r="F35" s="19">
        <v>119</v>
      </c>
      <c r="G35" s="19">
        <v>77</v>
      </c>
      <c r="H35" s="19">
        <v>87</v>
      </c>
      <c r="I35" s="19">
        <v>68</v>
      </c>
      <c r="J35" s="19">
        <v>50</v>
      </c>
      <c r="K35" s="19">
        <v>45</v>
      </c>
      <c r="L35" s="35">
        <v>54</v>
      </c>
      <c r="M35" s="35">
        <v>68</v>
      </c>
      <c r="N35" s="35">
        <v>44</v>
      </c>
      <c r="O35" s="65">
        <f>O26-O27-O28-O29-O33-O34-O36</f>
        <v>22</v>
      </c>
    </row>
    <row r="36" spans="1:15" ht="14.25" thickBot="1" x14ac:dyDescent="0.2">
      <c r="A36" s="1"/>
      <c r="B36" s="248"/>
      <c r="C36" s="25"/>
      <c r="D36" s="251" t="s">
        <v>60</v>
      </c>
      <c r="E36" s="251"/>
      <c r="F36" s="26">
        <v>210</v>
      </c>
      <c r="G36" s="26">
        <v>181</v>
      </c>
      <c r="H36" s="26">
        <v>144</v>
      </c>
      <c r="I36" s="26">
        <v>92</v>
      </c>
      <c r="J36" s="26">
        <v>106</v>
      </c>
      <c r="K36" s="26">
        <v>99</v>
      </c>
      <c r="L36" s="39">
        <v>77</v>
      </c>
      <c r="M36" s="39">
        <v>81</v>
      </c>
      <c r="N36" s="39">
        <v>56</v>
      </c>
      <c r="O36" s="69">
        <v>63</v>
      </c>
    </row>
    <row r="37" spans="1:15" x14ac:dyDescent="0.15">
      <c r="F37" t="s">
        <v>98</v>
      </c>
      <c r="G37" s="40"/>
    </row>
  </sheetData>
  <mergeCells count="34">
    <mergeCell ref="L2:L3"/>
    <mergeCell ref="G2:G3"/>
    <mergeCell ref="O2:O3"/>
    <mergeCell ref="F2:F3"/>
    <mergeCell ref="D25:E25"/>
    <mergeCell ref="H2:H3"/>
    <mergeCell ref="I2:I3"/>
    <mergeCell ref="J2:J3"/>
    <mergeCell ref="K2:K3"/>
    <mergeCell ref="D22:E22"/>
    <mergeCell ref="D23:E23"/>
    <mergeCell ref="D24:E24"/>
    <mergeCell ref="D18:E18"/>
    <mergeCell ref="N2:N3"/>
    <mergeCell ref="M2:M3"/>
    <mergeCell ref="B4:B14"/>
    <mergeCell ref="D5:E5"/>
    <mergeCell ref="D6:E6"/>
    <mergeCell ref="D7:E7"/>
    <mergeCell ref="D11:E11"/>
    <mergeCell ref="D12:E12"/>
    <mergeCell ref="D13:E13"/>
    <mergeCell ref="D14:E14"/>
    <mergeCell ref="B15:B25"/>
    <mergeCell ref="D16:E16"/>
    <mergeCell ref="D17:E17"/>
    <mergeCell ref="B26:B36"/>
    <mergeCell ref="D27:E27"/>
    <mergeCell ref="D28:E28"/>
    <mergeCell ref="D29:E29"/>
    <mergeCell ref="D33:E33"/>
    <mergeCell ref="D34:E34"/>
    <mergeCell ref="D35:E35"/>
    <mergeCell ref="D36:E36"/>
  </mergeCells>
  <phoneticPr fontId="1"/>
  <pageMargins left="0.7" right="0.7" top="0.75" bottom="0.75" header="0.3" footer="0.3"/>
  <pageSetup paperSize="9" scale="78" orientation="portrait" r:id="rId1"/>
  <ignoredErrors>
    <ignoredError sqref="O29 O18 O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68"/>
  <sheetViews>
    <sheetView showGridLines="0" view="pageBreakPreview" zoomScaleNormal="100" zoomScaleSheetLayoutView="100" workbookViewId="0">
      <pane xSplit="5" ySplit="4" topLeftCell="F5" activePane="bottomRight" state="frozen"/>
      <selection activeCell="O38" sqref="O38"/>
      <selection pane="topRight" activeCell="O38" sqref="O38"/>
      <selection pane="bottomLeft" activeCell="O38" sqref="O38"/>
      <selection pane="bottomRight" activeCell="O38" sqref="O38"/>
    </sheetView>
  </sheetViews>
  <sheetFormatPr defaultColWidth="9" defaultRowHeight="13.5" x14ac:dyDescent="0.15"/>
  <cols>
    <col min="1" max="1" width="2.25" customWidth="1"/>
    <col min="2" max="2" width="3.625" customWidth="1"/>
    <col min="3" max="3" width="6" customWidth="1"/>
    <col min="4" max="4" width="2.25" customWidth="1"/>
    <col min="5" max="5" width="15.375" customWidth="1"/>
    <col min="6" max="8" width="7.625" customWidth="1"/>
    <col min="9" max="16" width="6.5" customWidth="1"/>
    <col min="17" max="17" width="6.625" customWidth="1"/>
  </cols>
  <sheetData>
    <row r="1" spans="2:17" ht="14.25" thickBot="1" x14ac:dyDescent="0.2">
      <c r="B1" t="s">
        <v>106</v>
      </c>
    </row>
    <row r="2" spans="2:17" x14ac:dyDescent="0.15">
      <c r="B2" s="281"/>
      <c r="C2" s="282"/>
      <c r="D2" s="282"/>
      <c r="E2" s="283"/>
      <c r="F2" s="290" t="s">
        <v>61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2:17" x14ac:dyDescent="0.15">
      <c r="B3" s="284"/>
      <c r="C3" s="285"/>
      <c r="D3" s="285"/>
      <c r="E3" s="286"/>
      <c r="F3" s="291"/>
      <c r="G3" s="269" t="s">
        <v>7</v>
      </c>
      <c r="H3" s="267" t="s">
        <v>5</v>
      </c>
      <c r="I3" s="250" t="s">
        <v>17</v>
      </c>
      <c r="J3" s="249"/>
      <c r="K3" s="249"/>
      <c r="L3" s="249"/>
      <c r="M3" s="249"/>
      <c r="N3" s="267" t="s">
        <v>4</v>
      </c>
      <c r="O3" s="269" t="s">
        <v>6</v>
      </c>
      <c r="P3" s="269" t="s">
        <v>8</v>
      </c>
      <c r="Q3" s="265" t="s">
        <v>9</v>
      </c>
    </row>
    <row r="4" spans="2:17" ht="29.25" customHeight="1" thickBot="1" x14ac:dyDescent="0.2">
      <c r="B4" s="287"/>
      <c r="C4" s="288"/>
      <c r="D4" s="288"/>
      <c r="E4" s="289"/>
      <c r="F4" s="292"/>
      <c r="G4" s="270"/>
      <c r="H4" s="268"/>
      <c r="I4" s="77"/>
      <c r="J4" s="78" t="s">
        <v>2</v>
      </c>
      <c r="K4" s="79" t="s">
        <v>3</v>
      </c>
      <c r="L4" s="80" t="s">
        <v>78</v>
      </c>
      <c r="M4" s="80" t="s">
        <v>18</v>
      </c>
      <c r="N4" s="268"/>
      <c r="O4" s="270"/>
      <c r="P4" s="270"/>
      <c r="Q4" s="266"/>
    </row>
    <row r="5" spans="2:17" ht="14.25" customHeight="1" x14ac:dyDescent="0.15">
      <c r="B5" s="278" t="s">
        <v>48</v>
      </c>
      <c r="C5" s="274" t="s">
        <v>10</v>
      </c>
      <c r="D5" s="263" t="s">
        <v>44</v>
      </c>
      <c r="E5" s="264"/>
      <c r="F5" s="81">
        <f>SUM(F6:F11)</f>
        <v>7064</v>
      </c>
      <c r="G5" s="82">
        <f>SUM(G6:G11)</f>
        <v>2652</v>
      </c>
      <c r="H5" s="82">
        <f t="shared" ref="H5" si="0">SUM(H6:H11)</f>
        <v>2952</v>
      </c>
      <c r="I5" s="82">
        <f>SUM(J5:M5)</f>
        <v>401</v>
      </c>
      <c r="J5" s="82">
        <f t="shared" ref="J5:O5" si="1">SUM(J6:J11)</f>
        <v>1</v>
      </c>
      <c r="K5" s="82">
        <f t="shared" si="1"/>
        <v>13</v>
      </c>
      <c r="L5" s="82">
        <f t="shared" si="1"/>
        <v>302</v>
      </c>
      <c r="M5" s="82">
        <f t="shared" si="1"/>
        <v>85</v>
      </c>
      <c r="N5" s="82">
        <f t="shared" si="1"/>
        <v>226</v>
      </c>
      <c r="O5" s="82">
        <f t="shared" si="1"/>
        <v>30</v>
      </c>
      <c r="P5" s="82">
        <f>F5-G5-H5-I5-N5-O5-Q5</f>
        <v>249</v>
      </c>
      <c r="Q5" s="83">
        <f>SUM(Q6:Q11)</f>
        <v>554</v>
      </c>
    </row>
    <row r="6" spans="2:17" ht="14.25" customHeight="1" x14ac:dyDescent="0.15">
      <c r="B6" s="279"/>
      <c r="C6" s="275"/>
      <c r="D6" s="258"/>
      <c r="E6" s="84" t="s">
        <v>11</v>
      </c>
      <c r="F6" s="85">
        <f>SUM(G6:I6,N6:Q6)</f>
        <v>1244</v>
      </c>
      <c r="G6" s="86">
        <v>756</v>
      </c>
      <c r="H6" s="86">
        <v>59</v>
      </c>
      <c r="I6" s="86">
        <f t="shared" ref="I6:I12" si="2">SUM(J6:M6)</f>
        <v>244</v>
      </c>
      <c r="J6" s="86">
        <v>0</v>
      </c>
      <c r="K6" s="86">
        <v>3</v>
      </c>
      <c r="L6" s="86">
        <v>224</v>
      </c>
      <c r="M6" s="86">
        <v>17</v>
      </c>
      <c r="N6" s="86">
        <v>102</v>
      </c>
      <c r="O6" s="86">
        <v>4</v>
      </c>
      <c r="P6" s="86">
        <v>26</v>
      </c>
      <c r="Q6" s="91">
        <v>53</v>
      </c>
    </row>
    <row r="7" spans="2:17" ht="14.25" customHeight="1" x14ac:dyDescent="0.15">
      <c r="B7" s="279"/>
      <c r="C7" s="275"/>
      <c r="D7" s="258"/>
      <c r="E7" s="84" t="s">
        <v>12</v>
      </c>
      <c r="F7" s="85">
        <f t="shared" ref="F7:F11" si="3">SUM(G7:I7,N7:Q7)</f>
        <v>2</v>
      </c>
      <c r="G7" s="86">
        <v>1</v>
      </c>
      <c r="H7" s="86">
        <v>1</v>
      </c>
      <c r="I7" s="86">
        <f t="shared" si="2"/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91">
        <v>0</v>
      </c>
    </row>
    <row r="8" spans="2:17" ht="14.25" customHeight="1" x14ac:dyDescent="0.15">
      <c r="B8" s="279"/>
      <c r="C8" s="275"/>
      <c r="D8" s="258"/>
      <c r="E8" s="84" t="s">
        <v>13</v>
      </c>
      <c r="F8" s="85">
        <f t="shared" si="3"/>
        <v>884</v>
      </c>
      <c r="G8" s="86">
        <v>415</v>
      </c>
      <c r="H8" s="86">
        <v>232</v>
      </c>
      <c r="I8" s="86">
        <f t="shared" si="2"/>
        <v>94</v>
      </c>
      <c r="J8" s="86">
        <v>0</v>
      </c>
      <c r="K8" s="86">
        <v>5</v>
      </c>
      <c r="L8" s="86">
        <v>74</v>
      </c>
      <c r="M8" s="86">
        <v>15</v>
      </c>
      <c r="N8" s="86">
        <v>80</v>
      </c>
      <c r="O8" s="86">
        <v>2</v>
      </c>
      <c r="P8" s="86">
        <v>41</v>
      </c>
      <c r="Q8" s="91">
        <v>20</v>
      </c>
    </row>
    <row r="9" spans="2:17" ht="14.25" customHeight="1" x14ac:dyDescent="0.15">
      <c r="B9" s="279"/>
      <c r="C9" s="275"/>
      <c r="D9" s="258"/>
      <c r="E9" s="84" t="s">
        <v>14</v>
      </c>
      <c r="F9" s="85">
        <f t="shared" si="3"/>
        <v>4153</v>
      </c>
      <c r="G9" s="86">
        <v>1207</v>
      </c>
      <c r="H9" s="86">
        <v>2625</v>
      </c>
      <c r="I9" s="86">
        <f t="shared" si="2"/>
        <v>57</v>
      </c>
      <c r="J9" s="86">
        <v>1</v>
      </c>
      <c r="K9" s="86">
        <v>5</v>
      </c>
      <c r="L9" s="86">
        <v>0</v>
      </c>
      <c r="M9" s="86">
        <v>51</v>
      </c>
      <c r="N9" s="86">
        <v>44</v>
      </c>
      <c r="O9" s="86">
        <v>23</v>
      </c>
      <c r="P9" s="86">
        <v>153</v>
      </c>
      <c r="Q9" s="91">
        <v>44</v>
      </c>
    </row>
    <row r="10" spans="2:17" ht="14.25" customHeight="1" x14ac:dyDescent="0.15">
      <c r="B10" s="279"/>
      <c r="C10" s="275"/>
      <c r="D10" s="258"/>
      <c r="E10" s="84" t="s">
        <v>15</v>
      </c>
      <c r="F10" s="85">
        <f t="shared" si="3"/>
        <v>120</v>
      </c>
      <c r="G10" s="86">
        <v>48</v>
      </c>
      <c r="H10" s="86">
        <v>35</v>
      </c>
      <c r="I10" s="86">
        <f t="shared" si="2"/>
        <v>3</v>
      </c>
      <c r="J10" s="86">
        <v>0</v>
      </c>
      <c r="K10" s="86">
        <v>0</v>
      </c>
      <c r="L10" s="86">
        <v>1</v>
      </c>
      <c r="M10" s="86">
        <v>2</v>
      </c>
      <c r="N10" s="86">
        <v>0</v>
      </c>
      <c r="O10" s="86">
        <v>1</v>
      </c>
      <c r="P10" s="86">
        <v>25</v>
      </c>
      <c r="Q10" s="91">
        <v>8</v>
      </c>
    </row>
    <row r="11" spans="2:17" ht="14.25" customHeight="1" thickBot="1" x14ac:dyDescent="0.2">
      <c r="B11" s="279"/>
      <c r="C11" s="276"/>
      <c r="D11" s="259"/>
      <c r="E11" s="87" t="s">
        <v>16</v>
      </c>
      <c r="F11" s="88">
        <f t="shared" si="3"/>
        <v>661</v>
      </c>
      <c r="G11" s="89">
        <v>225</v>
      </c>
      <c r="H11" s="89">
        <v>0</v>
      </c>
      <c r="I11" s="89">
        <f t="shared" si="2"/>
        <v>3</v>
      </c>
      <c r="J11" s="89">
        <v>0</v>
      </c>
      <c r="K11" s="89">
        <v>0</v>
      </c>
      <c r="L11" s="89">
        <v>3</v>
      </c>
      <c r="M11" s="89">
        <v>0</v>
      </c>
      <c r="N11" s="89">
        <v>0</v>
      </c>
      <c r="O11" s="89">
        <v>0</v>
      </c>
      <c r="P11" s="89">
        <v>4</v>
      </c>
      <c r="Q11" s="92">
        <v>429</v>
      </c>
    </row>
    <row r="12" spans="2:17" ht="14.25" customHeight="1" x14ac:dyDescent="0.15">
      <c r="B12" s="279"/>
      <c r="C12" s="260" t="s">
        <v>41</v>
      </c>
      <c r="D12" s="263" t="s">
        <v>44</v>
      </c>
      <c r="E12" s="264"/>
      <c r="F12" s="81">
        <f t="shared" ref="F12" si="4">SUM(F13:F18)</f>
        <v>1217</v>
      </c>
      <c r="G12" s="82">
        <f t="shared" ref="G12" si="5">SUM(G13:G18)</f>
        <v>429</v>
      </c>
      <c r="H12" s="82">
        <f t="shared" ref="H12" si="6">SUM(H13:H18)</f>
        <v>162</v>
      </c>
      <c r="I12" s="82">
        <f t="shared" si="2"/>
        <v>354</v>
      </c>
      <c r="J12" s="82">
        <f t="shared" ref="J12" si="7">SUM(J13:J18)</f>
        <v>0</v>
      </c>
      <c r="K12" s="82">
        <f t="shared" ref="K12" si="8">SUM(K13:K18)</f>
        <v>4</v>
      </c>
      <c r="L12" s="82">
        <f t="shared" ref="L12" si="9">SUM(L13:L18)</f>
        <v>327</v>
      </c>
      <c r="M12" s="82">
        <f t="shared" ref="M12" si="10">SUM(M13:M18)</f>
        <v>23</v>
      </c>
      <c r="N12" s="82">
        <f t="shared" ref="N12" si="11">SUM(N13:N18)</f>
        <v>28</v>
      </c>
      <c r="O12" s="82">
        <f t="shared" ref="O12" si="12">SUM(O13:O18)</f>
        <v>2</v>
      </c>
      <c r="P12" s="82">
        <f t="shared" ref="P12" si="13">F12-G12-H12-I12-N12-O12-Q12</f>
        <v>37</v>
      </c>
      <c r="Q12" s="83">
        <f t="shared" ref="Q12" si="14">SUM(Q13:Q18)</f>
        <v>205</v>
      </c>
    </row>
    <row r="13" spans="2:17" ht="14.25" customHeight="1" x14ac:dyDescent="0.15">
      <c r="B13" s="279"/>
      <c r="C13" s="261"/>
      <c r="D13" s="258"/>
      <c r="E13" s="84" t="s">
        <v>11</v>
      </c>
      <c r="F13" s="85">
        <f t="shared" ref="F13:F18" si="15">SUM(G13:I13,N13:Q13)</f>
        <v>720</v>
      </c>
      <c r="G13" s="86">
        <v>271</v>
      </c>
      <c r="H13" s="86">
        <v>2</v>
      </c>
      <c r="I13" s="86">
        <f t="shared" ref="I13:I67" si="16">SUM(J13:M13)</f>
        <v>347</v>
      </c>
      <c r="J13" s="86">
        <v>0</v>
      </c>
      <c r="K13" s="86">
        <v>3</v>
      </c>
      <c r="L13" s="86">
        <v>325</v>
      </c>
      <c r="M13" s="86">
        <v>19</v>
      </c>
      <c r="N13" s="86">
        <v>27</v>
      </c>
      <c r="O13" s="86">
        <v>0</v>
      </c>
      <c r="P13" s="86">
        <v>17</v>
      </c>
      <c r="Q13" s="91">
        <v>56</v>
      </c>
    </row>
    <row r="14" spans="2:17" ht="14.25" customHeight="1" x14ac:dyDescent="0.15">
      <c r="B14" s="279"/>
      <c r="C14" s="261"/>
      <c r="D14" s="258"/>
      <c r="E14" s="84" t="s">
        <v>12</v>
      </c>
      <c r="F14" s="85">
        <f>SUM(G14:I14,N14:Q14)</f>
        <v>1</v>
      </c>
      <c r="G14" s="86">
        <v>1</v>
      </c>
      <c r="H14" s="86">
        <v>0</v>
      </c>
      <c r="I14" s="86">
        <f t="shared" si="16"/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91">
        <v>0</v>
      </c>
    </row>
    <row r="15" spans="2:17" ht="14.25" customHeight="1" x14ac:dyDescent="0.15">
      <c r="B15" s="279"/>
      <c r="C15" s="261"/>
      <c r="D15" s="258"/>
      <c r="E15" s="84" t="s">
        <v>13</v>
      </c>
      <c r="F15" s="85">
        <f t="shared" si="15"/>
        <v>3</v>
      </c>
      <c r="G15" s="86">
        <v>2</v>
      </c>
      <c r="H15" s="86">
        <v>1</v>
      </c>
      <c r="I15" s="86">
        <f t="shared" si="16"/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91">
        <v>0</v>
      </c>
    </row>
    <row r="16" spans="2:17" ht="14.25" customHeight="1" x14ac:dyDescent="0.15">
      <c r="B16" s="279"/>
      <c r="C16" s="261"/>
      <c r="D16" s="258"/>
      <c r="E16" s="84" t="s">
        <v>14</v>
      </c>
      <c r="F16" s="85">
        <f t="shared" si="15"/>
        <v>329</v>
      </c>
      <c r="G16" s="86">
        <v>140</v>
      </c>
      <c r="H16" s="86">
        <v>159</v>
      </c>
      <c r="I16" s="86">
        <f t="shared" si="16"/>
        <v>5</v>
      </c>
      <c r="J16" s="86">
        <v>0</v>
      </c>
      <c r="K16" s="86">
        <v>1</v>
      </c>
      <c r="L16" s="86">
        <v>0</v>
      </c>
      <c r="M16" s="86">
        <v>4</v>
      </c>
      <c r="N16" s="86">
        <v>1</v>
      </c>
      <c r="O16" s="86">
        <v>2</v>
      </c>
      <c r="P16" s="86">
        <v>18</v>
      </c>
      <c r="Q16" s="91">
        <v>4</v>
      </c>
    </row>
    <row r="17" spans="2:17" ht="14.25" customHeight="1" x14ac:dyDescent="0.15">
      <c r="B17" s="279"/>
      <c r="C17" s="261"/>
      <c r="D17" s="258"/>
      <c r="E17" s="84" t="s">
        <v>15</v>
      </c>
      <c r="F17" s="85">
        <f t="shared" si="15"/>
        <v>9</v>
      </c>
      <c r="G17" s="86">
        <v>6</v>
      </c>
      <c r="H17" s="86">
        <v>0</v>
      </c>
      <c r="I17" s="86">
        <f t="shared" si="16"/>
        <v>2</v>
      </c>
      <c r="J17" s="86">
        <v>0</v>
      </c>
      <c r="K17" s="86">
        <v>0</v>
      </c>
      <c r="L17" s="86">
        <v>2</v>
      </c>
      <c r="M17" s="86">
        <v>0</v>
      </c>
      <c r="N17" s="86">
        <v>0</v>
      </c>
      <c r="O17" s="86">
        <v>0</v>
      </c>
      <c r="P17" s="86">
        <v>1</v>
      </c>
      <c r="Q17" s="91">
        <v>0</v>
      </c>
    </row>
    <row r="18" spans="2:17" ht="14.25" customHeight="1" thickBot="1" x14ac:dyDescent="0.2">
      <c r="B18" s="279"/>
      <c r="C18" s="277"/>
      <c r="D18" s="259"/>
      <c r="E18" s="87" t="s">
        <v>16</v>
      </c>
      <c r="F18" s="88">
        <f t="shared" si="15"/>
        <v>155</v>
      </c>
      <c r="G18" s="89">
        <v>9</v>
      </c>
      <c r="H18" s="89">
        <v>0</v>
      </c>
      <c r="I18" s="89">
        <f t="shared" si="16"/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1</v>
      </c>
      <c r="Q18" s="92">
        <v>145</v>
      </c>
    </row>
    <row r="19" spans="2:17" ht="14.25" customHeight="1" x14ac:dyDescent="0.15">
      <c r="B19" s="279"/>
      <c r="C19" s="260" t="s">
        <v>42</v>
      </c>
      <c r="D19" s="263" t="s">
        <v>44</v>
      </c>
      <c r="E19" s="264"/>
      <c r="F19" s="81">
        <f t="shared" ref="F19" si="17">SUM(F20:F25)</f>
        <v>2272</v>
      </c>
      <c r="G19" s="82">
        <f t="shared" ref="G19" si="18">SUM(G20:G25)</f>
        <v>1064</v>
      </c>
      <c r="H19" s="82">
        <f t="shared" ref="H19" si="19">SUM(H20:H25)</f>
        <v>472</v>
      </c>
      <c r="I19" s="82">
        <f t="shared" si="16"/>
        <v>417</v>
      </c>
      <c r="J19" s="82">
        <f t="shared" ref="J19" si="20">SUM(J20:J25)</f>
        <v>5</v>
      </c>
      <c r="K19" s="82">
        <f t="shared" ref="K19" si="21">SUM(K20:K25)</f>
        <v>9</v>
      </c>
      <c r="L19" s="82">
        <f t="shared" ref="L19" si="22">SUM(L20:L25)</f>
        <v>298</v>
      </c>
      <c r="M19" s="82">
        <f t="shared" ref="M19" si="23">SUM(M20:M25)</f>
        <v>105</v>
      </c>
      <c r="N19" s="82">
        <f t="shared" ref="N19" si="24">SUM(N20:N25)</f>
        <v>38</v>
      </c>
      <c r="O19" s="82">
        <f t="shared" ref="O19" si="25">SUM(O20:O25)</f>
        <v>2</v>
      </c>
      <c r="P19" s="82">
        <f t="shared" ref="P19" si="26">F19-G19-H19-I19-N19-O19-Q19</f>
        <v>40</v>
      </c>
      <c r="Q19" s="83">
        <f t="shared" ref="Q19" si="27">SUM(Q20:Q25)</f>
        <v>239</v>
      </c>
    </row>
    <row r="20" spans="2:17" ht="14.25" customHeight="1" x14ac:dyDescent="0.15">
      <c r="B20" s="279"/>
      <c r="C20" s="261"/>
      <c r="D20" s="258"/>
      <c r="E20" s="84" t="s">
        <v>11</v>
      </c>
      <c r="F20" s="85">
        <f t="shared" ref="F20:F25" si="28">SUM(G20:I20,N20:Q20)</f>
        <v>1029</v>
      </c>
      <c r="G20" s="86">
        <v>557</v>
      </c>
      <c r="H20" s="86">
        <v>13</v>
      </c>
      <c r="I20" s="86">
        <f t="shared" si="16"/>
        <v>348</v>
      </c>
      <c r="J20" s="86">
        <v>3</v>
      </c>
      <c r="K20" s="86">
        <v>8</v>
      </c>
      <c r="L20" s="86">
        <v>297</v>
      </c>
      <c r="M20" s="86">
        <v>40</v>
      </c>
      <c r="N20" s="86">
        <v>36</v>
      </c>
      <c r="O20" s="86">
        <v>1</v>
      </c>
      <c r="P20" s="86">
        <v>21</v>
      </c>
      <c r="Q20" s="91">
        <v>53</v>
      </c>
    </row>
    <row r="21" spans="2:17" ht="14.25" customHeight="1" x14ac:dyDescent="0.15">
      <c r="B21" s="279"/>
      <c r="C21" s="261"/>
      <c r="D21" s="258"/>
      <c r="E21" s="84" t="s">
        <v>12</v>
      </c>
      <c r="F21" s="85">
        <f t="shared" si="28"/>
        <v>1</v>
      </c>
      <c r="G21" s="86">
        <v>0</v>
      </c>
      <c r="H21" s="86">
        <v>0</v>
      </c>
      <c r="I21" s="86">
        <f t="shared" si="16"/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91">
        <v>1</v>
      </c>
    </row>
    <row r="22" spans="2:17" ht="14.25" customHeight="1" x14ac:dyDescent="0.15">
      <c r="B22" s="279"/>
      <c r="C22" s="261"/>
      <c r="D22" s="258"/>
      <c r="E22" s="84" t="s">
        <v>13</v>
      </c>
      <c r="F22" s="85">
        <f t="shared" si="28"/>
        <v>38</v>
      </c>
      <c r="G22" s="86">
        <v>24</v>
      </c>
      <c r="H22" s="86">
        <v>6</v>
      </c>
      <c r="I22" s="86">
        <f t="shared" si="16"/>
        <v>3</v>
      </c>
      <c r="J22" s="86">
        <v>1</v>
      </c>
      <c r="K22" s="86">
        <v>0</v>
      </c>
      <c r="L22" s="86">
        <v>1</v>
      </c>
      <c r="M22" s="86">
        <v>1</v>
      </c>
      <c r="N22" s="86">
        <v>0</v>
      </c>
      <c r="O22" s="86">
        <v>0</v>
      </c>
      <c r="P22" s="86">
        <v>5</v>
      </c>
      <c r="Q22" s="91">
        <v>0</v>
      </c>
    </row>
    <row r="23" spans="2:17" ht="14.25" customHeight="1" x14ac:dyDescent="0.15">
      <c r="B23" s="279"/>
      <c r="C23" s="261"/>
      <c r="D23" s="258"/>
      <c r="E23" s="84" t="s">
        <v>14</v>
      </c>
      <c r="F23" s="85">
        <f t="shared" si="28"/>
        <v>987</v>
      </c>
      <c r="G23" s="86">
        <v>448</v>
      </c>
      <c r="H23" s="86">
        <v>443</v>
      </c>
      <c r="I23" s="86">
        <f t="shared" si="16"/>
        <v>65</v>
      </c>
      <c r="J23" s="86">
        <v>1</v>
      </c>
      <c r="K23" s="86">
        <v>1</v>
      </c>
      <c r="L23" s="86">
        <v>0</v>
      </c>
      <c r="M23" s="86">
        <v>63</v>
      </c>
      <c r="N23" s="86">
        <v>2</v>
      </c>
      <c r="O23" s="86">
        <v>1</v>
      </c>
      <c r="P23" s="86">
        <v>11</v>
      </c>
      <c r="Q23" s="91">
        <v>17</v>
      </c>
    </row>
    <row r="24" spans="2:17" ht="14.25" customHeight="1" x14ac:dyDescent="0.15">
      <c r="B24" s="279"/>
      <c r="C24" s="261"/>
      <c r="D24" s="258"/>
      <c r="E24" s="84" t="s">
        <v>15</v>
      </c>
      <c r="F24" s="85">
        <f t="shared" si="28"/>
        <v>23</v>
      </c>
      <c r="G24" s="86">
        <v>10</v>
      </c>
      <c r="H24" s="86">
        <v>10</v>
      </c>
      <c r="I24" s="86">
        <f t="shared" si="16"/>
        <v>1</v>
      </c>
      <c r="J24" s="86">
        <v>0</v>
      </c>
      <c r="K24" s="86">
        <v>0</v>
      </c>
      <c r="L24" s="86">
        <v>0</v>
      </c>
      <c r="M24" s="86">
        <v>1</v>
      </c>
      <c r="N24" s="86">
        <v>0</v>
      </c>
      <c r="O24" s="86">
        <v>0</v>
      </c>
      <c r="P24" s="86">
        <v>1</v>
      </c>
      <c r="Q24" s="91">
        <v>1</v>
      </c>
    </row>
    <row r="25" spans="2:17" ht="14.25" customHeight="1" thickBot="1" x14ac:dyDescent="0.2">
      <c r="B25" s="280"/>
      <c r="C25" s="262"/>
      <c r="D25" s="259"/>
      <c r="E25" s="87" t="s">
        <v>16</v>
      </c>
      <c r="F25" s="88">
        <f t="shared" si="28"/>
        <v>194</v>
      </c>
      <c r="G25" s="89">
        <v>25</v>
      </c>
      <c r="H25" s="89">
        <v>0</v>
      </c>
      <c r="I25" s="89">
        <f t="shared" si="16"/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2</v>
      </c>
      <c r="Q25" s="92">
        <v>167</v>
      </c>
    </row>
    <row r="26" spans="2:17" ht="14.25" customHeight="1" x14ac:dyDescent="0.15">
      <c r="B26" s="271" t="s">
        <v>49</v>
      </c>
      <c r="C26" s="274" t="s">
        <v>10</v>
      </c>
      <c r="D26" s="263" t="s">
        <v>44</v>
      </c>
      <c r="E26" s="264"/>
      <c r="F26" s="81">
        <f t="shared" ref="F26" si="29">SUM(F27:F32)</f>
        <v>3674</v>
      </c>
      <c r="G26" s="82">
        <f t="shared" ref="G26" si="30">SUM(G27:G32)</f>
        <v>2556</v>
      </c>
      <c r="H26" s="82">
        <f t="shared" ref="H26" si="31">SUM(H27:H32)</f>
        <v>619</v>
      </c>
      <c r="I26" s="82">
        <f t="shared" si="16"/>
        <v>88</v>
      </c>
      <c r="J26" s="82">
        <f t="shared" ref="J26" si="32">SUM(J27:J32)</f>
        <v>2</v>
      </c>
      <c r="K26" s="82">
        <f t="shared" ref="K26" si="33">SUM(K27:K32)</f>
        <v>9</v>
      </c>
      <c r="L26" s="82">
        <f t="shared" ref="L26" si="34">SUM(L27:L32)</f>
        <v>25</v>
      </c>
      <c r="M26" s="82">
        <f t="shared" ref="M26" si="35">SUM(M27:M32)</f>
        <v>52</v>
      </c>
      <c r="N26" s="82">
        <f t="shared" ref="N26" si="36">SUM(N27:N32)</f>
        <v>27</v>
      </c>
      <c r="O26" s="82">
        <f t="shared" ref="O26" si="37">SUM(O27:O32)</f>
        <v>36</v>
      </c>
      <c r="P26" s="82">
        <f t="shared" ref="P26" si="38">F26-G26-H26-I26-N26-O26-Q26</f>
        <v>215</v>
      </c>
      <c r="Q26" s="83">
        <f t="shared" ref="Q26" si="39">SUM(Q27:Q32)</f>
        <v>133</v>
      </c>
    </row>
    <row r="27" spans="2:17" x14ac:dyDescent="0.15">
      <c r="B27" s="272"/>
      <c r="C27" s="275"/>
      <c r="D27" s="258"/>
      <c r="E27" s="84" t="s">
        <v>11</v>
      </c>
      <c r="F27" s="85">
        <f t="shared" ref="F27:F32" si="40">SUM(G27:I27,N27:Q27)</f>
        <v>606</v>
      </c>
      <c r="G27" s="86">
        <v>539</v>
      </c>
      <c r="H27" s="86">
        <v>11</v>
      </c>
      <c r="I27" s="86">
        <f t="shared" si="16"/>
        <v>21</v>
      </c>
      <c r="J27" s="86">
        <v>0</v>
      </c>
      <c r="K27" s="86">
        <v>1</v>
      </c>
      <c r="L27" s="86">
        <v>16</v>
      </c>
      <c r="M27" s="86">
        <v>4</v>
      </c>
      <c r="N27" s="86">
        <v>11</v>
      </c>
      <c r="O27" s="86">
        <v>0</v>
      </c>
      <c r="P27" s="86">
        <v>12</v>
      </c>
      <c r="Q27" s="91">
        <v>12</v>
      </c>
    </row>
    <row r="28" spans="2:17" x14ac:dyDescent="0.15">
      <c r="B28" s="272"/>
      <c r="C28" s="275"/>
      <c r="D28" s="258"/>
      <c r="E28" s="84" t="s">
        <v>12</v>
      </c>
      <c r="F28" s="85">
        <f t="shared" si="40"/>
        <v>3</v>
      </c>
      <c r="G28" s="86">
        <v>1</v>
      </c>
      <c r="H28" s="86">
        <v>0</v>
      </c>
      <c r="I28" s="86">
        <f t="shared" si="16"/>
        <v>2</v>
      </c>
      <c r="J28" s="86">
        <v>1</v>
      </c>
      <c r="K28" s="86">
        <v>0</v>
      </c>
      <c r="L28" s="86">
        <v>0</v>
      </c>
      <c r="M28" s="86">
        <v>1</v>
      </c>
      <c r="N28" s="86">
        <v>0</v>
      </c>
      <c r="O28" s="86">
        <v>0</v>
      </c>
      <c r="P28" s="86">
        <v>0</v>
      </c>
      <c r="Q28" s="91">
        <v>0</v>
      </c>
    </row>
    <row r="29" spans="2:17" x14ac:dyDescent="0.15">
      <c r="B29" s="272"/>
      <c r="C29" s="275"/>
      <c r="D29" s="258"/>
      <c r="E29" s="84" t="s">
        <v>13</v>
      </c>
      <c r="F29" s="85">
        <f t="shared" si="40"/>
        <v>816</v>
      </c>
      <c r="G29" s="86">
        <v>520</v>
      </c>
      <c r="H29" s="86">
        <v>99</v>
      </c>
      <c r="I29" s="86">
        <f t="shared" si="16"/>
        <v>51</v>
      </c>
      <c r="J29" s="86">
        <v>1</v>
      </c>
      <c r="K29" s="86">
        <v>6</v>
      </c>
      <c r="L29" s="86">
        <v>9</v>
      </c>
      <c r="M29" s="86">
        <v>35</v>
      </c>
      <c r="N29" s="86">
        <v>9</v>
      </c>
      <c r="O29" s="86">
        <v>1</v>
      </c>
      <c r="P29" s="86">
        <v>128</v>
      </c>
      <c r="Q29" s="91">
        <v>8</v>
      </c>
    </row>
    <row r="30" spans="2:17" x14ac:dyDescent="0.15">
      <c r="B30" s="272"/>
      <c r="C30" s="275"/>
      <c r="D30" s="258"/>
      <c r="E30" s="84" t="s">
        <v>14</v>
      </c>
      <c r="F30" s="85">
        <f t="shared" si="40"/>
        <v>2003</v>
      </c>
      <c r="G30" s="86">
        <v>1365</v>
      </c>
      <c r="H30" s="86">
        <v>497</v>
      </c>
      <c r="I30" s="86">
        <f t="shared" si="16"/>
        <v>13</v>
      </c>
      <c r="J30" s="86">
        <v>0</v>
      </c>
      <c r="K30" s="86">
        <v>2</v>
      </c>
      <c r="L30" s="86">
        <v>0</v>
      </c>
      <c r="M30" s="86">
        <v>11</v>
      </c>
      <c r="N30" s="86">
        <v>7</v>
      </c>
      <c r="O30" s="86">
        <v>35</v>
      </c>
      <c r="P30" s="86">
        <v>67</v>
      </c>
      <c r="Q30" s="91">
        <v>19</v>
      </c>
    </row>
    <row r="31" spans="2:17" x14ac:dyDescent="0.15">
      <c r="B31" s="272"/>
      <c r="C31" s="275"/>
      <c r="D31" s="258"/>
      <c r="E31" s="84" t="s">
        <v>15</v>
      </c>
      <c r="F31" s="85">
        <f t="shared" si="40"/>
        <v>67</v>
      </c>
      <c r="G31" s="86">
        <v>44</v>
      </c>
      <c r="H31" s="86">
        <v>12</v>
      </c>
      <c r="I31" s="86">
        <f t="shared" si="16"/>
        <v>1</v>
      </c>
      <c r="J31" s="86">
        <v>0</v>
      </c>
      <c r="K31" s="86">
        <v>0</v>
      </c>
      <c r="L31" s="86">
        <v>0</v>
      </c>
      <c r="M31" s="86">
        <v>1</v>
      </c>
      <c r="N31" s="86">
        <v>0</v>
      </c>
      <c r="O31" s="86">
        <v>0</v>
      </c>
      <c r="P31" s="86">
        <v>8</v>
      </c>
      <c r="Q31" s="91">
        <v>2</v>
      </c>
    </row>
    <row r="32" spans="2:17" ht="14.25" thickBot="1" x14ac:dyDescent="0.2">
      <c r="B32" s="272"/>
      <c r="C32" s="276"/>
      <c r="D32" s="259"/>
      <c r="E32" s="87" t="s">
        <v>16</v>
      </c>
      <c r="F32" s="88">
        <f t="shared" si="40"/>
        <v>179</v>
      </c>
      <c r="G32" s="89">
        <v>87</v>
      </c>
      <c r="H32" s="89">
        <v>0</v>
      </c>
      <c r="I32" s="89">
        <f t="shared" si="16"/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92">
        <v>92</v>
      </c>
    </row>
    <row r="33" spans="2:17" ht="14.25" customHeight="1" x14ac:dyDescent="0.15">
      <c r="B33" s="272"/>
      <c r="C33" s="260" t="s">
        <v>41</v>
      </c>
      <c r="D33" s="263" t="s">
        <v>44</v>
      </c>
      <c r="E33" s="264"/>
      <c r="F33" s="81">
        <f t="shared" ref="F33" si="41">SUM(F34:F39)</f>
        <v>158</v>
      </c>
      <c r="G33" s="82">
        <f t="shared" ref="G33" si="42">SUM(G34:G39)</f>
        <v>102</v>
      </c>
      <c r="H33" s="82">
        <f t="shared" ref="H33" si="43">SUM(H34:H39)</f>
        <v>10</v>
      </c>
      <c r="I33" s="82">
        <f t="shared" si="16"/>
        <v>26</v>
      </c>
      <c r="J33" s="82">
        <f t="shared" ref="J33" si="44">SUM(J34:J39)</f>
        <v>0</v>
      </c>
      <c r="K33" s="82">
        <f t="shared" ref="K33" si="45">SUM(K34:K39)</f>
        <v>0</v>
      </c>
      <c r="L33" s="82">
        <f t="shared" ref="L33" si="46">SUM(L34:L39)</f>
        <v>22</v>
      </c>
      <c r="M33" s="82">
        <f t="shared" ref="M33" si="47">SUM(M34:M39)</f>
        <v>4</v>
      </c>
      <c r="N33" s="82">
        <f t="shared" ref="N33" si="48">SUM(N34:N39)</f>
        <v>0</v>
      </c>
      <c r="O33" s="82">
        <f t="shared" ref="O33" si="49">SUM(O34:O39)</f>
        <v>0</v>
      </c>
      <c r="P33" s="82">
        <f t="shared" ref="P33" si="50">F33-G33-H33-I33-N33-O33-Q33</f>
        <v>5</v>
      </c>
      <c r="Q33" s="83">
        <f t="shared" ref="Q33" si="51">SUM(Q34:Q39)</f>
        <v>15</v>
      </c>
    </row>
    <row r="34" spans="2:17" x14ac:dyDescent="0.15">
      <c r="B34" s="272"/>
      <c r="C34" s="261"/>
      <c r="D34" s="258"/>
      <c r="E34" s="84" t="s">
        <v>11</v>
      </c>
      <c r="F34" s="85">
        <f t="shared" ref="F34:F39" si="52">SUM(G34:I34,N34:Q34)</f>
        <v>101</v>
      </c>
      <c r="G34" s="86">
        <v>70</v>
      </c>
      <c r="H34" s="86">
        <v>0</v>
      </c>
      <c r="I34" s="86">
        <f t="shared" si="16"/>
        <v>24</v>
      </c>
      <c r="J34" s="86">
        <v>0</v>
      </c>
      <c r="K34" s="86">
        <v>0</v>
      </c>
      <c r="L34" s="86">
        <v>22</v>
      </c>
      <c r="M34" s="86">
        <v>2</v>
      </c>
      <c r="N34" s="86">
        <v>0</v>
      </c>
      <c r="O34" s="86">
        <v>0</v>
      </c>
      <c r="P34" s="86">
        <v>2</v>
      </c>
      <c r="Q34" s="91">
        <v>5</v>
      </c>
    </row>
    <row r="35" spans="2:17" x14ac:dyDescent="0.15">
      <c r="B35" s="272"/>
      <c r="C35" s="261"/>
      <c r="D35" s="258"/>
      <c r="E35" s="84" t="s">
        <v>12</v>
      </c>
      <c r="F35" s="85">
        <f t="shared" si="52"/>
        <v>0</v>
      </c>
      <c r="G35" s="86">
        <v>0</v>
      </c>
      <c r="H35" s="86">
        <v>0</v>
      </c>
      <c r="I35" s="86">
        <f t="shared" si="16"/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91">
        <v>0</v>
      </c>
    </row>
    <row r="36" spans="2:17" x14ac:dyDescent="0.15">
      <c r="B36" s="272"/>
      <c r="C36" s="261"/>
      <c r="D36" s="258"/>
      <c r="E36" s="84" t="s">
        <v>13</v>
      </c>
      <c r="F36" s="85">
        <f t="shared" si="52"/>
        <v>6</v>
      </c>
      <c r="G36" s="86">
        <v>4</v>
      </c>
      <c r="H36" s="86">
        <v>1</v>
      </c>
      <c r="I36" s="86">
        <f t="shared" si="16"/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1</v>
      </c>
      <c r="Q36" s="91">
        <v>0</v>
      </c>
    </row>
    <row r="37" spans="2:17" x14ac:dyDescent="0.15">
      <c r="B37" s="272"/>
      <c r="C37" s="261"/>
      <c r="D37" s="258"/>
      <c r="E37" s="84" t="s">
        <v>14</v>
      </c>
      <c r="F37" s="85">
        <f t="shared" si="52"/>
        <v>38</v>
      </c>
      <c r="G37" s="86">
        <v>24</v>
      </c>
      <c r="H37" s="86">
        <v>9</v>
      </c>
      <c r="I37" s="86">
        <f t="shared" si="16"/>
        <v>1</v>
      </c>
      <c r="J37" s="86">
        <v>0</v>
      </c>
      <c r="K37" s="86">
        <v>0</v>
      </c>
      <c r="L37" s="86">
        <v>0</v>
      </c>
      <c r="M37" s="86">
        <v>1</v>
      </c>
      <c r="N37" s="86">
        <v>0</v>
      </c>
      <c r="O37" s="86">
        <v>0</v>
      </c>
      <c r="P37" s="86">
        <v>2</v>
      </c>
      <c r="Q37" s="91">
        <v>2</v>
      </c>
    </row>
    <row r="38" spans="2:17" x14ac:dyDescent="0.15">
      <c r="B38" s="272"/>
      <c r="C38" s="261"/>
      <c r="D38" s="258"/>
      <c r="E38" s="84" t="s">
        <v>15</v>
      </c>
      <c r="F38" s="85">
        <f t="shared" si="52"/>
        <v>1</v>
      </c>
      <c r="G38" s="86">
        <v>0</v>
      </c>
      <c r="H38" s="86">
        <v>0</v>
      </c>
      <c r="I38" s="86">
        <f t="shared" si="16"/>
        <v>1</v>
      </c>
      <c r="J38" s="86">
        <v>0</v>
      </c>
      <c r="K38" s="86">
        <v>0</v>
      </c>
      <c r="L38" s="86">
        <v>0</v>
      </c>
      <c r="M38" s="86">
        <v>1</v>
      </c>
      <c r="N38" s="86">
        <v>0</v>
      </c>
      <c r="O38" s="86">
        <v>0</v>
      </c>
      <c r="P38" s="86">
        <v>0</v>
      </c>
      <c r="Q38" s="91">
        <v>0</v>
      </c>
    </row>
    <row r="39" spans="2:17" ht="14.25" thickBot="1" x14ac:dyDescent="0.2">
      <c r="B39" s="272"/>
      <c r="C39" s="277"/>
      <c r="D39" s="259"/>
      <c r="E39" s="87" t="s">
        <v>16</v>
      </c>
      <c r="F39" s="88">
        <f t="shared" si="52"/>
        <v>12</v>
      </c>
      <c r="G39" s="89">
        <v>4</v>
      </c>
      <c r="H39" s="89">
        <v>0</v>
      </c>
      <c r="I39" s="89">
        <f t="shared" si="16"/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92">
        <v>8</v>
      </c>
    </row>
    <row r="40" spans="2:17" ht="14.25" customHeight="1" x14ac:dyDescent="0.15">
      <c r="B40" s="272"/>
      <c r="C40" s="260" t="s">
        <v>42</v>
      </c>
      <c r="D40" s="263" t="s">
        <v>44</v>
      </c>
      <c r="E40" s="264"/>
      <c r="F40" s="81">
        <f t="shared" ref="F40" si="53">SUM(F41:F46)</f>
        <v>330</v>
      </c>
      <c r="G40" s="82">
        <f t="shared" ref="G40" si="54">SUM(G41:G46)</f>
        <v>253</v>
      </c>
      <c r="H40" s="82">
        <f t="shared" ref="H40" si="55">SUM(H41:H46)</f>
        <v>21</v>
      </c>
      <c r="I40" s="82">
        <f t="shared" si="16"/>
        <v>22</v>
      </c>
      <c r="J40" s="82">
        <f t="shared" ref="J40" si="56">SUM(J41:J46)</f>
        <v>0</v>
      </c>
      <c r="K40" s="82">
        <f t="shared" ref="K40" si="57">SUM(K41:K46)</f>
        <v>1</v>
      </c>
      <c r="L40" s="82">
        <f t="shared" ref="L40" si="58">SUM(L41:L46)</f>
        <v>18</v>
      </c>
      <c r="M40" s="82">
        <f t="shared" ref="M40" si="59">SUM(M41:M46)</f>
        <v>3</v>
      </c>
      <c r="N40" s="82">
        <f t="shared" ref="N40" si="60">SUM(N41:N46)</f>
        <v>0</v>
      </c>
      <c r="O40" s="82">
        <f t="shared" ref="O40" si="61">SUM(O41:O46)</f>
        <v>2</v>
      </c>
      <c r="P40" s="82">
        <f t="shared" ref="P40" si="62">F40-G40-H40-I40-N40-O40-Q40</f>
        <v>7</v>
      </c>
      <c r="Q40" s="83">
        <f t="shared" ref="Q40" si="63">SUM(Q41:Q46)</f>
        <v>25</v>
      </c>
    </row>
    <row r="41" spans="2:17" x14ac:dyDescent="0.15">
      <c r="B41" s="272"/>
      <c r="C41" s="261"/>
      <c r="D41" s="258"/>
      <c r="E41" s="84" t="s">
        <v>11</v>
      </c>
      <c r="F41" s="85">
        <f t="shared" ref="F41:F46" si="64">SUM(G41:I41,N41:Q41)</f>
        <v>189</v>
      </c>
      <c r="G41" s="86">
        <v>156</v>
      </c>
      <c r="H41" s="86">
        <v>0</v>
      </c>
      <c r="I41" s="86">
        <f t="shared" si="16"/>
        <v>20</v>
      </c>
      <c r="J41" s="86">
        <v>0</v>
      </c>
      <c r="K41" s="86">
        <v>0</v>
      </c>
      <c r="L41" s="86">
        <v>18</v>
      </c>
      <c r="M41" s="86">
        <v>2</v>
      </c>
      <c r="N41" s="86">
        <v>0</v>
      </c>
      <c r="O41" s="86">
        <v>0</v>
      </c>
      <c r="P41" s="86">
        <v>3</v>
      </c>
      <c r="Q41" s="91">
        <v>10</v>
      </c>
    </row>
    <row r="42" spans="2:17" x14ac:dyDescent="0.15">
      <c r="B42" s="272"/>
      <c r="C42" s="261"/>
      <c r="D42" s="258"/>
      <c r="E42" s="84" t="s">
        <v>12</v>
      </c>
      <c r="F42" s="85">
        <f t="shared" si="64"/>
        <v>0</v>
      </c>
      <c r="G42" s="86">
        <v>0</v>
      </c>
      <c r="H42" s="86">
        <v>0</v>
      </c>
      <c r="I42" s="86">
        <f t="shared" si="16"/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91">
        <v>0</v>
      </c>
    </row>
    <row r="43" spans="2:17" x14ac:dyDescent="0.15">
      <c r="B43" s="272"/>
      <c r="C43" s="261"/>
      <c r="D43" s="258"/>
      <c r="E43" s="84" t="s">
        <v>13</v>
      </c>
      <c r="F43" s="85">
        <f t="shared" si="64"/>
        <v>10</v>
      </c>
      <c r="G43" s="86">
        <v>6</v>
      </c>
      <c r="H43" s="86">
        <v>1</v>
      </c>
      <c r="I43" s="86">
        <f t="shared" si="16"/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2</v>
      </c>
      <c r="Q43" s="91">
        <v>1</v>
      </c>
    </row>
    <row r="44" spans="2:17" x14ac:dyDescent="0.15">
      <c r="B44" s="272"/>
      <c r="C44" s="261"/>
      <c r="D44" s="258"/>
      <c r="E44" s="84" t="s">
        <v>14</v>
      </c>
      <c r="F44" s="85">
        <f t="shared" si="64"/>
        <v>110</v>
      </c>
      <c r="G44" s="86">
        <v>85</v>
      </c>
      <c r="H44" s="86">
        <v>20</v>
      </c>
      <c r="I44" s="86">
        <f t="shared" si="16"/>
        <v>1</v>
      </c>
      <c r="J44" s="86">
        <v>0</v>
      </c>
      <c r="K44" s="86">
        <v>1</v>
      </c>
      <c r="L44" s="86">
        <v>0</v>
      </c>
      <c r="M44" s="86">
        <v>0</v>
      </c>
      <c r="N44" s="86">
        <v>0</v>
      </c>
      <c r="O44" s="86">
        <v>2</v>
      </c>
      <c r="P44" s="86">
        <v>2</v>
      </c>
      <c r="Q44" s="91">
        <v>0</v>
      </c>
    </row>
    <row r="45" spans="2:17" x14ac:dyDescent="0.15">
      <c r="B45" s="272"/>
      <c r="C45" s="261"/>
      <c r="D45" s="258"/>
      <c r="E45" s="84" t="s">
        <v>15</v>
      </c>
      <c r="F45" s="85">
        <f t="shared" si="64"/>
        <v>3</v>
      </c>
      <c r="G45" s="86">
        <v>2</v>
      </c>
      <c r="H45" s="86">
        <v>0</v>
      </c>
      <c r="I45" s="86">
        <f t="shared" si="16"/>
        <v>1</v>
      </c>
      <c r="J45" s="86">
        <v>0</v>
      </c>
      <c r="K45" s="86">
        <v>0</v>
      </c>
      <c r="L45" s="86">
        <v>0</v>
      </c>
      <c r="M45" s="86">
        <v>1</v>
      </c>
      <c r="N45" s="86">
        <v>0</v>
      </c>
      <c r="O45" s="86">
        <v>0</v>
      </c>
      <c r="P45" s="86">
        <v>0</v>
      </c>
      <c r="Q45" s="91">
        <v>0</v>
      </c>
    </row>
    <row r="46" spans="2:17" ht="14.25" thickBot="1" x14ac:dyDescent="0.2">
      <c r="B46" s="273"/>
      <c r="C46" s="262"/>
      <c r="D46" s="259"/>
      <c r="E46" s="87" t="s">
        <v>16</v>
      </c>
      <c r="F46" s="88">
        <f t="shared" si="64"/>
        <v>18</v>
      </c>
      <c r="G46" s="89">
        <v>4</v>
      </c>
      <c r="H46" s="89">
        <v>0</v>
      </c>
      <c r="I46" s="89">
        <f t="shared" si="16"/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92">
        <v>14</v>
      </c>
    </row>
    <row r="47" spans="2:17" ht="14.25" customHeight="1" x14ac:dyDescent="0.15">
      <c r="B47" s="271" t="s">
        <v>50</v>
      </c>
      <c r="C47" s="274" t="s">
        <v>10</v>
      </c>
      <c r="D47" s="263" t="s">
        <v>44</v>
      </c>
      <c r="E47" s="264"/>
      <c r="F47" s="81">
        <f t="shared" ref="F47" si="65">SUM(F48:F53)</f>
        <v>684</v>
      </c>
      <c r="G47" s="82">
        <f t="shared" ref="G47" si="66">SUM(G48:G53)</f>
        <v>523</v>
      </c>
      <c r="H47" s="82">
        <f t="shared" ref="H47" si="67">SUM(H48:H53)</f>
        <v>83</v>
      </c>
      <c r="I47" s="82">
        <f t="shared" si="16"/>
        <v>10</v>
      </c>
      <c r="J47" s="82">
        <f t="shared" ref="J47" si="68">SUM(J48:J53)</f>
        <v>0</v>
      </c>
      <c r="K47" s="82">
        <f t="shared" ref="K47" si="69">SUM(K48:K53)</f>
        <v>2</v>
      </c>
      <c r="L47" s="82">
        <f t="shared" ref="L47" si="70">SUM(L48:L53)</f>
        <v>5</v>
      </c>
      <c r="M47" s="82">
        <f t="shared" ref="M47" si="71">SUM(M48:M53)</f>
        <v>3</v>
      </c>
      <c r="N47" s="82">
        <f t="shared" ref="N47" si="72">SUM(N48:N53)</f>
        <v>5</v>
      </c>
      <c r="O47" s="82">
        <f t="shared" ref="O47" si="73">SUM(O48:O53)</f>
        <v>1</v>
      </c>
      <c r="P47" s="82">
        <f t="shared" ref="P47" si="74">F47-G47-H47-I47-N47-O47-Q47</f>
        <v>13</v>
      </c>
      <c r="Q47" s="83">
        <f t="shared" ref="Q47" si="75">SUM(Q48:Q53)</f>
        <v>49</v>
      </c>
    </row>
    <row r="48" spans="2:17" x14ac:dyDescent="0.15">
      <c r="B48" s="272"/>
      <c r="C48" s="275"/>
      <c r="D48" s="258"/>
      <c r="E48" s="84" t="s">
        <v>11</v>
      </c>
      <c r="F48" s="85">
        <f t="shared" ref="F48:F53" si="76">SUM(G48:I48,N48:Q48)</f>
        <v>325</v>
      </c>
      <c r="G48" s="86">
        <v>297</v>
      </c>
      <c r="H48" s="86">
        <v>3</v>
      </c>
      <c r="I48" s="86">
        <f t="shared" si="16"/>
        <v>8</v>
      </c>
      <c r="J48" s="86">
        <v>0</v>
      </c>
      <c r="K48" s="86">
        <v>2</v>
      </c>
      <c r="L48" s="86">
        <v>5</v>
      </c>
      <c r="M48" s="86">
        <v>1</v>
      </c>
      <c r="N48" s="86">
        <v>1</v>
      </c>
      <c r="O48" s="86">
        <v>0</v>
      </c>
      <c r="P48" s="86">
        <v>8</v>
      </c>
      <c r="Q48" s="91">
        <v>8</v>
      </c>
    </row>
    <row r="49" spans="2:17" x14ac:dyDescent="0.15">
      <c r="B49" s="272"/>
      <c r="C49" s="275"/>
      <c r="D49" s="258"/>
      <c r="E49" s="84" t="s">
        <v>12</v>
      </c>
      <c r="F49" s="85">
        <f t="shared" si="76"/>
        <v>2</v>
      </c>
      <c r="G49" s="86">
        <v>1</v>
      </c>
      <c r="H49" s="86">
        <v>1</v>
      </c>
      <c r="I49" s="86">
        <f t="shared" si="16"/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91">
        <v>0</v>
      </c>
    </row>
    <row r="50" spans="2:17" x14ac:dyDescent="0.15">
      <c r="B50" s="272"/>
      <c r="C50" s="275"/>
      <c r="D50" s="258"/>
      <c r="E50" s="84" t="s">
        <v>13</v>
      </c>
      <c r="F50" s="85">
        <f t="shared" si="76"/>
        <v>60</v>
      </c>
      <c r="G50" s="86">
        <v>52</v>
      </c>
      <c r="H50" s="86">
        <v>0</v>
      </c>
      <c r="I50" s="86">
        <f t="shared" si="16"/>
        <v>0</v>
      </c>
      <c r="J50" s="86">
        <v>0</v>
      </c>
      <c r="K50" s="86">
        <v>0</v>
      </c>
      <c r="L50" s="86">
        <v>0</v>
      </c>
      <c r="M50" s="86">
        <v>0</v>
      </c>
      <c r="N50" s="86">
        <v>2</v>
      </c>
      <c r="O50" s="86">
        <v>0</v>
      </c>
      <c r="P50" s="86">
        <v>3</v>
      </c>
      <c r="Q50" s="91">
        <v>3</v>
      </c>
    </row>
    <row r="51" spans="2:17" x14ac:dyDescent="0.15">
      <c r="B51" s="272"/>
      <c r="C51" s="275"/>
      <c r="D51" s="258"/>
      <c r="E51" s="84" t="s">
        <v>14</v>
      </c>
      <c r="F51" s="85">
        <f t="shared" si="76"/>
        <v>234</v>
      </c>
      <c r="G51" s="86">
        <v>147</v>
      </c>
      <c r="H51" s="86">
        <v>78</v>
      </c>
      <c r="I51" s="86">
        <f t="shared" si="16"/>
        <v>2</v>
      </c>
      <c r="J51" s="86">
        <v>0</v>
      </c>
      <c r="K51" s="86">
        <v>0</v>
      </c>
      <c r="L51" s="86">
        <v>0</v>
      </c>
      <c r="M51" s="86">
        <v>2</v>
      </c>
      <c r="N51" s="86">
        <v>2</v>
      </c>
      <c r="O51" s="86">
        <v>1</v>
      </c>
      <c r="P51" s="86">
        <v>2</v>
      </c>
      <c r="Q51" s="91">
        <v>2</v>
      </c>
    </row>
    <row r="52" spans="2:17" x14ac:dyDescent="0.15">
      <c r="B52" s="272"/>
      <c r="C52" s="275"/>
      <c r="D52" s="258"/>
      <c r="E52" s="84" t="s">
        <v>15</v>
      </c>
      <c r="F52" s="85">
        <f t="shared" si="76"/>
        <v>7</v>
      </c>
      <c r="G52" s="86">
        <v>5</v>
      </c>
      <c r="H52" s="86">
        <v>1</v>
      </c>
      <c r="I52" s="86">
        <f t="shared" si="16"/>
        <v>0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91">
        <v>1</v>
      </c>
    </row>
    <row r="53" spans="2:17" ht="14.25" thickBot="1" x14ac:dyDescent="0.2">
      <c r="B53" s="272"/>
      <c r="C53" s="276"/>
      <c r="D53" s="259"/>
      <c r="E53" s="87" t="s">
        <v>16</v>
      </c>
      <c r="F53" s="88">
        <f t="shared" si="76"/>
        <v>56</v>
      </c>
      <c r="G53" s="89">
        <v>21</v>
      </c>
      <c r="H53" s="89">
        <v>0</v>
      </c>
      <c r="I53" s="89">
        <f t="shared" si="16"/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92">
        <v>35</v>
      </c>
    </row>
    <row r="54" spans="2:17" ht="14.25" customHeight="1" x14ac:dyDescent="0.15">
      <c r="B54" s="272"/>
      <c r="C54" s="260" t="s">
        <v>41</v>
      </c>
      <c r="D54" s="263" t="s">
        <v>44</v>
      </c>
      <c r="E54" s="264"/>
      <c r="F54" s="81">
        <f t="shared" ref="F54" si="77">SUM(F55:F60)</f>
        <v>74</v>
      </c>
      <c r="G54" s="82">
        <f t="shared" ref="G54" si="78">SUM(G55:G60)</f>
        <v>58</v>
      </c>
      <c r="H54" s="82">
        <f t="shared" ref="H54" si="79">SUM(H55:H60)</f>
        <v>0</v>
      </c>
      <c r="I54" s="82">
        <f t="shared" si="16"/>
        <v>5</v>
      </c>
      <c r="J54" s="82">
        <f t="shared" ref="J54" si="80">SUM(J55:J60)</f>
        <v>0</v>
      </c>
      <c r="K54" s="82">
        <f t="shared" ref="K54" si="81">SUM(K55:K60)</f>
        <v>0</v>
      </c>
      <c r="L54" s="82">
        <f t="shared" ref="L54" si="82">SUM(L55:L60)</f>
        <v>4</v>
      </c>
      <c r="M54" s="82">
        <f t="shared" ref="M54" si="83">SUM(M55:M60)</f>
        <v>1</v>
      </c>
      <c r="N54" s="82">
        <f t="shared" ref="N54" si="84">SUM(N55:N60)</f>
        <v>0</v>
      </c>
      <c r="O54" s="82">
        <f t="shared" ref="O54" si="85">SUM(O55:O60)</f>
        <v>0</v>
      </c>
      <c r="P54" s="82">
        <f t="shared" ref="P54" si="86">F54-G54-H54-I54-N54-O54-Q54</f>
        <v>4</v>
      </c>
      <c r="Q54" s="83">
        <f t="shared" ref="Q54" si="87">SUM(Q55:Q60)</f>
        <v>7</v>
      </c>
    </row>
    <row r="55" spans="2:17" x14ac:dyDescent="0.15">
      <c r="B55" s="272"/>
      <c r="C55" s="261"/>
      <c r="D55" s="258"/>
      <c r="E55" s="84" t="s">
        <v>11</v>
      </c>
      <c r="F55" s="85">
        <f t="shared" ref="F55:F60" si="88">SUM(G55:I55,N55:Q55)</f>
        <v>55</v>
      </c>
      <c r="G55" s="86">
        <v>48</v>
      </c>
      <c r="H55" s="86">
        <v>0</v>
      </c>
      <c r="I55" s="86">
        <f t="shared" si="16"/>
        <v>5</v>
      </c>
      <c r="J55" s="86">
        <v>0</v>
      </c>
      <c r="K55" s="86">
        <v>0</v>
      </c>
      <c r="L55" s="86">
        <v>4</v>
      </c>
      <c r="M55" s="86">
        <v>1</v>
      </c>
      <c r="N55" s="86">
        <v>0</v>
      </c>
      <c r="O55" s="86">
        <v>0</v>
      </c>
      <c r="P55" s="86">
        <v>1</v>
      </c>
      <c r="Q55" s="91">
        <v>1</v>
      </c>
    </row>
    <row r="56" spans="2:17" x14ac:dyDescent="0.15">
      <c r="B56" s="272"/>
      <c r="C56" s="261"/>
      <c r="D56" s="258"/>
      <c r="E56" s="84" t="s">
        <v>12</v>
      </c>
      <c r="F56" s="85">
        <f t="shared" si="88"/>
        <v>0</v>
      </c>
      <c r="G56" s="86">
        <v>0</v>
      </c>
      <c r="H56" s="86">
        <v>0</v>
      </c>
      <c r="I56" s="86">
        <f t="shared" si="16"/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91">
        <v>0</v>
      </c>
    </row>
    <row r="57" spans="2:17" x14ac:dyDescent="0.15">
      <c r="B57" s="272"/>
      <c r="C57" s="261"/>
      <c r="D57" s="258"/>
      <c r="E57" s="84" t="s">
        <v>13</v>
      </c>
      <c r="F57" s="85">
        <f t="shared" si="88"/>
        <v>0</v>
      </c>
      <c r="G57" s="86">
        <v>0</v>
      </c>
      <c r="H57" s="86">
        <v>0</v>
      </c>
      <c r="I57" s="86">
        <f t="shared" si="16"/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91">
        <v>0</v>
      </c>
    </row>
    <row r="58" spans="2:17" x14ac:dyDescent="0.15">
      <c r="B58" s="272"/>
      <c r="C58" s="261"/>
      <c r="D58" s="258"/>
      <c r="E58" s="84" t="s">
        <v>14</v>
      </c>
      <c r="F58" s="85">
        <f t="shared" si="88"/>
        <v>9</v>
      </c>
      <c r="G58" s="86">
        <v>7</v>
      </c>
      <c r="H58" s="86">
        <v>0</v>
      </c>
      <c r="I58" s="86">
        <f t="shared" si="16"/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2</v>
      </c>
      <c r="Q58" s="91">
        <v>0</v>
      </c>
    </row>
    <row r="59" spans="2:17" x14ac:dyDescent="0.15">
      <c r="B59" s="272"/>
      <c r="C59" s="261"/>
      <c r="D59" s="258"/>
      <c r="E59" s="84" t="s">
        <v>15</v>
      </c>
      <c r="F59" s="85">
        <f t="shared" si="88"/>
        <v>1</v>
      </c>
      <c r="G59" s="86">
        <v>1</v>
      </c>
      <c r="H59" s="86">
        <v>0</v>
      </c>
      <c r="I59" s="86">
        <f t="shared" si="16"/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91">
        <v>0</v>
      </c>
    </row>
    <row r="60" spans="2:17" ht="14.25" thickBot="1" x14ac:dyDescent="0.2">
      <c r="B60" s="272"/>
      <c r="C60" s="277"/>
      <c r="D60" s="259"/>
      <c r="E60" s="87" t="s">
        <v>16</v>
      </c>
      <c r="F60" s="88">
        <f t="shared" si="88"/>
        <v>9</v>
      </c>
      <c r="G60" s="89">
        <v>2</v>
      </c>
      <c r="H60" s="89">
        <v>0</v>
      </c>
      <c r="I60" s="89">
        <f t="shared" si="16"/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>
        <v>1</v>
      </c>
      <c r="Q60" s="92">
        <v>6</v>
      </c>
    </row>
    <row r="61" spans="2:17" ht="14.25" customHeight="1" x14ac:dyDescent="0.15">
      <c r="B61" s="272"/>
      <c r="C61" s="260" t="s">
        <v>42</v>
      </c>
      <c r="D61" s="263" t="s">
        <v>44</v>
      </c>
      <c r="E61" s="264"/>
      <c r="F61" s="81">
        <f t="shared" ref="F61" si="89">SUM(F62:F67)</f>
        <v>120</v>
      </c>
      <c r="G61" s="82">
        <f t="shared" ref="G61" si="90">SUM(G62:G67)</f>
        <v>94</v>
      </c>
      <c r="H61" s="82">
        <f t="shared" ref="H61" si="91">SUM(H62:H67)</f>
        <v>5</v>
      </c>
      <c r="I61" s="82">
        <f t="shared" si="16"/>
        <v>6</v>
      </c>
      <c r="J61" s="82">
        <f t="shared" ref="J61" si="92">SUM(J62:J67)</f>
        <v>0</v>
      </c>
      <c r="K61" s="82">
        <f t="shared" ref="K61" si="93">SUM(K62:K67)</f>
        <v>1</v>
      </c>
      <c r="L61" s="82">
        <f t="shared" ref="L61" si="94">SUM(L62:L67)</f>
        <v>5</v>
      </c>
      <c r="M61" s="82">
        <f t="shared" ref="M61" si="95">SUM(M62:M67)</f>
        <v>0</v>
      </c>
      <c r="N61" s="82">
        <f t="shared" ref="N61" si="96">SUM(N62:N67)</f>
        <v>2</v>
      </c>
      <c r="O61" s="82">
        <f t="shared" ref="O61" si="97">SUM(O62:O67)</f>
        <v>1</v>
      </c>
      <c r="P61" s="82">
        <f t="shared" ref="P61" si="98">F61-G61-H61-I61-N61-O61-Q61</f>
        <v>5</v>
      </c>
      <c r="Q61" s="83">
        <f t="shared" ref="Q61" si="99">SUM(Q62:Q67)</f>
        <v>7</v>
      </c>
    </row>
    <row r="62" spans="2:17" x14ac:dyDescent="0.15">
      <c r="B62" s="272"/>
      <c r="C62" s="261"/>
      <c r="D62" s="258"/>
      <c r="E62" s="84" t="s">
        <v>11</v>
      </c>
      <c r="F62" s="85">
        <f t="shared" ref="F62:F67" si="100">SUM(G62:I62,N62:Q62)</f>
        <v>68</v>
      </c>
      <c r="G62" s="86">
        <v>54</v>
      </c>
      <c r="H62" s="86">
        <v>0</v>
      </c>
      <c r="I62" s="86">
        <f t="shared" si="16"/>
        <v>6</v>
      </c>
      <c r="J62" s="86">
        <v>0</v>
      </c>
      <c r="K62" s="86">
        <v>1</v>
      </c>
      <c r="L62" s="86">
        <v>5</v>
      </c>
      <c r="M62" s="86">
        <v>0</v>
      </c>
      <c r="N62" s="86">
        <v>2</v>
      </c>
      <c r="O62" s="86">
        <v>0</v>
      </c>
      <c r="P62" s="86">
        <v>3</v>
      </c>
      <c r="Q62" s="91">
        <v>3</v>
      </c>
    </row>
    <row r="63" spans="2:17" x14ac:dyDescent="0.15">
      <c r="B63" s="272"/>
      <c r="C63" s="261"/>
      <c r="D63" s="258"/>
      <c r="E63" s="84" t="s">
        <v>12</v>
      </c>
      <c r="F63" s="85">
        <f t="shared" si="100"/>
        <v>0</v>
      </c>
      <c r="G63" s="86">
        <v>0</v>
      </c>
      <c r="H63" s="86">
        <v>0</v>
      </c>
      <c r="I63" s="86">
        <f t="shared" si="16"/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91">
        <v>0</v>
      </c>
    </row>
    <row r="64" spans="2:17" x14ac:dyDescent="0.15">
      <c r="B64" s="272"/>
      <c r="C64" s="261"/>
      <c r="D64" s="258"/>
      <c r="E64" s="84" t="s">
        <v>13</v>
      </c>
      <c r="F64" s="85">
        <f t="shared" si="100"/>
        <v>4</v>
      </c>
      <c r="G64" s="86">
        <v>3</v>
      </c>
      <c r="H64" s="86">
        <v>0</v>
      </c>
      <c r="I64" s="86">
        <f t="shared" si="16"/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1</v>
      </c>
      <c r="Q64" s="91">
        <v>0</v>
      </c>
    </row>
    <row r="65" spans="2:17" x14ac:dyDescent="0.15">
      <c r="B65" s="272"/>
      <c r="C65" s="261"/>
      <c r="D65" s="258"/>
      <c r="E65" s="84" t="s">
        <v>14</v>
      </c>
      <c r="F65" s="85">
        <f t="shared" si="100"/>
        <v>42</v>
      </c>
      <c r="G65" s="86">
        <v>35</v>
      </c>
      <c r="H65" s="86">
        <v>5</v>
      </c>
      <c r="I65" s="86">
        <f t="shared" si="16"/>
        <v>0</v>
      </c>
      <c r="J65" s="86">
        <v>0</v>
      </c>
      <c r="K65" s="86">
        <v>0</v>
      </c>
      <c r="L65" s="86">
        <v>0</v>
      </c>
      <c r="M65" s="86">
        <v>0</v>
      </c>
      <c r="N65" s="86">
        <v>0</v>
      </c>
      <c r="O65" s="86">
        <v>1</v>
      </c>
      <c r="P65" s="86">
        <v>1</v>
      </c>
      <c r="Q65" s="91">
        <v>0</v>
      </c>
    </row>
    <row r="66" spans="2:17" x14ac:dyDescent="0.15">
      <c r="B66" s="272"/>
      <c r="C66" s="261"/>
      <c r="D66" s="258"/>
      <c r="E66" s="84" t="s">
        <v>15</v>
      </c>
      <c r="F66" s="85">
        <f t="shared" si="100"/>
        <v>1</v>
      </c>
      <c r="G66" s="86">
        <v>1</v>
      </c>
      <c r="H66" s="86">
        <v>0</v>
      </c>
      <c r="I66" s="86">
        <f t="shared" si="16"/>
        <v>0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91">
        <v>0</v>
      </c>
    </row>
    <row r="67" spans="2:17" ht="14.25" thickBot="1" x14ac:dyDescent="0.2">
      <c r="B67" s="273"/>
      <c r="C67" s="262"/>
      <c r="D67" s="259"/>
      <c r="E67" s="87" t="s">
        <v>16</v>
      </c>
      <c r="F67" s="88">
        <f t="shared" si="100"/>
        <v>5</v>
      </c>
      <c r="G67" s="89">
        <v>1</v>
      </c>
      <c r="H67" s="89">
        <v>0</v>
      </c>
      <c r="I67" s="89">
        <f t="shared" si="16"/>
        <v>0</v>
      </c>
      <c r="J67" s="89">
        <v>0</v>
      </c>
      <c r="K67" s="89">
        <v>0</v>
      </c>
      <c r="L67" s="89">
        <v>0</v>
      </c>
      <c r="M67" s="89">
        <v>0</v>
      </c>
      <c r="N67" s="89">
        <v>0</v>
      </c>
      <c r="O67" s="89">
        <v>0</v>
      </c>
      <c r="P67" s="89">
        <v>0</v>
      </c>
      <c r="Q67" s="92">
        <v>4</v>
      </c>
    </row>
    <row r="68" spans="2:17" x14ac:dyDescent="0.15">
      <c r="F68" s="90"/>
    </row>
  </sheetData>
  <mergeCells count="39">
    <mergeCell ref="B5:B25"/>
    <mergeCell ref="C12:C18"/>
    <mergeCell ref="D12:E12"/>
    <mergeCell ref="D13:D18"/>
    <mergeCell ref="O3:O4"/>
    <mergeCell ref="C5:C11"/>
    <mergeCell ref="D5:E5"/>
    <mergeCell ref="D6:D11"/>
    <mergeCell ref="G3:G4"/>
    <mergeCell ref="H3:H4"/>
    <mergeCell ref="B2:E4"/>
    <mergeCell ref="F2:F4"/>
    <mergeCell ref="B26:B46"/>
    <mergeCell ref="C47:C53"/>
    <mergeCell ref="D47:E47"/>
    <mergeCell ref="B47:B67"/>
    <mergeCell ref="D33:E33"/>
    <mergeCell ref="C40:C46"/>
    <mergeCell ref="D40:E40"/>
    <mergeCell ref="C26:C32"/>
    <mergeCell ref="D26:E26"/>
    <mergeCell ref="C54:C60"/>
    <mergeCell ref="D54:E54"/>
    <mergeCell ref="C33:C39"/>
    <mergeCell ref="D27:D32"/>
    <mergeCell ref="D41:D46"/>
    <mergeCell ref="D34:D39"/>
    <mergeCell ref="D55:D60"/>
    <mergeCell ref="D48:D53"/>
    <mergeCell ref="C61:C67"/>
    <mergeCell ref="D61:E61"/>
    <mergeCell ref="D62:D67"/>
    <mergeCell ref="Q3:Q4"/>
    <mergeCell ref="I3:M3"/>
    <mergeCell ref="N3:N4"/>
    <mergeCell ref="C19:C25"/>
    <mergeCell ref="D19:E19"/>
    <mergeCell ref="D20:D25"/>
    <mergeCell ref="P3:P4"/>
  </mergeCells>
  <phoneticPr fontId="1"/>
  <pageMargins left="0.7" right="0.7" top="0.75" bottom="0.75" header="0.3" footer="0.3"/>
  <pageSetup paperSize="9" scale="74" orientation="portrait" r:id="rId1"/>
  <ignoredErrors>
    <ignoredError sqref="B6:I11 B62:I67 B61:E61 G61:H61 B55:I60 B54:E54 G54:H54 B48:I53 B47:E47 G47:H47 B41:I46 B40:E40 G40:H40 B34:I39 B33:E33 G33:H33 B27:I32 B26:E26 G26:H26 B20:I25 B19:E19 G19:H19 B13:I18 B12:E12 G12:H12 B5:H5" formulaRange="1"/>
    <ignoredError sqref="P5 P12 P19 P26 P33 P40 P47 P54 P61" formula="1"/>
    <ignoredError sqref="I61 I54 I47 I40 I33 I26 I19 I12 I5 F12 F19 F26 F33 F40 F47 F54 F61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18"/>
  <sheetViews>
    <sheetView showGridLines="0" view="pageBreakPreview" zoomScale="110" zoomScaleNormal="120" zoomScaleSheetLayoutView="110" workbookViewId="0">
      <pane xSplit="4" ySplit="3" topLeftCell="E4" activePane="bottomRight" state="frozen"/>
      <selection activeCell="O38" sqref="O38"/>
      <selection pane="topRight" activeCell="O38" sqref="O38"/>
      <selection pane="bottomLeft" activeCell="O38" sqref="O38"/>
      <selection pane="bottomRight" activeCell="O38" sqref="O38"/>
    </sheetView>
  </sheetViews>
  <sheetFormatPr defaultRowHeight="13.5" x14ac:dyDescent="0.15"/>
  <cols>
    <col min="1" max="1" width="1.875" customWidth="1"/>
    <col min="2" max="3" width="1.5" customWidth="1"/>
    <col min="4" max="4" width="15" customWidth="1"/>
    <col min="5" max="14" width="6.875" customWidth="1"/>
  </cols>
  <sheetData>
    <row r="1" spans="2:14" x14ac:dyDescent="0.15">
      <c r="B1" t="s">
        <v>101</v>
      </c>
    </row>
    <row r="2" spans="2:14" ht="13.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14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4" x14ac:dyDescent="0.15">
      <c r="B4" s="234" t="s">
        <v>0</v>
      </c>
      <c r="C4" s="235"/>
      <c r="D4" s="235"/>
      <c r="E4" s="46">
        <v>9063</v>
      </c>
      <c r="F4" s="46">
        <v>8231</v>
      </c>
      <c r="G4" s="46">
        <v>7820</v>
      </c>
      <c r="H4" s="46">
        <v>7326</v>
      </c>
      <c r="I4" s="46">
        <v>7241</v>
      </c>
      <c r="J4" s="46">
        <v>6561</v>
      </c>
      <c r="K4" s="46">
        <v>6106</v>
      </c>
      <c r="L4" s="46">
        <v>5671</v>
      </c>
      <c r="M4" s="46">
        <v>5167</v>
      </c>
      <c r="N4" s="46">
        <v>4896</v>
      </c>
    </row>
    <row r="5" spans="2:14" x14ac:dyDescent="0.15">
      <c r="B5" s="47"/>
      <c r="C5" s="293" t="s">
        <v>21</v>
      </c>
      <c r="D5" s="294"/>
      <c r="E5" s="48">
        <v>1560</v>
      </c>
      <c r="F5" s="48">
        <v>1307</v>
      </c>
      <c r="G5" s="48">
        <v>1182</v>
      </c>
      <c r="H5" s="48">
        <v>987</v>
      </c>
      <c r="I5" s="48">
        <v>993</v>
      </c>
      <c r="J5" s="48">
        <v>682</v>
      </c>
      <c r="K5" s="48">
        <v>595</v>
      </c>
      <c r="L5" s="48">
        <v>493</v>
      </c>
      <c r="M5" s="73">
        <v>373</v>
      </c>
      <c r="N5" s="48">
        <v>349</v>
      </c>
    </row>
    <row r="6" spans="2:14" x14ac:dyDescent="0.15">
      <c r="B6" s="47"/>
      <c r="C6" s="49"/>
      <c r="D6" s="50" t="s">
        <v>19</v>
      </c>
      <c r="E6" s="51">
        <v>21.588707445336286</v>
      </c>
      <c r="F6" s="51">
        <v>18.195739941528611</v>
      </c>
      <c r="G6" s="51">
        <v>16.353071389042611</v>
      </c>
      <c r="H6" s="51">
        <v>13.731218697829718</v>
      </c>
      <c r="I6" s="51">
        <v>13.968209312139541</v>
      </c>
      <c r="J6" s="51">
        <v>9.7220242337847473</v>
      </c>
      <c r="K6" s="51">
        <v>8.6107091172214183</v>
      </c>
      <c r="L6" s="51">
        <v>7.2703141129626907</v>
      </c>
      <c r="M6" s="51">
        <v>5.5989192434704291</v>
      </c>
      <c r="N6" s="51">
        <v>5.2870777154976523</v>
      </c>
    </row>
    <row r="7" spans="2:14" x14ac:dyDescent="0.15">
      <c r="B7" s="47"/>
      <c r="C7" s="293" t="s">
        <v>22</v>
      </c>
      <c r="D7" s="294"/>
      <c r="E7" s="48">
        <v>2445</v>
      </c>
      <c r="F7" s="48">
        <v>2294</v>
      </c>
      <c r="G7" s="48">
        <v>2168</v>
      </c>
      <c r="H7" s="48">
        <v>2148</v>
      </c>
      <c r="I7" s="48">
        <v>2191</v>
      </c>
      <c r="J7" s="48">
        <v>1971</v>
      </c>
      <c r="K7" s="48">
        <v>1776</v>
      </c>
      <c r="L7" s="48">
        <v>1695</v>
      </c>
      <c r="M7" s="73">
        <v>1532</v>
      </c>
      <c r="N7" s="48">
        <v>1438</v>
      </c>
    </row>
    <row r="8" spans="2:14" x14ac:dyDescent="0.15">
      <c r="B8" s="47"/>
      <c r="C8" s="49"/>
      <c r="D8" s="50" t="s">
        <v>20</v>
      </c>
      <c r="E8" s="51">
        <v>18.699808795411091</v>
      </c>
      <c r="F8" s="51">
        <v>17.810559006211179</v>
      </c>
      <c r="G8" s="51">
        <v>17.173637515842838</v>
      </c>
      <c r="H8" s="51">
        <v>17.063870352716872</v>
      </c>
      <c r="I8" s="51">
        <v>17.397173257106559</v>
      </c>
      <c r="J8" s="51">
        <v>15.593354430379748</v>
      </c>
      <c r="K8" s="51">
        <v>13.976548359172112</v>
      </c>
      <c r="L8" s="51">
        <v>13.343304731165867</v>
      </c>
      <c r="M8" s="51">
        <v>12.117377204777346</v>
      </c>
      <c r="N8" s="51">
        <v>11.343377770765954</v>
      </c>
    </row>
    <row r="9" spans="2:14" x14ac:dyDescent="0.15">
      <c r="B9" s="47"/>
      <c r="C9" s="293" t="s">
        <v>23</v>
      </c>
      <c r="D9" s="294"/>
      <c r="E9" s="48">
        <v>1746</v>
      </c>
      <c r="F9" s="48">
        <v>1623</v>
      </c>
      <c r="G9" s="48">
        <v>1535</v>
      </c>
      <c r="H9" s="48">
        <v>1434</v>
      </c>
      <c r="I9" s="48">
        <v>1375</v>
      </c>
      <c r="J9" s="48">
        <v>1332</v>
      </c>
      <c r="K9" s="48">
        <v>1239</v>
      </c>
      <c r="L9" s="48">
        <v>1162</v>
      </c>
      <c r="M9" s="73">
        <v>1073</v>
      </c>
      <c r="N9" s="48">
        <v>1013</v>
      </c>
    </row>
    <row r="10" spans="2:14" x14ac:dyDescent="0.15">
      <c r="B10" s="47"/>
      <c r="C10" s="49"/>
      <c r="D10" s="50" t="s">
        <v>20</v>
      </c>
      <c r="E10" s="51">
        <v>10.465743571300127</v>
      </c>
      <c r="F10" s="51">
        <v>10.05825483391175</v>
      </c>
      <c r="G10" s="51">
        <v>9.7072029342945676</v>
      </c>
      <c r="H10" s="51">
        <v>9.3044381001816756</v>
      </c>
      <c r="I10" s="51">
        <v>9.1192465844276427</v>
      </c>
      <c r="J10" s="51">
        <v>9.025613226724488</v>
      </c>
      <c r="K10" s="51">
        <v>8.5548574190430156</v>
      </c>
      <c r="L10" s="51">
        <v>8.1756138746218241</v>
      </c>
      <c r="M10" s="51">
        <v>7.7144295060752031</v>
      </c>
      <c r="N10" s="51">
        <v>7.417984768599883</v>
      </c>
    </row>
    <row r="11" spans="2:14" x14ac:dyDescent="0.15">
      <c r="B11" s="47"/>
      <c r="C11" s="293" t="s">
        <v>24</v>
      </c>
      <c r="D11" s="294"/>
      <c r="E11" s="48">
        <v>1424</v>
      </c>
      <c r="F11" s="48">
        <v>1323</v>
      </c>
      <c r="G11" s="48">
        <v>1294</v>
      </c>
      <c r="H11" s="48">
        <v>1184</v>
      </c>
      <c r="I11" s="48">
        <v>1162</v>
      </c>
      <c r="J11" s="48">
        <v>1054</v>
      </c>
      <c r="K11" s="48">
        <v>1044</v>
      </c>
      <c r="L11" s="48">
        <v>922</v>
      </c>
      <c r="M11" s="73">
        <v>830</v>
      </c>
      <c r="N11" s="48">
        <v>819</v>
      </c>
    </row>
    <row r="12" spans="2:14" x14ac:dyDescent="0.15">
      <c r="B12" s="47"/>
      <c r="C12" s="49"/>
      <c r="D12" s="50" t="s">
        <v>20</v>
      </c>
      <c r="E12" s="51">
        <v>7.8787208144295668</v>
      </c>
      <c r="F12" s="51">
        <v>7.189435930877079</v>
      </c>
      <c r="G12" s="51">
        <v>6.9521302315585887</v>
      </c>
      <c r="H12" s="51">
        <v>6.2246990168760838</v>
      </c>
      <c r="I12" s="51">
        <v>6.1309555215533162</v>
      </c>
      <c r="J12" s="51">
        <v>5.5932922946295909</v>
      </c>
      <c r="K12" s="51">
        <v>5.6020605280103029</v>
      </c>
      <c r="L12" s="51">
        <v>5.0258926137912239</v>
      </c>
      <c r="M12" s="51">
        <v>4.6360945093001167</v>
      </c>
      <c r="N12" s="51">
        <v>4.704463208685163</v>
      </c>
    </row>
    <row r="13" spans="2:14" x14ac:dyDescent="0.15">
      <c r="B13" s="47"/>
      <c r="C13" s="293" t="s">
        <v>25</v>
      </c>
      <c r="D13" s="294"/>
      <c r="E13" s="48">
        <v>898</v>
      </c>
      <c r="F13" s="48">
        <v>834</v>
      </c>
      <c r="G13" s="48">
        <v>773</v>
      </c>
      <c r="H13" s="48">
        <v>735</v>
      </c>
      <c r="I13" s="48">
        <v>749</v>
      </c>
      <c r="J13" s="48">
        <v>715</v>
      </c>
      <c r="K13" s="48">
        <v>679</v>
      </c>
      <c r="L13" s="48">
        <v>612</v>
      </c>
      <c r="M13" s="73">
        <v>638</v>
      </c>
      <c r="N13" s="48">
        <v>568</v>
      </c>
    </row>
    <row r="14" spans="2:14" x14ac:dyDescent="0.15">
      <c r="B14" s="47"/>
      <c r="C14" s="49"/>
      <c r="D14" s="50" t="s">
        <v>20</v>
      </c>
      <c r="E14" s="51">
        <v>5.8066602004526349</v>
      </c>
      <c r="F14" s="51">
        <v>5.4005050832092216</v>
      </c>
      <c r="G14" s="51">
        <v>4.9472000000000005</v>
      </c>
      <c r="H14" s="51">
        <v>4.7529746508018622</v>
      </c>
      <c r="I14" s="51">
        <v>4.7480190174326466</v>
      </c>
      <c r="J14" s="51">
        <v>4.4531639262580969</v>
      </c>
      <c r="K14" s="51">
        <v>4.1536673395730102</v>
      </c>
      <c r="L14" s="51">
        <v>3.669724770642202</v>
      </c>
      <c r="M14" s="51">
        <v>3.7360192071206888</v>
      </c>
      <c r="N14" s="51">
        <v>3.2438606510565391</v>
      </c>
    </row>
    <row r="15" spans="2:14" x14ac:dyDescent="0.15">
      <c r="B15" s="47"/>
      <c r="C15" s="293" t="s">
        <v>26</v>
      </c>
      <c r="D15" s="294"/>
      <c r="E15" s="52">
        <v>726</v>
      </c>
      <c r="F15" s="52">
        <v>630</v>
      </c>
      <c r="G15" s="52">
        <v>605</v>
      </c>
      <c r="H15" s="52">
        <v>587</v>
      </c>
      <c r="I15" s="52">
        <v>533</v>
      </c>
      <c r="J15" s="52">
        <v>513</v>
      </c>
      <c r="K15" s="52">
        <v>475</v>
      </c>
      <c r="L15" s="52">
        <v>458</v>
      </c>
      <c r="M15" s="74">
        <v>432</v>
      </c>
      <c r="N15" s="52">
        <v>382</v>
      </c>
    </row>
    <row r="16" spans="2:14" x14ac:dyDescent="0.15">
      <c r="B16" s="47"/>
      <c r="C16" s="49"/>
      <c r="D16" s="50" t="s">
        <v>20</v>
      </c>
      <c r="E16" s="51">
        <v>3.952956550147011</v>
      </c>
      <c r="F16" s="51">
        <v>3.4741369802580788</v>
      </c>
      <c r="G16" s="51">
        <v>3.3040249030637319</v>
      </c>
      <c r="H16" s="51">
        <v>3.1853700889950076</v>
      </c>
      <c r="I16" s="51">
        <v>3.0084100016932886</v>
      </c>
      <c r="J16" s="51">
        <v>3.0260130950274284</v>
      </c>
      <c r="K16" s="51">
        <v>2.9266789895255703</v>
      </c>
      <c r="L16" s="51">
        <v>2.9212909809924734</v>
      </c>
      <c r="M16" s="51">
        <v>2.8309305373525557</v>
      </c>
      <c r="N16" s="51">
        <v>2.5500667556742322</v>
      </c>
    </row>
    <row r="17" spans="2:14" x14ac:dyDescent="0.15">
      <c r="B17" s="47"/>
      <c r="C17" s="293" t="s">
        <v>27</v>
      </c>
      <c r="D17" s="294"/>
      <c r="E17" s="52">
        <v>264</v>
      </c>
      <c r="F17" s="52">
        <v>220</v>
      </c>
      <c r="G17" s="52">
        <v>263</v>
      </c>
      <c r="H17" s="52">
        <v>251</v>
      </c>
      <c r="I17" s="52">
        <v>238</v>
      </c>
      <c r="J17" s="52">
        <v>294</v>
      </c>
      <c r="K17" s="52">
        <v>298</v>
      </c>
      <c r="L17" s="52">
        <v>329</v>
      </c>
      <c r="M17" s="74">
        <v>289</v>
      </c>
      <c r="N17" s="52">
        <v>327</v>
      </c>
    </row>
    <row r="18" spans="2:14" x14ac:dyDescent="0.15">
      <c r="B18" s="53"/>
      <c r="C18" s="49"/>
      <c r="D18" s="50" t="s">
        <v>20</v>
      </c>
      <c r="E18" s="51">
        <v>1.1379800853485065</v>
      </c>
      <c r="F18" s="51">
        <v>0.92266398255326287</v>
      </c>
      <c r="G18" s="51">
        <v>1.0909694279669806</v>
      </c>
      <c r="H18" s="51">
        <v>1.0333470564018115</v>
      </c>
      <c r="I18" s="51">
        <v>0.94530722484807561</v>
      </c>
      <c r="J18" s="51">
        <v>1.1253588516746411</v>
      </c>
      <c r="K18" s="51">
        <v>1.1012157717748789</v>
      </c>
      <c r="L18" s="51">
        <v>1.1838364938289374</v>
      </c>
      <c r="M18" s="51">
        <v>1.019616144510302</v>
      </c>
      <c r="N18" s="51">
        <v>1.139333124281384</v>
      </c>
    </row>
  </sheetData>
  <mergeCells count="18">
    <mergeCell ref="C7:D7"/>
    <mergeCell ref="C17:D17"/>
    <mergeCell ref="C15:D15"/>
    <mergeCell ref="C13:D13"/>
    <mergeCell ref="C11:D11"/>
    <mergeCell ref="C9:D9"/>
    <mergeCell ref="N2:N3"/>
    <mergeCell ref="C5:D5"/>
    <mergeCell ref="B4:D4"/>
    <mergeCell ref="M2:M3"/>
    <mergeCell ref="L2:L3"/>
    <mergeCell ref="K2:K3"/>
    <mergeCell ref="J2:J3"/>
    <mergeCell ref="E2:E3"/>
    <mergeCell ref="F2:F3"/>
    <mergeCell ref="G2:G3"/>
    <mergeCell ref="H2:H3"/>
    <mergeCell ref="I2:I3"/>
  </mergeCells>
  <phoneticPr fontId="1"/>
  <pageMargins left="0.7" right="0.7" top="0.75" bottom="0.75" header="0.3" footer="0.3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C4D1-5984-4916-9622-BEBDBBEFAD6F}">
  <sheetPr>
    <pageSetUpPr fitToPage="1"/>
  </sheetPr>
  <dimension ref="B1:N16"/>
  <sheetViews>
    <sheetView showGridLines="0" view="pageBreakPreview" zoomScaleNormal="150" zoomScaleSheetLayoutView="100" workbookViewId="0">
      <pane xSplit="4" ySplit="3" topLeftCell="E4" activePane="bottomRight" state="frozen"/>
      <selection activeCell="R11" sqref="R11"/>
      <selection pane="topRight" activeCell="R11" sqref="R11"/>
      <selection pane="bottomLeft" activeCell="R11" sqref="R11"/>
      <selection pane="bottomRight" activeCell="P20" sqref="P20"/>
    </sheetView>
  </sheetViews>
  <sheetFormatPr defaultRowHeight="13.5" x14ac:dyDescent="0.15"/>
  <cols>
    <col min="1" max="1" width="1.125" customWidth="1"/>
    <col min="2" max="2" width="1.875" customWidth="1"/>
    <col min="3" max="3" width="1.5" customWidth="1"/>
    <col min="4" max="4" width="16.25" customWidth="1"/>
    <col min="5" max="14" width="6.875" customWidth="1"/>
    <col min="15" max="15" width="5.375" customWidth="1"/>
  </cols>
  <sheetData>
    <row r="1" spans="2:14" x14ac:dyDescent="0.15">
      <c r="B1" t="s">
        <v>148</v>
      </c>
    </row>
    <row r="2" spans="2:14" ht="15" customHeight="1" x14ac:dyDescent="0.15">
      <c r="B2" s="28"/>
      <c r="C2" s="43"/>
      <c r="D2" s="41" t="s">
        <v>86</v>
      </c>
      <c r="E2" s="231" t="s">
        <v>90</v>
      </c>
      <c r="F2" s="231" t="s">
        <v>91</v>
      </c>
      <c r="G2" s="231" t="s">
        <v>92</v>
      </c>
      <c r="H2" s="231" t="s">
        <v>93</v>
      </c>
      <c r="I2" s="231" t="s">
        <v>94</v>
      </c>
      <c r="J2" s="231" t="s">
        <v>95</v>
      </c>
      <c r="K2" s="231" t="s">
        <v>96</v>
      </c>
      <c r="L2" s="231" t="s">
        <v>97</v>
      </c>
      <c r="M2" s="231" t="s">
        <v>103</v>
      </c>
      <c r="N2" s="231" t="s">
        <v>104</v>
      </c>
    </row>
    <row r="3" spans="2:14" ht="15" customHeight="1" x14ac:dyDescent="0.15">
      <c r="B3" s="8" t="s">
        <v>87</v>
      </c>
      <c r="C3" s="44"/>
      <c r="D3" s="45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4" ht="15" customHeight="1" x14ac:dyDescent="0.15">
      <c r="B4" s="299" t="s">
        <v>45</v>
      </c>
      <c r="C4" s="299"/>
      <c r="D4" s="299"/>
      <c r="E4" s="2">
        <v>21529</v>
      </c>
      <c r="F4" s="2">
        <v>16104</v>
      </c>
      <c r="G4" s="2">
        <v>13821</v>
      </c>
      <c r="H4" s="2">
        <v>11655</v>
      </c>
      <c r="I4" s="2">
        <v>10213</v>
      </c>
      <c r="J4" s="2">
        <v>8628</v>
      </c>
      <c r="K4" s="2">
        <v>7143</v>
      </c>
      <c r="L4" s="2">
        <v>5210</v>
      </c>
      <c r="M4" s="2">
        <v>5182</v>
      </c>
      <c r="N4" s="2">
        <v>5734</v>
      </c>
    </row>
    <row r="5" spans="2:14" ht="15" customHeight="1" x14ac:dyDescent="0.15">
      <c r="B5" s="126"/>
      <c r="C5" s="127"/>
      <c r="D5" s="128" t="s">
        <v>149</v>
      </c>
      <c r="E5" s="13">
        <v>28.294246229859702</v>
      </c>
      <c r="F5" s="13">
        <v>20.996957827132999</v>
      </c>
      <c r="G5" s="13">
        <v>17.93052546052883</v>
      </c>
      <c r="H5" s="13">
        <v>15.077268965981878</v>
      </c>
      <c r="I5" s="13">
        <v>13.151334725265551</v>
      </c>
      <c r="J5" s="13">
        <v>11.070264810665176</v>
      </c>
      <c r="K5" s="13">
        <v>9.141285224262294</v>
      </c>
      <c r="L5" s="13">
        <v>6.664716032631933</v>
      </c>
      <c r="M5" s="13">
        <v>6.61682764485563</v>
      </c>
      <c r="N5" s="13">
        <v>7.3227189411230915</v>
      </c>
    </row>
    <row r="6" spans="2:14" ht="15" customHeight="1" x14ac:dyDescent="0.15">
      <c r="B6" s="129"/>
      <c r="C6" s="235" t="s">
        <v>150</v>
      </c>
      <c r="D6" s="235"/>
      <c r="E6" s="10">
        <v>5149</v>
      </c>
      <c r="F6" s="10">
        <v>4279</v>
      </c>
      <c r="G6" s="10">
        <v>3523</v>
      </c>
      <c r="H6" s="10">
        <v>3125</v>
      </c>
      <c r="I6" s="10">
        <v>2605</v>
      </c>
      <c r="J6" s="10">
        <v>2192</v>
      </c>
      <c r="K6" s="10">
        <v>1801</v>
      </c>
      <c r="L6" s="10">
        <v>1307</v>
      </c>
      <c r="M6" s="10">
        <v>1196</v>
      </c>
      <c r="N6" s="10">
        <v>1443</v>
      </c>
    </row>
    <row r="7" spans="2:14" ht="15" customHeight="1" x14ac:dyDescent="0.15">
      <c r="B7" s="130"/>
      <c r="C7" s="235" t="s">
        <v>151</v>
      </c>
      <c r="D7" s="235"/>
      <c r="E7" s="10">
        <v>16380</v>
      </c>
      <c r="F7" s="10">
        <v>11825</v>
      </c>
      <c r="G7" s="10">
        <v>10298</v>
      </c>
      <c r="H7" s="10">
        <v>8530</v>
      </c>
      <c r="I7" s="10">
        <v>7608</v>
      </c>
      <c r="J7" s="10">
        <v>6436</v>
      </c>
      <c r="K7" s="10">
        <v>5342</v>
      </c>
      <c r="L7" s="10">
        <v>3903</v>
      </c>
      <c r="M7" s="10">
        <v>3986</v>
      </c>
      <c r="N7" s="10">
        <v>4291</v>
      </c>
    </row>
    <row r="8" spans="2:14" ht="15" customHeight="1" x14ac:dyDescent="0.15">
      <c r="B8" s="296" t="s">
        <v>46</v>
      </c>
      <c r="C8" s="297"/>
      <c r="D8" s="298"/>
      <c r="E8" s="10">
        <v>7857</v>
      </c>
      <c r="F8" s="10">
        <v>6689</v>
      </c>
      <c r="G8" s="10">
        <v>6755</v>
      </c>
      <c r="H8" s="10">
        <v>5713</v>
      </c>
      <c r="I8" s="10">
        <v>5357</v>
      </c>
      <c r="J8" s="10">
        <v>4248</v>
      </c>
      <c r="K8" s="10">
        <v>3845</v>
      </c>
      <c r="L8" s="10">
        <v>3006</v>
      </c>
      <c r="M8" s="10">
        <v>2556</v>
      </c>
      <c r="N8" s="10">
        <v>2612</v>
      </c>
    </row>
    <row r="9" spans="2:14" ht="15" customHeight="1" x14ac:dyDescent="0.15">
      <c r="B9" s="129"/>
      <c r="C9" s="235" t="s">
        <v>150</v>
      </c>
      <c r="D9" s="235"/>
      <c r="E9" s="10">
        <v>2339</v>
      </c>
      <c r="F9" s="10">
        <v>1894</v>
      </c>
      <c r="G9" s="10">
        <v>1864</v>
      </c>
      <c r="H9" s="10">
        <v>1601</v>
      </c>
      <c r="I9" s="10">
        <v>1557</v>
      </c>
      <c r="J9" s="10">
        <v>1237</v>
      </c>
      <c r="K9" s="10">
        <v>1213</v>
      </c>
      <c r="L9" s="10">
        <v>934</v>
      </c>
      <c r="M9" s="10">
        <v>729</v>
      </c>
      <c r="N9" s="10">
        <v>836</v>
      </c>
    </row>
    <row r="10" spans="2:14" ht="15" customHeight="1" x14ac:dyDescent="0.15">
      <c r="B10" s="130"/>
      <c r="C10" s="235" t="s">
        <v>151</v>
      </c>
      <c r="D10" s="235"/>
      <c r="E10" s="10">
        <v>5518</v>
      </c>
      <c r="F10" s="10">
        <v>4795</v>
      </c>
      <c r="G10" s="10">
        <v>4891</v>
      </c>
      <c r="H10" s="10">
        <v>4112</v>
      </c>
      <c r="I10" s="10">
        <v>3800</v>
      </c>
      <c r="J10" s="10">
        <v>3011</v>
      </c>
      <c r="K10" s="10">
        <v>2632</v>
      </c>
      <c r="L10" s="10">
        <v>2072</v>
      </c>
      <c r="M10" s="10">
        <v>1827</v>
      </c>
      <c r="N10" s="10">
        <v>1776</v>
      </c>
    </row>
    <row r="11" spans="2:14" ht="15" customHeight="1" x14ac:dyDescent="0.15">
      <c r="B11" s="299" t="s">
        <v>47</v>
      </c>
      <c r="C11" s="299"/>
      <c r="D11" s="299"/>
      <c r="E11" s="10">
        <v>1484</v>
      </c>
      <c r="F11" s="10">
        <v>1375</v>
      </c>
      <c r="G11" s="10">
        <v>1224</v>
      </c>
      <c r="H11" s="10">
        <v>1100</v>
      </c>
      <c r="I11" s="10">
        <v>1034</v>
      </c>
      <c r="J11" s="10">
        <v>914</v>
      </c>
      <c r="K11" s="10">
        <v>778</v>
      </c>
      <c r="L11" s="10">
        <v>666</v>
      </c>
      <c r="M11" s="10">
        <v>634</v>
      </c>
      <c r="N11" s="10">
        <v>625</v>
      </c>
    </row>
    <row r="12" spans="2:14" ht="15" customHeight="1" x14ac:dyDescent="0.15">
      <c r="B12" s="129"/>
      <c r="C12" s="235" t="s">
        <v>150</v>
      </c>
      <c r="D12" s="235"/>
      <c r="E12" s="10">
        <v>1002</v>
      </c>
      <c r="F12" s="10">
        <v>854</v>
      </c>
      <c r="G12" s="10">
        <v>775</v>
      </c>
      <c r="H12" s="10">
        <v>665</v>
      </c>
      <c r="I12" s="10">
        <v>648</v>
      </c>
      <c r="J12" s="10">
        <v>588</v>
      </c>
      <c r="K12" s="10">
        <v>528</v>
      </c>
      <c r="L12" s="10">
        <v>409</v>
      </c>
      <c r="M12" s="10">
        <v>392</v>
      </c>
      <c r="N12" s="10">
        <v>373</v>
      </c>
    </row>
    <row r="13" spans="2:14" ht="15" customHeight="1" x14ac:dyDescent="0.15">
      <c r="B13" s="130"/>
      <c r="C13" s="235" t="s">
        <v>151</v>
      </c>
      <c r="D13" s="235"/>
      <c r="E13" s="10">
        <v>482</v>
      </c>
      <c r="F13" s="10">
        <v>521</v>
      </c>
      <c r="G13" s="10">
        <v>449</v>
      </c>
      <c r="H13" s="10">
        <v>435</v>
      </c>
      <c r="I13" s="10">
        <v>386</v>
      </c>
      <c r="J13" s="10">
        <v>326</v>
      </c>
      <c r="K13" s="10">
        <v>250</v>
      </c>
      <c r="L13" s="10">
        <v>257</v>
      </c>
      <c r="M13" s="10">
        <v>242</v>
      </c>
      <c r="N13" s="10">
        <v>252</v>
      </c>
    </row>
    <row r="14" spans="2:14" ht="15" customHeight="1" x14ac:dyDescent="0.15">
      <c r="B14" s="295" t="s">
        <v>1</v>
      </c>
      <c r="C14" s="295"/>
      <c r="D14" s="295"/>
      <c r="E14" s="131">
        <v>36.5</v>
      </c>
      <c r="F14" s="131">
        <v>41.5</v>
      </c>
      <c r="G14" s="131">
        <v>48.9</v>
      </c>
      <c r="H14" s="131">
        <v>49</v>
      </c>
      <c r="I14" s="131">
        <v>52.5</v>
      </c>
      <c r="J14" s="131">
        <v>49.2</v>
      </c>
      <c r="K14" s="131">
        <v>53.8</v>
      </c>
      <c r="L14" s="131">
        <v>57.7</v>
      </c>
      <c r="M14" s="131">
        <v>49.3</v>
      </c>
      <c r="N14" s="131">
        <v>45.6</v>
      </c>
    </row>
    <row r="15" spans="2:14" ht="15" customHeight="1" x14ac:dyDescent="0.15">
      <c r="B15" s="129"/>
      <c r="C15" s="235" t="s">
        <v>150</v>
      </c>
      <c r="D15" s="235"/>
      <c r="E15" s="131">
        <v>45.4</v>
      </c>
      <c r="F15" s="131">
        <v>44.3</v>
      </c>
      <c r="G15" s="131">
        <v>52.9</v>
      </c>
      <c r="H15" s="131">
        <v>51.2</v>
      </c>
      <c r="I15" s="131">
        <v>59.8</v>
      </c>
      <c r="J15" s="131">
        <v>56.4</v>
      </c>
      <c r="K15" s="131">
        <v>67.400000000000006</v>
      </c>
      <c r="L15" s="131">
        <v>71.5</v>
      </c>
      <c r="M15" s="131">
        <v>61</v>
      </c>
      <c r="N15" s="131">
        <v>57.9</v>
      </c>
    </row>
    <row r="16" spans="2:14" ht="15" customHeight="1" x14ac:dyDescent="0.15">
      <c r="B16" s="130"/>
      <c r="C16" s="235" t="s">
        <v>151</v>
      </c>
      <c r="D16" s="235"/>
      <c r="E16" s="131">
        <v>33.700000000000003</v>
      </c>
      <c r="F16" s="131">
        <v>40.5</v>
      </c>
      <c r="G16" s="131">
        <v>47.5</v>
      </c>
      <c r="H16" s="131">
        <v>48.2</v>
      </c>
      <c r="I16" s="131">
        <v>49.9</v>
      </c>
      <c r="J16" s="131">
        <v>46.8</v>
      </c>
      <c r="K16" s="131">
        <v>49.3</v>
      </c>
      <c r="L16" s="131">
        <v>53.1</v>
      </c>
      <c r="M16" s="131">
        <v>45.8</v>
      </c>
      <c r="N16" s="131">
        <v>41.4</v>
      </c>
    </row>
  </sheetData>
  <mergeCells count="22">
    <mergeCell ref="C6:D6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13:D13"/>
    <mergeCell ref="B14:D14"/>
    <mergeCell ref="C15:D15"/>
    <mergeCell ref="C16:D16"/>
    <mergeCell ref="C7:D7"/>
    <mergeCell ref="B8:D8"/>
    <mergeCell ref="C9:D9"/>
    <mergeCell ref="C10:D10"/>
    <mergeCell ref="B11:D11"/>
    <mergeCell ref="C12:D12"/>
  </mergeCells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2-2-0-1</vt:lpstr>
      <vt:lpstr>2-2-0-2</vt:lpstr>
      <vt:lpstr>2-2-1-1</vt:lpstr>
      <vt:lpstr>2-2-1-2</vt:lpstr>
      <vt:lpstr>2-2-1-3</vt:lpstr>
      <vt:lpstr>2-2-1-4</vt:lpstr>
      <vt:lpstr>2-2-1-5 </vt:lpstr>
      <vt:lpstr>2-2-1-6</vt:lpstr>
      <vt:lpstr>2-2-2-1</vt:lpstr>
      <vt:lpstr>2-2-2-2</vt:lpstr>
      <vt:lpstr>2-2-2-3</vt:lpstr>
      <vt:lpstr>2-2-2-4</vt:lpstr>
      <vt:lpstr>2-2-2-5</vt:lpstr>
      <vt:lpstr>2-2-2-6</vt:lpstr>
      <vt:lpstr>2-2-3-1</vt:lpstr>
      <vt:lpstr>2-2-3-2</vt:lpstr>
      <vt:lpstr>2-2-3-3 </vt:lpstr>
      <vt:lpstr>2-2-3-4</vt:lpstr>
      <vt:lpstr>2-2-3-5</vt:lpstr>
      <vt:lpstr>2-2-3-6</vt:lpstr>
      <vt:lpstr>2-2-4-1</vt:lpstr>
      <vt:lpstr>2-2-4-2</vt:lpstr>
      <vt:lpstr>2-2-4-3</vt:lpstr>
      <vt:lpstr>'2-2-0-1'!Print_Area</vt:lpstr>
      <vt:lpstr>'2-2-0-2'!Print_Area</vt:lpstr>
      <vt:lpstr>'2-2-1-1'!Print_Area</vt:lpstr>
      <vt:lpstr>'2-2-1-2'!Print_Area</vt:lpstr>
      <vt:lpstr>'2-2-1-3'!Print_Area</vt:lpstr>
      <vt:lpstr>'2-2-1-4'!Print_Area</vt:lpstr>
      <vt:lpstr>'2-2-1-5 '!Print_Area</vt:lpstr>
      <vt:lpstr>'2-2-1-6'!Print_Area</vt:lpstr>
      <vt:lpstr>'2-2-2-1'!Print_Area</vt:lpstr>
      <vt:lpstr>'2-2-2-2'!Print_Area</vt:lpstr>
      <vt:lpstr>'2-2-2-3'!Print_Area</vt:lpstr>
      <vt:lpstr>'2-2-2-4'!Print_Area</vt:lpstr>
      <vt:lpstr>'2-2-2-5'!Print_Area</vt:lpstr>
      <vt:lpstr>'2-2-2-6'!Print_Area</vt:lpstr>
      <vt:lpstr>'2-2-3-1'!Print_Area</vt:lpstr>
      <vt:lpstr>'2-2-3-2'!Print_Area</vt:lpstr>
      <vt:lpstr>'2-2-3-3 '!Print_Area</vt:lpstr>
      <vt:lpstr>'2-2-3-4'!Print_Area</vt:lpstr>
      <vt:lpstr>'2-2-3-5'!Print_Area</vt:lpstr>
      <vt:lpstr>'2-2-3-6'!Print_Area</vt:lpstr>
      <vt:lpstr>'2-2-4-1'!Print_Area</vt:lpstr>
      <vt:lpstr>'2-2-4-2'!Print_Area</vt:lpstr>
      <vt:lpstr>'2-2-4-3'!Print_Area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2023-08-08T03:04:29Z</dcterms:created>
  <dcterms:modified xsi:type="dcterms:W3CDTF">2023-08-08T03:04:39Z</dcterms:modified>
</cp:coreProperties>
</file>