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B96910A-1C74-49F7-9A10-7A47918C9AAB}" xr6:coauthVersionLast="36" xr6:coauthVersionMax="36" xr10:uidLastSave="{00000000-0000-0000-0000-000000000000}"/>
  <bookViews>
    <workbookView xWindow="240" yWindow="12" windowWidth="14880" windowHeight="8268" tabRatio="867" firstSheet="6" activeTab="17" xr2:uid="{00000000-000D-0000-FFFF-FFFF00000000}"/>
  </bookViews>
  <sheets>
    <sheet name="2-1" sheetId="1" r:id="rId1"/>
    <sheet name="2-2" sheetId="30" r:id="rId2"/>
    <sheet name="2-3" sheetId="23" r:id="rId3"/>
    <sheet name="2-4" sheetId="31" r:id="rId4"/>
    <sheet name="2-6" sheetId="2" r:id="rId5"/>
    <sheet name="2-7" sheetId="27" r:id="rId6"/>
    <sheet name="2-9" sheetId="4" r:id="rId7"/>
    <sheet name="2-10" sheetId="28" r:id="rId8"/>
    <sheet name="2-11" sheetId="6" r:id="rId9"/>
    <sheet name="2-12" sheetId="11" r:id="rId10"/>
    <sheet name="2-13" sheetId="24" r:id="rId11"/>
    <sheet name="2-14" sheetId="26" r:id="rId12"/>
    <sheet name="2-15" sheetId="32" r:id="rId13"/>
    <sheet name="2-17" sheetId="29" r:id="rId14"/>
    <sheet name="2-20" sheetId="14" r:id="rId15"/>
    <sheet name="2-21" sheetId="34" r:id="rId16"/>
    <sheet name="2-22" sheetId="35" r:id="rId17"/>
    <sheet name="2-23" sheetId="36" r:id="rId18"/>
    <sheet name="2-24" sheetId="37" r:id="rId19"/>
  </sheets>
  <definedNames>
    <definedName name="_xlnm.Print_Area" localSheetId="0">'2-1'!$A$1:$K$59</definedName>
    <definedName name="_xlnm.Print_Area" localSheetId="7">'2-10'!$A$1:$P$12</definedName>
    <definedName name="_xlnm.Print_Area" localSheetId="9">'2-12'!$A$1:$L$60</definedName>
    <definedName name="_xlnm.Print_Area" localSheetId="10">'2-13'!$A$1:$J$16</definedName>
    <definedName name="_xlnm.Print_Area" localSheetId="13">'2-17'!$A$1:$J$24</definedName>
    <definedName name="_xlnm.Print_Area" localSheetId="14">'2-20'!$A$1:$S$48</definedName>
    <definedName name="_xlnm.Print_Area" localSheetId="2">'2-3'!$A$1:$J$17</definedName>
    <definedName name="_xlnm.Print_Area" localSheetId="4">'2-6'!$A$1:$K$28</definedName>
    <definedName name="_xlnm.Print_Area" localSheetId="5">'2-7'!$A$1:$P$12</definedName>
    <definedName name="_xlnm.Print_Area" localSheetId="6">'2-9'!$A$1:$K$29</definedName>
  </definedNames>
  <calcPr calcId="191029"/>
</workbook>
</file>

<file path=xl/calcChain.xml><?xml version="1.0" encoding="utf-8"?>
<calcChain xmlns="http://schemas.openxmlformats.org/spreadsheetml/2006/main">
  <c r="I16" i="36" l="1"/>
  <c r="I14" i="36"/>
  <c r="I12" i="36"/>
  <c r="I10" i="36"/>
  <c r="I8" i="36"/>
  <c r="I16" i="35"/>
  <c r="I14" i="35"/>
  <c r="I12" i="35"/>
  <c r="I10" i="35"/>
  <c r="I8" i="35"/>
  <c r="V10" i="34"/>
  <c r="T10" i="34"/>
  <c r="R10" i="34"/>
  <c r="P10" i="34"/>
  <c r="N10" i="34"/>
  <c r="L10" i="34"/>
  <c r="J10" i="34"/>
  <c r="H10" i="34"/>
  <c r="F10" i="34"/>
  <c r="D10" i="34"/>
  <c r="E26" i="14" l="1"/>
  <c r="D26" i="14"/>
  <c r="E23" i="14"/>
  <c r="D23" i="14"/>
  <c r="E18" i="14"/>
  <c r="D18" i="14"/>
  <c r="E11" i="14"/>
  <c r="D11" i="14"/>
  <c r="E8" i="14"/>
  <c r="D8" i="14"/>
  <c r="E7" i="14"/>
  <c r="D7" i="14"/>
  <c r="H21" i="29" l="1"/>
  <c r="H9" i="29"/>
  <c r="H7" i="29"/>
  <c r="E21" i="29"/>
  <c r="E9" i="29"/>
  <c r="E7" i="29"/>
  <c r="J56" i="11"/>
  <c r="J54" i="11"/>
  <c r="J55" i="11" s="1"/>
  <c r="J53" i="11"/>
  <c r="J52" i="11"/>
  <c r="J44" i="11"/>
  <c r="J45" i="11" s="1"/>
  <c r="J42" i="11"/>
  <c r="J43" i="11" s="1"/>
  <c r="J41" i="11"/>
  <c r="J40" i="11"/>
  <c r="J35" i="11"/>
  <c r="J33" i="11"/>
  <c r="J30" i="11"/>
  <c r="J28" i="11"/>
  <c r="J25" i="11"/>
  <c r="J23" i="11"/>
  <c r="J20" i="11"/>
  <c r="J15" i="11"/>
  <c r="J13" i="11"/>
  <c r="J9" i="11"/>
  <c r="J7" i="11"/>
  <c r="G56" i="11"/>
  <c r="G54" i="11"/>
  <c r="G53" i="11"/>
  <c r="G52" i="11"/>
  <c r="G44" i="11"/>
  <c r="G42" i="11"/>
  <c r="G41" i="11"/>
  <c r="G40" i="11"/>
  <c r="G38" i="11"/>
  <c r="G35" i="11"/>
  <c r="G33" i="11"/>
  <c r="G30" i="11"/>
  <c r="G28" i="11"/>
  <c r="G25" i="11"/>
  <c r="G23" i="11"/>
  <c r="G20" i="11"/>
  <c r="G15" i="11"/>
  <c r="G13" i="11"/>
  <c r="G9" i="11"/>
  <c r="G7" i="11"/>
  <c r="G45" i="11" l="1"/>
  <c r="G57" i="11"/>
  <c r="G43" i="11"/>
  <c r="G55" i="11"/>
  <c r="J57" i="11"/>
  <c r="N7" i="28"/>
  <c r="F7" i="28"/>
  <c r="I21" i="4"/>
  <c r="I18" i="4"/>
  <c r="I15" i="4"/>
  <c r="I12" i="4"/>
  <c r="I9" i="4"/>
  <c r="F21" i="4"/>
  <c r="F18" i="4"/>
  <c r="F15" i="4"/>
  <c r="F12" i="4"/>
  <c r="F9" i="4"/>
  <c r="N7" i="27"/>
  <c r="F7" i="27"/>
  <c r="I21" i="2"/>
  <c r="I18" i="2"/>
  <c r="I15" i="2"/>
  <c r="I12" i="2"/>
  <c r="I9" i="2"/>
  <c r="F21" i="2"/>
  <c r="F18" i="2"/>
  <c r="F15" i="2"/>
  <c r="F12" i="2"/>
  <c r="F9" i="2"/>
  <c r="L5" i="31"/>
  <c r="D5" i="31"/>
  <c r="I56" i="1"/>
  <c r="I54" i="1"/>
  <c r="I53" i="1"/>
  <c r="I52" i="1"/>
  <c r="I51" i="1"/>
  <c r="I49" i="1"/>
  <c r="I44" i="1"/>
  <c r="I42" i="1"/>
  <c r="I41" i="1"/>
  <c r="I40" i="1"/>
  <c r="I35" i="1"/>
  <c r="I33" i="1"/>
  <c r="I30" i="1"/>
  <c r="I28" i="1"/>
  <c r="I25" i="1"/>
  <c r="I23" i="1"/>
  <c r="I20" i="1"/>
  <c r="I15" i="1"/>
  <c r="I13" i="1"/>
  <c r="I9" i="1"/>
  <c r="I7" i="1"/>
  <c r="F56" i="1"/>
  <c r="F54" i="1"/>
  <c r="F53" i="1"/>
  <c r="F52" i="1"/>
  <c r="F51" i="1"/>
  <c r="F49" i="1"/>
  <c r="F44" i="1"/>
  <c r="F45" i="1" s="1"/>
  <c r="F42" i="1"/>
  <c r="F41" i="1"/>
  <c r="F40" i="1"/>
  <c r="F38" i="1"/>
  <c r="F35" i="1"/>
  <c r="F33" i="1"/>
  <c r="F30" i="1"/>
  <c r="F28" i="1"/>
  <c r="F25" i="1"/>
  <c r="F23" i="1"/>
  <c r="F20" i="1"/>
  <c r="F15" i="1"/>
  <c r="F13" i="1"/>
  <c r="F9" i="1"/>
  <c r="F7" i="1"/>
  <c r="I43" i="1" l="1"/>
  <c r="I45" i="1"/>
  <c r="F55" i="1"/>
  <c r="F57" i="1"/>
  <c r="I55" i="1"/>
  <c r="F43" i="1"/>
  <c r="I57" i="1"/>
  <c r="M5" i="31"/>
  <c r="K5" i="31"/>
  <c r="J5" i="31"/>
  <c r="I5" i="31"/>
  <c r="H5" i="31"/>
  <c r="G5" i="31"/>
  <c r="F5" i="31"/>
  <c r="E5" i="31"/>
  <c r="I21" i="29" l="1"/>
  <c r="G21" i="29"/>
  <c r="F21" i="29"/>
  <c r="I9" i="29"/>
  <c r="G9" i="29"/>
  <c r="F9" i="29"/>
  <c r="I7" i="29"/>
  <c r="G7" i="29"/>
  <c r="F7" i="29"/>
  <c r="E35" i="14" l="1"/>
  <c r="D35" i="14"/>
  <c r="E16" i="14"/>
  <c r="D16" i="14"/>
  <c r="I56" i="11" l="1"/>
  <c r="I54" i="11"/>
  <c r="I53" i="11"/>
  <c r="I52" i="11"/>
  <c r="I44" i="11"/>
  <c r="I42" i="11"/>
  <c r="I41" i="11"/>
  <c r="I35" i="11"/>
  <c r="I33" i="11"/>
  <c r="I30" i="11"/>
  <c r="I28" i="11"/>
  <c r="I25" i="11"/>
  <c r="I23" i="11"/>
  <c r="I20" i="11"/>
  <c r="I15" i="11"/>
  <c r="I13" i="11"/>
  <c r="I9" i="11"/>
  <c r="I7" i="11"/>
  <c r="H56" i="11"/>
  <c r="H54" i="11"/>
  <c r="H53" i="11"/>
  <c r="H52" i="11"/>
  <c r="H44" i="11"/>
  <c r="H42" i="11"/>
  <c r="H41" i="11"/>
  <c r="H35" i="11"/>
  <c r="H33" i="11"/>
  <c r="H30" i="11"/>
  <c r="H28" i="11"/>
  <c r="H25" i="11"/>
  <c r="H23" i="11"/>
  <c r="H20" i="11"/>
  <c r="H15" i="11"/>
  <c r="H13" i="11"/>
  <c r="H9" i="11"/>
  <c r="H7" i="11"/>
  <c r="M7" i="28"/>
  <c r="L7" i="28"/>
  <c r="K7" i="28"/>
  <c r="J7" i="28"/>
  <c r="I7" i="28"/>
  <c r="H7" i="28"/>
  <c r="G7" i="28"/>
  <c r="M7" i="27"/>
  <c r="L7" i="27"/>
  <c r="K7" i="27"/>
  <c r="J7" i="27"/>
  <c r="I7" i="27"/>
  <c r="H7" i="27"/>
  <c r="G7" i="27"/>
  <c r="I45" i="11" l="1"/>
  <c r="I57" i="11"/>
  <c r="H43" i="11"/>
  <c r="H55" i="11"/>
  <c r="H45" i="11"/>
  <c r="H57" i="11"/>
  <c r="I43" i="11"/>
  <c r="I55" i="11"/>
  <c r="H21" i="4"/>
  <c r="H18" i="4"/>
  <c r="H15" i="4"/>
  <c r="H12" i="4"/>
  <c r="H9" i="4"/>
  <c r="G21" i="4"/>
  <c r="G18" i="4"/>
  <c r="G15" i="4"/>
  <c r="G12" i="4"/>
  <c r="G9" i="4"/>
  <c r="H21" i="2" l="1"/>
  <c r="H18" i="2"/>
  <c r="H15" i="2"/>
  <c r="H12" i="2"/>
  <c r="H9" i="2"/>
  <c r="G21" i="2"/>
  <c r="G18" i="2"/>
  <c r="G15" i="2"/>
  <c r="G12" i="2"/>
  <c r="G9" i="2"/>
  <c r="J40" i="1" l="1"/>
  <c r="H56" i="1"/>
  <c r="H54" i="1"/>
  <c r="H53" i="1"/>
  <c r="H52" i="1"/>
  <c r="H51" i="1"/>
  <c r="H49" i="1"/>
  <c r="H44" i="1"/>
  <c r="H42" i="1"/>
  <c r="H41" i="1"/>
  <c r="H35" i="1"/>
  <c r="H33" i="1"/>
  <c r="H30" i="1"/>
  <c r="H28" i="1"/>
  <c r="H25" i="1"/>
  <c r="H23" i="1"/>
  <c r="H20" i="1"/>
  <c r="H15" i="1"/>
  <c r="H13" i="1"/>
  <c r="H9" i="1"/>
  <c r="H7" i="1"/>
  <c r="G56" i="1"/>
  <c r="G54" i="1"/>
  <c r="G53" i="1"/>
  <c r="G52" i="1"/>
  <c r="G51" i="1"/>
  <c r="G49" i="1"/>
  <c r="G44" i="1"/>
  <c r="G42" i="1"/>
  <c r="G41" i="1"/>
  <c r="G40" i="1"/>
  <c r="G38" i="1"/>
  <c r="G35" i="1"/>
  <c r="G33" i="1"/>
  <c r="G30" i="1"/>
  <c r="G28" i="1"/>
  <c r="G25" i="1"/>
  <c r="G23" i="1"/>
  <c r="G20" i="1"/>
  <c r="G15" i="1"/>
  <c r="G13" i="1"/>
  <c r="G9" i="1"/>
  <c r="G7" i="1"/>
  <c r="G57" i="1" l="1"/>
  <c r="H57" i="1"/>
  <c r="G45" i="1"/>
  <c r="H45" i="1"/>
  <c r="G55" i="1"/>
  <c r="H55" i="1"/>
  <c r="G43" i="1"/>
  <c r="H43" i="1"/>
  <c r="O7" i="28" l="1"/>
  <c r="O7" i="27"/>
  <c r="E28" i="14" l="1"/>
  <c r="E43" i="14"/>
  <c r="D43" i="14"/>
  <c r="D28" i="14" l="1"/>
  <c r="S47" i="14"/>
  <c r="Q47" i="14"/>
  <c r="O47" i="14"/>
  <c r="M47" i="14"/>
  <c r="K47" i="14"/>
  <c r="I47" i="14"/>
  <c r="G47" i="14"/>
  <c r="P47" i="14"/>
  <c r="N47" i="14"/>
  <c r="R47" i="14"/>
  <c r="L47" i="14"/>
  <c r="J47" i="14"/>
  <c r="H47" i="14"/>
  <c r="F47" i="14"/>
  <c r="D46" i="14" l="1"/>
  <c r="D45" i="14"/>
  <c r="D44" i="14"/>
  <c r="D42" i="14"/>
  <c r="D41" i="14"/>
  <c r="D40" i="14"/>
  <c r="D39" i="14"/>
  <c r="D38" i="14"/>
  <c r="D37" i="14"/>
  <c r="D36" i="14"/>
  <c r="D34" i="14"/>
  <c r="D33" i="14"/>
  <c r="D32" i="14"/>
  <c r="D31" i="14"/>
  <c r="D30" i="14"/>
  <c r="D29" i="14"/>
  <c r="D27" i="14"/>
  <c r="D25" i="14"/>
  <c r="D24" i="14"/>
  <c r="D22" i="14"/>
  <c r="D21" i="14"/>
  <c r="D20" i="14"/>
  <c r="D19" i="14"/>
  <c r="D12" i="14"/>
  <c r="D15" i="14"/>
  <c r="D14" i="14"/>
  <c r="D13" i="14"/>
  <c r="D17" i="14"/>
  <c r="D10" i="14"/>
  <c r="D9" i="14"/>
  <c r="D6" i="14"/>
  <c r="D5" i="14"/>
  <c r="D47" i="14" l="1"/>
  <c r="E46" i="14" l="1"/>
  <c r="E45" i="14"/>
  <c r="E44" i="14"/>
  <c r="E42" i="14"/>
  <c r="E41" i="14"/>
  <c r="E40" i="14"/>
  <c r="E39" i="14"/>
  <c r="E38" i="14"/>
  <c r="E37" i="14"/>
  <c r="E36" i="14"/>
  <c r="E34" i="14"/>
  <c r="E33" i="14"/>
  <c r="E32" i="14"/>
  <c r="E31" i="14"/>
  <c r="E30" i="14"/>
  <c r="E29" i="14"/>
  <c r="E27" i="14"/>
  <c r="E25" i="14"/>
  <c r="E24" i="14"/>
  <c r="E22" i="14"/>
  <c r="E20" i="14"/>
  <c r="E19" i="14"/>
  <c r="E12" i="14"/>
  <c r="E14" i="14"/>
  <c r="E13" i="14"/>
  <c r="E17" i="14"/>
  <c r="E10" i="14"/>
  <c r="E9" i="14"/>
  <c r="E6" i="14"/>
  <c r="E5" i="14"/>
  <c r="E47" i="14" l="1"/>
  <c r="K56" i="11"/>
  <c r="K54" i="11"/>
  <c r="K53" i="11"/>
  <c r="K52" i="11"/>
  <c r="K44" i="11"/>
  <c r="K42" i="11"/>
  <c r="K41" i="11"/>
  <c r="K35" i="11"/>
  <c r="K33" i="11"/>
  <c r="K30" i="11"/>
  <c r="K28" i="11"/>
  <c r="K25" i="11"/>
  <c r="K23" i="11"/>
  <c r="K20" i="11"/>
  <c r="K15" i="11"/>
  <c r="K13" i="11"/>
  <c r="K9" i="11"/>
  <c r="K7" i="11"/>
  <c r="J18" i="4"/>
  <c r="J21" i="2"/>
  <c r="J18" i="2"/>
  <c r="J15" i="2"/>
  <c r="J12" i="2"/>
  <c r="J9" i="2"/>
  <c r="J56" i="1"/>
  <c r="J54" i="1"/>
  <c r="J53" i="1"/>
  <c r="J52" i="1"/>
  <c r="J51" i="1"/>
  <c r="J49" i="1"/>
  <c r="J44" i="1"/>
  <c r="J42" i="1"/>
  <c r="J41" i="1"/>
  <c r="J35" i="1"/>
  <c r="J33" i="1"/>
  <c r="J30" i="1"/>
  <c r="J28" i="1"/>
  <c r="J25" i="1"/>
  <c r="J23" i="1"/>
  <c r="J20" i="1"/>
  <c r="J15" i="1"/>
  <c r="J13" i="1"/>
  <c r="J9" i="1"/>
  <c r="J7" i="1"/>
  <c r="K45" i="11" l="1"/>
  <c r="K43" i="11"/>
  <c r="K57" i="11"/>
  <c r="K55" i="11"/>
  <c r="J9" i="4"/>
  <c r="J15" i="4"/>
  <c r="J21" i="4"/>
  <c r="J12" i="4"/>
  <c r="J45" i="1"/>
  <c r="J43" i="1"/>
  <c r="J57" i="1"/>
  <c r="J55" i="1"/>
</calcChain>
</file>

<file path=xl/sharedStrings.xml><?xml version="1.0" encoding="utf-8"?>
<sst xmlns="http://schemas.openxmlformats.org/spreadsheetml/2006/main" count="548" uniqueCount="268">
  <si>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</si>
  <si>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</si>
  <si>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大麻事犯</t>
    <rPh sb="0" eb="2">
      <t>タイマ</t>
    </rPh>
    <rPh sb="2" eb="4">
      <t>ジハン</t>
    </rPh>
    <phoneticPr fontId="4"/>
  </si>
  <si>
    <t>麻薬及び</t>
    <rPh sb="0" eb="2">
      <t>マヤク</t>
    </rPh>
    <rPh sb="2" eb="3">
      <t>オヨ</t>
    </rPh>
    <phoneticPr fontId="4"/>
  </si>
  <si>
    <t>向精神薬事犯</t>
    <rPh sb="0" eb="4">
      <t>コウセイシンヤク</t>
    </rPh>
    <rPh sb="4" eb="6">
      <t>ジハン</t>
    </rPh>
    <phoneticPr fontId="4"/>
  </si>
  <si>
    <t>あへん事犯</t>
    <rPh sb="3" eb="5">
      <t>ジハン</t>
    </rPh>
    <phoneticPr fontId="4"/>
  </si>
  <si>
    <t>合計</t>
    <rPh sb="0" eb="2">
      <t>ゴウケイ</t>
    </rPh>
    <phoneticPr fontId="4"/>
  </si>
  <si>
    <t>50歳以上</t>
    <rPh sb="2" eb="3">
      <t>サイ</t>
    </rPh>
    <rPh sb="3" eb="5">
      <t>イジョウ</t>
    </rPh>
    <phoneticPr fontId="4"/>
  </si>
  <si>
    <t>構成比率（％）</t>
    <rPh sb="0" eb="2">
      <t>コウセイ</t>
    </rPh>
    <rPh sb="2" eb="4">
      <t>ヒリツ</t>
    </rPh>
    <phoneticPr fontId="4"/>
  </si>
  <si>
    <t>40～49歳</t>
    <rPh sb="5" eb="6">
      <t>サイ</t>
    </rPh>
    <phoneticPr fontId="4"/>
  </si>
  <si>
    <t>30～39歳</t>
    <rPh sb="5" eb="6">
      <t>サイ</t>
    </rPh>
    <phoneticPr fontId="4"/>
  </si>
  <si>
    <t>20～29歳</t>
    <rPh sb="5" eb="6">
      <t>サイ</t>
    </rPh>
    <phoneticPr fontId="4"/>
  </si>
  <si>
    <t>20歳未満</t>
    <rPh sb="2" eb="3">
      <t>サイ</t>
    </rPh>
    <rPh sb="3" eb="5">
      <t>ミマン</t>
    </rPh>
    <phoneticPr fontId="4"/>
  </si>
  <si>
    <t>うち中学生</t>
    <rPh sb="2" eb="5">
      <t>チュウガクセイ</t>
    </rPh>
    <phoneticPr fontId="4"/>
  </si>
  <si>
    <t>うち高校生</t>
    <rPh sb="2" eb="5">
      <t>コウコウセイ</t>
    </rPh>
    <phoneticPr fontId="4"/>
  </si>
  <si>
    <t>大学生</t>
    <rPh sb="0" eb="3">
      <t>ダイガクセイ</t>
    </rPh>
    <phoneticPr fontId="3"/>
  </si>
  <si>
    <t>年齢別</t>
    <rPh sb="0" eb="3">
      <t>ネンレイベツ</t>
    </rPh>
    <phoneticPr fontId="4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</si>
  <si>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</si>
  <si>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</si>
  <si>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（kg）</t>
  </si>
  <si>
    <t>（錠）</t>
    <rPh sb="1" eb="2">
      <t>ジョウ</t>
    </rPh>
    <phoneticPr fontId="4"/>
  </si>
  <si>
    <t>乾燥大麻</t>
    <rPh sb="0" eb="2">
      <t>カンソウ</t>
    </rPh>
    <rPh sb="2" eb="4">
      <t>タイマ</t>
    </rPh>
    <phoneticPr fontId="4"/>
  </si>
  <si>
    <t>大麻樹脂</t>
    <rPh sb="0" eb="2">
      <t>タイマ</t>
    </rPh>
    <rPh sb="2" eb="4">
      <t>ジュシ</t>
    </rPh>
    <phoneticPr fontId="4"/>
  </si>
  <si>
    <t>大麻草</t>
    <rPh sb="0" eb="3">
      <t>タイマソウ</t>
    </rPh>
    <phoneticPr fontId="3"/>
  </si>
  <si>
    <t>（本）</t>
    <rPh sb="1" eb="2">
      <t>ホン</t>
    </rPh>
    <phoneticPr fontId="3"/>
  </si>
  <si>
    <t>合成麻薬</t>
    <rPh sb="0" eb="2">
      <t>ゴウセイ</t>
    </rPh>
    <rPh sb="2" eb="4">
      <t>マヤク</t>
    </rPh>
    <phoneticPr fontId="4"/>
  </si>
  <si>
    <t>コカイン</t>
  </si>
  <si>
    <t>ヘロイン</t>
  </si>
  <si>
    <t>あへん</t>
  </si>
  <si>
    <t>　　　　　　　　　　　　年別
種類</t>
    <rPh sb="12" eb="14">
      <t>ネンベツ</t>
    </rPh>
    <rPh sb="15" eb="17">
      <t>シュルイ</t>
    </rPh>
    <phoneticPr fontId="4"/>
  </si>
  <si>
    <t xml:space="preserve"> </t>
    <phoneticPr fontId="3"/>
  </si>
  <si>
    <t>密売関連事犯</t>
    <rPh sb="0" eb="2">
      <t>ミツバイ</t>
    </rPh>
    <rPh sb="2" eb="4">
      <t>カンレン</t>
    </rPh>
    <rPh sb="4" eb="6">
      <t>ジハン</t>
    </rPh>
    <phoneticPr fontId="4"/>
  </si>
  <si>
    <t>総数</t>
    <rPh sb="0" eb="2">
      <t>ソウスウ</t>
    </rPh>
    <phoneticPr fontId="4"/>
  </si>
  <si>
    <t>麻薬及び向精神薬事犯</t>
    <rPh sb="0" eb="2">
      <t>マヤク</t>
    </rPh>
    <rPh sb="2" eb="3">
      <t>オヨ</t>
    </rPh>
    <rPh sb="4" eb="8">
      <t>コウセイシンヤク</t>
    </rPh>
    <rPh sb="8" eb="10">
      <t>ジハン</t>
    </rPh>
    <phoneticPr fontId="4"/>
  </si>
  <si>
    <t>MDMA等
合成麻薬</t>
    <rPh sb="4" eb="5">
      <t>トウ</t>
    </rPh>
    <rPh sb="6" eb="8">
      <t>ゴウセイ</t>
    </rPh>
    <rPh sb="8" eb="10">
      <t>マヤク</t>
    </rPh>
    <phoneticPr fontId="4"/>
  </si>
  <si>
    <t>計</t>
    <rPh sb="0" eb="1">
      <t>ケイ</t>
    </rPh>
    <phoneticPr fontId="4"/>
  </si>
  <si>
    <t>タイ</t>
  </si>
  <si>
    <t>ベトナム</t>
  </si>
  <si>
    <t>マレーシア</t>
  </si>
  <si>
    <t>イギリス</t>
  </si>
  <si>
    <t>フランス</t>
  </si>
  <si>
    <t>アメリカ</t>
  </si>
  <si>
    <t>カナダ</t>
  </si>
  <si>
    <t>ペルー</t>
  </si>
  <si>
    <t>コロンビア</t>
  </si>
  <si>
    <t>ナイジェリア</t>
  </si>
  <si>
    <t>その他</t>
    <rPh sb="2" eb="3">
      <t>ホカ</t>
    </rPh>
    <phoneticPr fontId="4"/>
  </si>
  <si>
    <t>スペイン</t>
    <phoneticPr fontId="3"/>
  </si>
  <si>
    <t>メキシコ</t>
    <phoneticPr fontId="3"/>
  </si>
  <si>
    <t>中国（台湾・香港等を除く）</t>
    <rPh sb="0" eb="2">
      <t>チュウゴク</t>
    </rPh>
    <rPh sb="3" eb="5">
      <t>タイワン</t>
    </rPh>
    <rPh sb="6" eb="8">
      <t>ホンコン</t>
    </rPh>
    <rPh sb="8" eb="9">
      <t>トウ</t>
    </rPh>
    <rPh sb="10" eb="11">
      <t>ノゾ</t>
    </rPh>
    <phoneticPr fontId="4"/>
  </si>
  <si>
    <t>覚醒剤事犯</t>
    <rPh sb="0" eb="3">
      <t>カクセイザイ</t>
    </rPh>
    <rPh sb="3" eb="5">
      <t>ジハン</t>
    </rPh>
    <phoneticPr fontId="4"/>
  </si>
  <si>
    <t>覚醒剤</t>
    <rPh sb="0" eb="3">
      <t>カクセイザイ</t>
    </rPh>
    <phoneticPr fontId="4"/>
  </si>
  <si>
    <t>覚醒剤</t>
    <rPh sb="0" eb="3">
      <t>カクセイザイ</t>
    </rPh>
    <phoneticPr fontId="3"/>
  </si>
  <si>
    <t>人口10万人当たりの検挙人員</t>
    <rPh sb="0" eb="2">
      <t>ジンコウ</t>
    </rPh>
    <rPh sb="4" eb="6">
      <t>マンニン</t>
    </rPh>
    <rPh sb="6" eb="7">
      <t>ア</t>
    </rPh>
    <rPh sb="10" eb="12">
      <t>ケンキョ</t>
    </rPh>
    <rPh sb="12" eb="14">
      <t>ジンイン</t>
    </rPh>
    <phoneticPr fontId="3"/>
  </si>
  <si>
    <t>ドイツ</t>
    <phoneticPr fontId="3"/>
  </si>
  <si>
    <t>ボリビア</t>
    <phoneticPr fontId="3"/>
  </si>
  <si>
    <t>再犯者率</t>
    <rPh sb="0" eb="3">
      <t>サイハンシャ</t>
    </rPh>
    <rPh sb="3" eb="4">
      <t>リツ</t>
    </rPh>
    <phoneticPr fontId="3"/>
  </si>
  <si>
    <t>構成比率（％）</t>
    <phoneticPr fontId="4"/>
  </si>
  <si>
    <t>構成比率（％）</t>
    <phoneticPr fontId="4"/>
  </si>
  <si>
    <t>構成比率（％）</t>
    <phoneticPr fontId="4"/>
  </si>
  <si>
    <t>注1：　本表の数値には、各薬物に係る麻薬特例法違反の検挙件数・人員は含まない。</t>
    <rPh sb="0" eb="1">
      <t>チュウ</t>
    </rPh>
    <phoneticPr fontId="3"/>
  </si>
  <si>
    <t>注2：　香港等は香港及びマカオをいう。</t>
    <rPh sb="0" eb="1">
      <t>チュウ</t>
    </rPh>
    <phoneticPr fontId="4"/>
  </si>
  <si>
    <t>イラン</t>
    <phoneticPr fontId="3"/>
  </si>
  <si>
    <t>トルコ</t>
    <phoneticPr fontId="3"/>
  </si>
  <si>
    <t>インドネシア</t>
    <phoneticPr fontId="3"/>
  </si>
  <si>
    <t>台湾</t>
    <rPh sb="0" eb="2">
      <t>タイワン</t>
    </rPh>
    <phoneticPr fontId="4"/>
  </si>
  <si>
    <t>フィリピン</t>
    <phoneticPr fontId="3"/>
  </si>
  <si>
    <t>香港等</t>
    <rPh sb="0" eb="2">
      <t>ホンコン</t>
    </rPh>
    <rPh sb="2" eb="3">
      <t>トウ</t>
    </rPh>
    <phoneticPr fontId="4"/>
  </si>
  <si>
    <t>ラオス</t>
    <phoneticPr fontId="3"/>
  </si>
  <si>
    <t>ブラジル</t>
    <phoneticPr fontId="3"/>
  </si>
  <si>
    <t>リトアニア</t>
    <phoneticPr fontId="3"/>
  </si>
  <si>
    <t>ルーマニア</t>
    <phoneticPr fontId="3"/>
  </si>
  <si>
    <t>ロシア</t>
    <phoneticPr fontId="3"/>
  </si>
  <si>
    <t>ガーナ</t>
    <phoneticPr fontId="3"/>
  </si>
  <si>
    <t>オーストラリア</t>
    <phoneticPr fontId="3"/>
  </si>
  <si>
    <t>ニュージーランド</t>
    <phoneticPr fontId="3"/>
  </si>
  <si>
    <t>注1：香港等は香港及びマカオをいう。</t>
    <rPh sb="3" eb="6">
      <t>ホンコントウ</t>
    </rPh>
    <rPh sb="7" eb="9">
      <t>ホンコン</t>
    </rPh>
    <rPh sb="9" eb="10">
      <t>オヨ</t>
    </rPh>
    <phoneticPr fontId="3"/>
  </si>
  <si>
    <t>韓国・朝鮮</t>
    <rPh sb="0" eb="2">
      <t>カンコク</t>
    </rPh>
    <rPh sb="3" eb="5">
      <t>チョウセン</t>
    </rPh>
    <phoneticPr fontId="4"/>
  </si>
  <si>
    <t>注１：　本表の数値には、各薬物に係る麻薬特例法違反の検挙件数・人員の数値を含む。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3">
      <t>トクレイホウ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6">
      <t>スウチ</t>
    </rPh>
    <rPh sb="37" eb="38">
      <t>フク</t>
    </rPh>
    <phoneticPr fontId="4"/>
  </si>
  <si>
    <t>注１：　本表の数値には、各薬物に係る麻薬特例法違反の検挙件数・人員は含まない。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2">
      <t>トクレイ</t>
    </rPh>
    <rPh sb="22" eb="23">
      <t>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5">
      <t>フク</t>
    </rPh>
    <phoneticPr fontId="4"/>
  </si>
  <si>
    <t>注１：算出に用いた人口は、各前年の総務省統計資料「10月１日現在人口推計」又は「国勢調査結果」による。</t>
    <rPh sb="0" eb="1">
      <t>チュウ</t>
    </rPh>
    <rPh sb="3" eb="5">
      <t>サンシュツ</t>
    </rPh>
    <rPh sb="6" eb="7">
      <t>モチ</t>
    </rPh>
    <rPh sb="9" eb="11">
      <t>ジンコウ</t>
    </rPh>
    <rPh sb="13" eb="14">
      <t>カク</t>
    </rPh>
    <rPh sb="14" eb="16">
      <t>ゼンネン</t>
    </rPh>
    <rPh sb="17" eb="20">
      <t>ソウムショウ</t>
    </rPh>
    <rPh sb="20" eb="22">
      <t>トウケイ</t>
    </rPh>
    <rPh sb="22" eb="24">
      <t>シリョウ</t>
    </rPh>
    <rPh sb="27" eb="28">
      <t>ガツ</t>
    </rPh>
    <rPh sb="29" eb="30">
      <t>ニチ</t>
    </rPh>
    <rPh sb="30" eb="32">
      <t>ゲンザイ</t>
    </rPh>
    <rPh sb="32" eb="34">
      <t>ジンコウ</t>
    </rPh>
    <rPh sb="34" eb="36">
      <t>スイケイ</t>
    </rPh>
    <rPh sb="37" eb="38">
      <t>マタ</t>
    </rPh>
    <rPh sb="40" eb="42">
      <t>コクセイ</t>
    </rPh>
    <rPh sb="42" eb="44">
      <t>チョウサ</t>
    </rPh>
    <rPh sb="44" eb="46">
      <t>ケッカ</t>
    </rPh>
    <phoneticPr fontId="3"/>
  </si>
  <si>
    <t>その他</t>
    <rPh sb="2" eb="3">
      <t>タ</t>
    </rPh>
    <phoneticPr fontId="3"/>
  </si>
  <si>
    <t>再犯者率（％）</t>
    <rPh sb="0" eb="2">
      <t>サイハン</t>
    </rPh>
    <rPh sb="2" eb="3">
      <t>シャ</t>
    </rPh>
    <rPh sb="3" eb="4">
      <t>リツ</t>
    </rPh>
    <phoneticPr fontId="4"/>
  </si>
  <si>
    <t>初犯者率（％）</t>
    <rPh sb="0" eb="2">
      <t>ショハン</t>
    </rPh>
    <rPh sb="2" eb="3">
      <t>シャ</t>
    </rPh>
    <rPh sb="3" eb="4">
      <t>リツ</t>
    </rPh>
    <phoneticPr fontId="4"/>
  </si>
  <si>
    <t>年齢別</t>
    <rPh sb="0" eb="2">
      <t>ネンレイ</t>
    </rPh>
    <rPh sb="2" eb="3">
      <t>ベツ</t>
    </rPh>
    <phoneticPr fontId="3"/>
  </si>
  <si>
    <t>（錠）</t>
    <rPh sb="1" eb="2">
      <t>ジョウ</t>
    </rPh>
    <phoneticPr fontId="3"/>
  </si>
  <si>
    <t>注２：　本表の薬物密輸入事犯は、覚醒剤事犯、大麻事犯、麻薬及び向精神薬事犯、あへん事犯をいい、犯罪統計による。</t>
    <rPh sb="0" eb="1">
      <t>チュウ</t>
    </rPh>
    <rPh sb="4" eb="5">
      <t>ホン</t>
    </rPh>
    <rPh sb="5" eb="6">
      <t>ヒョウ</t>
    </rPh>
    <rPh sb="7" eb="9">
      <t>ヤクブツ</t>
    </rPh>
    <rPh sb="9" eb="12">
      <t>ミツユニュウ</t>
    </rPh>
    <rPh sb="12" eb="14">
      <t>ジハン</t>
    </rPh>
    <rPh sb="16" eb="21">
      <t>カクセイザイジハン</t>
    </rPh>
    <rPh sb="22" eb="26">
      <t>タイマジハン</t>
    </rPh>
    <rPh sb="27" eb="29">
      <t>マヤク</t>
    </rPh>
    <rPh sb="29" eb="30">
      <t>オヨ</t>
    </rPh>
    <rPh sb="31" eb="37">
      <t>コウセイシンヤクジハン</t>
    </rPh>
    <rPh sb="41" eb="43">
      <t>ジハン</t>
    </rPh>
    <rPh sb="47" eb="49">
      <t>ハンザイ</t>
    </rPh>
    <rPh sb="49" eb="51">
      <t>トウケイ</t>
    </rPh>
    <phoneticPr fontId="4"/>
  </si>
  <si>
    <t>注１：　覚醒剤の押収量（kg）は、錠剤型覚醒剤を含まない。</t>
    <rPh sb="0" eb="1">
      <t>チュウ</t>
    </rPh>
    <rPh sb="4" eb="7">
      <t>カクセイザイ</t>
    </rPh>
    <rPh sb="8" eb="11">
      <t>オウシュウリョウ</t>
    </rPh>
    <rPh sb="17" eb="20">
      <t>ジョウザイガタ</t>
    </rPh>
    <rPh sb="20" eb="23">
      <t>カクセイザイ</t>
    </rPh>
    <rPh sb="24" eb="25">
      <t>フク</t>
    </rPh>
    <phoneticPr fontId="4"/>
  </si>
  <si>
    <t>注２：　大麻草の押収量（kg）は、本数として計上できない形状のものを示す。</t>
    <rPh sb="0" eb="1">
      <t>チュウ</t>
    </rPh>
    <rPh sb="4" eb="6">
      <t>タイマ</t>
    </rPh>
    <rPh sb="6" eb="7">
      <t>ソウ</t>
    </rPh>
    <rPh sb="8" eb="11">
      <t>オウシュウリョウ</t>
    </rPh>
    <rPh sb="17" eb="19">
      <t>ホンスウ</t>
    </rPh>
    <rPh sb="22" eb="24">
      <t>ケイジョウ</t>
    </rPh>
    <rPh sb="28" eb="30">
      <t>ケイジョウ</t>
    </rPh>
    <rPh sb="34" eb="35">
      <t>シメ</t>
    </rPh>
    <phoneticPr fontId="4"/>
  </si>
  <si>
    <t>(kg)</t>
    <phoneticPr fontId="3"/>
  </si>
  <si>
    <t>注３：　合成麻薬の押収量は、覚醒剤とＭＤＭＡ等の混合錠剤を含む。</t>
    <rPh sb="0" eb="1">
      <t>チュウ</t>
    </rPh>
    <rPh sb="4" eb="6">
      <t>ゴウセイ</t>
    </rPh>
    <rPh sb="6" eb="8">
      <t>マヤク</t>
    </rPh>
    <rPh sb="9" eb="12">
      <t>オウシュウリョウ</t>
    </rPh>
    <rPh sb="14" eb="17">
      <t>カクセイザイ</t>
    </rPh>
    <rPh sb="22" eb="23">
      <t>トウ</t>
    </rPh>
    <rPh sb="24" eb="26">
      <t>コンゴウ</t>
    </rPh>
    <rPh sb="26" eb="28">
      <t>ジョウザイ</t>
    </rPh>
    <rPh sb="29" eb="30">
      <t>フク</t>
    </rPh>
    <phoneticPr fontId="3"/>
  </si>
  <si>
    <t>注２：　合成麻薬の押収量は、覚醒剤とＭＤＭＡ等の混合錠剤を含む。</t>
    <rPh sb="0" eb="1">
      <t>チュウ</t>
    </rPh>
    <rPh sb="22" eb="23">
      <t>トウ</t>
    </rPh>
    <phoneticPr fontId="4"/>
  </si>
  <si>
    <t>スリランカ</t>
    <phoneticPr fontId="3"/>
  </si>
  <si>
    <t>パキスタン</t>
    <phoneticPr fontId="3"/>
  </si>
  <si>
    <t>キューバ</t>
    <phoneticPr fontId="3"/>
  </si>
  <si>
    <t>チユニジア</t>
    <phoneticPr fontId="3"/>
  </si>
  <si>
    <t>暴力団構成員等</t>
    <rPh sb="0" eb="3">
      <t>ボウリョクダン</t>
    </rPh>
    <rPh sb="3" eb="6">
      <t>コウセイイン</t>
    </rPh>
    <rPh sb="6" eb="7">
      <t>トウ</t>
    </rPh>
    <phoneticPr fontId="4"/>
  </si>
  <si>
    <t>外国人</t>
    <rPh sb="0" eb="3">
      <t>ガイコクジン</t>
    </rPh>
    <phoneticPr fontId="4"/>
  </si>
  <si>
    <t>MDMA等合成麻薬</t>
    <rPh sb="4" eb="5">
      <t>トウ</t>
    </rPh>
    <rPh sb="5" eb="7">
      <t>ゴウセイ</t>
    </rPh>
    <rPh sb="7" eb="9">
      <t>マヤク</t>
    </rPh>
    <phoneticPr fontId="4"/>
  </si>
  <si>
    <t>コカイン</t>
    <phoneticPr fontId="3"/>
  </si>
  <si>
    <t>ヘロイン</t>
    <phoneticPr fontId="3"/>
  </si>
  <si>
    <t>コカイン</t>
    <phoneticPr fontId="3"/>
  </si>
  <si>
    <t>MDMA</t>
    <phoneticPr fontId="3"/>
  </si>
  <si>
    <t>再犯者数</t>
    <rPh sb="0" eb="2">
      <t>サイハン</t>
    </rPh>
    <rPh sb="2" eb="3">
      <t>シャ</t>
    </rPh>
    <rPh sb="3" eb="4">
      <t>スウ</t>
    </rPh>
    <phoneticPr fontId="4"/>
  </si>
  <si>
    <t>初犯者数</t>
    <rPh sb="0" eb="3">
      <t>ショハンシャ</t>
    </rPh>
    <rPh sb="3" eb="4">
      <t>スウ</t>
    </rPh>
    <phoneticPr fontId="4"/>
  </si>
  <si>
    <t>コカイン</t>
    <phoneticPr fontId="3"/>
  </si>
  <si>
    <t>ヘロイン</t>
    <phoneticPr fontId="3"/>
  </si>
  <si>
    <t>その他</t>
    <rPh sb="2" eb="3">
      <t>タ</t>
    </rPh>
    <phoneticPr fontId="4"/>
  </si>
  <si>
    <t>MDMA</t>
    <phoneticPr fontId="3"/>
  </si>
  <si>
    <t>イラン</t>
    <phoneticPr fontId="4"/>
  </si>
  <si>
    <t>タイ</t>
    <phoneticPr fontId="3"/>
  </si>
  <si>
    <t>中国（台湾及び香港等を除く）</t>
    <rPh sb="0" eb="2">
      <t>チュウゴク</t>
    </rPh>
    <rPh sb="3" eb="5">
      <t>タイワン</t>
    </rPh>
    <rPh sb="5" eb="6">
      <t>オヨ</t>
    </rPh>
    <rPh sb="7" eb="9">
      <t>ホンコン</t>
    </rPh>
    <rPh sb="9" eb="10">
      <t>トウ</t>
    </rPh>
    <rPh sb="11" eb="12">
      <t>ノゾ</t>
    </rPh>
    <phoneticPr fontId="4"/>
  </si>
  <si>
    <t>注２：　本表の薬物事犯は、覚醒剤事犯、大麻事犯、麻薬及び向精神薬事犯及びあへん事犯をいい、犯罪統計による。</t>
    <rPh sb="0" eb="1">
      <t>チュウ</t>
    </rPh>
    <rPh sb="4" eb="5">
      <t>ホン</t>
    </rPh>
    <rPh sb="5" eb="6">
      <t>ヒョウ</t>
    </rPh>
    <rPh sb="7" eb="9">
      <t>ヤクブツ</t>
    </rPh>
    <rPh sb="9" eb="11">
      <t>ジハン</t>
    </rPh>
    <rPh sb="13" eb="18">
      <t>カクセイザイジハン</t>
    </rPh>
    <rPh sb="19" eb="23">
      <t>タイマジハン</t>
    </rPh>
    <rPh sb="24" eb="26">
      <t>マヤク</t>
    </rPh>
    <rPh sb="26" eb="27">
      <t>オヨ</t>
    </rPh>
    <rPh sb="28" eb="34">
      <t>コウセイシンヤクジハン</t>
    </rPh>
    <rPh sb="34" eb="35">
      <t>オヨ</t>
    </rPh>
    <rPh sb="39" eb="41">
      <t>ジハン</t>
    </rPh>
    <rPh sb="45" eb="47">
      <t>ハンザイ</t>
    </rPh>
    <rPh sb="47" eb="49">
      <t>トウケイ</t>
    </rPh>
    <phoneticPr fontId="4"/>
  </si>
  <si>
    <t>韓国・朝鮮</t>
    <rPh sb="0" eb="2">
      <t>カンコク</t>
    </rPh>
    <rPh sb="3" eb="5">
      <t>チョウセン</t>
    </rPh>
    <phoneticPr fontId="3"/>
  </si>
  <si>
    <t xml:space="preserve">注２：20歳未満の人口10万人当たりの検挙人員は14歳から19歳までの人口を基に、50歳以上の人口10万人当たりの検挙人員は50歳から79歳までの人口を基にそれぞれ算出。                                                                                                              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7" eb="49">
      <t>ジンコウ</t>
    </rPh>
    <rPh sb="51" eb="53">
      <t>マンニン</t>
    </rPh>
    <rPh sb="53" eb="54">
      <t>ア</t>
    </rPh>
    <rPh sb="57" eb="59">
      <t>ケンキョ</t>
    </rPh>
    <phoneticPr fontId="3"/>
  </si>
  <si>
    <t>　　　　　　　　　　　　　　　　　　　　　　　年別
区分</t>
    <rPh sb="23" eb="25">
      <t>ネンベツ</t>
    </rPh>
    <rPh sb="26" eb="28">
      <t>クブン</t>
    </rPh>
    <phoneticPr fontId="4"/>
  </si>
  <si>
    <t>ネパール</t>
    <phoneticPr fontId="4"/>
  </si>
  <si>
    <t>スウエーデン</t>
    <phoneticPr fontId="3"/>
  </si>
  <si>
    <t>H25</t>
    <phoneticPr fontId="4"/>
  </si>
  <si>
    <t>H26</t>
    <phoneticPr fontId="4"/>
  </si>
  <si>
    <t>H27</t>
    <phoneticPr fontId="4"/>
  </si>
  <si>
    <t>H28</t>
    <phoneticPr fontId="4"/>
  </si>
  <si>
    <t>H29</t>
    <phoneticPr fontId="4"/>
  </si>
  <si>
    <t>H21</t>
    <phoneticPr fontId="4"/>
  </si>
  <si>
    <t>H22</t>
    <phoneticPr fontId="4"/>
  </si>
  <si>
    <t>H23</t>
    <phoneticPr fontId="4"/>
  </si>
  <si>
    <t>H24</t>
    <phoneticPr fontId="4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</si>
  <si>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</si>
  <si>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</si>
  <si>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</si>
  <si>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</si>
  <si>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</si>
  <si>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H27</t>
    <phoneticPr fontId="4"/>
  </si>
  <si>
    <t>H28</t>
    <phoneticPr fontId="4"/>
  </si>
  <si>
    <t>ベトナム</t>
    <phoneticPr fontId="3"/>
  </si>
  <si>
    <t>イギリス</t>
    <phoneticPr fontId="3"/>
  </si>
  <si>
    <t>国</t>
    <rPh sb="0" eb="1">
      <t>クニ</t>
    </rPh>
    <phoneticPr fontId="3"/>
  </si>
  <si>
    <t>籍</t>
    <rPh sb="0" eb="1">
      <t>セキ</t>
    </rPh>
    <phoneticPr fontId="3"/>
  </si>
  <si>
    <t>・</t>
    <phoneticPr fontId="3"/>
  </si>
  <si>
    <t>地</t>
    <rPh sb="0" eb="1">
      <t>チ</t>
    </rPh>
    <phoneticPr fontId="3"/>
  </si>
  <si>
    <t>域</t>
    <rPh sb="0" eb="1">
      <t>イキ</t>
    </rPh>
    <phoneticPr fontId="3"/>
  </si>
  <si>
    <t>別</t>
    <rPh sb="0" eb="1">
      <t>ベツ</t>
    </rPh>
    <phoneticPr fontId="3"/>
  </si>
  <si>
    <t>H21</t>
    <phoneticPr fontId="3"/>
  </si>
  <si>
    <t>H22</t>
    <phoneticPr fontId="3"/>
  </si>
  <si>
    <t>H23</t>
    <phoneticPr fontId="3"/>
  </si>
  <si>
    <t>H24</t>
    <phoneticPr fontId="3"/>
  </si>
  <si>
    <t>覚醒剤事犯（％）</t>
    <rPh sb="0" eb="3">
      <t>カクセイザイ</t>
    </rPh>
    <rPh sb="3" eb="5">
      <t>ジハン</t>
    </rPh>
    <phoneticPr fontId="3"/>
  </si>
  <si>
    <t>大麻事犯（％）</t>
    <rPh sb="0" eb="2">
      <t>タイマ</t>
    </rPh>
    <rPh sb="2" eb="4">
      <t>ジハン</t>
    </rPh>
    <phoneticPr fontId="3"/>
  </si>
  <si>
    <t>その他（％）</t>
    <rPh sb="2" eb="3">
      <t>タ</t>
    </rPh>
    <phoneticPr fontId="3"/>
  </si>
  <si>
    <t>覚醒剤事犯検挙人員</t>
    <rPh sb="0" eb="3">
      <t>カクセイザイ</t>
    </rPh>
    <rPh sb="3" eb="5">
      <t>ジハン</t>
    </rPh>
    <rPh sb="5" eb="7">
      <t>ケンキョ</t>
    </rPh>
    <rPh sb="7" eb="9">
      <t>ジンイン</t>
    </rPh>
    <phoneticPr fontId="3"/>
  </si>
  <si>
    <t>暴力団構成員等</t>
    <rPh sb="3" eb="5">
      <t>コウセイ</t>
    </rPh>
    <rPh sb="6" eb="7">
      <t>ナド</t>
    </rPh>
    <phoneticPr fontId="4"/>
  </si>
  <si>
    <t>H21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</si>
  <si>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</si>
  <si>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</si>
  <si>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</si>
  <si>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</si>
  <si>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</si>
  <si>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</si>
  <si>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</si>
  <si>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</si>
  <si>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H30</t>
    <phoneticPr fontId="4"/>
  </si>
  <si>
    <t>H30</t>
    <phoneticPr fontId="3"/>
  </si>
  <si>
    <t>イスラエル</t>
    <phoneticPr fontId="3"/>
  </si>
  <si>
    <t>サウジアラビア</t>
    <phoneticPr fontId="3"/>
  </si>
  <si>
    <t>シンガポール</t>
    <phoneticPr fontId="3"/>
  </si>
  <si>
    <t>バングラデシュ</t>
    <phoneticPr fontId="3"/>
  </si>
  <si>
    <t>ミヤンマー</t>
    <phoneticPr fontId="3"/>
  </si>
  <si>
    <t>アルゼンチン</t>
    <phoneticPr fontId="3"/>
  </si>
  <si>
    <t>Ｈ21</t>
    <phoneticPr fontId="3"/>
  </si>
  <si>
    <t>Ｈ22</t>
    <phoneticPr fontId="3"/>
  </si>
  <si>
    <t>Ｈ23</t>
    <phoneticPr fontId="3"/>
  </si>
  <si>
    <t>Ｈ24</t>
    <phoneticPr fontId="3"/>
  </si>
  <si>
    <t>Ｈ25</t>
    <phoneticPr fontId="3"/>
  </si>
  <si>
    <t>Ｈ26</t>
    <phoneticPr fontId="3"/>
  </si>
  <si>
    <t>Ｈ27</t>
    <phoneticPr fontId="3"/>
  </si>
  <si>
    <t>Ｈ28</t>
    <phoneticPr fontId="3"/>
  </si>
  <si>
    <t>Ｈ29</t>
    <phoneticPr fontId="3"/>
  </si>
  <si>
    <t>Ｈ30</t>
    <phoneticPr fontId="3"/>
  </si>
  <si>
    <t>暴力団構成員等</t>
    <rPh sb="0" eb="3">
      <t>ボウリョクダン</t>
    </rPh>
    <rPh sb="3" eb="7">
      <t>コウセイイントウ</t>
    </rPh>
    <phoneticPr fontId="3"/>
  </si>
  <si>
    <t>外国人</t>
    <rPh sb="0" eb="3">
      <t>ガイコクジン</t>
    </rPh>
    <phoneticPr fontId="3"/>
  </si>
  <si>
    <t>Ｈ21</t>
    <phoneticPr fontId="3"/>
  </si>
  <si>
    <t>Ｈ22</t>
    <phoneticPr fontId="3"/>
  </si>
  <si>
    <t>Ｈ23</t>
    <phoneticPr fontId="3"/>
  </si>
  <si>
    <t>Ｈ24</t>
    <phoneticPr fontId="3"/>
  </si>
  <si>
    <t>Ｈ25</t>
    <phoneticPr fontId="3"/>
  </si>
  <si>
    <t>Ｈ26</t>
    <phoneticPr fontId="3"/>
  </si>
  <si>
    <t>Ｈ27</t>
    <phoneticPr fontId="3"/>
  </si>
  <si>
    <t>Ｈ28</t>
    <phoneticPr fontId="3"/>
  </si>
  <si>
    <t>Ｈ29</t>
    <phoneticPr fontId="3"/>
  </si>
  <si>
    <t>Ｈ30</t>
    <phoneticPr fontId="3"/>
  </si>
  <si>
    <t>航空機利用の携帯密輸</t>
    <rPh sb="0" eb="3">
      <t>コウクウキ</t>
    </rPh>
    <rPh sb="3" eb="5">
      <t>リヨウ</t>
    </rPh>
    <rPh sb="6" eb="8">
      <t>ケイタイ</t>
    </rPh>
    <rPh sb="8" eb="10">
      <t>ミツユ</t>
    </rPh>
    <phoneticPr fontId="3"/>
  </si>
  <si>
    <t>H26</t>
    <phoneticPr fontId="3"/>
  </si>
  <si>
    <t>H27</t>
  </si>
  <si>
    <t>H28</t>
    <phoneticPr fontId="3"/>
  </si>
  <si>
    <t>H29</t>
  </si>
  <si>
    <t>H30</t>
    <phoneticPr fontId="3"/>
  </si>
  <si>
    <t>事件数</t>
    <rPh sb="0" eb="3">
      <t>ジケンスウ</t>
    </rPh>
    <phoneticPr fontId="3"/>
  </si>
  <si>
    <t>人員</t>
    <rPh sb="0" eb="2">
      <t>ジンイン</t>
    </rPh>
    <phoneticPr fontId="3"/>
  </si>
  <si>
    <t>指定薬物に係る医薬品医療機器法違反</t>
    <rPh sb="0" eb="2">
      <t>シテイ</t>
    </rPh>
    <rPh sb="2" eb="4">
      <t>ヤクブツ</t>
    </rPh>
    <rPh sb="5" eb="6">
      <t>カカ</t>
    </rPh>
    <rPh sb="7" eb="10">
      <t>イヤクヒン</t>
    </rPh>
    <rPh sb="10" eb="12">
      <t>イリョウ</t>
    </rPh>
    <rPh sb="12" eb="14">
      <t>キキ</t>
    </rPh>
    <rPh sb="14" eb="15">
      <t>ホウ</t>
    </rPh>
    <rPh sb="15" eb="17">
      <t>イハン</t>
    </rPh>
    <phoneticPr fontId="3"/>
  </si>
  <si>
    <t>乱用者による単純所持・使用等</t>
    <rPh sb="0" eb="2">
      <t>ランヨウ</t>
    </rPh>
    <rPh sb="2" eb="3">
      <t>シャ</t>
    </rPh>
    <rPh sb="6" eb="8">
      <t>タンジュン</t>
    </rPh>
    <rPh sb="8" eb="10">
      <t>ショジ</t>
    </rPh>
    <rPh sb="11" eb="14">
      <t>シヨウトウ</t>
    </rPh>
    <phoneticPr fontId="3"/>
  </si>
  <si>
    <t>麻薬及び向精神薬取締法違反</t>
    <rPh sb="0" eb="2">
      <t>マヤク</t>
    </rPh>
    <rPh sb="2" eb="3">
      <t>オヨ</t>
    </rPh>
    <rPh sb="4" eb="8">
      <t>コウセイシンヤク</t>
    </rPh>
    <rPh sb="8" eb="11">
      <t>トリシマリホウ</t>
    </rPh>
    <rPh sb="11" eb="13">
      <t>イハン</t>
    </rPh>
    <phoneticPr fontId="3"/>
  </si>
  <si>
    <t>交通関係法令違反</t>
    <rPh sb="0" eb="2">
      <t>コウツウ</t>
    </rPh>
    <rPh sb="2" eb="4">
      <t>カンケイ</t>
    </rPh>
    <rPh sb="4" eb="6">
      <t>ホウレイ</t>
    </rPh>
    <rPh sb="6" eb="8">
      <t>イハン</t>
    </rPh>
    <phoneticPr fontId="3"/>
  </si>
  <si>
    <t>その他法令違反</t>
    <rPh sb="2" eb="3">
      <t>タ</t>
    </rPh>
    <rPh sb="3" eb="5">
      <t>ホウレイ</t>
    </rPh>
    <rPh sb="5" eb="7">
      <t>イハン</t>
    </rPh>
    <phoneticPr fontId="3"/>
  </si>
  <si>
    <t>合計</t>
    <rPh sb="0" eb="2">
      <t>ゴウケイ</t>
    </rPh>
    <phoneticPr fontId="3"/>
  </si>
  <si>
    <t>注１：　同一被疑者で関連する余罪を検挙した場合でも、一つの事件として計上。</t>
    <rPh sb="0" eb="1">
      <t>チュウ</t>
    </rPh>
    <rPh sb="4" eb="6">
      <t>ドウイツ</t>
    </rPh>
    <rPh sb="6" eb="9">
      <t>ヒギシャ</t>
    </rPh>
    <rPh sb="10" eb="12">
      <t>カンレン</t>
    </rPh>
    <rPh sb="14" eb="16">
      <t>ヨザイ</t>
    </rPh>
    <rPh sb="17" eb="19">
      <t>ケンキョ</t>
    </rPh>
    <rPh sb="21" eb="23">
      <t>バアイ</t>
    </rPh>
    <rPh sb="26" eb="27">
      <t>ヒト</t>
    </rPh>
    <rPh sb="29" eb="31">
      <t>ジケン</t>
    </rPh>
    <rPh sb="34" eb="36">
      <t>ケイジョウ</t>
    </rPh>
    <phoneticPr fontId="3"/>
  </si>
  <si>
    <t>注２：　複数の罪で検挙されている場合、主たる罪・人員として計上。</t>
    <rPh sb="0" eb="1">
      <t>チュウ</t>
    </rPh>
    <rPh sb="4" eb="6">
      <t>フクスウ</t>
    </rPh>
    <rPh sb="7" eb="8">
      <t>ツミ</t>
    </rPh>
    <rPh sb="9" eb="11">
      <t>ケンキョ</t>
    </rPh>
    <rPh sb="16" eb="18">
      <t>バアイ</t>
    </rPh>
    <rPh sb="19" eb="20">
      <t>シュ</t>
    </rPh>
    <rPh sb="22" eb="23">
      <t>ツミ</t>
    </rPh>
    <rPh sb="24" eb="26">
      <t>ジンイン</t>
    </rPh>
    <rPh sb="29" eb="31">
      <t>ケイジョウ</t>
    </rPh>
    <phoneticPr fontId="3"/>
  </si>
  <si>
    <t>注３：　指定薬物に係る医薬品医療機器法違反は、危険ドラッグから指定薬物が検出された場合の検挙をいう。</t>
    <rPh sb="0" eb="1">
      <t>チュウ</t>
    </rPh>
    <rPh sb="4" eb="6">
      <t>シテイ</t>
    </rPh>
    <rPh sb="6" eb="8">
      <t>ヤクブツ</t>
    </rPh>
    <rPh sb="9" eb="10">
      <t>カカ</t>
    </rPh>
    <rPh sb="11" eb="14">
      <t>イヤクヒン</t>
    </rPh>
    <rPh sb="14" eb="16">
      <t>イリョウ</t>
    </rPh>
    <rPh sb="16" eb="18">
      <t>キキ</t>
    </rPh>
    <rPh sb="18" eb="19">
      <t>ホウ</t>
    </rPh>
    <rPh sb="19" eb="21">
      <t>イハン</t>
    </rPh>
    <rPh sb="23" eb="25">
      <t>キケン</t>
    </rPh>
    <rPh sb="31" eb="33">
      <t>シテイ</t>
    </rPh>
    <rPh sb="33" eb="35">
      <t>ヤクブツ</t>
    </rPh>
    <rPh sb="36" eb="38">
      <t>ケンシュツ</t>
    </rPh>
    <rPh sb="41" eb="43">
      <t>バアイ</t>
    </rPh>
    <rPh sb="44" eb="46">
      <t>ケンキョ</t>
    </rPh>
    <phoneticPr fontId="3"/>
  </si>
  <si>
    <t>注４：　麻薬及び向精神薬取締法違反は、危険ドラッグから麻薬が検出された場合の検挙をいう。</t>
    <rPh sb="0" eb="1">
      <t>チュウ</t>
    </rPh>
    <rPh sb="4" eb="6">
      <t>マヤク</t>
    </rPh>
    <rPh sb="6" eb="7">
      <t>オヨ</t>
    </rPh>
    <rPh sb="8" eb="9">
      <t>ム</t>
    </rPh>
    <rPh sb="9" eb="11">
      <t>セイシン</t>
    </rPh>
    <rPh sb="11" eb="12">
      <t>クスリ</t>
    </rPh>
    <rPh sb="12" eb="14">
      <t>トリシマリ</t>
    </rPh>
    <rPh sb="14" eb="15">
      <t>ホウ</t>
    </rPh>
    <rPh sb="15" eb="17">
      <t>イハン</t>
    </rPh>
    <rPh sb="19" eb="21">
      <t>キケン</t>
    </rPh>
    <rPh sb="27" eb="29">
      <t>マヤク</t>
    </rPh>
    <rPh sb="30" eb="32">
      <t>ケンシュツ</t>
    </rPh>
    <rPh sb="35" eb="37">
      <t>バアイ</t>
    </rPh>
    <rPh sb="38" eb="40">
      <t>ケンキョ</t>
    </rPh>
    <phoneticPr fontId="3"/>
  </si>
  <si>
    <t>注６：　適用法令（罪名）は、検挙時点を基準として計上（交通関係法令違反の中には、送致時等の罪名変更のものあり）。</t>
    <rPh sb="0" eb="1">
      <t>チュウ</t>
    </rPh>
    <rPh sb="4" eb="6">
      <t>テキヨウ</t>
    </rPh>
    <rPh sb="6" eb="8">
      <t>ホウレイ</t>
    </rPh>
    <rPh sb="9" eb="11">
      <t>ザイメイ</t>
    </rPh>
    <rPh sb="14" eb="16">
      <t>ケンキョ</t>
    </rPh>
    <rPh sb="16" eb="18">
      <t>ジテン</t>
    </rPh>
    <rPh sb="19" eb="21">
      <t>キジュン</t>
    </rPh>
    <rPh sb="24" eb="26">
      <t>ケイジョウ</t>
    </rPh>
    <rPh sb="27" eb="29">
      <t>コウツウ</t>
    </rPh>
    <rPh sb="29" eb="31">
      <t>カンケイ</t>
    </rPh>
    <rPh sb="31" eb="33">
      <t>ホウレイ</t>
    </rPh>
    <rPh sb="33" eb="35">
      <t>イハン</t>
    </rPh>
    <rPh sb="35" eb="37">
      <t>ホウイハン</t>
    </rPh>
    <rPh sb="36" eb="37">
      <t>チュウ</t>
    </rPh>
    <rPh sb="40" eb="42">
      <t>ソウチ</t>
    </rPh>
    <rPh sb="42" eb="43">
      <t>ジ</t>
    </rPh>
    <rPh sb="43" eb="44">
      <t>ナド</t>
    </rPh>
    <rPh sb="45" eb="47">
      <t>ザイメイ</t>
    </rPh>
    <rPh sb="47" eb="49">
      <t>ヘンコウ</t>
    </rPh>
    <phoneticPr fontId="3"/>
  </si>
  <si>
    <t>注８：　交通関係法令違反及びその他法令違反には、規制薬物及び指定薬物が検出されなかった事件を含む。</t>
    <rPh sb="0" eb="1">
      <t>チュウ</t>
    </rPh>
    <phoneticPr fontId="3"/>
  </si>
  <si>
    <t>注９：　26年から指定薬物以外の医薬品医療機器法違反は、その他法令違反に計上。</t>
    <rPh sb="0" eb="1">
      <t>チュウ</t>
    </rPh>
    <rPh sb="6" eb="7">
      <t>ネン</t>
    </rPh>
    <rPh sb="9" eb="11">
      <t>シテイ</t>
    </rPh>
    <rPh sb="11" eb="13">
      <t>ヤクブツ</t>
    </rPh>
    <rPh sb="13" eb="15">
      <t>イガイ</t>
    </rPh>
    <rPh sb="16" eb="19">
      <t>イヤクヒン</t>
    </rPh>
    <rPh sb="19" eb="21">
      <t>イリョウ</t>
    </rPh>
    <rPh sb="21" eb="23">
      <t>キキ</t>
    </rPh>
    <rPh sb="23" eb="24">
      <t>ホウ</t>
    </rPh>
    <rPh sb="24" eb="26">
      <t>イハン</t>
    </rPh>
    <rPh sb="30" eb="31">
      <t>タ</t>
    </rPh>
    <rPh sb="31" eb="33">
      <t>ホウレイ</t>
    </rPh>
    <rPh sb="33" eb="35">
      <t>イハン</t>
    </rPh>
    <rPh sb="36" eb="38">
      <t>ケイジョウ</t>
    </rPh>
    <phoneticPr fontId="3"/>
  </si>
  <si>
    <t>Ｈ27</t>
    <phoneticPr fontId="3"/>
  </si>
  <si>
    <t>Ｈ28</t>
    <phoneticPr fontId="3"/>
  </si>
  <si>
    <t>Ｈ30</t>
    <phoneticPr fontId="3"/>
  </si>
  <si>
    <t xml:space="preserve">  危険ドラッグ乱用者</t>
    <rPh sb="2" eb="4">
      <t>キケン</t>
    </rPh>
    <rPh sb="8" eb="10">
      <t>ランヨウ</t>
    </rPh>
    <rPh sb="10" eb="11">
      <t>シャ</t>
    </rPh>
    <phoneticPr fontId="3"/>
  </si>
  <si>
    <t>年齢層別</t>
    <rPh sb="0" eb="2">
      <t>ネンレイ</t>
    </rPh>
    <rPh sb="2" eb="3">
      <t>ソウ</t>
    </rPh>
    <rPh sb="3" eb="4">
      <t>ベツ</t>
    </rPh>
    <phoneticPr fontId="3"/>
  </si>
  <si>
    <t>50歳以上</t>
    <rPh sb="2" eb="3">
      <t>サイ</t>
    </rPh>
    <rPh sb="3" eb="5">
      <t>イジョウ</t>
    </rPh>
    <phoneticPr fontId="3"/>
  </si>
  <si>
    <t>構成比率（％）</t>
    <rPh sb="0" eb="2">
      <t>コウセイ</t>
    </rPh>
    <rPh sb="2" eb="4">
      <t>ヒリツ</t>
    </rPh>
    <phoneticPr fontId="3"/>
  </si>
  <si>
    <t>40～49歳</t>
    <rPh sb="5" eb="6">
      <t>サイ</t>
    </rPh>
    <phoneticPr fontId="3"/>
  </si>
  <si>
    <t>30～39歳</t>
    <rPh sb="5" eb="6">
      <t>サイ</t>
    </rPh>
    <phoneticPr fontId="3"/>
  </si>
  <si>
    <t>20～29歳</t>
    <rPh sb="5" eb="6">
      <t>サイ</t>
    </rPh>
    <phoneticPr fontId="3"/>
  </si>
  <si>
    <t>20歳未満</t>
    <rPh sb="2" eb="3">
      <t>サイ</t>
    </rPh>
    <rPh sb="3" eb="5">
      <t>ミマン</t>
    </rPh>
    <phoneticPr fontId="3"/>
  </si>
  <si>
    <t>Ｈ28</t>
  </si>
  <si>
    <t>Ｈ29</t>
  </si>
  <si>
    <t>入手先別</t>
    <rPh sb="0" eb="2">
      <t>ニュウシュ</t>
    </rPh>
    <rPh sb="2" eb="3">
      <t>サキ</t>
    </rPh>
    <rPh sb="3" eb="4">
      <t>ベツ</t>
    </rPh>
    <phoneticPr fontId="3"/>
  </si>
  <si>
    <t>街頭店舗</t>
    <rPh sb="0" eb="2">
      <t>ガイトウ</t>
    </rPh>
    <rPh sb="2" eb="4">
      <t>テンポ</t>
    </rPh>
    <phoneticPr fontId="3"/>
  </si>
  <si>
    <t>インターネット</t>
    <phoneticPr fontId="3"/>
  </si>
  <si>
    <t>友人・知人</t>
    <rPh sb="0" eb="2">
      <t>ユウジン</t>
    </rPh>
    <rPh sb="3" eb="5">
      <t>チジン</t>
    </rPh>
    <phoneticPr fontId="3"/>
  </si>
  <si>
    <t>密売人</t>
    <rPh sb="0" eb="2">
      <t>ミツバイ</t>
    </rPh>
    <rPh sb="2" eb="3">
      <t>ニン</t>
    </rPh>
    <phoneticPr fontId="3"/>
  </si>
  <si>
    <t>その他・不明</t>
    <rPh sb="2" eb="3">
      <t>ホカ</t>
    </rPh>
    <rPh sb="4" eb="6">
      <t>フメイ</t>
    </rPh>
    <phoneticPr fontId="3"/>
  </si>
  <si>
    <t>Ｈ30</t>
    <phoneticPr fontId="3"/>
  </si>
  <si>
    <t>死者数</t>
    <rPh sb="0" eb="3">
      <t>シシャスウ</t>
    </rPh>
    <phoneticPr fontId="3"/>
  </si>
  <si>
    <t>図表２-１　薬物事犯別検挙件数及び検挙人員の推移</t>
    <rPh sb="0" eb="1">
      <t>ズ</t>
    </rPh>
    <rPh sb="1" eb="2">
      <t>ヒョウ</t>
    </rPh>
    <rPh sb="6" eb="8">
      <t>ヤクブツ</t>
    </rPh>
    <rPh sb="8" eb="10">
      <t>ジハン</t>
    </rPh>
    <rPh sb="10" eb="11">
      <t>ベツ</t>
    </rPh>
    <rPh sb="11" eb="13">
      <t>ケンキョ</t>
    </rPh>
    <rPh sb="13" eb="15">
      <t>ケンスウ</t>
    </rPh>
    <rPh sb="15" eb="16">
      <t>オヨ</t>
    </rPh>
    <rPh sb="17" eb="19">
      <t>ケンキョ</t>
    </rPh>
    <rPh sb="19" eb="21">
      <t>ジンイン</t>
    </rPh>
    <rPh sb="22" eb="24">
      <t>スイイ</t>
    </rPh>
    <phoneticPr fontId="4"/>
  </si>
  <si>
    <t>図表２－２　薬物事犯別検挙人員の構成比率の推移</t>
    <rPh sb="0" eb="1">
      <t>ズ</t>
    </rPh>
    <rPh sb="1" eb="2">
      <t>ヒョウ</t>
    </rPh>
    <rPh sb="6" eb="8">
      <t>ヤクブツ</t>
    </rPh>
    <rPh sb="8" eb="10">
      <t>ジハン</t>
    </rPh>
    <rPh sb="10" eb="11">
      <t>ベツ</t>
    </rPh>
    <rPh sb="11" eb="13">
      <t>ケンキョ</t>
    </rPh>
    <rPh sb="13" eb="15">
      <t>ジンイン</t>
    </rPh>
    <rPh sb="16" eb="18">
      <t>コウセイ</t>
    </rPh>
    <rPh sb="18" eb="20">
      <t>ヒリツ</t>
    </rPh>
    <rPh sb="21" eb="23">
      <t>スイイ</t>
    </rPh>
    <phoneticPr fontId="3"/>
  </si>
  <si>
    <t>図表２－３　薬物種類別押収量の推移</t>
    <rPh sb="0" eb="1">
      <t>ズ</t>
    </rPh>
    <rPh sb="1" eb="2">
      <t>ヒョウ</t>
    </rPh>
    <rPh sb="6" eb="8">
      <t>ヤクブツ</t>
    </rPh>
    <rPh sb="8" eb="11">
      <t>シュルイベツ</t>
    </rPh>
    <rPh sb="11" eb="14">
      <t>オウシュウリョウ</t>
    </rPh>
    <rPh sb="15" eb="17">
      <t>スイイ</t>
    </rPh>
    <phoneticPr fontId="4"/>
  </si>
  <si>
    <t>図表２－４　覚醒剤事犯検挙人員の推移</t>
    <rPh sb="0" eb="1">
      <t>ズ</t>
    </rPh>
    <rPh sb="1" eb="2">
      <t>ヒョウ</t>
    </rPh>
    <rPh sb="6" eb="9">
      <t>カクセイザイ</t>
    </rPh>
    <rPh sb="9" eb="11">
      <t>ジハン</t>
    </rPh>
    <rPh sb="11" eb="13">
      <t>ケンキョ</t>
    </rPh>
    <rPh sb="13" eb="15">
      <t>ジンイン</t>
    </rPh>
    <rPh sb="16" eb="18">
      <t>スイイ</t>
    </rPh>
    <phoneticPr fontId="4"/>
  </si>
  <si>
    <t>図表２-６　覚醒剤事犯年齢別検挙人員の推移</t>
    <rPh sb="0" eb="1">
      <t>ズ</t>
    </rPh>
    <rPh sb="1" eb="2">
      <t>ヒョウ</t>
    </rPh>
    <rPh sb="6" eb="9">
      <t>カクセイザイ</t>
    </rPh>
    <rPh sb="9" eb="11">
      <t>ジハン</t>
    </rPh>
    <rPh sb="11" eb="13">
      <t>ネンレイ</t>
    </rPh>
    <rPh sb="13" eb="14">
      <t>ベツ</t>
    </rPh>
    <rPh sb="14" eb="16">
      <t>ケンキョ</t>
    </rPh>
    <rPh sb="16" eb="18">
      <t>ジンイン</t>
    </rPh>
    <rPh sb="19" eb="21">
      <t>スイイ</t>
    </rPh>
    <phoneticPr fontId="4"/>
  </si>
  <si>
    <t>図表２－７　覚醒剤事犯の再犯者率の推移</t>
    <rPh sb="0" eb="1">
      <t>ズ</t>
    </rPh>
    <rPh sb="1" eb="2">
      <t>ヒョウ</t>
    </rPh>
    <rPh sb="6" eb="9">
      <t>カクセイザイ</t>
    </rPh>
    <rPh sb="9" eb="11">
      <t>ジハン</t>
    </rPh>
    <rPh sb="12" eb="15">
      <t>サイハンシャ</t>
    </rPh>
    <rPh sb="15" eb="16">
      <t>リツ</t>
    </rPh>
    <rPh sb="17" eb="19">
      <t>スイイ</t>
    </rPh>
    <phoneticPr fontId="4"/>
  </si>
  <si>
    <t>図表２-９　大麻事犯年齢別検挙人員の推移</t>
    <rPh sb="0" eb="1">
      <t>ズ</t>
    </rPh>
    <rPh sb="1" eb="2">
      <t>ヒョウ</t>
    </rPh>
    <rPh sb="6" eb="8">
      <t>タイマ</t>
    </rPh>
    <rPh sb="8" eb="10">
      <t>ジハン</t>
    </rPh>
    <rPh sb="10" eb="12">
      <t>ネンレイ</t>
    </rPh>
    <rPh sb="12" eb="13">
      <t>ベツ</t>
    </rPh>
    <rPh sb="13" eb="15">
      <t>ケンキョ</t>
    </rPh>
    <rPh sb="15" eb="17">
      <t>ジンイン</t>
    </rPh>
    <rPh sb="18" eb="20">
      <t>スイイ</t>
    </rPh>
    <phoneticPr fontId="4"/>
  </si>
  <si>
    <t>図表２-10　大麻事犯の初犯者率の推移</t>
    <rPh sb="0" eb="1">
      <t>ズ</t>
    </rPh>
    <rPh sb="1" eb="2">
      <t>ヒョウ</t>
    </rPh>
    <rPh sb="7" eb="9">
      <t>タイマ</t>
    </rPh>
    <rPh sb="9" eb="11">
      <t>ジハン</t>
    </rPh>
    <rPh sb="12" eb="14">
      <t>ショハン</t>
    </rPh>
    <rPh sb="14" eb="15">
      <t>シャ</t>
    </rPh>
    <rPh sb="15" eb="16">
      <t>リツ</t>
    </rPh>
    <rPh sb="17" eb="19">
      <t>スイイ</t>
    </rPh>
    <phoneticPr fontId="4"/>
  </si>
  <si>
    <t>図表２-11　大麻栽培事犯検挙状況の推移</t>
    <rPh sb="0" eb="1">
      <t>ズ</t>
    </rPh>
    <rPh sb="1" eb="2">
      <t>ヒョウ</t>
    </rPh>
    <rPh sb="7" eb="9">
      <t>タイマ</t>
    </rPh>
    <rPh sb="9" eb="11">
      <t>サイバイ</t>
    </rPh>
    <rPh sb="11" eb="13">
      <t>ジハン</t>
    </rPh>
    <rPh sb="13" eb="15">
      <t>ケンキョ</t>
    </rPh>
    <rPh sb="15" eb="17">
      <t>ジョウキョウ</t>
    </rPh>
    <rPh sb="18" eb="20">
      <t>スイイ</t>
    </rPh>
    <phoneticPr fontId="3"/>
  </si>
  <si>
    <t>図表２-12　薬物事犯別密輸入検挙件数及び検挙人員の推移</t>
    <rPh sb="0" eb="1">
      <t>ズ</t>
    </rPh>
    <rPh sb="1" eb="2">
      <t>ヒョウ</t>
    </rPh>
    <rPh sb="7" eb="9">
      <t>ヤクブツ</t>
    </rPh>
    <rPh sb="9" eb="11">
      <t>ジハン</t>
    </rPh>
    <rPh sb="11" eb="12">
      <t>ベツ</t>
    </rPh>
    <rPh sb="12" eb="15">
      <t>ミツユニュウ</t>
    </rPh>
    <rPh sb="15" eb="17">
      <t>ケンキョ</t>
    </rPh>
    <rPh sb="17" eb="19">
      <t>ケンスウ</t>
    </rPh>
    <rPh sb="19" eb="20">
      <t>オヨ</t>
    </rPh>
    <rPh sb="21" eb="23">
      <t>ケンキョ</t>
    </rPh>
    <rPh sb="23" eb="25">
      <t>ジンイン</t>
    </rPh>
    <rPh sb="26" eb="28">
      <t>スイイ</t>
    </rPh>
    <phoneticPr fontId="4"/>
  </si>
  <si>
    <t>図表２-13　薬物種類別密輸入押収量の推移</t>
    <rPh sb="0" eb="1">
      <t>ズ</t>
    </rPh>
    <rPh sb="1" eb="2">
      <t>ヒョウ</t>
    </rPh>
    <rPh sb="7" eb="9">
      <t>ヤクブツ</t>
    </rPh>
    <rPh sb="9" eb="12">
      <t>シュルイベツ</t>
    </rPh>
    <rPh sb="12" eb="15">
      <t>ミツユニュウ</t>
    </rPh>
    <rPh sb="15" eb="18">
      <t>オウシュウリョウ</t>
    </rPh>
    <rPh sb="19" eb="21">
      <t>スイイ</t>
    </rPh>
    <phoneticPr fontId="4"/>
  </si>
  <si>
    <t>図表２－14　覚醒剤密輸入事犯検挙状況の推移</t>
    <rPh sb="0" eb="1">
      <t>ズ</t>
    </rPh>
    <rPh sb="1" eb="2">
      <t>ヒョウ</t>
    </rPh>
    <rPh sb="7" eb="10">
      <t>カクセイザイ</t>
    </rPh>
    <rPh sb="10" eb="13">
      <t>ミツユニュウ</t>
    </rPh>
    <rPh sb="13" eb="15">
      <t>ジハン</t>
    </rPh>
    <rPh sb="15" eb="17">
      <t>ケンキョ</t>
    </rPh>
    <rPh sb="17" eb="19">
      <t>ジョウキョウ</t>
    </rPh>
    <rPh sb="20" eb="22">
      <t>スイイ</t>
    </rPh>
    <phoneticPr fontId="4"/>
  </si>
  <si>
    <t>図表２－15　航空機を利用した覚醒剤の携帯密輸入事犯検挙状況の推移</t>
    <rPh sb="0" eb="1">
      <t>ズ</t>
    </rPh>
    <rPh sb="1" eb="2">
      <t>ヒョウ</t>
    </rPh>
    <rPh sb="7" eb="10">
      <t>コウクウキ</t>
    </rPh>
    <rPh sb="11" eb="13">
      <t>リヨウ</t>
    </rPh>
    <rPh sb="15" eb="18">
      <t>カクセイザイ</t>
    </rPh>
    <rPh sb="19" eb="21">
      <t>ケイタイ</t>
    </rPh>
    <rPh sb="21" eb="24">
      <t>ミツユニュウ</t>
    </rPh>
    <rPh sb="24" eb="26">
      <t>ジハン</t>
    </rPh>
    <rPh sb="26" eb="28">
      <t>ケンキョ</t>
    </rPh>
    <rPh sb="28" eb="30">
      <t>ジョウキョウ</t>
    </rPh>
    <rPh sb="31" eb="33">
      <t>スイイ</t>
    </rPh>
    <phoneticPr fontId="4"/>
  </si>
  <si>
    <t>図表２-17　覚醒剤の密売関連事犯検挙人員の推移</t>
    <rPh sb="0" eb="1">
      <t>ズ</t>
    </rPh>
    <rPh sb="1" eb="2">
      <t>ヒョウ</t>
    </rPh>
    <rPh sb="7" eb="10">
      <t>カクセイザイ</t>
    </rPh>
    <rPh sb="11" eb="13">
      <t>ミツバイ</t>
    </rPh>
    <rPh sb="13" eb="15">
      <t>カンレン</t>
    </rPh>
    <rPh sb="15" eb="17">
      <t>ジハン</t>
    </rPh>
    <rPh sb="17" eb="19">
      <t>ケンキョ</t>
    </rPh>
    <rPh sb="19" eb="21">
      <t>ジンイン</t>
    </rPh>
    <rPh sb="22" eb="24">
      <t>スイイ</t>
    </rPh>
    <phoneticPr fontId="4"/>
  </si>
  <si>
    <t>図表２－20　外国人の国籍・地域別、薬物事犯別の検挙状況</t>
    <rPh sb="0" eb="1">
      <t>ズ</t>
    </rPh>
    <rPh sb="1" eb="2">
      <t>ヒョウ</t>
    </rPh>
    <rPh sb="7" eb="9">
      <t>ガイコク</t>
    </rPh>
    <rPh sb="9" eb="10">
      <t>ジン</t>
    </rPh>
    <rPh sb="11" eb="13">
      <t>コクセキ</t>
    </rPh>
    <rPh sb="14" eb="16">
      <t>チイキ</t>
    </rPh>
    <rPh sb="16" eb="17">
      <t>ベツ</t>
    </rPh>
    <rPh sb="18" eb="20">
      <t>ヤクブツ</t>
    </rPh>
    <rPh sb="20" eb="22">
      <t>ジハン</t>
    </rPh>
    <rPh sb="22" eb="23">
      <t>ベツ</t>
    </rPh>
    <rPh sb="24" eb="26">
      <t>ケンキョ</t>
    </rPh>
    <rPh sb="26" eb="28">
      <t>ジョウキョウ</t>
    </rPh>
    <phoneticPr fontId="4"/>
  </si>
  <si>
    <t>図表２－21　危険ドラッグに係る適用法令別検挙状況の推移</t>
    <rPh sb="0" eb="1">
      <t>ズ</t>
    </rPh>
    <rPh sb="1" eb="2">
      <t>ヒョウ</t>
    </rPh>
    <rPh sb="7" eb="9">
      <t>キケン</t>
    </rPh>
    <rPh sb="14" eb="15">
      <t>カカ</t>
    </rPh>
    <rPh sb="16" eb="18">
      <t>テキヨウ</t>
    </rPh>
    <rPh sb="18" eb="20">
      <t>ホウレイ</t>
    </rPh>
    <rPh sb="20" eb="21">
      <t>ベツ</t>
    </rPh>
    <rPh sb="21" eb="23">
      <t>ケンキョ</t>
    </rPh>
    <rPh sb="23" eb="25">
      <t>ジョウキョウ</t>
    </rPh>
    <rPh sb="26" eb="28">
      <t>スイイ</t>
    </rPh>
    <phoneticPr fontId="3"/>
  </si>
  <si>
    <t>図表２-22　危険ドラッグ乱用者の年齢層別検挙人員の推移</t>
    <rPh sb="0" eb="1">
      <t>ズ</t>
    </rPh>
    <rPh sb="1" eb="2">
      <t>ヒョウ</t>
    </rPh>
    <rPh sb="7" eb="9">
      <t>キケン</t>
    </rPh>
    <rPh sb="13" eb="15">
      <t>ランヨウ</t>
    </rPh>
    <rPh sb="15" eb="16">
      <t>シャ</t>
    </rPh>
    <rPh sb="17" eb="19">
      <t>ネンレイ</t>
    </rPh>
    <rPh sb="19" eb="20">
      <t>ソウ</t>
    </rPh>
    <rPh sb="20" eb="21">
      <t>ベツ</t>
    </rPh>
    <rPh sb="21" eb="23">
      <t>ケンキョ</t>
    </rPh>
    <rPh sb="23" eb="25">
      <t>ジンイン</t>
    </rPh>
    <rPh sb="26" eb="28">
      <t>スイイ</t>
    </rPh>
    <phoneticPr fontId="3"/>
  </si>
  <si>
    <t>図表２-23　危険ドラッグ乱用者の入手先別検挙人員の推移</t>
    <rPh sb="0" eb="1">
      <t>ズ</t>
    </rPh>
    <rPh sb="1" eb="2">
      <t>ヒョウ</t>
    </rPh>
    <rPh sb="7" eb="9">
      <t>キケン</t>
    </rPh>
    <rPh sb="13" eb="15">
      <t>ランヨウ</t>
    </rPh>
    <rPh sb="15" eb="16">
      <t>シャ</t>
    </rPh>
    <rPh sb="17" eb="19">
      <t>ニュウシュ</t>
    </rPh>
    <rPh sb="19" eb="20">
      <t>サキ</t>
    </rPh>
    <rPh sb="20" eb="21">
      <t>ベツ</t>
    </rPh>
    <rPh sb="21" eb="23">
      <t>ケンキョ</t>
    </rPh>
    <rPh sb="23" eb="25">
      <t>ジンイン</t>
    </rPh>
    <rPh sb="26" eb="28">
      <t>スイイ</t>
    </rPh>
    <phoneticPr fontId="3"/>
  </si>
  <si>
    <t>図表２-24　危険ドラッグの使用が原因と疑われる死者数の推移</t>
    <rPh sb="0" eb="1">
      <t>ズ</t>
    </rPh>
    <rPh sb="1" eb="2">
      <t>ヒョウ</t>
    </rPh>
    <rPh sb="7" eb="9">
      <t>キケン</t>
    </rPh>
    <rPh sb="14" eb="16">
      <t>シヨウ</t>
    </rPh>
    <rPh sb="17" eb="19">
      <t>ゲンイン</t>
    </rPh>
    <rPh sb="20" eb="21">
      <t>ウタガ</t>
    </rPh>
    <rPh sb="24" eb="27">
      <t>シシャスウ</t>
    </rPh>
    <rPh sb="28" eb="30">
      <t>スイイ</t>
    </rPh>
    <phoneticPr fontId="3"/>
  </si>
  <si>
    <t>　　　　　　　　　　　　　　　　　　　　　　　年別
　 区分</t>
    <rPh sb="23" eb="25">
      <t>ネンベツ</t>
    </rPh>
    <rPh sb="28" eb="30">
      <t>クブン</t>
    </rPh>
    <phoneticPr fontId="4"/>
  </si>
  <si>
    <t>　　　　　　　　　　　　　　　　　　年別
　　区分</t>
    <rPh sb="18" eb="20">
      <t>ネンベツ</t>
    </rPh>
    <rPh sb="23" eb="25">
      <t>クブン</t>
    </rPh>
    <phoneticPr fontId="4"/>
  </si>
  <si>
    <t>　　　　　　　　　　　　　　　　年別
　　区分</t>
    <rPh sb="16" eb="18">
      <t>ネンベツ</t>
    </rPh>
    <rPh sb="21" eb="23">
      <t>クブン</t>
    </rPh>
    <phoneticPr fontId="4"/>
  </si>
  <si>
    <t>　　　　　　　　　　　　　　  　　　年別
　　区分</t>
    <rPh sb="19" eb="21">
      <t>ネンベツ</t>
    </rPh>
    <rPh sb="24" eb="26">
      <t>クブン</t>
    </rPh>
    <phoneticPr fontId="4"/>
  </si>
  <si>
    <t xml:space="preserve">                        年別
　　種類</t>
    <rPh sb="24" eb="26">
      <t>ネンベツ</t>
    </rPh>
    <rPh sb="29" eb="31">
      <t>シュルイ</t>
    </rPh>
    <phoneticPr fontId="4"/>
  </si>
  <si>
    <t>注２：20歳未満の人口10万人当たりの検挙人員は14歳から19歳までの人口を基に、50歳以上の
人口10万人当たりの検挙人員は50歳から79歳までの人口を基にそれぞれ算出。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8" eb="50">
      <t>ジンコウ</t>
    </rPh>
    <rPh sb="52" eb="54">
      <t>マンニン</t>
    </rPh>
    <rPh sb="54" eb="55">
      <t>ア</t>
    </rPh>
    <rPh sb="58" eb="60">
      <t>ケンキョ</t>
    </rPh>
    <rPh sb="60" eb="62">
      <t>ジンイン</t>
    </rPh>
    <rPh sb="65" eb="66">
      <t>サイ</t>
    </rPh>
    <rPh sb="70" eb="71">
      <t>サイ</t>
    </rPh>
    <rPh sb="74" eb="76">
      <t>ジンコウ</t>
    </rPh>
    <rPh sb="77" eb="78">
      <t>モト</t>
    </rPh>
    <rPh sb="83" eb="85">
      <t>サンシュツ</t>
    </rPh>
    <phoneticPr fontId="3"/>
  </si>
  <si>
    <t>　　　　　　　　　　　　　　　　　　　年別
　　区分</t>
    <rPh sb="19" eb="21">
      <t>ネンベツ</t>
    </rPh>
    <rPh sb="24" eb="26">
      <t>クブン</t>
    </rPh>
    <phoneticPr fontId="4"/>
  </si>
  <si>
    <t>　　　　年別
　　区分</t>
    <rPh sb="4" eb="6">
      <t>ネンベツ</t>
    </rPh>
    <rPh sb="9" eb="11">
      <t>クブン</t>
    </rPh>
    <phoneticPr fontId="3"/>
  </si>
  <si>
    <t>注５：　交通関係法令違反は、刑法（危険運転致死傷、自動車運転過失致死傷）、自動車の運転により人を死傷させる行為等の
処罰に関する法律違反（危険運転致死傷、過失運転致死傷）、道路交通法違反をいう。</t>
    <rPh sb="0" eb="1">
      <t>チュウ</t>
    </rPh>
    <rPh sb="4" eb="6">
      <t>コウツウ</t>
    </rPh>
    <rPh sb="6" eb="8">
      <t>カンケイ</t>
    </rPh>
    <rPh sb="8" eb="10">
      <t>ホウレイ</t>
    </rPh>
    <rPh sb="10" eb="12">
      <t>イハン</t>
    </rPh>
    <rPh sb="14" eb="16">
      <t>ケイホウ</t>
    </rPh>
    <rPh sb="17" eb="19">
      <t>キケン</t>
    </rPh>
    <rPh sb="19" eb="21">
      <t>ウンテン</t>
    </rPh>
    <rPh sb="21" eb="24">
      <t>チシショウ</t>
    </rPh>
    <rPh sb="25" eb="28">
      <t>ジドウシャ</t>
    </rPh>
    <rPh sb="28" eb="30">
      <t>ウンテン</t>
    </rPh>
    <rPh sb="30" eb="32">
      <t>カシツ</t>
    </rPh>
    <rPh sb="32" eb="35">
      <t>チシショウ</t>
    </rPh>
    <rPh sb="37" eb="40">
      <t>ジドウシャ</t>
    </rPh>
    <rPh sb="41" eb="43">
      <t>ウンテン</t>
    </rPh>
    <rPh sb="46" eb="47">
      <t>ヒト</t>
    </rPh>
    <rPh sb="48" eb="50">
      <t>シショウ</t>
    </rPh>
    <rPh sb="53" eb="56">
      <t>コウイトウ</t>
    </rPh>
    <rPh sb="58" eb="60">
      <t>ショバツ</t>
    </rPh>
    <rPh sb="61" eb="62">
      <t>カン</t>
    </rPh>
    <rPh sb="64" eb="66">
      <t>ホウリツ</t>
    </rPh>
    <rPh sb="66" eb="68">
      <t>イハン</t>
    </rPh>
    <rPh sb="69" eb="71">
      <t>キケン</t>
    </rPh>
    <rPh sb="71" eb="73">
      <t>ウンテン</t>
    </rPh>
    <rPh sb="73" eb="76">
      <t>チシショウ</t>
    </rPh>
    <rPh sb="77" eb="79">
      <t>カシツ</t>
    </rPh>
    <rPh sb="79" eb="81">
      <t>ウンテン</t>
    </rPh>
    <rPh sb="81" eb="84">
      <t>チシショウ</t>
    </rPh>
    <rPh sb="86" eb="88">
      <t>ドウロ</t>
    </rPh>
    <rPh sb="88" eb="91">
      <t>コウツウホウ</t>
    </rPh>
    <rPh sb="91" eb="93">
      <t>イハン</t>
    </rPh>
    <phoneticPr fontId="3"/>
  </si>
  <si>
    <t xml:space="preserve">注７：　乱用者による単純所持・使用等とは、26年4月1日から規制が新設された指定薬物の単純所持、使用、購入、譲受けに
よる違反態様のうち、販売目的等により検挙された供給者側を除くものをいう。      </t>
    <rPh sb="0" eb="1">
      <t>チュウ</t>
    </rPh>
    <rPh sb="23" eb="24">
      <t>ネン</t>
    </rPh>
    <rPh sb="25" eb="26">
      <t>ガツ</t>
    </rPh>
    <rPh sb="27" eb="28">
      <t>ニチ</t>
    </rPh>
    <rPh sb="69" eb="71">
      <t>ハンバイ</t>
    </rPh>
    <rPh sb="71" eb="74">
      <t>モクテキトウ</t>
    </rPh>
    <rPh sb="77" eb="79">
      <t>ケンキョ</t>
    </rPh>
    <rPh sb="82" eb="85">
      <t>キョウキュウシャ</t>
    </rPh>
    <rPh sb="85" eb="86">
      <t>ガワ</t>
    </rPh>
    <rPh sb="87" eb="88">
      <t>ノゾ</t>
    </rPh>
    <phoneticPr fontId="3"/>
  </si>
  <si>
    <t>　　　年別
　　区分</t>
    <rPh sb="3" eb="5">
      <t>ネンベツ</t>
    </rPh>
    <rPh sb="8" eb="10">
      <t>クブン</t>
    </rPh>
    <phoneticPr fontId="3"/>
  </si>
  <si>
    <t>　　　　　　　　年別
　　　　区別</t>
    <rPh sb="8" eb="9">
      <t>ネン</t>
    </rPh>
    <rPh sb="9" eb="10">
      <t>ベツ</t>
    </rPh>
    <rPh sb="15" eb="17">
      <t>クベツ</t>
    </rPh>
    <phoneticPr fontId="3"/>
  </si>
  <si>
    <t>　　　　年別
　区分</t>
    <rPh sb="4" eb="6">
      <t>ネンベツ</t>
    </rPh>
    <rPh sb="8" eb="10">
      <t>クブン</t>
    </rPh>
    <phoneticPr fontId="3"/>
  </si>
  <si>
    <t xml:space="preserve">　　　　　　　　年別
　　区分
</t>
    <rPh sb="8" eb="10">
      <t>ネンベツ</t>
    </rPh>
    <rPh sb="13" eb="15">
      <t>クブン</t>
    </rPh>
    <phoneticPr fontId="3"/>
  </si>
  <si>
    <t xml:space="preserve">　　　　　　　　　年別
　　区分
</t>
    <rPh sb="9" eb="11">
      <t>ネンベツ</t>
    </rPh>
    <rPh sb="14" eb="16">
      <t>クブン</t>
    </rPh>
    <phoneticPr fontId="3"/>
  </si>
  <si>
    <r>
      <t xml:space="preserve">     　　　　　　　　　　　　</t>
    </r>
    <r>
      <rPr>
        <sz val="8"/>
        <color theme="1"/>
        <rFont val="ＭＳ Ｐゴシック"/>
        <family val="3"/>
        <charset val="128"/>
        <scheme val="minor"/>
      </rPr>
      <t>年別</t>
    </r>
    <r>
      <rPr>
        <sz val="9"/>
        <color theme="1"/>
        <rFont val="ＭＳ Ｐゴシック"/>
        <family val="3"/>
        <charset val="128"/>
        <scheme val="minor"/>
      </rPr>
      <t xml:space="preserve">
　　</t>
    </r>
    <r>
      <rPr>
        <sz val="8"/>
        <color theme="1"/>
        <rFont val="ＭＳ Ｐゴシック"/>
        <family val="3"/>
        <charset val="128"/>
        <scheme val="minor"/>
      </rPr>
      <t>区分　　</t>
    </r>
    <rPh sb="17" eb="19">
      <t>ネンベツ</t>
    </rPh>
    <rPh sb="24" eb="26">
      <t>クブン</t>
    </rPh>
    <phoneticPr fontId="3"/>
  </si>
  <si>
    <t>　　　　　　　　　　　　　　年別
　　区分</t>
    <rPh sb="14" eb="16">
      <t>ネンベツ</t>
    </rPh>
    <rPh sb="19" eb="21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</si>
</sst>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_ ;[Red]\-0.0\ "/>
    <numFmt numFmtId="177" formatCode="#,##0_);[Red]\(#,##0\)"/>
    <numFmt numFmtId="178" formatCode="#,##0.0_);[Red]\(#,##0.0\)"/>
    <numFmt numFmtId="179" formatCode="#,##0_ ;[Red]\-#,##0\ "/>
    <numFmt numFmtId="180" formatCode="0.0_ "/>
    <numFmt numFmtId="181" formatCode="\(?\)"/>
    <numFmt numFmtId="182" formatCode="#,##0.0_ "/>
    <numFmt numFmtId="183" formatCode="#,##0_ "/>
    <numFmt numFmtId="184" formatCode="0.0_);[Red]\(0.0\)"/>
    <numFmt numFmtId="185" formatCode="#,##0.0_ ;[Red]\-#,##0.0\ "/>
    <numFmt numFmtId="186" formatCode="0_ "/>
    <numFmt numFmtId="187" formatCode="0_);[Red]\(0\)"/>
    <numFmt numFmtId="188" formatCode="0_ ;[Red]\-0\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824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4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horizontal="left" vertical="center"/>
    </xf>
    <xf numFmtId="177" fontId="2" fillId="0" borderId="13" xfId="1" applyNumberFormat="1" applyFont="1" applyBorder="1" applyAlignment="1">
      <alignment horizontal="left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17" xfId="1" applyNumberFormat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left" vertical="center"/>
    </xf>
    <xf numFmtId="177" fontId="2" fillId="0" borderId="11" xfId="1" applyNumberFormat="1" applyFont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8" fontId="2" fillId="0" borderId="16" xfId="1" applyNumberFormat="1" applyFont="1" applyBorder="1" applyAlignment="1">
      <alignment vertical="center"/>
    </xf>
    <xf numFmtId="178" fontId="2" fillId="0" borderId="21" xfId="1" applyNumberFormat="1" applyFont="1" applyBorder="1" applyAlignment="1">
      <alignment vertical="center"/>
    </xf>
    <xf numFmtId="178" fontId="2" fillId="0" borderId="25" xfId="1" applyNumberFormat="1" applyFont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10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7" fontId="2" fillId="0" borderId="21" xfId="1" applyNumberFormat="1" applyFont="1" applyBorder="1" applyAlignment="1">
      <alignment horizontal="left" vertical="center"/>
    </xf>
    <xf numFmtId="177" fontId="2" fillId="0" borderId="29" xfId="1" applyNumberFormat="1" applyFont="1" applyBorder="1" applyAlignment="1">
      <alignment vertical="center"/>
    </xf>
    <xf numFmtId="177" fontId="2" fillId="0" borderId="20" xfId="1" applyNumberFormat="1" applyFont="1" applyBorder="1" applyAlignment="1">
      <alignment vertical="center"/>
    </xf>
    <xf numFmtId="179" fontId="2" fillId="0" borderId="21" xfId="1" applyNumberFormat="1" applyFont="1" applyBorder="1" applyAlignment="1">
      <alignment vertical="center"/>
    </xf>
    <xf numFmtId="179" fontId="2" fillId="0" borderId="31" xfId="1" applyNumberFormat="1" applyFon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horizontal="left" vertical="center"/>
    </xf>
    <xf numFmtId="177" fontId="2" fillId="0" borderId="37" xfId="1" applyNumberFormat="1" applyFont="1" applyBorder="1" applyAlignment="1">
      <alignment horizontal="left" vertical="center"/>
    </xf>
    <xf numFmtId="178" fontId="2" fillId="0" borderId="21" xfId="1" applyNumberFormat="1" applyFont="1" applyBorder="1" applyAlignment="1">
      <alignment horizontal="left" vertical="center"/>
    </xf>
    <xf numFmtId="178" fontId="2" fillId="0" borderId="29" xfId="1" applyNumberFormat="1" applyFont="1" applyBorder="1" applyAlignment="1">
      <alignment horizontal="left" vertical="center"/>
    </xf>
    <xf numFmtId="178" fontId="2" fillId="0" borderId="10" xfId="1" applyNumberFormat="1" applyFont="1" applyBorder="1" applyAlignment="1">
      <alignment horizontal="left" vertical="center"/>
    </xf>
    <xf numFmtId="178" fontId="2" fillId="0" borderId="43" xfId="1" applyNumberFormat="1" applyFont="1" applyBorder="1" applyAlignment="1">
      <alignment vertical="center"/>
    </xf>
    <xf numFmtId="178" fontId="2" fillId="0" borderId="44" xfId="1" applyNumberFormat="1" applyFont="1" applyBorder="1" applyAlignment="1">
      <alignment vertical="center"/>
    </xf>
    <xf numFmtId="178" fontId="2" fillId="0" borderId="45" xfId="1" applyNumberFormat="1" applyFont="1" applyBorder="1" applyAlignment="1">
      <alignment vertical="center"/>
    </xf>
    <xf numFmtId="177" fontId="2" fillId="0" borderId="47" xfId="1" applyNumberFormat="1" applyFont="1" applyBorder="1" applyAlignment="1">
      <alignment horizontal="left" vertical="center"/>
    </xf>
    <xf numFmtId="177" fontId="2" fillId="0" borderId="48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21" xfId="0" applyNumberFormat="1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80" fontId="2" fillId="0" borderId="16" xfId="0" applyNumberFormat="1" applyFont="1" applyBorder="1" applyAlignment="1">
      <alignment vertical="center"/>
    </xf>
    <xf numFmtId="180" fontId="2" fillId="0" borderId="58" xfId="0" applyNumberFormat="1" applyFont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59" xfId="0" applyNumberFormat="1" applyFont="1" applyBorder="1" applyAlignment="1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177" fontId="2" fillId="0" borderId="4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68" xfId="0" applyNumberFormat="1" applyFont="1" applyBorder="1" applyAlignment="1">
      <alignment horizontal="left" vertical="center"/>
    </xf>
    <xf numFmtId="177" fontId="2" fillId="0" borderId="50" xfId="0" applyNumberFormat="1" applyFont="1" applyBorder="1" applyAlignment="1">
      <alignment horizontal="left" vertical="center"/>
    </xf>
    <xf numFmtId="181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>
      <alignment vertical="center"/>
    </xf>
    <xf numFmtId="0" fontId="5" fillId="0" borderId="74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183" fontId="2" fillId="0" borderId="38" xfId="0" applyNumberFormat="1" applyFont="1" applyFill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82" fontId="2" fillId="0" borderId="11" xfId="0" applyNumberFormat="1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83" fontId="2" fillId="0" borderId="22" xfId="0" applyNumberFormat="1" applyFont="1" applyFill="1" applyBorder="1" applyAlignment="1">
      <alignment vertical="center"/>
    </xf>
    <xf numFmtId="0" fontId="2" fillId="0" borderId="80" xfId="0" applyFont="1" applyBorder="1" applyAlignment="1">
      <alignment vertical="center"/>
    </xf>
    <xf numFmtId="183" fontId="2" fillId="0" borderId="82" xfId="0" applyNumberFormat="1" applyFont="1" applyFill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0" xfId="0" applyFont="1" applyAlignment="1">
      <alignment vertical="center"/>
    </xf>
    <xf numFmtId="182" fontId="2" fillId="0" borderId="21" xfId="0" applyNumberFormat="1" applyFont="1" applyFill="1" applyBorder="1" applyAlignment="1">
      <alignment vertical="center"/>
    </xf>
    <xf numFmtId="182" fontId="2" fillId="0" borderId="55" xfId="0" applyNumberFormat="1" applyFont="1" applyFill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79" fontId="0" fillId="0" borderId="0" xfId="0" applyNumberFormat="1">
      <alignment vertical="center"/>
    </xf>
    <xf numFmtId="185" fontId="0" fillId="0" borderId="0" xfId="0" applyNumberForma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6" xfId="0" applyFont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185" fontId="5" fillId="0" borderId="0" xfId="0" applyNumberFormat="1" applyFont="1" applyBorder="1">
      <alignment vertical="center"/>
    </xf>
    <xf numFmtId="177" fontId="2" fillId="0" borderId="86" xfId="0" applyNumberFormat="1" applyFont="1" applyBorder="1" applyAlignment="1">
      <alignment horizontal="left" vertical="center"/>
    </xf>
    <xf numFmtId="177" fontId="2" fillId="0" borderId="76" xfId="1" applyNumberFormat="1" applyFont="1" applyBorder="1" applyAlignment="1">
      <alignment vertical="center"/>
    </xf>
    <xf numFmtId="180" fontId="2" fillId="0" borderId="76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1" applyNumberFormat="1" applyFont="1" applyFill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80" fontId="2" fillId="0" borderId="76" xfId="0" applyNumberFormat="1" applyFont="1" applyBorder="1" applyAlignment="1">
      <alignment vertical="center"/>
    </xf>
    <xf numFmtId="0" fontId="0" fillId="0" borderId="0" xfId="0" applyFill="1">
      <alignment vertical="center"/>
    </xf>
    <xf numFmtId="177" fontId="11" fillId="0" borderId="16" xfId="1" applyNumberFormat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20" xfId="0" applyNumberFormat="1" applyFont="1" applyBorder="1" applyAlignment="1">
      <alignment horizontal="left" vertical="center"/>
    </xf>
    <xf numFmtId="177" fontId="2" fillId="0" borderId="20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horizontal="left" vertical="center"/>
    </xf>
    <xf numFmtId="177" fontId="2" fillId="0" borderId="50" xfId="0" applyNumberFormat="1" applyFont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82" fontId="2" fillId="0" borderId="17" xfId="0" applyNumberFormat="1" applyFont="1" applyFill="1" applyBorder="1" applyAlignment="1">
      <alignment vertical="center"/>
    </xf>
    <xf numFmtId="183" fontId="2" fillId="0" borderId="17" xfId="0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7" fontId="2" fillId="0" borderId="24" xfId="0" applyNumberFormat="1" applyFont="1" applyBorder="1" applyAlignment="1">
      <alignment horizontal="left" vertical="center"/>
    </xf>
    <xf numFmtId="180" fontId="2" fillId="0" borderId="21" xfId="0" applyNumberFormat="1" applyFont="1" applyBorder="1" applyAlignment="1">
      <alignment vertical="center"/>
    </xf>
    <xf numFmtId="0" fontId="1" fillId="0" borderId="100" xfId="1" applyBorder="1"/>
    <xf numFmtId="177" fontId="2" fillId="0" borderId="14" xfId="1" applyNumberFormat="1" applyFont="1" applyBorder="1" applyAlignment="1">
      <alignment horizontal="left" vertical="center"/>
    </xf>
    <xf numFmtId="177" fontId="2" fillId="0" borderId="18" xfId="1" applyNumberFormat="1" applyFont="1" applyBorder="1" applyAlignment="1">
      <alignment horizontal="left" vertical="center"/>
    </xf>
    <xf numFmtId="178" fontId="2" fillId="0" borderId="26" xfId="1" applyNumberFormat="1" applyFont="1" applyBorder="1" applyAlignment="1">
      <alignment vertical="center"/>
    </xf>
    <xf numFmtId="178" fontId="2" fillId="0" borderId="28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horizontal="left" vertical="center"/>
    </xf>
    <xf numFmtId="178" fontId="2" fillId="0" borderId="40" xfId="1" applyNumberFormat="1" applyFont="1" applyBorder="1" applyAlignment="1">
      <alignment vertical="center"/>
    </xf>
    <xf numFmtId="177" fontId="2" fillId="0" borderId="42" xfId="1" applyNumberFormat="1" applyFont="1" applyBorder="1" applyAlignment="1">
      <alignment vertical="center"/>
    </xf>
    <xf numFmtId="178" fontId="2" fillId="0" borderId="46" xfId="1" applyNumberFormat="1" applyFont="1" applyBorder="1" applyAlignment="1">
      <alignment vertical="center"/>
    </xf>
    <xf numFmtId="177" fontId="2" fillId="0" borderId="104" xfId="1" applyNumberFormat="1" applyFont="1" applyBorder="1" applyAlignment="1">
      <alignment horizontal="left" vertical="center"/>
    </xf>
    <xf numFmtId="177" fontId="2" fillId="0" borderId="52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horizontal="left" vertical="center"/>
    </xf>
    <xf numFmtId="177" fontId="2" fillId="0" borderId="54" xfId="0" applyNumberFormat="1" applyFont="1" applyBorder="1" applyAlignment="1">
      <alignment vertical="center"/>
    </xf>
    <xf numFmtId="177" fontId="2" fillId="0" borderId="64" xfId="0" applyNumberFormat="1" applyFont="1" applyBorder="1" applyAlignment="1">
      <alignment horizontal="left" vertical="center"/>
    </xf>
    <xf numFmtId="180" fontId="2" fillId="0" borderId="53" xfId="0" applyNumberFormat="1" applyFont="1" applyBorder="1" applyAlignment="1">
      <alignment vertical="center"/>
    </xf>
    <xf numFmtId="177" fontId="2" fillId="0" borderId="101" xfId="0" applyNumberFormat="1" applyFont="1" applyBorder="1" applyAlignment="1">
      <alignment vertical="center"/>
    </xf>
    <xf numFmtId="177" fontId="2" fillId="0" borderId="70" xfId="0" applyNumberFormat="1" applyFont="1" applyBorder="1" applyAlignment="1">
      <alignment horizontal="left" vertical="center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horizontal="left"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0" fillId="0" borderId="0" xfId="0" applyBorder="1">
      <alignment vertical="center"/>
    </xf>
    <xf numFmtId="177" fontId="2" fillId="0" borderId="100" xfId="1" applyNumberFormat="1" applyFont="1" applyBorder="1" applyAlignment="1">
      <alignment vertical="center"/>
    </xf>
    <xf numFmtId="178" fontId="2" fillId="0" borderId="100" xfId="1" applyNumberFormat="1" applyFont="1" applyBorder="1" applyAlignment="1">
      <alignment vertical="center"/>
    </xf>
    <xf numFmtId="178" fontId="2" fillId="0" borderId="105" xfId="1" applyNumberFormat="1" applyFont="1" applyBorder="1" applyAlignment="1">
      <alignment vertical="center"/>
    </xf>
    <xf numFmtId="177" fontId="11" fillId="0" borderId="100" xfId="1" applyNumberFormat="1" applyFont="1" applyBorder="1" applyAlignment="1">
      <alignment vertical="center"/>
    </xf>
    <xf numFmtId="178" fontId="2" fillId="0" borderId="106" xfId="1" applyNumberFormat="1" applyFont="1" applyBorder="1" applyAlignment="1">
      <alignment vertical="center"/>
    </xf>
    <xf numFmtId="178" fontId="2" fillId="0" borderId="2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2" fillId="0" borderId="37" xfId="0" applyNumberFormat="1" applyFont="1" applyBorder="1" applyAlignment="1">
      <alignment horizontal="left" vertical="center"/>
    </xf>
    <xf numFmtId="177" fontId="2" fillId="0" borderId="99" xfId="0" applyNumberFormat="1" applyFont="1" applyBorder="1" applyAlignment="1">
      <alignment vertical="center"/>
    </xf>
    <xf numFmtId="177" fontId="2" fillId="0" borderId="123" xfId="0" applyNumberFormat="1" applyFont="1" applyBorder="1" applyAlignment="1">
      <alignment vertical="center"/>
    </xf>
    <xf numFmtId="177" fontId="2" fillId="0" borderId="99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horizontal="left" vertical="center"/>
    </xf>
    <xf numFmtId="0" fontId="1" fillId="0" borderId="0" xfId="1" applyBorder="1"/>
    <xf numFmtId="0" fontId="0" fillId="0" borderId="0" xfId="0" applyFill="1" applyAlignment="1">
      <alignment vertical="center"/>
    </xf>
    <xf numFmtId="0" fontId="1" fillId="0" borderId="0" xfId="1" applyFont="1"/>
    <xf numFmtId="177" fontId="2" fillId="0" borderId="32" xfId="1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8" fontId="2" fillId="0" borderId="123" xfId="1" applyNumberFormat="1" applyFont="1" applyFill="1" applyBorder="1" applyAlignment="1">
      <alignment vertical="center"/>
    </xf>
    <xf numFmtId="178" fontId="2" fillId="0" borderId="128" xfId="1" applyNumberFormat="1" applyFont="1" applyFill="1" applyBorder="1" applyAlignment="1">
      <alignment vertical="center"/>
    </xf>
    <xf numFmtId="178" fontId="2" fillId="0" borderId="5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8" fontId="2" fillId="0" borderId="132" xfId="1" applyNumberFormat="1" applyFont="1" applyFill="1" applyBorder="1" applyAlignment="1">
      <alignment vertical="center"/>
    </xf>
    <xf numFmtId="177" fontId="2" fillId="0" borderId="31" xfId="1" applyNumberFormat="1" applyFont="1" applyFill="1" applyBorder="1" applyAlignment="1">
      <alignment vertical="center"/>
    </xf>
    <xf numFmtId="182" fontId="2" fillId="0" borderId="32" xfId="0" applyNumberFormat="1" applyFont="1" applyFill="1" applyBorder="1" applyAlignment="1">
      <alignment vertical="center"/>
    </xf>
    <xf numFmtId="183" fontId="2" fillId="0" borderId="58" xfId="0" applyNumberFormat="1" applyFont="1" applyFill="1" applyBorder="1" applyAlignment="1">
      <alignment vertical="center"/>
    </xf>
    <xf numFmtId="183" fontId="2" fillId="0" borderId="57" xfId="0" applyNumberFormat="1" applyFont="1" applyFill="1" applyBorder="1" applyAlignment="1">
      <alignment vertical="center"/>
    </xf>
    <xf numFmtId="183" fontId="2" fillId="0" borderId="99" xfId="0" applyNumberFormat="1" applyFont="1" applyFill="1" applyBorder="1" applyAlignment="1">
      <alignment vertical="center"/>
    </xf>
    <xf numFmtId="182" fontId="2" fillId="0" borderId="69" xfId="0" applyNumberFormat="1" applyFont="1" applyFill="1" applyBorder="1" applyAlignment="1">
      <alignment vertical="center"/>
    </xf>
    <xf numFmtId="177" fontId="2" fillId="0" borderId="57" xfId="0" applyNumberFormat="1" applyFont="1" applyFill="1" applyBorder="1" applyAlignment="1">
      <alignment vertical="center"/>
    </xf>
    <xf numFmtId="180" fontId="5" fillId="0" borderId="99" xfId="0" applyNumberFormat="1" applyFont="1" applyFill="1" applyBorder="1">
      <alignment vertical="center"/>
    </xf>
    <xf numFmtId="177" fontId="2" fillId="0" borderId="59" xfId="0" applyNumberFormat="1" applyFont="1" applyFill="1" applyBorder="1" applyAlignment="1">
      <alignment vertical="center"/>
    </xf>
    <xf numFmtId="182" fontId="5" fillId="0" borderId="99" xfId="0" applyNumberFormat="1" applyFont="1" applyFill="1" applyBorder="1">
      <alignment vertical="center"/>
    </xf>
    <xf numFmtId="184" fontId="5" fillId="0" borderId="99" xfId="0" applyNumberFormat="1" applyFont="1" applyFill="1" applyBorder="1">
      <alignment vertical="center"/>
    </xf>
    <xf numFmtId="177" fontId="2" fillId="0" borderId="49" xfId="0" applyNumberFormat="1" applyFont="1" applyFill="1" applyBorder="1" applyAlignment="1">
      <alignment vertical="center"/>
    </xf>
    <xf numFmtId="180" fontId="2" fillId="0" borderId="58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32" xfId="0" applyNumberFormat="1" applyFont="1" applyFill="1" applyBorder="1" applyAlignment="1">
      <alignment vertical="center"/>
    </xf>
    <xf numFmtId="178" fontId="2" fillId="0" borderId="69" xfId="0" applyNumberFormat="1" applyFont="1" applyFill="1" applyBorder="1" applyAlignment="1">
      <alignment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69" xfId="0" applyFont="1" applyBorder="1">
      <alignment vertical="center"/>
    </xf>
    <xf numFmtId="177" fontId="2" fillId="0" borderId="107" xfId="1" applyNumberFormat="1" applyFont="1" applyFill="1" applyBorder="1" applyAlignment="1">
      <alignment vertical="center"/>
    </xf>
    <xf numFmtId="178" fontId="2" fillId="0" borderId="17" xfId="1" applyNumberFormat="1" applyFont="1" applyFill="1" applyBorder="1" applyAlignment="1">
      <alignment vertical="center"/>
    </xf>
    <xf numFmtId="178" fontId="2" fillId="0" borderId="50" xfId="1" applyNumberFormat="1" applyFont="1" applyFill="1" applyBorder="1" applyAlignment="1">
      <alignment vertical="center"/>
    </xf>
    <xf numFmtId="178" fontId="2" fillId="0" borderId="31" xfId="1" applyNumberFormat="1" applyFont="1" applyFill="1" applyBorder="1" applyAlignment="1">
      <alignment vertical="center"/>
    </xf>
    <xf numFmtId="178" fontId="2" fillId="0" borderId="119" xfId="1" applyNumberFormat="1" applyFont="1" applyFill="1" applyBorder="1" applyAlignment="1">
      <alignment vertical="center"/>
    </xf>
    <xf numFmtId="184" fontId="9" fillId="0" borderId="32" xfId="0" applyNumberFormat="1" applyFont="1" applyFill="1" applyBorder="1" applyAlignment="1">
      <alignment vertical="center"/>
    </xf>
    <xf numFmtId="183" fontId="9" fillId="0" borderId="58" xfId="0" applyNumberFormat="1" applyFont="1" applyFill="1" applyBorder="1" applyAlignment="1">
      <alignment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99" xfId="0" applyNumberFormat="1" applyFont="1" applyFill="1" applyBorder="1" applyAlignment="1">
      <alignment vertical="center"/>
    </xf>
    <xf numFmtId="184" fontId="9" fillId="0" borderId="69" xfId="0" applyNumberFormat="1" applyFont="1" applyFill="1" applyBorder="1" applyAlignment="1">
      <alignment vertical="center"/>
    </xf>
    <xf numFmtId="184" fontId="2" fillId="0" borderId="58" xfId="1" applyNumberFormat="1" applyFont="1" applyFill="1" applyBorder="1" applyAlignment="1">
      <alignment vertical="center"/>
    </xf>
    <xf numFmtId="184" fontId="2" fillId="0" borderId="123" xfId="0" applyNumberFormat="1" applyFont="1" applyFill="1" applyBorder="1" applyAlignment="1">
      <alignment vertical="center"/>
    </xf>
    <xf numFmtId="177" fontId="2" fillId="0" borderId="99" xfId="0" applyNumberFormat="1" applyFont="1" applyFill="1" applyBorder="1" applyAlignment="1">
      <alignment vertical="center"/>
    </xf>
    <xf numFmtId="177" fontId="2" fillId="0" borderId="123" xfId="0" applyNumberFormat="1" applyFont="1" applyFill="1" applyBorder="1" applyAlignment="1">
      <alignment vertical="center"/>
    </xf>
    <xf numFmtId="177" fontId="2" fillId="0" borderId="96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0" fontId="11" fillId="0" borderId="19" xfId="1" applyNumberFormat="1" applyFont="1" applyFill="1" applyBorder="1" applyAlignment="1">
      <alignment horizontal="left" vertical="center"/>
    </xf>
    <xf numFmtId="0" fontId="11" fillId="0" borderId="19" xfId="1" applyNumberFormat="1" applyFont="1" applyFill="1" applyBorder="1" applyAlignment="1">
      <alignment vertical="center"/>
    </xf>
    <xf numFmtId="177" fontId="11" fillId="0" borderId="83" xfId="1" applyNumberFormat="1" applyFont="1" applyFill="1" applyBorder="1" applyAlignment="1">
      <alignment vertical="center"/>
    </xf>
    <xf numFmtId="177" fontId="11" fillId="0" borderId="84" xfId="1" applyNumberFormat="1" applyFont="1" applyFill="1" applyBorder="1" applyAlignment="1">
      <alignment vertical="center"/>
    </xf>
    <xf numFmtId="0" fontId="1" fillId="0" borderId="0" xfId="1" applyFill="1"/>
    <xf numFmtId="177" fontId="2" fillId="0" borderId="13" xfId="0" applyNumberFormat="1" applyFont="1" applyBorder="1" applyAlignment="1">
      <alignment vertical="center"/>
    </xf>
    <xf numFmtId="180" fontId="5" fillId="0" borderId="58" xfId="0" applyNumberFormat="1" applyFont="1" applyFill="1" applyBorder="1">
      <alignment vertical="center"/>
    </xf>
    <xf numFmtId="177" fontId="11" fillId="0" borderId="2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1" fillId="0" borderId="0" xfId="1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0" xfId="1" applyNumberFormat="1" applyFont="1" applyFill="1" applyBorder="1" applyAlignment="1">
      <alignment horizontal="center" vertical="center"/>
    </xf>
    <xf numFmtId="177" fontId="2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177" fontId="2" fillId="0" borderId="17" xfId="1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177" fontId="2" fillId="2" borderId="66" xfId="1" applyNumberFormat="1" applyFont="1" applyFill="1" applyBorder="1" applyAlignment="1">
      <alignment vertical="center"/>
    </xf>
    <xf numFmtId="177" fontId="2" fillId="0" borderId="131" xfId="1" applyNumberFormat="1" applyFont="1" applyFill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 shrinkToFit="1"/>
    </xf>
    <xf numFmtId="180" fontId="2" fillId="0" borderId="0" xfId="0" applyNumberFormat="1" applyFont="1" applyBorder="1" applyAlignment="1">
      <alignment vertical="center" wrapText="1" shrinkToFit="1"/>
    </xf>
    <xf numFmtId="186" fontId="6" fillId="0" borderId="62" xfId="0" applyNumberFormat="1" applyFont="1" applyFill="1" applyBorder="1">
      <alignment vertical="center"/>
    </xf>
    <xf numFmtId="0" fontId="5" fillId="0" borderId="69" xfId="0" applyFont="1" applyFill="1" applyBorder="1">
      <alignment vertical="center"/>
    </xf>
    <xf numFmtId="183" fontId="2" fillId="0" borderId="12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80" fontId="13" fillId="0" borderId="0" xfId="0" applyNumberFormat="1" applyFont="1" applyBorder="1" applyAlignment="1">
      <alignment vertical="center" wrapText="1" shrinkToFit="1"/>
    </xf>
    <xf numFmtId="0" fontId="13" fillId="0" borderId="0" xfId="1" applyFont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177" fontId="2" fillId="0" borderId="66" xfId="0" applyNumberFormat="1" applyFont="1" applyBorder="1" applyAlignment="1">
      <alignment horizontal="left"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138" xfId="0" applyNumberFormat="1" applyFont="1" applyFill="1" applyBorder="1" applyAlignment="1">
      <alignment vertical="center"/>
    </xf>
    <xf numFmtId="177" fontId="2" fillId="0" borderId="122" xfId="0" applyNumberFormat="1" applyFont="1" applyFill="1" applyBorder="1" applyAlignment="1">
      <alignment vertical="center"/>
    </xf>
    <xf numFmtId="180" fontId="2" fillId="0" borderId="134" xfId="0" applyNumberFormat="1" applyFont="1" applyFill="1" applyBorder="1" applyAlignment="1">
      <alignment vertical="center"/>
    </xf>
    <xf numFmtId="178" fontId="2" fillId="0" borderId="125" xfId="0" applyNumberFormat="1" applyFont="1" applyFill="1" applyBorder="1" applyAlignment="1">
      <alignment vertical="center"/>
    </xf>
    <xf numFmtId="178" fontId="2" fillId="0" borderId="67" xfId="0" applyNumberFormat="1" applyFont="1" applyFill="1" applyBorder="1" applyAlignment="1">
      <alignment vertical="center"/>
    </xf>
    <xf numFmtId="178" fontId="2" fillId="0" borderId="126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80" fontId="2" fillId="0" borderId="38" xfId="0" applyNumberFormat="1" applyFont="1" applyFill="1" applyBorder="1" applyAlignment="1">
      <alignment vertical="center"/>
    </xf>
    <xf numFmtId="178" fontId="2" fillId="0" borderId="2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55" xfId="0" applyNumberFormat="1" applyFont="1" applyFill="1" applyBorder="1" applyAlignment="1">
      <alignment vertical="center"/>
    </xf>
    <xf numFmtId="177" fontId="2" fillId="0" borderId="143" xfId="0" applyNumberFormat="1" applyFont="1" applyFill="1" applyBorder="1" applyAlignment="1">
      <alignment vertical="center"/>
    </xf>
    <xf numFmtId="182" fontId="2" fillId="0" borderId="67" xfId="0" applyNumberFormat="1" applyFont="1" applyFill="1" applyBorder="1" applyAlignment="1">
      <alignment vertical="center"/>
    </xf>
    <xf numFmtId="182" fontId="2" fillId="0" borderId="126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11" fillId="0" borderId="16" xfId="1" applyNumberFormat="1" applyFont="1" applyBorder="1" applyAlignment="1">
      <alignment vertical="center" shrinkToFit="1"/>
    </xf>
    <xf numFmtId="177" fontId="2" fillId="0" borderId="15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8" fontId="2" fillId="0" borderId="25" xfId="1" applyNumberFormat="1" applyFont="1" applyFill="1" applyBorder="1" applyAlignment="1">
      <alignment vertical="center"/>
    </xf>
    <xf numFmtId="178" fontId="2" fillId="0" borderId="2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8" fontId="2" fillId="0" borderId="38" xfId="1" applyNumberFormat="1" applyFont="1" applyFill="1" applyBorder="1" applyAlignment="1">
      <alignment vertical="center"/>
    </xf>
    <xf numFmtId="177" fontId="2" fillId="0" borderId="147" xfId="1" applyNumberFormat="1" applyFont="1" applyFill="1" applyBorder="1" applyAlignment="1">
      <alignment vertical="center"/>
    </xf>
    <xf numFmtId="178" fontId="2" fillId="0" borderId="45" xfId="1" applyNumberFormat="1" applyFont="1" applyFill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80" fontId="5" fillId="0" borderId="99" xfId="0" applyNumberFormat="1" applyFont="1" applyFill="1" applyBorder="1" applyAlignment="1">
      <alignment vertical="center" shrinkToFit="1"/>
    </xf>
    <xf numFmtId="180" fontId="5" fillId="0" borderId="5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vertical="center"/>
    </xf>
    <xf numFmtId="180" fontId="5" fillId="0" borderId="38" xfId="0" applyNumberFormat="1" applyFont="1" applyFill="1" applyBorder="1">
      <alignment vertical="center"/>
    </xf>
    <xf numFmtId="180" fontId="5" fillId="0" borderId="82" xfId="0" applyNumberFormat="1" applyFont="1" applyFill="1" applyBorder="1">
      <alignment vertical="center"/>
    </xf>
    <xf numFmtId="180" fontId="5" fillId="0" borderId="82" xfId="0" applyNumberFormat="1" applyFont="1" applyFill="1" applyBorder="1" applyAlignment="1">
      <alignment vertical="center" shrinkToFit="1"/>
    </xf>
    <xf numFmtId="180" fontId="5" fillId="0" borderId="38" xfId="0" applyNumberFormat="1" applyFont="1" applyFill="1" applyBorder="1" applyAlignment="1">
      <alignment vertical="center" shrinkToFit="1"/>
    </xf>
    <xf numFmtId="177" fontId="2" fillId="0" borderId="147" xfId="0" applyNumberFormat="1" applyFont="1" applyFill="1" applyBorder="1" applyAlignment="1">
      <alignment vertical="center"/>
    </xf>
    <xf numFmtId="182" fontId="5" fillId="0" borderId="82" xfId="0" applyNumberFormat="1" applyFont="1" applyFill="1" applyBorder="1">
      <alignment vertical="center"/>
    </xf>
    <xf numFmtId="184" fontId="5" fillId="0" borderId="82" xfId="0" applyNumberFormat="1" applyFont="1" applyFill="1" applyBorder="1">
      <alignment vertical="center"/>
    </xf>
    <xf numFmtId="177" fontId="2" fillId="0" borderId="55" xfId="0" applyNumberFormat="1" applyFont="1" applyFill="1" applyBorder="1" applyAlignment="1">
      <alignment vertical="center"/>
    </xf>
    <xf numFmtId="186" fontId="6" fillId="0" borderId="148" xfId="0" applyNumberFormat="1" applyFont="1" applyFill="1" applyBorder="1">
      <alignment vertical="center"/>
    </xf>
    <xf numFmtId="38" fontId="2" fillId="0" borderId="49" xfId="4" applyFont="1" applyFill="1" applyBorder="1" applyAlignment="1">
      <alignment horizontal="right" vertical="center"/>
    </xf>
    <xf numFmtId="38" fontId="2" fillId="0" borderId="5" xfId="4" applyFont="1" applyFill="1" applyBorder="1" applyAlignment="1">
      <alignment horizontal="right" vertical="center"/>
    </xf>
    <xf numFmtId="0" fontId="5" fillId="0" borderId="148" xfId="0" applyFont="1" applyFill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5" fillId="0" borderId="55" xfId="0" applyFont="1" applyFill="1" applyBorder="1">
      <alignment vertical="center"/>
    </xf>
    <xf numFmtId="177" fontId="2" fillId="0" borderId="149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78" fontId="2" fillId="0" borderId="10" xfId="1" applyNumberFormat="1" applyFont="1" applyFill="1" applyBorder="1" applyAlignment="1">
      <alignment vertical="center"/>
    </xf>
    <xf numFmtId="178" fontId="2" fillId="0" borderId="29" xfId="1" applyNumberFormat="1" applyFont="1" applyFill="1" applyBorder="1" applyAlignment="1">
      <alignment vertical="center"/>
    </xf>
    <xf numFmtId="178" fontId="2" fillId="0" borderId="44" xfId="1" applyNumberFormat="1" applyFont="1" applyFill="1" applyBorder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183" fontId="9" fillId="0" borderId="38" xfId="0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3" fontId="9" fillId="0" borderId="21" xfId="0" applyNumberFormat="1" applyFont="1" applyFill="1" applyBorder="1" applyAlignment="1">
      <alignment vertical="center"/>
    </xf>
    <xf numFmtId="183" fontId="9" fillId="0" borderId="82" xfId="0" applyNumberFormat="1" applyFont="1" applyFill="1" applyBorder="1" applyAlignment="1">
      <alignment vertical="center"/>
    </xf>
    <xf numFmtId="184" fontId="9" fillId="0" borderId="55" xfId="0" applyNumberFormat="1" applyFont="1" applyFill="1" applyBorder="1" applyAlignment="1">
      <alignment vertical="center"/>
    </xf>
    <xf numFmtId="184" fontId="2" fillId="0" borderId="38" xfId="1" applyNumberFormat="1" applyFont="1" applyFill="1" applyBorder="1" applyAlignment="1">
      <alignment vertical="center"/>
    </xf>
    <xf numFmtId="184" fontId="2" fillId="0" borderId="25" xfId="0" applyNumberFormat="1" applyFont="1" applyFill="1" applyBorder="1" applyAlignment="1">
      <alignment vertical="center"/>
    </xf>
    <xf numFmtId="177" fontId="2" fillId="0" borderId="82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83" fontId="2" fillId="0" borderId="2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87" fontId="6" fillId="0" borderId="62" xfId="0" applyNumberFormat="1" applyFont="1" applyFill="1" applyBorder="1" applyAlignment="1">
      <alignment vertical="center"/>
    </xf>
    <xf numFmtId="187" fontId="6" fillId="0" borderId="148" xfId="0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178" fontId="2" fillId="0" borderId="144" xfId="1" applyNumberFormat="1" applyFont="1" applyFill="1" applyBorder="1" applyAlignment="1">
      <alignment vertical="center"/>
    </xf>
    <xf numFmtId="178" fontId="2" fillId="0" borderId="145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8" fontId="2" fillId="0" borderId="53" xfId="1" applyNumberFormat="1" applyFont="1" applyFill="1" applyBorder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8" fontId="2" fillId="0" borderId="146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82" fontId="2" fillId="0" borderId="51" xfId="0" applyNumberFormat="1" applyFont="1" applyFill="1" applyBorder="1" applyAlignment="1">
      <alignment vertical="center"/>
    </xf>
    <xf numFmtId="183" fontId="2" fillId="0" borderId="53" xfId="0" applyNumberFormat="1" applyFont="1" applyFill="1" applyBorder="1" applyAlignment="1">
      <alignment vertical="center"/>
    </xf>
    <xf numFmtId="182" fontId="2" fillId="0" borderId="18" xfId="0" applyNumberFormat="1" applyFont="1" applyFill="1" applyBorder="1" applyAlignment="1">
      <alignment vertical="center"/>
    </xf>
    <xf numFmtId="183" fontId="2" fillId="0" borderId="52" xfId="0" applyNumberFormat="1" applyFont="1" applyFill="1" applyBorder="1" applyAlignment="1">
      <alignment vertical="center"/>
    </xf>
    <xf numFmtId="183" fontId="2" fillId="0" borderId="81" xfId="0" applyNumberFormat="1" applyFont="1" applyFill="1" applyBorder="1" applyAlignment="1">
      <alignment vertical="center"/>
    </xf>
    <xf numFmtId="182" fontId="2" fillId="0" borderId="71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80" fontId="5" fillId="0" borderId="53" xfId="0" applyNumberFormat="1" applyFont="1" applyFill="1" applyBorder="1">
      <alignment vertical="center"/>
    </xf>
    <xf numFmtId="177" fontId="2" fillId="0" borderId="52" xfId="0" applyNumberFormat="1" applyFont="1" applyFill="1" applyBorder="1" applyAlignment="1">
      <alignment vertical="center"/>
    </xf>
    <xf numFmtId="180" fontId="5" fillId="0" borderId="81" xfId="0" applyNumberFormat="1" applyFont="1" applyFill="1" applyBorder="1">
      <alignment vertical="center"/>
    </xf>
    <xf numFmtId="180" fontId="5" fillId="0" borderId="81" xfId="0" applyNumberFormat="1" applyFont="1" applyFill="1" applyBorder="1" applyAlignment="1">
      <alignment vertical="center" shrinkToFit="1"/>
    </xf>
    <xf numFmtId="180" fontId="5" fillId="0" borderId="53" xfId="0" applyNumberFormat="1" applyFont="1" applyFill="1" applyBorder="1" applyAlignment="1">
      <alignment vertical="center" shrinkToFit="1"/>
    </xf>
    <xf numFmtId="177" fontId="2" fillId="0" borderId="54" xfId="0" applyNumberFormat="1" applyFont="1" applyFill="1" applyBorder="1" applyAlignment="1">
      <alignment vertical="center"/>
    </xf>
    <xf numFmtId="182" fontId="5" fillId="0" borderId="81" xfId="0" applyNumberFormat="1" applyFont="1" applyFill="1" applyBorder="1">
      <alignment vertical="center"/>
    </xf>
    <xf numFmtId="184" fontId="5" fillId="0" borderId="81" xfId="0" applyNumberFormat="1" applyFont="1" applyFill="1" applyBorder="1">
      <alignment vertical="center"/>
    </xf>
    <xf numFmtId="177" fontId="2" fillId="0" borderId="71" xfId="0" applyNumberFormat="1" applyFont="1" applyFill="1" applyBorder="1" applyAlignment="1">
      <alignment vertical="center"/>
    </xf>
    <xf numFmtId="186" fontId="6" fillId="0" borderId="63" xfId="0" applyNumberFormat="1" applyFont="1" applyFill="1" applyBorder="1">
      <alignment vertical="center"/>
    </xf>
    <xf numFmtId="177" fontId="2" fillId="0" borderId="64" xfId="0" applyNumberFormat="1" applyFont="1" applyFill="1" applyBorder="1" applyAlignment="1">
      <alignment vertical="center"/>
    </xf>
    <xf numFmtId="180" fontId="2" fillId="0" borderId="53" xfId="0" applyNumberFormat="1" applyFont="1" applyFill="1" applyBorder="1" applyAlignment="1">
      <alignment vertical="center"/>
    </xf>
    <xf numFmtId="178" fontId="2" fillId="0" borderId="56" xfId="0" applyNumberFormat="1" applyFont="1" applyFill="1" applyBorder="1" applyAlignment="1">
      <alignment vertical="center"/>
    </xf>
    <xf numFmtId="178" fontId="2" fillId="0" borderId="51" xfId="0" applyNumberFormat="1" applyFont="1" applyFill="1" applyBorder="1" applyAlignment="1">
      <alignment vertical="center"/>
    </xf>
    <xf numFmtId="178" fontId="2" fillId="0" borderId="71" xfId="0" applyNumberFormat="1" applyFont="1" applyFill="1" applyBorder="1" applyAlignment="1">
      <alignment vertical="center"/>
    </xf>
    <xf numFmtId="38" fontId="2" fillId="0" borderId="64" xfId="4" applyFont="1" applyFill="1" applyBorder="1" applyAlignment="1">
      <alignment horizontal="right" vertical="center"/>
    </xf>
    <xf numFmtId="187" fontId="6" fillId="0" borderId="6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5" fillId="0" borderId="56" xfId="0" applyFont="1" applyFill="1" applyBorder="1">
      <alignment vertical="center"/>
    </xf>
    <xf numFmtId="0" fontId="5" fillId="0" borderId="71" xfId="0" applyFont="1" applyFill="1" applyBorder="1">
      <alignment vertical="center"/>
    </xf>
    <xf numFmtId="177" fontId="2" fillId="0" borderId="109" xfId="1" applyNumberFormat="1" applyFont="1" applyFill="1" applyBorder="1" applyAlignment="1">
      <alignment vertical="center"/>
    </xf>
    <xf numFmtId="178" fontId="2" fillId="0" borderId="18" xfId="1" applyNumberFormat="1" applyFont="1" applyFill="1" applyBorder="1" applyAlignment="1">
      <alignment vertical="center"/>
    </xf>
    <xf numFmtId="178" fontId="2" fillId="0" borderId="65" xfId="1" applyNumberFormat="1" applyFont="1" applyFill="1" applyBorder="1" applyAlignment="1">
      <alignment vertical="center"/>
    </xf>
    <xf numFmtId="178" fontId="2" fillId="0" borderId="56" xfId="1" applyNumberFormat="1" applyFont="1" applyFill="1" applyBorder="1" applyAlignment="1">
      <alignment vertical="center"/>
    </xf>
    <xf numFmtId="178" fontId="2" fillId="0" borderId="116" xfId="1" applyNumberFormat="1" applyFont="1" applyFill="1" applyBorder="1" applyAlignment="1">
      <alignment vertical="center"/>
    </xf>
    <xf numFmtId="178" fontId="9" fillId="0" borderId="51" xfId="0" applyNumberFormat="1" applyFont="1" applyFill="1" applyBorder="1" applyAlignment="1">
      <alignment vertical="center"/>
    </xf>
    <xf numFmtId="183" fontId="9" fillId="0" borderId="53" xfId="0" applyNumberFormat="1" applyFont="1" applyFill="1" applyBorder="1" applyAlignment="1">
      <alignment vertical="center"/>
    </xf>
    <xf numFmtId="184" fontId="9" fillId="0" borderId="51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/>
    </xf>
    <xf numFmtId="183" fontId="9" fillId="0" borderId="81" xfId="0" applyNumberFormat="1" applyFont="1" applyFill="1" applyBorder="1" applyAlignment="1">
      <alignment vertical="center"/>
    </xf>
    <xf numFmtId="184" fontId="9" fillId="0" borderId="71" xfId="0" applyNumberFormat="1" applyFont="1" applyFill="1" applyBorder="1" applyAlignment="1">
      <alignment vertical="center"/>
    </xf>
    <xf numFmtId="184" fontId="2" fillId="0" borderId="53" xfId="1" applyNumberFormat="1" applyFont="1" applyFill="1" applyBorder="1" applyAlignment="1">
      <alignment vertical="center"/>
    </xf>
    <xf numFmtId="184" fontId="2" fillId="0" borderId="144" xfId="0" applyNumberFormat="1" applyFont="1" applyFill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144" xfId="0" applyNumberFormat="1" applyFont="1" applyFill="1" applyBorder="1" applyAlignment="1">
      <alignment vertical="center"/>
    </xf>
    <xf numFmtId="183" fontId="2" fillId="0" borderId="145" xfId="0" applyNumberFormat="1" applyFont="1" applyFill="1" applyBorder="1" applyAlignment="1">
      <alignment vertical="center"/>
    </xf>
    <xf numFmtId="177" fontId="2" fillId="0" borderId="136" xfId="1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137" xfId="1" applyNumberFormat="1" applyFont="1" applyFill="1" applyBorder="1" applyAlignment="1">
      <alignment vertical="center"/>
    </xf>
    <xf numFmtId="177" fontId="2" fillId="0" borderId="130" xfId="1" applyNumberFormat="1" applyFont="1" applyFill="1" applyBorder="1" applyAlignment="1">
      <alignment vertical="center"/>
    </xf>
    <xf numFmtId="177" fontId="2" fillId="0" borderId="102" xfId="1" applyNumberFormat="1" applyFont="1" applyFill="1" applyBorder="1" applyAlignment="1">
      <alignment vertical="center"/>
    </xf>
    <xf numFmtId="177" fontId="2" fillId="0" borderId="129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139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126" xfId="1" applyNumberFormat="1" applyFont="1" applyFill="1" applyBorder="1" applyAlignment="1">
      <alignment vertical="center"/>
    </xf>
    <xf numFmtId="177" fontId="2" fillId="0" borderId="93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horizontal="center" vertical="center" shrinkToFit="1"/>
    </xf>
    <xf numFmtId="177" fontId="2" fillId="0" borderId="70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177" fontId="2" fillId="0" borderId="2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15" fillId="0" borderId="15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shrinkToFit="1"/>
    </xf>
    <xf numFmtId="180" fontId="6" fillId="0" borderId="11" xfId="0" applyNumberFormat="1" applyFont="1" applyBorder="1">
      <alignment vertical="center"/>
    </xf>
    <xf numFmtId="180" fontId="6" fillId="0" borderId="11" xfId="0" applyNumberFormat="1" applyFont="1" applyFill="1" applyBorder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10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right" vertical="center"/>
    </xf>
    <xf numFmtId="177" fontId="10" fillId="0" borderId="34" xfId="0" applyNumberFormat="1" applyFont="1" applyFill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10" fillId="0" borderId="31" xfId="0" applyFont="1" applyFill="1" applyBorder="1" applyAlignment="1">
      <alignment vertical="center"/>
    </xf>
    <xf numFmtId="180" fontId="10" fillId="0" borderId="11" xfId="0" applyNumberFormat="1" applyFont="1" applyBorder="1" applyAlignment="1">
      <alignment vertical="center"/>
    </xf>
    <xf numFmtId="180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9" xfId="0" applyFont="1" applyFill="1" applyBorder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93" xfId="1" applyNumberFormat="1" applyFont="1" applyFill="1" applyBorder="1" applyAlignment="1">
      <alignment horizontal="center" vertical="center" wrapText="1"/>
    </xf>
    <xf numFmtId="0" fontId="11" fillId="0" borderId="7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77" xfId="1" applyNumberFormat="1" applyFont="1" applyFill="1" applyBorder="1" applyAlignment="1">
      <alignment horizontal="center" vertical="center"/>
    </xf>
    <xf numFmtId="0" fontId="11" fillId="0" borderId="37" xfId="1" applyNumberFormat="1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 shrinkToFit="1"/>
    </xf>
    <xf numFmtId="0" fontId="11" fillId="0" borderId="103" xfId="1" applyNumberFormat="1" applyFont="1" applyFill="1" applyBorder="1" applyAlignment="1">
      <alignment horizontal="center" vertical="center" wrapText="1"/>
    </xf>
    <xf numFmtId="0" fontId="11" fillId="0" borderId="94" xfId="1" applyNumberFormat="1" applyFont="1" applyFill="1" applyBorder="1" applyAlignment="1">
      <alignment horizontal="center" vertical="center" wrapText="1"/>
    </xf>
    <xf numFmtId="0" fontId="11" fillId="0" borderId="133" xfId="1" applyNumberFormat="1" applyFont="1" applyFill="1" applyBorder="1" applyAlignment="1">
      <alignment horizontal="center" vertical="center" wrapText="1"/>
    </xf>
    <xf numFmtId="0" fontId="11" fillId="0" borderId="55" xfId="1" applyNumberFormat="1" applyFont="1" applyFill="1" applyBorder="1" applyAlignment="1">
      <alignment horizontal="center" vertical="center" wrapText="1"/>
    </xf>
    <xf numFmtId="0" fontId="11" fillId="0" borderId="151" xfId="1" applyNumberFormat="1" applyFont="1" applyFill="1" applyBorder="1" applyAlignment="1">
      <alignment vertical="center"/>
    </xf>
    <xf numFmtId="177" fontId="2" fillId="0" borderId="152" xfId="1" applyNumberFormat="1" applyFont="1" applyFill="1" applyBorder="1" applyAlignment="1">
      <alignment vertical="center"/>
    </xf>
    <xf numFmtId="177" fontId="2" fillId="0" borderId="153" xfId="1" applyNumberFormat="1" applyFont="1" applyFill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2" fillId="0" borderId="154" xfId="1" applyNumberFormat="1" applyFont="1" applyFill="1" applyBorder="1" applyAlignment="1">
      <alignment vertical="center"/>
    </xf>
    <xf numFmtId="177" fontId="2" fillId="0" borderId="155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0" fontId="11" fillId="0" borderId="78" xfId="1" applyNumberFormat="1" applyFont="1" applyFill="1" applyBorder="1" applyAlignment="1">
      <alignment vertical="center"/>
    </xf>
    <xf numFmtId="0" fontId="11" fillId="0" borderId="78" xfId="1" applyNumberFormat="1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187" fontId="6" fillId="0" borderId="66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0" fontId="7" fillId="0" borderId="2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7" fillId="0" borderId="11" xfId="0" applyFont="1" applyBorder="1">
      <alignment vertical="center"/>
    </xf>
    <xf numFmtId="0" fontId="7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29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180" fontId="7" fillId="0" borderId="37" xfId="0" applyNumberFormat="1" applyFont="1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76" xfId="0" applyFont="1" applyFill="1" applyBorder="1">
      <alignment vertical="center"/>
    </xf>
    <xf numFmtId="0" fontId="10" fillId="2" borderId="35" xfId="0" applyFont="1" applyFill="1" applyBorder="1" applyAlignment="1">
      <alignment vertical="center" shrinkToFit="1"/>
    </xf>
    <xf numFmtId="0" fontId="20" fillId="2" borderId="31" xfId="0" applyFont="1" applyFill="1" applyBorder="1" applyAlignment="1">
      <alignment horizontal="right" vertical="center"/>
    </xf>
    <xf numFmtId="0" fontId="20" fillId="2" borderId="164" xfId="0" applyFont="1" applyFill="1" applyBorder="1" applyAlignment="1">
      <alignment horizontal="right" vertical="center"/>
    </xf>
    <xf numFmtId="0" fontId="20" fillId="2" borderId="165" xfId="0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horizontal="right" vertical="center"/>
    </xf>
    <xf numFmtId="0" fontId="20" fillId="2" borderId="30" xfId="0" applyFont="1" applyFill="1" applyBorder="1" applyAlignment="1">
      <alignment horizontal="right" vertical="center"/>
    </xf>
    <xf numFmtId="0" fontId="20" fillId="2" borderId="32" xfId="0" applyFont="1" applyFill="1" applyBorder="1" applyAlignment="1">
      <alignment horizontal="right" vertical="center"/>
    </xf>
    <xf numFmtId="0" fontId="20" fillId="2" borderId="2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2" borderId="0" xfId="0" applyFont="1" applyFill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76" xfId="0" applyFont="1" applyFill="1" applyBorder="1">
      <alignment vertical="center"/>
    </xf>
    <xf numFmtId="0" fontId="19" fillId="2" borderId="0" xfId="0" applyFont="1" applyFill="1" applyBorder="1">
      <alignment vertical="center"/>
    </xf>
    <xf numFmtId="186" fontId="19" fillId="2" borderId="100" xfId="0" applyNumberFormat="1" applyFont="1" applyFill="1" applyBorder="1" applyAlignment="1">
      <alignment vertical="center"/>
    </xf>
    <xf numFmtId="186" fontId="19" fillId="2" borderId="17" xfId="0" applyNumberFormat="1" applyFont="1" applyFill="1" applyBorder="1" applyAlignment="1">
      <alignment vertical="center"/>
    </xf>
    <xf numFmtId="186" fontId="19" fillId="2" borderId="21" xfId="0" applyNumberFormat="1" applyFont="1" applyFill="1" applyBorder="1" applyAlignment="1">
      <alignment vertical="center"/>
    </xf>
    <xf numFmtId="186" fontId="19" fillId="2" borderId="18" xfId="0" applyNumberFormat="1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71" xfId="0" applyFont="1" applyFill="1" applyBorder="1" applyAlignment="1">
      <alignment vertical="center" shrinkToFit="1"/>
    </xf>
    <xf numFmtId="186" fontId="19" fillId="2" borderId="172" xfId="0" applyNumberFormat="1" applyFont="1" applyFill="1" applyBorder="1" applyAlignment="1">
      <alignment vertical="center" shrinkToFit="1"/>
    </xf>
    <xf numFmtId="186" fontId="19" fillId="2" borderId="173" xfId="0" applyNumberFormat="1" applyFont="1" applyFill="1" applyBorder="1" applyAlignment="1">
      <alignment vertical="center" shrinkToFit="1"/>
    </xf>
    <xf numFmtId="186" fontId="19" fillId="2" borderId="174" xfId="0" applyNumberFormat="1" applyFont="1" applyFill="1" applyBorder="1" applyAlignment="1">
      <alignment vertical="center" shrinkToFit="1"/>
    </xf>
    <xf numFmtId="186" fontId="19" fillId="2" borderId="175" xfId="0" applyNumberFormat="1" applyFont="1" applyFill="1" applyBorder="1" applyAlignment="1">
      <alignment vertical="center" shrinkToFit="1"/>
    </xf>
    <xf numFmtId="0" fontId="19" fillId="2" borderId="176" xfId="0" applyFont="1" applyFill="1" applyBorder="1" applyAlignment="1">
      <alignment vertical="center" shrinkToFit="1"/>
    </xf>
    <xf numFmtId="180" fontId="19" fillId="2" borderId="177" xfId="0" applyNumberFormat="1" applyFont="1" applyFill="1" applyBorder="1" applyAlignment="1">
      <alignment vertical="center" shrinkToFit="1"/>
    </xf>
    <xf numFmtId="180" fontId="19" fillId="2" borderId="178" xfId="0" applyNumberFormat="1" applyFont="1" applyFill="1" applyBorder="1" applyAlignment="1">
      <alignment vertical="center" shrinkToFit="1"/>
    </xf>
    <xf numFmtId="180" fontId="19" fillId="2" borderId="179" xfId="0" applyNumberFormat="1" applyFont="1" applyFill="1" applyBorder="1" applyAlignment="1">
      <alignment vertical="center" shrinkToFit="1"/>
    </xf>
    <xf numFmtId="180" fontId="19" fillId="2" borderId="180" xfId="0" applyNumberFormat="1" applyFont="1" applyFill="1" applyBorder="1" applyAlignment="1">
      <alignment vertical="center" shrinkToFit="1"/>
    </xf>
    <xf numFmtId="0" fontId="19" fillId="2" borderId="17" xfId="0" applyFont="1" applyFill="1" applyBorder="1">
      <alignment vertical="center"/>
    </xf>
    <xf numFmtId="0" fontId="19" fillId="2" borderId="181" xfId="0" applyFont="1" applyFill="1" applyBorder="1" applyAlignment="1">
      <alignment vertical="center" shrinkToFit="1"/>
    </xf>
    <xf numFmtId="186" fontId="19" fillId="2" borderId="182" xfId="0" applyNumberFormat="1" applyFont="1" applyFill="1" applyBorder="1" applyAlignment="1">
      <alignment vertical="center" shrinkToFit="1"/>
    </xf>
    <xf numFmtId="186" fontId="19" fillId="2" borderId="183" xfId="0" applyNumberFormat="1" applyFont="1" applyFill="1" applyBorder="1" applyAlignment="1">
      <alignment vertical="center" shrinkToFit="1"/>
    </xf>
    <xf numFmtId="186" fontId="19" fillId="2" borderId="184" xfId="0" applyNumberFormat="1" applyFont="1" applyFill="1" applyBorder="1" applyAlignment="1">
      <alignment vertical="center" shrinkToFit="1"/>
    </xf>
    <xf numFmtId="186" fontId="19" fillId="2" borderId="185" xfId="0" applyNumberFormat="1" applyFont="1" applyFill="1" applyBorder="1" applyAlignment="1">
      <alignment vertical="center" shrinkToFit="1"/>
    </xf>
    <xf numFmtId="180" fontId="19" fillId="2" borderId="178" xfId="0" applyNumberFormat="1" applyFont="1" applyFill="1" applyBorder="1" applyAlignment="1">
      <alignment horizontal="right" vertical="center" shrinkToFit="1"/>
    </xf>
    <xf numFmtId="180" fontId="19" fillId="2" borderId="179" xfId="0" applyNumberFormat="1" applyFont="1" applyFill="1" applyBorder="1" applyAlignment="1">
      <alignment horizontal="right" vertical="center" shrinkToFit="1"/>
    </xf>
    <xf numFmtId="0" fontId="19" fillId="2" borderId="85" xfId="0" applyFont="1" applyFill="1" applyBorder="1">
      <alignment vertical="center"/>
    </xf>
    <xf numFmtId="0" fontId="19" fillId="2" borderId="68" xfId="0" applyFont="1" applyFill="1" applyBorder="1">
      <alignment vertical="center"/>
    </xf>
    <xf numFmtId="0" fontId="19" fillId="2" borderId="50" xfId="0" applyFont="1" applyFill="1" applyBorder="1">
      <alignment vertical="center"/>
    </xf>
    <xf numFmtId="0" fontId="19" fillId="2" borderId="186" xfId="0" applyFont="1" applyFill="1" applyBorder="1" applyAlignment="1">
      <alignment vertical="center" shrinkToFit="1"/>
    </xf>
    <xf numFmtId="180" fontId="19" fillId="2" borderId="187" xfId="0" applyNumberFormat="1" applyFont="1" applyFill="1" applyBorder="1" applyAlignment="1">
      <alignment vertical="center" shrinkToFit="1"/>
    </xf>
    <xf numFmtId="180" fontId="19" fillId="2" borderId="188" xfId="0" applyNumberFormat="1" applyFont="1" applyFill="1" applyBorder="1" applyAlignment="1">
      <alignment vertical="center" shrinkToFit="1"/>
    </xf>
    <xf numFmtId="180" fontId="19" fillId="2" borderId="189" xfId="0" applyNumberFormat="1" applyFont="1" applyFill="1" applyBorder="1" applyAlignment="1">
      <alignment vertical="center" shrinkToFit="1"/>
    </xf>
    <xf numFmtId="180" fontId="19" fillId="2" borderId="190" xfId="0" applyNumberFormat="1" applyFont="1" applyFill="1" applyBorder="1" applyAlignment="1">
      <alignment vertical="center" shrinkToFit="1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188" fontId="0" fillId="2" borderId="0" xfId="0" applyNumberFormat="1" applyFill="1">
      <alignment vertical="center"/>
    </xf>
    <xf numFmtId="186" fontId="19" fillId="2" borderId="16" xfId="0" applyNumberFormat="1" applyFont="1" applyFill="1" applyBorder="1" applyAlignment="1">
      <alignment vertical="center"/>
    </xf>
    <xf numFmtId="186" fontId="19" fillId="2" borderId="0" xfId="0" applyNumberFormat="1" applyFont="1" applyFill="1" applyBorder="1" applyAlignment="1">
      <alignment vertical="center"/>
    </xf>
    <xf numFmtId="188" fontId="7" fillId="2" borderId="15" xfId="0" applyNumberFormat="1" applyFont="1" applyFill="1" applyBorder="1">
      <alignment vertical="center"/>
    </xf>
    <xf numFmtId="188" fontId="7" fillId="2" borderId="14" xfId="0" applyNumberFormat="1" applyFont="1" applyFill="1" applyBorder="1">
      <alignment vertical="center"/>
    </xf>
    <xf numFmtId="0" fontId="19" fillId="2" borderId="191" xfId="0" applyFont="1" applyFill="1" applyBorder="1" applyAlignment="1">
      <alignment vertical="center" shrinkToFit="1"/>
    </xf>
    <xf numFmtId="186" fontId="19" fillId="2" borderId="192" xfId="0" applyNumberFormat="1" applyFont="1" applyFill="1" applyBorder="1" applyAlignment="1">
      <alignment vertical="center" shrinkToFit="1"/>
    </xf>
    <xf numFmtId="186" fontId="19" fillId="2" borderId="193" xfId="0" applyNumberFormat="1" applyFont="1" applyFill="1" applyBorder="1" applyAlignment="1">
      <alignment vertical="center" shrinkToFit="1"/>
    </xf>
    <xf numFmtId="188" fontId="19" fillId="2" borderId="184" xfId="0" applyNumberFormat="1" applyFont="1" applyFill="1" applyBorder="1" applyAlignment="1">
      <alignment vertical="center" shrinkToFit="1"/>
    </xf>
    <xf numFmtId="188" fontId="19" fillId="2" borderId="185" xfId="0" applyNumberFormat="1" applyFont="1" applyFill="1" applyBorder="1" applyAlignment="1">
      <alignment vertical="center" shrinkToFit="1"/>
    </xf>
    <xf numFmtId="0" fontId="19" fillId="2" borderId="178" xfId="0" applyFont="1" applyFill="1" applyBorder="1" applyAlignment="1">
      <alignment vertical="center" shrinkToFit="1"/>
    </xf>
    <xf numFmtId="176" fontId="19" fillId="2" borderId="194" xfId="0" applyNumberFormat="1" applyFont="1" applyFill="1" applyBorder="1" applyAlignment="1">
      <alignment vertical="center" shrinkToFit="1"/>
    </xf>
    <xf numFmtId="176" fontId="19" fillId="2" borderId="195" xfId="0" applyNumberFormat="1" applyFont="1" applyFill="1" applyBorder="1" applyAlignment="1">
      <alignment vertical="center" shrinkToFit="1"/>
    </xf>
    <xf numFmtId="176" fontId="19" fillId="2" borderId="179" xfId="0" applyNumberFormat="1" applyFont="1" applyFill="1" applyBorder="1" applyAlignment="1">
      <alignment vertical="center" shrinkToFit="1"/>
    </xf>
    <xf numFmtId="0" fontId="19" fillId="2" borderId="183" xfId="0" applyFont="1" applyFill="1" applyBorder="1" applyAlignment="1">
      <alignment vertical="center" shrinkToFit="1"/>
    </xf>
    <xf numFmtId="180" fontId="0" fillId="2" borderId="0" xfId="0" applyNumberFormat="1" applyFill="1">
      <alignment vertical="center"/>
    </xf>
    <xf numFmtId="0" fontId="19" fillId="2" borderId="188" xfId="0" applyFont="1" applyFill="1" applyBorder="1" applyAlignment="1">
      <alignment vertical="center" shrinkToFit="1"/>
    </xf>
    <xf numFmtId="176" fontId="19" fillId="2" borderId="196" xfId="0" applyNumberFormat="1" applyFont="1" applyFill="1" applyBorder="1" applyAlignment="1">
      <alignment vertical="center" shrinkToFit="1"/>
    </xf>
    <xf numFmtId="176" fontId="19" fillId="2" borderId="197" xfId="0" applyNumberFormat="1" applyFont="1" applyFill="1" applyBorder="1" applyAlignment="1">
      <alignment vertical="center" shrinkToFit="1"/>
    </xf>
    <xf numFmtId="176" fontId="19" fillId="2" borderId="189" xfId="0" applyNumberFormat="1" applyFont="1" applyFill="1" applyBorder="1" applyAlignment="1">
      <alignment vertical="center" shrinkToFit="1"/>
    </xf>
    <xf numFmtId="0" fontId="19" fillId="2" borderId="0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188" fontId="0" fillId="0" borderId="0" xfId="0" applyNumberFormat="1">
      <alignment vertical="center"/>
    </xf>
    <xf numFmtId="0" fontId="19" fillId="2" borderId="85" xfId="0" applyFont="1" applyFill="1" applyBorder="1" applyAlignment="1">
      <alignment horizontal="centerContinuous" vertical="center"/>
    </xf>
    <xf numFmtId="0" fontId="19" fillId="2" borderId="68" xfId="0" applyFont="1" applyFill="1" applyBorder="1" applyAlignment="1">
      <alignment horizontal="centerContinuous" vertical="center"/>
    </xf>
    <xf numFmtId="186" fontId="19" fillId="2" borderId="10" xfId="0" applyNumberFormat="1" applyFont="1" applyFill="1" applyBorder="1" applyAlignment="1">
      <alignment vertical="center"/>
    </xf>
    <xf numFmtId="186" fontId="19" fillId="2" borderId="68" xfId="0" applyNumberFormat="1" applyFont="1" applyFill="1" applyBorder="1" applyAlignment="1">
      <alignment vertical="center"/>
    </xf>
    <xf numFmtId="188" fontId="7" fillId="2" borderId="148" xfId="0" applyNumberFormat="1" applyFont="1" applyFill="1" applyBorder="1">
      <alignment vertical="center"/>
    </xf>
    <xf numFmtId="188" fontId="7" fillId="2" borderId="63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textRotation="255" shrinkToFit="1"/>
    </xf>
    <xf numFmtId="0" fontId="19" fillId="2" borderId="0" xfId="0" applyFont="1" applyFill="1" applyBorder="1" applyAlignment="1">
      <alignment vertical="center" textRotation="255" shrinkToFit="1"/>
    </xf>
    <xf numFmtId="0" fontId="21" fillId="2" borderId="0" xfId="0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horizontal="right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2" fillId="0" borderId="64" xfId="1" applyFont="1" applyFill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justify" vertical="justify" wrapText="1"/>
    </xf>
    <xf numFmtId="0" fontId="1" fillId="0" borderId="2" xfId="1" applyBorder="1" applyAlignment="1">
      <alignment horizontal="justify" vertical="justify" wrapText="1"/>
    </xf>
    <xf numFmtId="0" fontId="1" fillId="0" borderId="3" xfId="1" applyBorder="1" applyAlignment="1">
      <alignment horizontal="justify" vertical="justify" wrapText="1"/>
    </xf>
    <xf numFmtId="0" fontId="1" fillId="0" borderId="6" xfId="1" applyBorder="1" applyAlignment="1">
      <alignment horizontal="justify" vertical="justify" wrapText="1"/>
    </xf>
    <xf numFmtId="0" fontId="1" fillId="0" borderId="7" xfId="1" applyBorder="1" applyAlignment="1">
      <alignment horizontal="justify" vertical="justify" wrapText="1"/>
    </xf>
    <xf numFmtId="0" fontId="1" fillId="0" borderId="8" xfId="1" applyBorder="1" applyAlignment="1">
      <alignment horizontal="justify" vertical="justify" wrapText="1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2" fillId="0" borderId="124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125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13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150" xfId="0" applyFont="1" applyBorder="1" applyAlignment="1">
      <alignment horizontal="left" vertical="center" wrapText="1"/>
    </xf>
    <xf numFmtId="0" fontId="10" fillId="0" borderId="150" xfId="0" applyFont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0" fillId="0" borderId="124" xfId="0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124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left" vertical="center"/>
    </xf>
    <xf numFmtId="180" fontId="16" fillId="0" borderId="66" xfId="0" applyNumberFormat="1" applyFont="1" applyBorder="1" applyAlignment="1">
      <alignment horizontal="left" vertical="center" shrinkToFit="1"/>
    </xf>
    <xf numFmtId="180" fontId="16" fillId="0" borderId="0" xfId="0" applyNumberFormat="1" applyFont="1" applyBorder="1" applyAlignment="1">
      <alignment horizontal="left" vertical="center" wrapText="1" shrinkToFit="1"/>
    </xf>
    <xf numFmtId="0" fontId="15" fillId="0" borderId="58" xfId="0" applyFont="1" applyFill="1" applyBorder="1" applyAlignment="1">
      <alignment horizontal="left" vertical="center" shrinkToFit="1"/>
    </xf>
    <xf numFmtId="0" fontId="10" fillId="0" borderId="39" xfId="0" applyFont="1" applyFill="1" applyBorder="1" applyAlignment="1">
      <alignment horizontal="left" vertical="center" shrinkToFit="1"/>
    </xf>
    <xf numFmtId="0" fontId="10" fillId="0" borderId="53" xfId="0" applyFont="1" applyFill="1" applyBorder="1" applyAlignment="1">
      <alignment horizontal="left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0" fillId="0" borderId="99" xfId="0" applyFill="1" applyBorder="1" applyAlignment="1">
      <alignment vertical="center" shrinkToFit="1"/>
    </xf>
    <xf numFmtId="0" fontId="0" fillId="0" borderId="81" xfId="0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left" vertical="distributed" wrapText="1"/>
    </xf>
    <xf numFmtId="0" fontId="2" fillId="0" borderId="2" xfId="0" applyNumberFormat="1" applyFont="1" applyBorder="1" applyAlignment="1">
      <alignment horizontal="left" vertical="distributed"/>
    </xf>
    <xf numFmtId="0" fontId="2" fillId="0" borderId="3" xfId="0" applyNumberFormat="1" applyFont="1" applyBorder="1" applyAlignment="1">
      <alignment horizontal="left" vertical="distributed"/>
    </xf>
    <xf numFmtId="0" fontId="2" fillId="0" borderId="6" xfId="0" applyNumberFormat="1" applyFont="1" applyBorder="1" applyAlignment="1">
      <alignment horizontal="left" vertical="distributed"/>
    </xf>
    <xf numFmtId="0" fontId="2" fillId="0" borderId="7" xfId="0" applyNumberFormat="1" applyFont="1" applyBorder="1" applyAlignment="1">
      <alignment horizontal="left" vertical="distributed"/>
    </xf>
    <xf numFmtId="0" fontId="2" fillId="0" borderId="8" xfId="0" applyNumberFormat="1" applyFont="1" applyBorder="1" applyAlignment="1">
      <alignment horizontal="left" vertical="distributed"/>
    </xf>
    <xf numFmtId="180" fontId="2" fillId="0" borderId="99" xfId="0" applyNumberFormat="1" applyFon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180" fontId="2" fillId="0" borderId="58" xfId="0" applyNumberFormat="1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177" fontId="2" fillId="0" borderId="140" xfId="0" applyNumberFormat="1" applyFont="1" applyBorder="1" applyAlignment="1">
      <alignment horizontal="left" vertical="center" shrinkToFit="1"/>
    </xf>
    <xf numFmtId="177" fontId="2" fillId="0" borderId="141" xfId="0" applyNumberFormat="1" applyFont="1" applyBorder="1" applyAlignment="1">
      <alignment horizontal="left" vertical="center" shrinkToFit="1"/>
    </xf>
    <xf numFmtId="177" fontId="2" fillId="0" borderId="142" xfId="0" applyNumberFormat="1" applyFont="1" applyBorder="1" applyAlignment="1">
      <alignment horizontal="left"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7" fontId="2" fillId="0" borderId="49" xfId="0" applyNumberFormat="1" applyFont="1" applyBorder="1" applyAlignment="1">
      <alignment horizontal="left" vertical="center"/>
    </xf>
    <xf numFmtId="177" fontId="2" fillId="0" borderId="66" xfId="0" applyNumberFormat="1" applyFont="1" applyBorder="1" applyAlignment="1">
      <alignment horizontal="left" vertical="center"/>
    </xf>
    <xf numFmtId="0" fontId="2" fillId="0" borderId="138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180" fontId="13" fillId="0" borderId="0" xfId="0" applyNumberFormat="1" applyFont="1" applyBorder="1" applyAlignment="1">
      <alignment horizontal="left" vertical="center" wrapText="1" shrinkToFit="1"/>
    </xf>
    <xf numFmtId="180" fontId="13" fillId="0" borderId="0" xfId="0" applyNumberFormat="1" applyFont="1" applyBorder="1" applyAlignment="1">
      <alignment horizontal="left" vertical="center" shrinkToFit="1"/>
    </xf>
    <xf numFmtId="177" fontId="2" fillId="0" borderId="12" xfId="1" applyNumberFormat="1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177" fontId="2" fillId="0" borderId="36" xfId="1" applyNumberFormat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177" fontId="2" fillId="0" borderId="107" xfId="1" applyNumberFormat="1" applyFont="1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178" fontId="2" fillId="0" borderId="31" xfId="1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6" xfId="0" applyBorder="1" applyAlignment="1">
      <alignment vertical="center"/>
    </xf>
    <xf numFmtId="0" fontId="2" fillId="0" borderId="2" xfId="1" applyFont="1" applyBorder="1" applyAlignment="1">
      <alignment horizontal="justify" vertical="justify" wrapText="1"/>
    </xf>
    <xf numFmtId="178" fontId="2" fillId="0" borderId="50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177" fontId="2" fillId="0" borderId="49" xfId="1" applyNumberFormat="1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64" xfId="0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177" fontId="2" fillId="0" borderId="17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177" fontId="2" fillId="0" borderId="17" xfId="1" applyNumberFormat="1" applyFont="1" applyBorder="1" applyAlignment="1">
      <alignment horizontal="left" vertical="center"/>
    </xf>
    <xf numFmtId="178" fontId="2" fillId="0" borderId="113" xfId="1" applyNumberFormat="1" applyFon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15" xfId="0" applyBorder="1" applyAlignment="1">
      <alignment vertical="center"/>
    </xf>
    <xf numFmtId="177" fontId="2" fillId="0" borderId="111" xfId="1" applyNumberFormat="1" applyFont="1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10" xfId="0" applyBorder="1" applyAlignment="1">
      <alignment vertical="center"/>
    </xf>
    <xf numFmtId="178" fontId="2" fillId="0" borderId="17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107" xfId="1" applyNumberFormat="1" applyFont="1" applyBorder="1" applyAlignment="1">
      <alignment vertical="center" shrinkToFit="1"/>
    </xf>
    <xf numFmtId="178" fontId="2" fillId="0" borderId="31" xfId="1" applyNumberFormat="1" applyFont="1" applyBorder="1" applyAlignment="1">
      <alignment vertical="center" shrinkToFit="1"/>
    </xf>
    <xf numFmtId="177" fontId="2" fillId="0" borderId="111" xfId="1" applyNumberFormat="1" applyFont="1" applyBorder="1" applyAlignment="1">
      <alignment vertical="center" shrinkToFit="1"/>
    </xf>
    <xf numFmtId="178" fontId="2" fillId="0" borderId="113" xfId="1" applyNumberFormat="1" applyFont="1" applyBorder="1" applyAlignment="1">
      <alignment vertical="center" shrinkToFit="1"/>
    </xf>
    <xf numFmtId="178" fontId="2" fillId="0" borderId="117" xfId="1" applyNumberFormat="1" applyFont="1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118" xfId="0" applyBorder="1" applyAlignment="1">
      <alignment vertical="center"/>
    </xf>
    <xf numFmtId="178" fontId="2" fillId="0" borderId="119" xfId="1" applyNumberFormat="1" applyFont="1" applyBorder="1" applyAlignment="1">
      <alignment vertical="center"/>
    </xf>
    <xf numFmtId="0" fontId="0" fillId="0" borderId="120" xfId="0" applyBorder="1" applyAlignment="1">
      <alignment vertical="center"/>
    </xf>
    <xf numFmtId="0" fontId="0" fillId="0" borderId="116" xfId="0" applyBorder="1" applyAlignment="1">
      <alignment vertical="center"/>
    </xf>
    <xf numFmtId="177" fontId="2" fillId="0" borderId="47" xfId="1" applyNumberFormat="1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104" xfId="0" applyBorder="1" applyAlignment="1">
      <alignment vertical="center"/>
    </xf>
    <xf numFmtId="178" fontId="2" fillId="0" borderId="117" xfId="1" applyNumberFormat="1" applyFont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left" vertical="center"/>
    </xf>
    <xf numFmtId="0" fontId="9" fillId="0" borderId="138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9" fillId="0" borderId="12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5" fillId="0" borderId="150" xfId="0" applyFont="1" applyBorder="1" applyAlignment="1">
      <alignment horizontal="left" vertical="top" wrapText="1"/>
    </xf>
    <xf numFmtId="0" fontId="10" fillId="0" borderId="150" xfId="0" applyFont="1" applyBorder="1" applyAlignment="1">
      <alignment horizontal="left" vertical="top"/>
    </xf>
    <xf numFmtId="0" fontId="7" fillId="0" borderId="3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10" fillId="0" borderId="37" xfId="0" applyFont="1" applyBorder="1" applyAlignment="1">
      <alignment vertical="center"/>
    </xf>
    <xf numFmtId="0" fontId="7" fillId="0" borderId="37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/>
    </xf>
    <xf numFmtId="178" fontId="2" fillId="0" borderId="0" xfId="1" applyNumberFormat="1" applyFont="1" applyBorder="1" applyAlignment="1">
      <alignment horizontal="left" vertical="center" shrinkToFit="1"/>
    </xf>
    <xf numFmtId="177" fontId="2" fillId="0" borderId="57" xfId="1" applyNumberFormat="1" applyFont="1" applyBorder="1" applyAlignment="1">
      <alignment horizontal="left" vertical="center"/>
    </xf>
    <xf numFmtId="177" fontId="2" fillId="0" borderId="24" xfId="1" applyNumberFormat="1" applyFont="1" applyBorder="1" applyAlignment="1">
      <alignment horizontal="left" vertical="center"/>
    </xf>
    <xf numFmtId="180" fontId="2" fillId="0" borderId="17" xfId="1" applyNumberFormat="1" applyFont="1" applyBorder="1" applyAlignment="1">
      <alignment horizontal="left" vertical="center"/>
    </xf>
    <xf numFmtId="180" fontId="2" fillId="0" borderId="0" xfId="1" applyNumberFormat="1" applyFont="1" applyBorder="1" applyAlignment="1">
      <alignment horizontal="left"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24" xfId="0" applyNumberFormat="1" applyFont="1" applyBorder="1" applyAlignment="1">
      <alignment horizontal="left" vertical="center"/>
    </xf>
    <xf numFmtId="180" fontId="2" fillId="0" borderId="17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distributed" wrapText="1"/>
    </xf>
    <xf numFmtId="0" fontId="2" fillId="0" borderId="6" xfId="0" applyNumberFormat="1" applyFont="1" applyBorder="1" applyAlignment="1">
      <alignment horizontal="left" vertical="distributed" wrapText="1"/>
    </xf>
    <xf numFmtId="0" fontId="2" fillId="0" borderId="7" xfId="0" applyNumberFormat="1" applyFont="1" applyBorder="1" applyAlignment="1">
      <alignment horizontal="left" vertical="distributed" wrapText="1"/>
    </xf>
    <xf numFmtId="0" fontId="11" fillId="0" borderId="75" xfId="1" applyNumberFormat="1" applyFont="1" applyFill="1" applyBorder="1" applyAlignment="1">
      <alignment horizontal="center" vertical="center"/>
    </xf>
    <xf numFmtId="0" fontId="11" fillId="0" borderId="64" xfId="1" applyNumberFormat="1" applyFont="1" applyFill="1" applyBorder="1" applyAlignment="1">
      <alignment horizontal="center" vertical="center"/>
    </xf>
    <xf numFmtId="0" fontId="11" fillId="0" borderId="77" xfId="1" applyNumberFormat="1" applyFont="1" applyFill="1" applyBorder="1" applyAlignment="1">
      <alignment horizontal="center" vertical="center"/>
    </xf>
    <xf numFmtId="0" fontId="11" fillId="0" borderId="56" xfId="1" applyNumberFormat="1" applyFont="1" applyFill="1" applyBorder="1" applyAlignment="1">
      <alignment horizontal="center" vertical="center"/>
    </xf>
    <xf numFmtId="0" fontId="11" fillId="0" borderId="66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 wrapText="1"/>
    </xf>
    <xf numFmtId="0" fontId="11" fillId="0" borderId="67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/>
    </xf>
    <xf numFmtId="0" fontId="11" fillId="0" borderId="51" xfId="1" applyNumberFormat="1" applyFont="1" applyFill="1" applyBorder="1" applyAlignment="1">
      <alignment horizontal="center" vertical="center"/>
    </xf>
    <xf numFmtId="0" fontId="11" fillId="0" borderId="78" xfId="1" applyNumberFormat="1" applyFont="1" applyFill="1" applyBorder="1" applyAlignment="1">
      <alignment horizontal="left" vertical="center" shrinkToFit="1"/>
    </xf>
    <xf numFmtId="0" fontId="0" fillId="0" borderId="19" xfId="0" applyFill="1" applyBorder="1" applyAlignment="1">
      <alignment vertical="center" shrinkToFit="1"/>
    </xf>
    <xf numFmtId="0" fontId="11" fillId="0" borderId="95" xfId="1" applyNumberFormat="1" applyFont="1" applyFill="1" applyBorder="1" applyAlignment="1">
      <alignment horizontal="center" vertical="center"/>
    </xf>
    <xf numFmtId="0" fontId="11" fillId="0" borderId="13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distributed"/>
    </xf>
    <xf numFmtId="0" fontId="1" fillId="0" borderId="3" xfId="1" applyFill="1" applyBorder="1" applyAlignment="1">
      <alignment vertical="distributed"/>
    </xf>
    <xf numFmtId="0" fontId="1" fillId="0" borderId="89" xfId="1" applyFill="1" applyBorder="1" applyAlignment="1">
      <alignment vertical="distributed"/>
    </xf>
    <xf numFmtId="0" fontId="1" fillId="0" borderId="90" xfId="1" applyFill="1" applyBorder="1" applyAlignment="1">
      <alignment vertical="distributed"/>
    </xf>
    <xf numFmtId="0" fontId="1" fillId="0" borderId="6" xfId="1" applyFill="1" applyBorder="1" applyAlignment="1">
      <alignment vertical="distributed"/>
    </xf>
    <xf numFmtId="0" fontId="1" fillId="0" borderId="7" xfId="1" applyFill="1" applyBorder="1" applyAlignment="1">
      <alignment vertical="distributed"/>
    </xf>
    <xf numFmtId="0" fontId="11" fillId="0" borderId="87" xfId="1" applyNumberFormat="1" applyFont="1" applyFill="1" applyBorder="1" applyAlignment="1">
      <alignment horizontal="center" vertical="center"/>
    </xf>
    <xf numFmtId="0" fontId="11" fillId="0" borderId="91" xfId="1" applyNumberFormat="1" applyFont="1" applyFill="1" applyBorder="1" applyAlignment="1">
      <alignment horizontal="center" vertical="center"/>
    </xf>
    <xf numFmtId="0" fontId="11" fillId="0" borderId="88" xfId="1" applyNumberFormat="1" applyFont="1" applyFill="1" applyBorder="1" applyAlignment="1">
      <alignment horizontal="center" vertical="center"/>
    </xf>
    <xf numFmtId="0" fontId="11" fillId="0" borderId="92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89" xfId="0" applyFont="1" applyFill="1" applyBorder="1" applyAlignment="1">
      <alignment horizontal="left" vertical="center"/>
    </xf>
    <xf numFmtId="0" fontId="6" fillId="2" borderId="90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6" xfId="0" applyFont="1" applyFill="1" applyBorder="1" applyAlignment="1">
      <alignment horizontal="center" vertical="center" textRotation="255" shrinkToFit="1"/>
    </xf>
    <xf numFmtId="0" fontId="10" fillId="2" borderId="157" xfId="0" applyFont="1" applyFill="1" applyBorder="1" applyAlignment="1">
      <alignment horizontal="center" vertical="center" textRotation="255" shrinkToFit="1"/>
    </xf>
    <xf numFmtId="0" fontId="10" fillId="2" borderId="158" xfId="0" applyFont="1" applyFill="1" applyBorder="1" applyAlignment="1">
      <alignment horizontal="center" vertical="center" textRotation="255" shrinkToFit="1"/>
    </xf>
    <xf numFmtId="0" fontId="10" fillId="2" borderId="159" xfId="0" applyFont="1" applyFill="1" applyBorder="1" applyAlignment="1">
      <alignment horizontal="center" vertical="center" textRotation="255" shrinkToFit="1"/>
    </xf>
    <xf numFmtId="0" fontId="10" fillId="2" borderId="160" xfId="0" applyFont="1" applyFill="1" applyBorder="1" applyAlignment="1">
      <alignment horizontal="center" vertical="center" textRotation="255" shrinkToFit="1"/>
    </xf>
    <xf numFmtId="0" fontId="10" fillId="2" borderId="161" xfId="0" applyFont="1" applyFill="1" applyBorder="1" applyAlignment="1">
      <alignment horizontal="center" vertical="center" textRotation="255" shrinkToFit="1"/>
    </xf>
    <xf numFmtId="0" fontId="20" fillId="2" borderId="49" xfId="0" applyFont="1" applyFill="1" applyBorder="1" applyAlignment="1">
      <alignment horizontal="right" vertical="center"/>
    </xf>
    <xf numFmtId="0" fontId="20" fillId="2" borderId="162" xfId="0" applyFont="1" applyFill="1" applyBorder="1" applyAlignment="1">
      <alignment horizontal="right" vertical="center"/>
    </xf>
    <xf numFmtId="0" fontId="20" fillId="2" borderId="163" xfId="0" applyFont="1" applyFill="1" applyBorder="1" applyAlignment="1">
      <alignment horizontal="right" vertical="center"/>
    </xf>
    <xf numFmtId="0" fontId="20" fillId="2" borderId="138" xfId="0" applyFont="1" applyFill="1" applyBorder="1" applyAlignment="1">
      <alignment horizontal="right" vertical="center"/>
    </xf>
    <xf numFmtId="0" fontId="10" fillId="2" borderId="78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right" vertical="center"/>
    </xf>
    <xf numFmtId="0" fontId="20" fillId="2" borderId="166" xfId="0" applyFont="1" applyFill="1" applyBorder="1" applyAlignment="1">
      <alignment horizontal="right" vertical="center"/>
    </xf>
    <xf numFmtId="0" fontId="20" fillId="2" borderId="167" xfId="0" applyFont="1" applyFill="1" applyBorder="1" applyAlignment="1">
      <alignment horizontal="right" vertical="center"/>
    </xf>
    <xf numFmtId="0" fontId="20" fillId="2" borderId="67" xfId="0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horizontal="right" vertical="center"/>
    </xf>
    <xf numFmtId="0" fontId="10" fillId="2" borderId="75" xfId="0" applyFont="1" applyFill="1" applyBorder="1" applyAlignment="1">
      <alignment horizontal="left" vertical="center" shrinkToFit="1"/>
    </xf>
    <xf numFmtId="0" fontId="10" fillId="2" borderId="64" xfId="0" applyFont="1" applyFill="1" applyBorder="1" applyAlignment="1">
      <alignment horizontal="left" vertical="center" shrinkToFit="1"/>
    </xf>
    <xf numFmtId="0" fontId="20" fillId="2" borderId="66" xfId="0" applyFont="1" applyFill="1" applyBorder="1" applyAlignment="1">
      <alignment horizontal="right" vertical="center"/>
    </xf>
    <xf numFmtId="0" fontId="20" fillId="2" borderId="64" xfId="0" applyFont="1" applyFill="1" applyBorder="1" applyAlignment="1">
      <alignment horizontal="right" vertical="center"/>
    </xf>
    <xf numFmtId="0" fontId="20" fillId="2" borderId="51" xfId="0" applyFont="1" applyFill="1" applyBorder="1" applyAlignment="1">
      <alignment horizontal="right" vertical="center"/>
    </xf>
    <xf numFmtId="0" fontId="10" fillId="2" borderId="77" xfId="0" applyFont="1" applyFill="1" applyBorder="1" applyAlignment="1">
      <alignment horizontal="left" vertical="center"/>
    </xf>
    <xf numFmtId="0" fontId="10" fillId="2" borderId="56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right" vertical="center"/>
    </xf>
    <xf numFmtId="0" fontId="20" fillId="2" borderId="168" xfId="0" applyFont="1" applyFill="1" applyBorder="1" applyAlignment="1">
      <alignment horizontal="right" vertical="center"/>
    </xf>
    <xf numFmtId="0" fontId="20" fillId="2" borderId="165" xfId="0" applyFont="1" applyFill="1" applyBorder="1" applyAlignment="1">
      <alignment horizontal="right" vertical="center"/>
    </xf>
    <xf numFmtId="0" fontId="20" fillId="2" borderId="125" xfId="0" applyFont="1" applyFill="1" applyBorder="1" applyAlignment="1">
      <alignment horizontal="right" vertical="center"/>
    </xf>
    <xf numFmtId="0" fontId="20" fillId="2" borderId="30" xfId="0" applyFont="1" applyFill="1" applyBorder="1" applyAlignment="1">
      <alignment horizontal="right" vertical="center"/>
    </xf>
    <xf numFmtId="0" fontId="20" fillId="2" borderId="56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top" wrapText="1"/>
    </xf>
    <xf numFmtId="0" fontId="20" fillId="2" borderId="169" xfId="0" applyFont="1" applyFill="1" applyBorder="1" applyAlignment="1">
      <alignment horizontal="right" vertical="center"/>
    </xf>
    <xf numFmtId="0" fontId="20" fillId="2" borderId="84" xfId="0" applyFont="1" applyFill="1" applyBorder="1" applyAlignment="1">
      <alignment horizontal="right" vertical="center"/>
    </xf>
    <xf numFmtId="0" fontId="20" fillId="2" borderId="69" xfId="0" applyFont="1" applyFill="1" applyBorder="1" applyAlignment="1">
      <alignment horizontal="right" vertical="center"/>
    </xf>
    <xf numFmtId="0" fontId="20" fillId="2" borderId="170" xfId="0" applyFont="1" applyFill="1" applyBorder="1" applyAlignment="1">
      <alignment horizontal="right" vertical="center"/>
    </xf>
    <xf numFmtId="0" fontId="20" fillId="2" borderId="126" xfId="0" applyFont="1" applyFill="1" applyBorder="1" applyAlignment="1">
      <alignment horizontal="right" vertical="center"/>
    </xf>
    <xf numFmtId="0" fontId="20" fillId="2" borderId="71" xfId="0" applyFont="1" applyFill="1" applyBorder="1" applyAlignment="1">
      <alignment horizontal="right" vertical="center"/>
    </xf>
    <xf numFmtId="0" fontId="10" fillId="2" borderId="83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183" fontId="20" fillId="2" borderId="84" xfId="0" applyNumberFormat="1" applyFont="1" applyFill="1" applyBorder="1" applyAlignment="1">
      <alignment horizontal="right" vertical="center"/>
    </xf>
    <xf numFmtId="183" fontId="20" fillId="2" borderId="169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vertical="center"/>
    </xf>
    <xf numFmtId="0" fontId="19" fillId="2" borderId="5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138" xfId="0" applyFont="1" applyFill="1" applyBorder="1" applyAlignment="1">
      <alignment horizontal="center" vertical="center"/>
    </xf>
    <xf numFmtId="0" fontId="19" fillId="2" borderId="105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/>
    </xf>
    <xf numFmtId="0" fontId="19" fillId="2" borderId="75" xfId="0" applyFont="1" applyFill="1" applyBorder="1" applyAlignment="1">
      <alignment vertical="center" shrinkToFit="1"/>
    </xf>
    <xf numFmtId="0" fontId="19" fillId="2" borderId="138" xfId="0" applyFont="1" applyFill="1" applyBorder="1" applyAlignment="1">
      <alignment vertical="center" shrinkToFit="1"/>
    </xf>
    <xf numFmtId="0" fontId="19" fillId="2" borderId="30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9" fillId="2" borderId="75" xfId="0" applyFont="1" applyFill="1" applyBorder="1" applyAlignment="1">
      <alignment horizontal="center" vertical="center" shrinkToFit="1"/>
    </xf>
    <xf numFmtId="0" fontId="19" fillId="2" borderId="138" xfId="0" applyFont="1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5" xfId="2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99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14</xdr:row>
      <xdr:rowOff>90487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905625" y="2509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6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5381625" y="1009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60"/>
  <sheetViews>
    <sheetView showGridLines="0" zoomScale="125" zoomScaleNormal="125" workbookViewId="0">
      <selection activeCell="B2" sqref="B2:E3"/>
    </sheetView>
  </sheetViews>
  <sheetFormatPr defaultRowHeight="13.2" x14ac:dyDescent="0.2"/>
  <cols>
    <col min="1" max="1" width="0.6640625" customWidth="1"/>
    <col min="2" max="2" width="11.21875" customWidth="1"/>
    <col min="3" max="4" width="2.44140625" customWidth="1"/>
    <col min="5" max="5" width="15.6640625" customWidth="1"/>
    <col min="6" max="10" width="7.44140625" customWidth="1"/>
    <col min="11" max="11" width="1.44140625" customWidth="1"/>
    <col min="12" max="12" width="7.88671875" style="4" customWidth="1"/>
  </cols>
  <sheetData>
    <row r="1" spans="2:12" ht="13.8" thickBot="1" x14ac:dyDescent="0.25">
      <c r="B1" s="1" t="s">
        <v>232</v>
      </c>
      <c r="C1" s="2"/>
      <c r="D1" s="1"/>
      <c r="E1" s="1"/>
      <c r="F1" s="1"/>
      <c r="G1" s="1"/>
      <c r="H1" s="3"/>
      <c r="I1" s="3"/>
      <c r="J1" s="3"/>
      <c r="K1" s="3"/>
    </row>
    <row r="2" spans="2:12" ht="11.25" customHeight="1" x14ac:dyDescent="0.2">
      <c r="B2" s="564" t="s">
        <v>251</v>
      </c>
      <c r="C2" s="565"/>
      <c r="D2" s="565"/>
      <c r="E2" s="566"/>
      <c r="F2" s="570" t="s">
        <v>119</v>
      </c>
      <c r="G2" s="570" t="s">
        <v>120</v>
      </c>
      <c r="H2" s="562" t="s">
        <v>121</v>
      </c>
      <c r="I2" s="562" t="s">
        <v>122</v>
      </c>
      <c r="J2" s="560" t="s">
        <v>160</v>
      </c>
      <c r="K2" s="5"/>
      <c r="L2"/>
    </row>
    <row r="3" spans="2:12" ht="11.25" customHeight="1" thickBot="1" x14ac:dyDescent="0.25">
      <c r="B3" s="567"/>
      <c r="C3" s="568"/>
      <c r="D3" s="568"/>
      <c r="E3" s="569"/>
      <c r="F3" s="571"/>
      <c r="G3" s="571"/>
      <c r="H3" s="563"/>
      <c r="I3" s="563"/>
      <c r="J3" s="561"/>
      <c r="K3" s="5"/>
      <c r="L3"/>
    </row>
    <row r="4" spans="2:12" ht="12" customHeight="1" x14ac:dyDescent="0.2">
      <c r="B4" s="6" t="s">
        <v>50</v>
      </c>
      <c r="C4" s="7" t="s">
        <v>0</v>
      </c>
      <c r="D4" s="8"/>
      <c r="E4" s="147"/>
      <c r="F4" s="187">
        <v>15355</v>
      </c>
      <c r="G4" s="187">
        <v>15980</v>
      </c>
      <c r="H4" s="290">
        <v>15219</v>
      </c>
      <c r="I4" s="290">
        <v>14325</v>
      </c>
      <c r="J4" s="336">
        <v>14135</v>
      </c>
      <c r="K4" s="9"/>
      <c r="L4"/>
    </row>
    <row r="5" spans="2:12" ht="12" customHeight="1" x14ac:dyDescent="0.2">
      <c r="B5" s="10"/>
      <c r="C5" s="11" t="s">
        <v>1</v>
      </c>
      <c r="D5" s="12"/>
      <c r="E5" s="148"/>
      <c r="F5" s="183">
        <v>10958</v>
      </c>
      <c r="G5" s="183">
        <v>11022</v>
      </c>
      <c r="H5" s="44">
        <v>10457</v>
      </c>
      <c r="I5" s="44">
        <v>10113</v>
      </c>
      <c r="J5" s="228">
        <v>9868</v>
      </c>
      <c r="K5" s="9"/>
      <c r="L5"/>
    </row>
    <row r="6" spans="2:12" ht="12" customHeight="1" x14ac:dyDescent="0.2">
      <c r="B6" s="10"/>
      <c r="C6" s="14"/>
      <c r="D6" s="15" t="s">
        <v>96</v>
      </c>
      <c r="E6" s="16"/>
      <c r="F6" s="188">
        <v>6024</v>
      </c>
      <c r="G6" s="188">
        <v>5712</v>
      </c>
      <c r="H6" s="291">
        <v>5067</v>
      </c>
      <c r="I6" s="291">
        <v>4751</v>
      </c>
      <c r="J6" s="337">
        <v>4645</v>
      </c>
      <c r="K6" s="9"/>
      <c r="L6"/>
    </row>
    <row r="7" spans="2:12" ht="12" customHeight="1" x14ac:dyDescent="0.2">
      <c r="B7" s="17"/>
      <c r="C7" s="18"/>
      <c r="D7" s="19" t="s">
        <v>8</v>
      </c>
      <c r="E7" s="149"/>
      <c r="F7" s="189">
        <f>F6/F5*100</f>
        <v>54.973535316663622</v>
      </c>
      <c r="G7" s="189">
        <f>G6/G5*100</f>
        <v>51.823625476320089</v>
      </c>
      <c r="H7" s="292">
        <f>H6/H5*100</f>
        <v>48.455579994262216</v>
      </c>
      <c r="I7" s="292">
        <f>I6/I5*100</f>
        <v>46.979135765845939</v>
      </c>
      <c r="J7" s="338">
        <f>J6/J5*100</f>
        <v>47.071341710579652</v>
      </c>
      <c r="K7" s="20"/>
      <c r="L7"/>
    </row>
    <row r="8" spans="2:12" ht="12" customHeight="1" x14ac:dyDescent="0.2">
      <c r="B8" s="10"/>
      <c r="C8" s="14"/>
      <c r="D8" s="15" t="s">
        <v>97</v>
      </c>
      <c r="E8" s="16"/>
      <c r="F8" s="188">
        <v>595</v>
      </c>
      <c r="G8" s="188">
        <v>591</v>
      </c>
      <c r="H8" s="291">
        <v>605</v>
      </c>
      <c r="I8" s="291">
        <v>706</v>
      </c>
      <c r="J8" s="337">
        <v>632</v>
      </c>
      <c r="K8" s="9"/>
      <c r="L8"/>
    </row>
    <row r="9" spans="2:12" ht="12" customHeight="1" thickBot="1" x14ac:dyDescent="0.25">
      <c r="B9" s="21"/>
      <c r="C9" s="22"/>
      <c r="D9" s="23" t="s">
        <v>8</v>
      </c>
      <c r="E9" s="150"/>
      <c r="F9" s="190">
        <f>F8/F5*100</f>
        <v>5.4298229603942323</v>
      </c>
      <c r="G9" s="190">
        <f>G8/G5*100</f>
        <v>5.3620032661948827</v>
      </c>
      <c r="H9" s="293">
        <f>H8/H5*100</f>
        <v>5.7855981639093432</v>
      </c>
      <c r="I9" s="293">
        <f>I8/I5*100</f>
        <v>6.9811134183723924</v>
      </c>
      <c r="J9" s="339">
        <f>J8/J5*100</f>
        <v>6.404539927036887</v>
      </c>
      <c r="K9" s="20"/>
      <c r="L9"/>
    </row>
    <row r="10" spans="2:12" ht="12" customHeight="1" x14ac:dyDescent="0.2">
      <c r="B10" s="6" t="s">
        <v>2</v>
      </c>
      <c r="C10" s="7" t="s">
        <v>0</v>
      </c>
      <c r="D10" s="8"/>
      <c r="E10" s="147"/>
      <c r="F10" s="187">
        <v>2362</v>
      </c>
      <c r="G10" s="187">
        <v>2771</v>
      </c>
      <c r="H10" s="290">
        <v>3439</v>
      </c>
      <c r="I10" s="290">
        <v>3965</v>
      </c>
      <c r="J10" s="336">
        <v>4687</v>
      </c>
      <c r="K10" s="9"/>
      <c r="L10"/>
    </row>
    <row r="11" spans="2:12" ht="12" customHeight="1" x14ac:dyDescent="0.2">
      <c r="B11" s="10"/>
      <c r="C11" s="11" t="s">
        <v>1</v>
      </c>
      <c r="D11" s="12"/>
      <c r="E11" s="148"/>
      <c r="F11" s="183">
        <v>1761</v>
      </c>
      <c r="G11" s="183">
        <v>2101</v>
      </c>
      <c r="H11" s="44">
        <v>2536</v>
      </c>
      <c r="I11" s="44">
        <v>3008</v>
      </c>
      <c r="J11" s="228">
        <v>3578</v>
      </c>
      <c r="K11" s="9"/>
      <c r="L11"/>
    </row>
    <row r="12" spans="2:12" ht="12" customHeight="1" x14ac:dyDescent="0.2">
      <c r="B12" s="10"/>
      <c r="C12" s="14"/>
      <c r="D12" s="15" t="s">
        <v>96</v>
      </c>
      <c r="E12" s="16"/>
      <c r="F12" s="188">
        <v>484</v>
      </c>
      <c r="G12" s="188">
        <v>591</v>
      </c>
      <c r="H12" s="291">
        <v>649</v>
      </c>
      <c r="I12" s="291">
        <v>742</v>
      </c>
      <c r="J12" s="337">
        <v>762</v>
      </c>
      <c r="K12" s="9"/>
      <c r="L12"/>
    </row>
    <row r="13" spans="2:12" ht="12" customHeight="1" x14ac:dyDescent="0.2">
      <c r="B13" s="17"/>
      <c r="C13" s="18"/>
      <c r="D13" s="19" t="s">
        <v>8</v>
      </c>
      <c r="E13" s="149"/>
      <c r="F13" s="189">
        <f>F12/F11*100</f>
        <v>27.484383872799544</v>
      </c>
      <c r="G13" s="189">
        <f>G12/G11*100</f>
        <v>28.129462160875775</v>
      </c>
      <c r="H13" s="292">
        <f>H12/H11*100</f>
        <v>25.591482649842273</v>
      </c>
      <c r="I13" s="292">
        <f>I12/I11*100</f>
        <v>24.667553191489361</v>
      </c>
      <c r="J13" s="338">
        <f>J12/J11*100</f>
        <v>21.296813862493014</v>
      </c>
      <c r="K13" s="20"/>
      <c r="L13"/>
    </row>
    <row r="14" spans="2:12" ht="12" customHeight="1" x14ac:dyDescent="0.2">
      <c r="B14" s="10"/>
      <c r="C14" s="14"/>
      <c r="D14" s="15" t="s">
        <v>97</v>
      </c>
      <c r="E14" s="16"/>
      <c r="F14" s="188">
        <v>133</v>
      </c>
      <c r="G14" s="188">
        <v>154</v>
      </c>
      <c r="H14" s="291">
        <v>181</v>
      </c>
      <c r="I14" s="291">
        <v>250</v>
      </c>
      <c r="J14" s="337">
        <v>253</v>
      </c>
      <c r="K14" s="9"/>
      <c r="L14"/>
    </row>
    <row r="15" spans="2:12" ht="12" customHeight="1" thickBot="1" x14ac:dyDescent="0.25">
      <c r="B15" s="21"/>
      <c r="C15" s="22"/>
      <c r="D15" s="23" t="s">
        <v>57</v>
      </c>
      <c r="E15" s="150"/>
      <c r="F15" s="190">
        <f>F14/F11*100</f>
        <v>7.5525269733106191</v>
      </c>
      <c r="G15" s="190">
        <f>G14/G11*100</f>
        <v>7.3298429319371721</v>
      </c>
      <c r="H15" s="293">
        <f>H14/H11*100</f>
        <v>7.1372239747634065</v>
      </c>
      <c r="I15" s="293">
        <f>I14/I11*100</f>
        <v>8.3111702127659566</v>
      </c>
      <c r="J15" s="339">
        <f>J14/J11*100</f>
        <v>7.0709893795416434</v>
      </c>
      <c r="K15" s="20"/>
      <c r="L15"/>
    </row>
    <row r="16" spans="2:12" ht="12" customHeight="1" x14ac:dyDescent="0.2">
      <c r="B16" s="10" t="s">
        <v>3</v>
      </c>
      <c r="C16" s="24" t="s">
        <v>0</v>
      </c>
      <c r="D16" s="11"/>
      <c r="E16" s="147"/>
      <c r="F16" s="187">
        <v>637</v>
      </c>
      <c r="G16" s="187">
        <v>706</v>
      </c>
      <c r="H16" s="290">
        <v>784</v>
      </c>
      <c r="I16" s="290">
        <v>840</v>
      </c>
      <c r="J16" s="336">
        <v>862</v>
      </c>
      <c r="K16" s="9"/>
      <c r="L16"/>
    </row>
    <row r="17" spans="2:12" ht="12" customHeight="1" x14ac:dyDescent="0.2">
      <c r="B17" s="10" t="s">
        <v>4</v>
      </c>
      <c r="C17" s="14"/>
      <c r="D17" s="13" t="s">
        <v>98</v>
      </c>
      <c r="E17" s="26"/>
      <c r="F17" s="183">
        <v>129</v>
      </c>
      <c r="G17" s="183">
        <v>109</v>
      </c>
      <c r="H17" s="44">
        <v>86</v>
      </c>
      <c r="I17" s="44">
        <v>107</v>
      </c>
      <c r="J17" s="228">
        <v>122</v>
      </c>
      <c r="K17" s="9"/>
      <c r="L17"/>
    </row>
    <row r="18" spans="2:12" ht="12" customHeight="1" x14ac:dyDescent="0.2">
      <c r="B18" s="10"/>
      <c r="C18" s="14"/>
      <c r="D18" s="13" t="s">
        <v>99</v>
      </c>
      <c r="E18" s="26"/>
      <c r="F18" s="183">
        <v>144</v>
      </c>
      <c r="G18" s="183">
        <v>230</v>
      </c>
      <c r="H18" s="44">
        <v>364</v>
      </c>
      <c r="I18" s="44">
        <v>392</v>
      </c>
      <c r="J18" s="228">
        <v>434</v>
      </c>
      <c r="K18" s="9"/>
      <c r="L18"/>
    </row>
    <row r="19" spans="2:12" ht="12" customHeight="1" x14ac:dyDescent="0.2">
      <c r="B19" s="10"/>
      <c r="C19" s="27"/>
      <c r="D19" s="13" t="s">
        <v>100</v>
      </c>
      <c r="E19" s="26"/>
      <c r="F19" s="183">
        <v>11</v>
      </c>
      <c r="G19" s="183">
        <v>8</v>
      </c>
      <c r="H19" s="44">
        <v>3</v>
      </c>
      <c r="I19" s="44">
        <v>19</v>
      </c>
      <c r="J19" s="228">
        <v>14</v>
      </c>
      <c r="K19" s="9"/>
      <c r="L19"/>
    </row>
    <row r="20" spans="2:12" ht="12" customHeight="1" x14ac:dyDescent="0.2">
      <c r="B20" s="10"/>
      <c r="C20" s="28"/>
      <c r="D20" s="29" t="s">
        <v>81</v>
      </c>
      <c r="E20" s="30"/>
      <c r="F20" s="184">
        <f t="shared" ref="F20" si="0">F16-F17-F18-F19</f>
        <v>353</v>
      </c>
      <c r="G20" s="184">
        <f t="shared" ref="G20:H20" si="1">G16-G17-G18-G19</f>
        <v>359</v>
      </c>
      <c r="H20" s="294">
        <f t="shared" si="1"/>
        <v>331</v>
      </c>
      <c r="I20" s="294">
        <f t="shared" ref="I20:J20" si="2">I16-I17-I18-I19</f>
        <v>322</v>
      </c>
      <c r="J20" s="340">
        <f t="shared" si="2"/>
        <v>292</v>
      </c>
      <c r="K20" s="246"/>
      <c r="L20"/>
    </row>
    <row r="21" spans="2:12" ht="12" customHeight="1" x14ac:dyDescent="0.2">
      <c r="B21" s="10"/>
      <c r="C21" s="33" t="s">
        <v>1</v>
      </c>
      <c r="D21" s="34"/>
      <c r="E21" s="151"/>
      <c r="F21" s="184">
        <v>378</v>
      </c>
      <c r="G21" s="184">
        <v>398</v>
      </c>
      <c r="H21" s="294">
        <v>412</v>
      </c>
      <c r="I21" s="294">
        <v>409</v>
      </c>
      <c r="J21" s="340">
        <v>415</v>
      </c>
      <c r="K21" s="9"/>
      <c r="L21"/>
    </row>
    <row r="22" spans="2:12" ht="12" customHeight="1" x14ac:dyDescent="0.2">
      <c r="B22" s="10"/>
      <c r="C22" s="24"/>
      <c r="D22" s="15" t="s">
        <v>96</v>
      </c>
      <c r="E22" s="16"/>
      <c r="F22" s="188">
        <v>108</v>
      </c>
      <c r="G22" s="188">
        <v>80</v>
      </c>
      <c r="H22" s="291">
        <v>65</v>
      </c>
      <c r="I22" s="291">
        <v>69</v>
      </c>
      <c r="J22" s="337">
        <v>50</v>
      </c>
      <c r="K22" s="9"/>
      <c r="L22"/>
    </row>
    <row r="23" spans="2:12" ht="12" customHeight="1" x14ac:dyDescent="0.2">
      <c r="B23" s="17"/>
      <c r="C23" s="35"/>
      <c r="D23" s="19" t="s">
        <v>58</v>
      </c>
      <c r="E23" s="149"/>
      <c r="F23" s="189">
        <f>F22/F21*100</f>
        <v>28.571428571428569</v>
      </c>
      <c r="G23" s="189">
        <f>G22/G21*100</f>
        <v>20.100502512562816</v>
      </c>
      <c r="H23" s="292">
        <f>H22/H21*100</f>
        <v>15.776699029126215</v>
      </c>
      <c r="I23" s="292">
        <f>I22/I21*100</f>
        <v>16.87041564792176</v>
      </c>
      <c r="J23" s="338">
        <f>J22/J21*100</f>
        <v>12.048192771084338</v>
      </c>
      <c r="K23" s="20"/>
      <c r="L23"/>
    </row>
    <row r="24" spans="2:12" ht="12" customHeight="1" x14ac:dyDescent="0.2">
      <c r="B24" s="10"/>
      <c r="C24" s="24"/>
      <c r="D24" s="15" t="s">
        <v>97</v>
      </c>
      <c r="E24" s="16"/>
      <c r="F24" s="188">
        <v>49</v>
      </c>
      <c r="G24" s="188">
        <v>71</v>
      </c>
      <c r="H24" s="291">
        <v>82</v>
      </c>
      <c r="I24" s="291">
        <v>102</v>
      </c>
      <c r="J24" s="337">
        <v>133</v>
      </c>
      <c r="K24" s="9"/>
      <c r="L24"/>
    </row>
    <row r="25" spans="2:12" ht="12" customHeight="1" x14ac:dyDescent="0.2">
      <c r="B25" s="17"/>
      <c r="C25" s="35"/>
      <c r="D25" s="19" t="s">
        <v>59</v>
      </c>
      <c r="E25" s="149"/>
      <c r="F25" s="189">
        <f>F24/F21*100</f>
        <v>12.962962962962962</v>
      </c>
      <c r="G25" s="189">
        <f>G24/G21*100</f>
        <v>17.839195979899497</v>
      </c>
      <c r="H25" s="292">
        <f>H24/H21*100</f>
        <v>19.902912621359224</v>
      </c>
      <c r="I25" s="292">
        <f>I24/I21*100</f>
        <v>24.938875305623473</v>
      </c>
      <c r="J25" s="338">
        <f>J24/J21*100</f>
        <v>32.048192771084338</v>
      </c>
      <c r="K25" s="20"/>
      <c r="L25"/>
    </row>
    <row r="26" spans="2:12" ht="12" customHeight="1" x14ac:dyDescent="0.2">
      <c r="B26" s="10"/>
      <c r="C26" s="14"/>
      <c r="D26" s="31" t="s">
        <v>98</v>
      </c>
      <c r="E26" s="32"/>
      <c r="F26" s="184">
        <v>62</v>
      </c>
      <c r="G26" s="184">
        <v>45</v>
      </c>
      <c r="H26" s="294">
        <v>38</v>
      </c>
      <c r="I26" s="294">
        <v>42</v>
      </c>
      <c r="J26" s="340">
        <v>50</v>
      </c>
      <c r="K26" s="9"/>
      <c r="L26"/>
    </row>
    <row r="27" spans="2:12" ht="12" customHeight="1" x14ac:dyDescent="0.2">
      <c r="B27" s="10"/>
      <c r="C27" s="14"/>
      <c r="D27" s="14"/>
      <c r="E27" s="16" t="s">
        <v>96</v>
      </c>
      <c r="F27" s="188">
        <v>21</v>
      </c>
      <c r="G27" s="188">
        <v>11</v>
      </c>
      <c r="H27" s="291">
        <v>6</v>
      </c>
      <c r="I27" s="291">
        <v>11</v>
      </c>
      <c r="J27" s="337">
        <v>5</v>
      </c>
      <c r="K27" s="9"/>
      <c r="L27"/>
    </row>
    <row r="28" spans="2:12" ht="12" customHeight="1" x14ac:dyDescent="0.2">
      <c r="B28" s="17"/>
      <c r="C28" s="18"/>
      <c r="D28" s="18"/>
      <c r="E28" s="149" t="s">
        <v>57</v>
      </c>
      <c r="F28" s="191">
        <f>F27/F26*100</f>
        <v>33.87096774193548</v>
      </c>
      <c r="G28" s="191">
        <f>G27/G26*100</f>
        <v>24.444444444444443</v>
      </c>
      <c r="H28" s="295">
        <f>H27/H26*100</f>
        <v>15.789473684210526</v>
      </c>
      <c r="I28" s="295">
        <f>I27/I26*100</f>
        <v>26.190476190476193</v>
      </c>
      <c r="J28" s="341">
        <f>J27/J26*100</f>
        <v>10</v>
      </c>
      <c r="K28" s="20"/>
      <c r="L28"/>
    </row>
    <row r="29" spans="2:12" ht="12" customHeight="1" x14ac:dyDescent="0.2">
      <c r="B29" s="10"/>
      <c r="C29" s="14"/>
      <c r="D29" s="14"/>
      <c r="E29" s="16" t="s">
        <v>97</v>
      </c>
      <c r="F29" s="192">
        <v>6</v>
      </c>
      <c r="G29" s="192">
        <v>6</v>
      </c>
      <c r="H29" s="296">
        <v>7</v>
      </c>
      <c r="I29" s="296">
        <v>5</v>
      </c>
      <c r="J29" s="342">
        <v>18</v>
      </c>
      <c r="K29" s="9"/>
      <c r="L29"/>
    </row>
    <row r="30" spans="2:12" ht="12" customHeight="1" x14ac:dyDescent="0.2">
      <c r="B30" s="17"/>
      <c r="C30" s="18"/>
      <c r="D30" s="36"/>
      <c r="E30" s="152" t="s">
        <v>59</v>
      </c>
      <c r="F30" s="191">
        <f>F29/F26*100</f>
        <v>9.67741935483871</v>
      </c>
      <c r="G30" s="191">
        <f>G29/G26*100</f>
        <v>13.333333333333334</v>
      </c>
      <c r="H30" s="295">
        <f>H29/H26*100</f>
        <v>18.421052631578945</v>
      </c>
      <c r="I30" s="295">
        <f>I29/I26*100</f>
        <v>11.904761904761903</v>
      </c>
      <c r="J30" s="341">
        <f>J29/J26*100</f>
        <v>36</v>
      </c>
      <c r="K30" s="20"/>
      <c r="L30"/>
    </row>
    <row r="31" spans="2:12" ht="12" customHeight="1" x14ac:dyDescent="0.2">
      <c r="B31" s="10"/>
      <c r="C31" s="14"/>
      <c r="D31" s="31" t="s">
        <v>101</v>
      </c>
      <c r="E31" s="32"/>
      <c r="F31" s="183">
        <v>61</v>
      </c>
      <c r="G31" s="183">
        <v>86</v>
      </c>
      <c r="H31" s="44">
        <v>142</v>
      </c>
      <c r="I31" s="44">
        <v>177</v>
      </c>
      <c r="J31" s="228">
        <v>197</v>
      </c>
      <c r="K31" s="9"/>
      <c r="L31"/>
    </row>
    <row r="32" spans="2:12" ht="12" customHeight="1" x14ac:dyDescent="0.2">
      <c r="B32" s="10"/>
      <c r="C32" s="14"/>
      <c r="D32" s="14"/>
      <c r="E32" s="16" t="s">
        <v>96</v>
      </c>
      <c r="F32" s="188">
        <v>14</v>
      </c>
      <c r="G32" s="188">
        <v>14</v>
      </c>
      <c r="H32" s="291">
        <v>34</v>
      </c>
      <c r="I32" s="291">
        <v>38</v>
      </c>
      <c r="J32" s="337">
        <v>36</v>
      </c>
      <c r="K32" s="9"/>
      <c r="L32"/>
    </row>
    <row r="33" spans="2:12" ht="12" customHeight="1" x14ac:dyDescent="0.2">
      <c r="B33" s="17"/>
      <c r="C33" s="18"/>
      <c r="D33" s="18"/>
      <c r="E33" s="149" t="s">
        <v>59</v>
      </c>
      <c r="F33" s="189">
        <f>F32/F31*100</f>
        <v>22.950819672131146</v>
      </c>
      <c r="G33" s="189">
        <f>G32/G31*100</f>
        <v>16.279069767441861</v>
      </c>
      <c r="H33" s="292">
        <f>H32/H31*100</f>
        <v>23.943661971830984</v>
      </c>
      <c r="I33" s="292">
        <f>I32/I31*100</f>
        <v>21.468926553672315</v>
      </c>
      <c r="J33" s="338">
        <f>J32/J31*100</f>
        <v>18.274111675126903</v>
      </c>
      <c r="K33" s="20"/>
      <c r="L33"/>
    </row>
    <row r="34" spans="2:12" ht="12" customHeight="1" x14ac:dyDescent="0.2">
      <c r="B34" s="10"/>
      <c r="C34" s="14"/>
      <c r="D34" s="14"/>
      <c r="E34" s="16" t="s">
        <v>97</v>
      </c>
      <c r="F34" s="188">
        <v>14</v>
      </c>
      <c r="G34" s="188">
        <v>32</v>
      </c>
      <c r="H34" s="291">
        <v>50</v>
      </c>
      <c r="I34" s="291">
        <v>70</v>
      </c>
      <c r="J34" s="337">
        <v>83</v>
      </c>
      <c r="K34" s="9"/>
      <c r="L34"/>
    </row>
    <row r="35" spans="2:12" ht="12" customHeight="1" x14ac:dyDescent="0.2">
      <c r="B35" s="17"/>
      <c r="C35" s="18"/>
      <c r="D35" s="36"/>
      <c r="E35" s="152" t="s">
        <v>59</v>
      </c>
      <c r="F35" s="191">
        <f>F34/F31*100</f>
        <v>22.950819672131146</v>
      </c>
      <c r="G35" s="191">
        <f>G34/G31*100</f>
        <v>37.209302325581397</v>
      </c>
      <c r="H35" s="295">
        <f>H34/H31*100</f>
        <v>35.2112676056338</v>
      </c>
      <c r="I35" s="295">
        <f>I34/I31*100</f>
        <v>39.548022598870055</v>
      </c>
      <c r="J35" s="341">
        <f>J34/J31*100</f>
        <v>42.131979695431468</v>
      </c>
      <c r="K35" s="20"/>
      <c r="L35"/>
    </row>
    <row r="36" spans="2:12" ht="12" customHeight="1" x14ac:dyDescent="0.2">
      <c r="B36" s="10"/>
      <c r="C36" s="14"/>
      <c r="D36" s="14" t="s">
        <v>100</v>
      </c>
      <c r="E36" s="153"/>
      <c r="F36" s="183">
        <v>5</v>
      </c>
      <c r="G36" s="183">
        <v>3</v>
      </c>
      <c r="H36" s="44">
        <v>0</v>
      </c>
      <c r="I36" s="44">
        <v>9</v>
      </c>
      <c r="J36" s="228">
        <v>10</v>
      </c>
      <c r="K36" s="9"/>
      <c r="L36"/>
    </row>
    <row r="37" spans="2:12" ht="12" customHeight="1" x14ac:dyDescent="0.2">
      <c r="B37" s="10"/>
      <c r="C37" s="14"/>
      <c r="D37" s="14"/>
      <c r="E37" s="16" t="s">
        <v>96</v>
      </c>
      <c r="F37" s="188">
        <v>0</v>
      </c>
      <c r="G37" s="188">
        <v>0</v>
      </c>
      <c r="H37" s="291">
        <v>0</v>
      </c>
      <c r="I37" s="291">
        <v>0</v>
      </c>
      <c r="J37" s="337">
        <v>0</v>
      </c>
      <c r="K37" s="9"/>
      <c r="L37"/>
    </row>
    <row r="38" spans="2:12" ht="12" customHeight="1" x14ac:dyDescent="0.2">
      <c r="B38" s="17"/>
      <c r="C38" s="18"/>
      <c r="D38" s="18"/>
      <c r="E38" s="149" t="s">
        <v>57</v>
      </c>
      <c r="F38" s="189">
        <f>F37/F36*100</f>
        <v>0</v>
      </c>
      <c r="G38" s="189">
        <f>G37/G36*100</f>
        <v>0</v>
      </c>
      <c r="H38" s="292">
        <v>0</v>
      </c>
      <c r="I38" s="292">
        <v>0</v>
      </c>
      <c r="J38" s="338">
        <v>0</v>
      </c>
      <c r="K38" s="20"/>
      <c r="L38"/>
    </row>
    <row r="39" spans="2:12" ht="12" customHeight="1" x14ac:dyDescent="0.2">
      <c r="B39" s="10"/>
      <c r="C39" s="14"/>
      <c r="D39" s="14"/>
      <c r="E39" s="16" t="s">
        <v>97</v>
      </c>
      <c r="F39" s="188">
        <v>1</v>
      </c>
      <c r="G39" s="188">
        <v>3</v>
      </c>
      <c r="H39" s="291">
        <v>0</v>
      </c>
      <c r="I39" s="291">
        <v>9</v>
      </c>
      <c r="J39" s="337">
        <v>6</v>
      </c>
      <c r="K39" s="9"/>
      <c r="L39"/>
    </row>
    <row r="40" spans="2:12" ht="12" customHeight="1" x14ac:dyDescent="0.2">
      <c r="B40" s="17"/>
      <c r="C40" s="18"/>
      <c r="D40" s="35"/>
      <c r="E40" s="149" t="s">
        <v>59</v>
      </c>
      <c r="F40" s="189">
        <f>F39/F36*100</f>
        <v>20</v>
      </c>
      <c r="G40" s="189">
        <f>G39/G36*100</f>
        <v>100</v>
      </c>
      <c r="H40" s="292">
        <v>0</v>
      </c>
      <c r="I40" s="295">
        <f>I39/I36*100</f>
        <v>100</v>
      </c>
      <c r="J40" s="341">
        <f>J39/J36*100</f>
        <v>60</v>
      </c>
      <c r="K40" s="20"/>
      <c r="L40"/>
    </row>
    <row r="41" spans="2:12" ht="12" customHeight="1" x14ac:dyDescent="0.2">
      <c r="B41" s="10"/>
      <c r="C41" s="14"/>
      <c r="D41" s="31" t="s">
        <v>81</v>
      </c>
      <c r="E41" s="32"/>
      <c r="F41" s="183">
        <f t="shared" ref="F41" si="3">F21-F26-F31-F36</f>
        <v>250</v>
      </c>
      <c r="G41" s="183">
        <f t="shared" ref="G41:H41" si="4">G21-G26-G31-G36</f>
        <v>264</v>
      </c>
      <c r="H41" s="44">
        <f t="shared" si="4"/>
        <v>232</v>
      </c>
      <c r="I41" s="44">
        <f t="shared" ref="I41:J42" si="5">I21-I26-I31-I36</f>
        <v>181</v>
      </c>
      <c r="J41" s="228">
        <f t="shared" si="5"/>
        <v>158</v>
      </c>
      <c r="K41" s="246"/>
      <c r="L41"/>
    </row>
    <row r="42" spans="2:12" ht="12" customHeight="1" x14ac:dyDescent="0.2">
      <c r="B42" s="10"/>
      <c r="C42" s="14"/>
      <c r="D42" s="14"/>
      <c r="E42" s="16" t="s">
        <v>96</v>
      </c>
      <c r="F42" s="188">
        <f t="shared" ref="F42" si="6">F22-F27-F32-F37</f>
        <v>73</v>
      </c>
      <c r="G42" s="188">
        <f t="shared" ref="G42:H42" si="7">G22-G27-G32-G37</f>
        <v>55</v>
      </c>
      <c r="H42" s="291">
        <f t="shared" si="7"/>
        <v>25</v>
      </c>
      <c r="I42" s="291">
        <f t="shared" si="5"/>
        <v>20</v>
      </c>
      <c r="J42" s="337">
        <f t="shared" si="5"/>
        <v>9</v>
      </c>
      <c r="K42" s="246"/>
      <c r="L42"/>
    </row>
    <row r="43" spans="2:12" ht="12" customHeight="1" x14ac:dyDescent="0.2">
      <c r="B43" s="17"/>
      <c r="C43" s="18"/>
      <c r="D43" s="18"/>
      <c r="E43" s="149" t="s">
        <v>59</v>
      </c>
      <c r="F43" s="189">
        <f>F42/F41*100</f>
        <v>29.2</v>
      </c>
      <c r="G43" s="189">
        <f>G42/G41*100</f>
        <v>20.833333333333336</v>
      </c>
      <c r="H43" s="292">
        <f>H42/H41*100</f>
        <v>10.775862068965516</v>
      </c>
      <c r="I43" s="292">
        <f>I42/I41*100</f>
        <v>11.049723756906078</v>
      </c>
      <c r="J43" s="338">
        <f>J42/J41*100</f>
        <v>5.6962025316455698</v>
      </c>
      <c r="K43" s="20"/>
      <c r="L43"/>
    </row>
    <row r="44" spans="2:12" ht="12" customHeight="1" x14ac:dyDescent="0.2">
      <c r="B44" s="10"/>
      <c r="C44" s="14"/>
      <c r="D44" s="14"/>
      <c r="E44" s="16" t="s">
        <v>97</v>
      </c>
      <c r="F44" s="188">
        <f t="shared" ref="F44" si="8">F24-F29-F34-F39</f>
        <v>28</v>
      </c>
      <c r="G44" s="188">
        <f t="shared" ref="G44:H44" si="9">G24-G29-G34-G39</f>
        <v>30</v>
      </c>
      <c r="H44" s="291">
        <f t="shared" si="9"/>
        <v>25</v>
      </c>
      <c r="I44" s="291">
        <f t="shared" ref="I44:J44" si="10">I24-I29-I34-I39</f>
        <v>18</v>
      </c>
      <c r="J44" s="337">
        <f t="shared" si="10"/>
        <v>26</v>
      </c>
      <c r="K44" s="246"/>
      <c r="L44"/>
    </row>
    <row r="45" spans="2:12" ht="12" customHeight="1" thickBot="1" x14ac:dyDescent="0.25">
      <c r="B45" s="21"/>
      <c r="C45" s="22"/>
      <c r="D45" s="37"/>
      <c r="E45" s="150" t="s">
        <v>59</v>
      </c>
      <c r="F45" s="190">
        <f>F44/F41*100</f>
        <v>11.200000000000001</v>
      </c>
      <c r="G45" s="190">
        <f>G44/G41*100</f>
        <v>11.363636363636363</v>
      </c>
      <c r="H45" s="293">
        <f>H44/H41*100</f>
        <v>10.775862068965516</v>
      </c>
      <c r="I45" s="293">
        <f>I44/I41*100</f>
        <v>9.94475138121547</v>
      </c>
      <c r="J45" s="339">
        <f>J44/J41*100</f>
        <v>16.455696202531644</v>
      </c>
      <c r="K45" s="20"/>
      <c r="L45"/>
    </row>
    <row r="46" spans="2:12" ht="12" customHeight="1" x14ac:dyDescent="0.2">
      <c r="B46" s="6" t="s">
        <v>5</v>
      </c>
      <c r="C46" s="7" t="s">
        <v>0</v>
      </c>
      <c r="D46" s="8"/>
      <c r="E46" s="147"/>
      <c r="F46" s="187">
        <v>24</v>
      </c>
      <c r="G46" s="187">
        <v>6</v>
      </c>
      <c r="H46" s="290">
        <v>11</v>
      </c>
      <c r="I46" s="290">
        <v>12</v>
      </c>
      <c r="J46" s="336">
        <v>6</v>
      </c>
      <c r="K46" s="9"/>
      <c r="L46"/>
    </row>
    <row r="47" spans="2:12" ht="12" customHeight="1" x14ac:dyDescent="0.2">
      <c r="B47" s="10"/>
      <c r="C47" s="11" t="s">
        <v>1</v>
      </c>
      <c r="D47" s="12"/>
      <c r="E47" s="148"/>
      <c r="F47" s="183">
        <v>24</v>
      </c>
      <c r="G47" s="183">
        <v>3</v>
      </c>
      <c r="H47" s="44">
        <v>6</v>
      </c>
      <c r="I47" s="44">
        <v>12</v>
      </c>
      <c r="J47" s="228">
        <v>1</v>
      </c>
      <c r="K47" s="9"/>
      <c r="L47"/>
    </row>
    <row r="48" spans="2:12" ht="12" customHeight="1" x14ac:dyDescent="0.2">
      <c r="B48" s="10"/>
      <c r="C48" s="14"/>
      <c r="D48" s="15" t="s">
        <v>96</v>
      </c>
      <c r="E48" s="16"/>
      <c r="F48" s="188">
        <v>1</v>
      </c>
      <c r="G48" s="188">
        <v>0</v>
      </c>
      <c r="H48" s="291">
        <v>0</v>
      </c>
      <c r="I48" s="291">
        <v>0</v>
      </c>
      <c r="J48" s="337">
        <v>0</v>
      </c>
      <c r="K48" s="9"/>
      <c r="L48"/>
    </row>
    <row r="49" spans="2:12" ht="12" customHeight="1" x14ac:dyDescent="0.2">
      <c r="B49" s="17"/>
      <c r="C49" s="18"/>
      <c r="D49" s="19" t="s">
        <v>59</v>
      </c>
      <c r="E49" s="149"/>
      <c r="F49" s="189">
        <f>F48/F47*100</f>
        <v>4.1666666666666661</v>
      </c>
      <c r="G49" s="189">
        <f>G48/G47*100</f>
        <v>0</v>
      </c>
      <c r="H49" s="292">
        <f>H48/H47*100</f>
        <v>0</v>
      </c>
      <c r="I49" s="292">
        <f>I48/I47*100</f>
        <v>0</v>
      </c>
      <c r="J49" s="338">
        <f>J48/J47*100</f>
        <v>0</v>
      </c>
      <c r="K49" s="20"/>
      <c r="L49"/>
    </row>
    <row r="50" spans="2:12" ht="12" customHeight="1" x14ac:dyDescent="0.2">
      <c r="B50" s="10"/>
      <c r="C50" s="14"/>
      <c r="D50" s="15" t="s">
        <v>97</v>
      </c>
      <c r="E50" s="16"/>
      <c r="F50" s="188">
        <v>1</v>
      </c>
      <c r="G50" s="188">
        <v>1</v>
      </c>
      <c r="H50" s="291">
        <v>0</v>
      </c>
      <c r="I50" s="291">
        <v>0</v>
      </c>
      <c r="J50" s="337">
        <v>0</v>
      </c>
      <c r="K50" s="9"/>
      <c r="L50"/>
    </row>
    <row r="51" spans="2:12" ht="12" customHeight="1" thickBot="1" x14ac:dyDescent="0.25">
      <c r="B51" s="38"/>
      <c r="C51" s="39"/>
      <c r="D51" s="40" t="s">
        <v>59</v>
      </c>
      <c r="E51" s="154"/>
      <c r="F51" s="193">
        <f>F50/F47*100</f>
        <v>4.1666666666666661</v>
      </c>
      <c r="G51" s="193">
        <f>G50/G47*100</f>
        <v>33.333333333333329</v>
      </c>
      <c r="H51" s="297">
        <f>H50/H47*100</f>
        <v>0</v>
      </c>
      <c r="I51" s="297">
        <f>I50/I47*100</f>
        <v>0</v>
      </c>
      <c r="J51" s="343">
        <f>J50/J47*100</f>
        <v>0</v>
      </c>
      <c r="K51" s="20"/>
      <c r="L51"/>
    </row>
    <row r="52" spans="2:12" ht="12" customHeight="1" thickTop="1" x14ac:dyDescent="0.2">
      <c r="B52" s="10" t="s">
        <v>6</v>
      </c>
      <c r="C52" s="41" t="s">
        <v>0</v>
      </c>
      <c r="D52" s="42"/>
      <c r="E52" s="155"/>
      <c r="F52" s="194">
        <f>F4+F10+F16+F46</f>
        <v>18378</v>
      </c>
      <c r="G52" s="194">
        <f>G4+G10+G16+G46</f>
        <v>19463</v>
      </c>
      <c r="H52" s="298">
        <f>H4+H10+H16+H46</f>
        <v>19453</v>
      </c>
      <c r="I52" s="298">
        <f>I4+I10+I16+I46</f>
        <v>19142</v>
      </c>
      <c r="J52" s="344">
        <f>J4+J10+J16+J46</f>
        <v>19690</v>
      </c>
      <c r="K52" s="9"/>
      <c r="L52"/>
    </row>
    <row r="53" spans="2:12" ht="12" customHeight="1" x14ac:dyDescent="0.2">
      <c r="B53" s="10"/>
      <c r="C53" s="11" t="s">
        <v>1</v>
      </c>
      <c r="D53" s="12"/>
      <c r="E53" s="148"/>
      <c r="F53" s="183">
        <f t="shared" ref="F53" si="11">F5+F11+F21+F47</f>
        <v>13121</v>
      </c>
      <c r="G53" s="183">
        <f t="shared" ref="G53:H53" si="12">G5+G11+G21+G47</f>
        <v>13524</v>
      </c>
      <c r="H53" s="44">
        <f t="shared" si="12"/>
        <v>13411</v>
      </c>
      <c r="I53" s="44">
        <f t="shared" ref="I53:J54" si="13">I5+I11+I21+I47</f>
        <v>13542</v>
      </c>
      <c r="J53" s="228">
        <f t="shared" si="13"/>
        <v>13862</v>
      </c>
      <c r="K53" s="9"/>
      <c r="L53"/>
    </row>
    <row r="54" spans="2:12" ht="12" customHeight="1" x14ac:dyDescent="0.2">
      <c r="B54" s="10"/>
      <c r="C54" s="14"/>
      <c r="D54" s="15" t="s">
        <v>96</v>
      </c>
      <c r="E54" s="16"/>
      <c r="F54" s="188">
        <f t="shared" ref="F54" si="14">F6+F12+F22+F48</f>
        <v>6617</v>
      </c>
      <c r="G54" s="188">
        <f t="shared" ref="G54:H54" si="15">G6+G12+G22+G48</f>
        <v>6383</v>
      </c>
      <c r="H54" s="291">
        <f t="shared" si="15"/>
        <v>5781</v>
      </c>
      <c r="I54" s="291">
        <f t="shared" si="13"/>
        <v>5562</v>
      </c>
      <c r="J54" s="337">
        <f t="shared" si="13"/>
        <v>5457</v>
      </c>
      <c r="K54" s="9"/>
      <c r="L54"/>
    </row>
    <row r="55" spans="2:12" ht="12" customHeight="1" x14ac:dyDescent="0.2">
      <c r="B55" s="17"/>
      <c r="C55" s="18"/>
      <c r="D55" s="19" t="s">
        <v>59</v>
      </c>
      <c r="E55" s="149"/>
      <c r="F55" s="189">
        <f>F54/F53*100</f>
        <v>50.430607423214688</v>
      </c>
      <c r="G55" s="189">
        <f>G54/G53*100</f>
        <v>47.197574682046735</v>
      </c>
      <c r="H55" s="292">
        <f>H54/H53*100</f>
        <v>43.106405189769589</v>
      </c>
      <c r="I55" s="292">
        <f>I54/I53*100</f>
        <v>41.072219760744346</v>
      </c>
      <c r="J55" s="338">
        <f>J54/J53*100</f>
        <v>39.366613764247582</v>
      </c>
      <c r="K55" s="20"/>
      <c r="L55"/>
    </row>
    <row r="56" spans="2:12" ht="12" customHeight="1" x14ac:dyDescent="0.2">
      <c r="B56" s="10"/>
      <c r="C56" s="14"/>
      <c r="D56" s="15" t="s">
        <v>97</v>
      </c>
      <c r="E56" s="16"/>
      <c r="F56" s="188">
        <f>F8+F14+F24+F50</f>
        <v>778</v>
      </c>
      <c r="G56" s="188">
        <f>G8+G14+G24+G50</f>
        <v>817</v>
      </c>
      <c r="H56" s="291">
        <f>H8+H14+H24+H50</f>
        <v>868</v>
      </c>
      <c r="I56" s="291">
        <f>I8+I14+I24+I50</f>
        <v>1058</v>
      </c>
      <c r="J56" s="337">
        <f>J8+J14+J24+J50</f>
        <v>1018</v>
      </c>
      <c r="K56" s="9"/>
      <c r="L56"/>
    </row>
    <row r="57" spans="2:12" ht="12" customHeight="1" thickBot="1" x14ac:dyDescent="0.25">
      <c r="B57" s="21"/>
      <c r="C57" s="22"/>
      <c r="D57" s="23" t="s">
        <v>59</v>
      </c>
      <c r="E57" s="150"/>
      <c r="F57" s="190">
        <f>F56/F53*100</f>
        <v>5.9294261108147239</v>
      </c>
      <c r="G57" s="190">
        <f>G56/G53*100</f>
        <v>6.0411120970127179</v>
      </c>
      <c r="H57" s="293">
        <f>H56/H53*100</f>
        <v>6.4722988591454769</v>
      </c>
      <c r="I57" s="293">
        <f>I56/I53*100</f>
        <v>7.8127307635504355</v>
      </c>
      <c r="J57" s="339">
        <f>J56/J53*100</f>
        <v>7.3438176309334873</v>
      </c>
      <c r="K57" s="20"/>
      <c r="L57"/>
    </row>
    <row r="58" spans="2:12" ht="12" customHeight="1" x14ac:dyDescent="0.2">
      <c r="B58" s="239" t="s">
        <v>78</v>
      </c>
      <c r="C58" s="2"/>
      <c r="D58" s="2"/>
      <c r="E58" s="2"/>
      <c r="F58" s="2"/>
      <c r="G58" s="2"/>
      <c r="H58" s="2"/>
      <c r="I58" s="2"/>
      <c r="J58" s="2"/>
      <c r="K58" s="2"/>
    </row>
    <row r="59" spans="2:12" ht="12" customHeight="1" x14ac:dyDescent="0.2">
      <c r="B59" s="239" t="s">
        <v>112</v>
      </c>
      <c r="C59" s="2"/>
      <c r="D59" s="2"/>
      <c r="E59" s="2"/>
      <c r="F59" s="2"/>
      <c r="G59" s="2"/>
      <c r="H59" s="2"/>
      <c r="I59" s="2"/>
      <c r="J59" s="2"/>
      <c r="K59" s="2"/>
    </row>
    <row r="60" spans="2:12" ht="12" customHeight="1" x14ac:dyDescent="0.2">
      <c r="B60" s="43"/>
      <c r="C60" s="2"/>
      <c r="D60" s="2"/>
      <c r="E60" s="2"/>
      <c r="F60" s="2"/>
      <c r="G60" s="2"/>
      <c r="H60" s="2"/>
      <c r="I60" s="2"/>
      <c r="J60" s="2"/>
      <c r="K60" s="2"/>
    </row>
  </sheetData>
  <mergeCells count="6">
    <mergeCell ref="J2:J3"/>
    <mergeCell ref="H2:H3"/>
    <mergeCell ref="B2:E3"/>
    <mergeCell ref="F2:F3"/>
    <mergeCell ref="G2:G3"/>
    <mergeCell ref="I2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  <ignoredErrors>
    <ignoredError sqref="I43:J43 F43 I55:J55 F55 G43:H43 G55:H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M60"/>
  <sheetViews>
    <sheetView showGridLines="0" zoomScale="120" zoomScaleNormal="120" workbookViewId="0">
      <selection activeCell="B2" sqref="B2:F3"/>
    </sheetView>
  </sheetViews>
  <sheetFormatPr defaultColWidth="9" defaultRowHeight="13.2" x14ac:dyDescent="0.2"/>
  <cols>
    <col min="1" max="1" width="1.88671875" style="95" customWidth="1"/>
    <col min="2" max="2" width="8.77734375" style="95" customWidth="1"/>
    <col min="3" max="3" width="2.77734375" style="95" customWidth="1"/>
    <col min="4" max="4" width="4.21875" style="95" customWidth="1"/>
    <col min="5" max="6" width="7.33203125" style="95" customWidth="1"/>
    <col min="7" max="9" width="6.77734375" style="95" customWidth="1"/>
    <col min="10" max="10" width="6.77734375" style="425" customWidth="1"/>
    <col min="11" max="11" width="6.77734375" style="95" customWidth="1"/>
    <col min="12" max="12" width="1.44140625" style="244" customWidth="1"/>
    <col min="13" max="13" width="9" style="99"/>
    <col min="14" max="16384" width="9" style="95"/>
  </cols>
  <sheetData>
    <row r="1" spans="2:13" ht="13.8" thickBot="1" x14ac:dyDescent="0.25">
      <c r="B1" s="96" t="s">
        <v>241</v>
      </c>
      <c r="C1" s="96"/>
      <c r="D1" s="2"/>
      <c r="E1" s="1"/>
      <c r="F1" s="1"/>
      <c r="G1" s="97"/>
      <c r="H1" s="97"/>
      <c r="I1" s="98"/>
      <c r="J1" s="98"/>
      <c r="K1" s="3"/>
      <c r="L1" s="3"/>
    </row>
    <row r="2" spans="2:13" ht="11.25" customHeight="1" x14ac:dyDescent="0.2">
      <c r="B2" s="564" t="s">
        <v>115</v>
      </c>
      <c r="C2" s="641"/>
      <c r="D2" s="565"/>
      <c r="E2" s="565"/>
      <c r="F2" s="566"/>
      <c r="G2" s="570" t="s">
        <v>119</v>
      </c>
      <c r="H2" s="570" t="s">
        <v>132</v>
      </c>
      <c r="I2" s="562" t="s">
        <v>121</v>
      </c>
      <c r="J2" s="562" t="s">
        <v>122</v>
      </c>
      <c r="K2" s="560" t="s">
        <v>160</v>
      </c>
      <c r="L2" s="5"/>
      <c r="M2" s="95"/>
    </row>
    <row r="3" spans="2:13" ht="11.25" customHeight="1" thickBot="1" x14ac:dyDescent="0.25">
      <c r="B3" s="567"/>
      <c r="C3" s="568"/>
      <c r="D3" s="568"/>
      <c r="E3" s="568"/>
      <c r="F3" s="569"/>
      <c r="G3" s="571"/>
      <c r="H3" s="571"/>
      <c r="I3" s="563"/>
      <c r="J3" s="563"/>
      <c r="K3" s="561"/>
      <c r="L3" s="250"/>
      <c r="M3" s="95"/>
    </row>
    <row r="4" spans="2:13" x14ac:dyDescent="0.2">
      <c r="B4" s="134" t="s">
        <v>50</v>
      </c>
      <c r="C4" s="631" t="s">
        <v>0</v>
      </c>
      <c r="D4" s="632"/>
      <c r="E4" s="8"/>
      <c r="F4" s="147"/>
      <c r="G4" s="187">
        <v>150</v>
      </c>
      <c r="H4" s="187">
        <v>73</v>
      </c>
      <c r="I4" s="290">
        <v>82</v>
      </c>
      <c r="J4" s="290">
        <v>126</v>
      </c>
      <c r="K4" s="336">
        <v>127</v>
      </c>
      <c r="L4" s="251"/>
      <c r="M4" s="95"/>
    </row>
    <row r="5" spans="2:13" x14ac:dyDescent="0.2">
      <c r="B5" s="10"/>
      <c r="C5" s="633" t="s">
        <v>1</v>
      </c>
      <c r="D5" s="634"/>
      <c r="E5" s="12"/>
      <c r="F5" s="148"/>
      <c r="G5" s="183">
        <v>176</v>
      </c>
      <c r="H5" s="183">
        <v>96</v>
      </c>
      <c r="I5" s="44">
        <v>97</v>
      </c>
      <c r="J5" s="44">
        <v>153</v>
      </c>
      <c r="K5" s="228">
        <v>157</v>
      </c>
      <c r="L5" s="9"/>
      <c r="M5" s="95"/>
    </row>
    <row r="6" spans="2:13" x14ac:dyDescent="0.2">
      <c r="B6" s="10"/>
      <c r="C6" s="14"/>
      <c r="D6" s="635" t="s">
        <v>96</v>
      </c>
      <c r="E6" s="636"/>
      <c r="F6" s="637"/>
      <c r="G6" s="213">
        <v>25</v>
      </c>
      <c r="H6" s="213">
        <v>19</v>
      </c>
      <c r="I6" s="316">
        <v>11</v>
      </c>
      <c r="J6" s="316">
        <v>14</v>
      </c>
      <c r="K6" s="372">
        <v>32</v>
      </c>
      <c r="L6" s="9"/>
      <c r="M6" s="95"/>
    </row>
    <row r="7" spans="2:13" x14ac:dyDescent="0.2">
      <c r="B7" s="17"/>
      <c r="C7" s="169"/>
      <c r="D7" s="638" t="s">
        <v>57</v>
      </c>
      <c r="E7" s="639"/>
      <c r="F7" s="640"/>
      <c r="G7" s="214">
        <f>G6/G5*100</f>
        <v>14.204545454545455</v>
      </c>
      <c r="H7" s="214">
        <f>H6/H5*100</f>
        <v>19.791666666666664</v>
      </c>
      <c r="I7" s="317">
        <f>I6/I5*100</f>
        <v>11.340206185567011</v>
      </c>
      <c r="J7" s="317">
        <f>J6/J5*100</f>
        <v>9.1503267973856204</v>
      </c>
      <c r="K7" s="373">
        <f>K6/K5*100</f>
        <v>20.382165605095544</v>
      </c>
      <c r="L7" s="20"/>
      <c r="M7" s="95"/>
    </row>
    <row r="8" spans="2:13" x14ac:dyDescent="0.2">
      <c r="B8" s="10"/>
      <c r="C8" s="168"/>
      <c r="D8" s="635" t="s">
        <v>97</v>
      </c>
      <c r="E8" s="636"/>
      <c r="F8" s="637"/>
      <c r="G8" s="213">
        <v>135</v>
      </c>
      <c r="H8" s="213">
        <v>72</v>
      </c>
      <c r="I8" s="316">
        <v>73</v>
      </c>
      <c r="J8" s="316">
        <v>120</v>
      </c>
      <c r="K8" s="372">
        <v>103</v>
      </c>
      <c r="L8" s="9"/>
      <c r="M8" s="95"/>
    </row>
    <row r="9" spans="2:13" ht="13.8" thickBot="1" x14ac:dyDescent="0.25">
      <c r="B9" s="21"/>
      <c r="C9" s="170"/>
      <c r="D9" s="642" t="s">
        <v>59</v>
      </c>
      <c r="E9" s="643"/>
      <c r="F9" s="644"/>
      <c r="G9" s="215">
        <f>G8/G5*100</f>
        <v>76.704545454545453</v>
      </c>
      <c r="H9" s="215">
        <f>H8/H5*100</f>
        <v>75</v>
      </c>
      <c r="I9" s="318">
        <f>I8/I5*100</f>
        <v>75.257731958762889</v>
      </c>
      <c r="J9" s="318">
        <f>J8/J5*100</f>
        <v>78.431372549019613</v>
      </c>
      <c r="K9" s="374">
        <f>K8/K5*100</f>
        <v>65.605095541401269</v>
      </c>
      <c r="L9" s="20"/>
      <c r="M9" s="95"/>
    </row>
    <row r="10" spans="2:13" x14ac:dyDescent="0.2">
      <c r="B10" s="6" t="s">
        <v>2</v>
      </c>
      <c r="C10" s="631" t="s">
        <v>0</v>
      </c>
      <c r="D10" s="632"/>
      <c r="E10" s="632"/>
      <c r="F10" s="645"/>
      <c r="G10" s="187">
        <v>40</v>
      </c>
      <c r="H10" s="187">
        <v>65</v>
      </c>
      <c r="I10" s="290">
        <v>42</v>
      </c>
      <c r="J10" s="290">
        <v>81</v>
      </c>
      <c r="K10" s="336">
        <v>75</v>
      </c>
      <c r="L10" s="9"/>
      <c r="M10" s="95"/>
    </row>
    <row r="11" spans="2:13" x14ac:dyDescent="0.2">
      <c r="B11" s="10"/>
      <c r="C11" s="633" t="s">
        <v>1</v>
      </c>
      <c r="D11" s="646"/>
      <c r="E11" s="646"/>
      <c r="F11" s="647"/>
      <c r="G11" s="183">
        <v>40</v>
      </c>
      <c r="H11" s="183">
        <v>59</v>
      </c>
      <c r="I11" s="44">
        <v>42</v>
      </c>
      <c r="J11" s="44">
        <v>67</v>
      </c>
      <c r="K11" s="228">
        <v>63</v>
      </c>
      <c r="L11" s="9"/>
      <c r="M11" s="95"/>
    </row>
    <row r="12" spans="2:13" x14ac:dyDescent="0.2">
      <c r="B12" s="10"/>
      <c r="C12" s="168"/>
      <c r="D12" s="635" t="s">
        <v>96</v>
      </c>
      <c r="E12" s="636"/>
      <c r="F12" s="637"/>
      <c r="G12" s="213">
        <v>4</v>
      </c>
      <c r="H12" s="213">
        <v>2</v>
      </c>
      <c r="I12" s="316">
        <v>3</v>
      </c>
      <c r="J12" s="316">
        <v>8</v>
      </c>
      <c r="K12" s="372">
        <v>12</v>
      </c>
      <c r="L12" s="9"/>
      <c r="M12" s="95"/>
    </row>
    <row r="13" spans="2:13" x14ac:dyDescent="0.2">
      <c r="B13" s="17"/>
      <c r="C13" s="169"/>
      <c r="D13" s="638" t="s">
        <v>59</v>
      </c>
      <c r="E13" s="639"/>
      <c r="F13" s="640"/>
      <c r="G13" s="214">
        <f>G12/G11*100</f>
        <v>10</v>
      </c>
      <c r="H13" s="214">
        <f>H12/H11*100</f>
        <v>3.3898305084745761</v>
      </c>
      <c r="I13" s="317">
        <f>I12/I11*100</f>
        <v>7.1428571428571423</v>
      </c>
      <c r="J13" s="317">
        <f>J12/J11*100</f>
        <v>11.940298507462686</v>
      </c>
      <c r="K13" s="373">
        <f>K12/K11*100</f>
        <v>19.047619047619047</v>
      </c>
      <c r="L13" s="20"/>
      <c r="M13" s="95"/>
    </row>
    <row r="14" spans="2:13" x14ac:dyDescent="0.2">
      <c r="B14" s="10"/>
      <c r="C14" s="168"/>
      <c r="D14" s="635" t="s">
        <v>97</v>
      </c>
      <c r="E14" s="636"/>
      <c r="F14" s="637"/>
      <c r="G14" s="213">
        <v>23</v>
      </c>
      <c r="H14" s="213">
        <v>21</v>
      </c>
      <c r="I14" s="316">
        <v>21</v>
      </c>
      <c r="J14" s="316">
        <v>36</v>
      </c>
      <c r="K14" s="372">
        <v>25</v>
      </c>
      <c r="L14" s="9"/>
      <c r="M14" s="95"/>
    </row>
    <row r="15" spans="2:13" ht="13.8" thickBot="1" x14ac:dyDescent="0.25">
      <c r="B15" s="21"/>
      <c r="C15" s="170"/>
      <c r="D15" s="642" t="s">
        <v>59</v>
      </c>
      <c r="E15" s="643"/>
      <c r="F15" s="644"/>
      <c r="G15" s="215">
        <f>G14/G11*100</f>
        <v>57.499999999999993</v>
      </c>
      <c r="H15" s="215">
        <f>H14/H11*100</f>
        <v>35.593220338983052</v>
      </c>
      <c r="I15" s="318">
        <f>I14/I11*100</f>
        <v>50</v>
      </c>
      <c r="J15" s="318">
        <f>J14/J11*100</f>
        <v>53.731343283582092</v>
      </c>
      <c r="K15" s="374">
        <f>K14/K11*100</f>
        <v>39.682539682539684</v>
      </c>
      <c r="L15" s="20"/>
      <c r="M15" s="95"/>
    </row>
    <row r="16" spans="2:13" x14ac:dyDescent="0.2">
      <c r="B16" s="133" t="s">
        <v>3</v>
      </c>
      <c r="C16" s="648" t="s">
        <v>0</v>
      </c>
      <c r="D16" s="649"/>
      <c r="E16" s="649"/>
      <c r="F16" s="650"/>
      <c r="G16" s="194">
        <v>55</v>
      </c>
      <c r="H16" s="194">
        <v>102</v>
      </c>
      <c r="I16" s="298">
        <v>77</v>
      </c>
      <c r="J16" s="298">
        <v>95</v>
      </c>
      <c r="K16" s="344">
        <v>122</v>
      </c>
      <c r="L16" s="9"/>
      <c r="M16" s="95"/>
    </row>
    <row r="17" spans="2:13" x14ac:dyDescent="0.2">
      <c r="B17" s="289" t="s">
        <v>4</v>
      </c>
      <c r="C17" s="171"/>
      <c r="D17" s="651" t="s">
        <v>98</v>
      </c>
      <c r="E17" s="634"/>
      <c r="F17" s="652"/>
      <c r="G17" s="183">
        <v>8</v>
      </c>
      <c r="H17" s="183">
        <v>16</v>
      </c>
      <c r="I17" s="44">
        <v>14</v>
      </c>
      <c r="J17" s="44">
        <v>27</v>
      </c>
      <c r="K17" s="228">
        <v>32</v>
      </c>
      <c r="L17" s="9"/>
      <c r="M17" s="95"/>
    </row>
    <row r="18" spans="2:13" x14ac:dyDescent="0.2">
      <c r="B18" s="10"/>
      <c r="C18" s="168"/>
      <c r="D18" s="653" t="s">
        <v>105</v>
      </c>
      <c r="E18" s="654"/>
      <c r="F18" s="655"/>
      <c r="G18" s="183">
        <v>9</v>
      </c>
      <c r="H18" s="183">
        <v>6</v>
      </c>
      <c r="I18" s="44">
        <v>7</v>
      </c>
      <c r="J18" s="44">
        <v>10</v>
      </c>
      <c r="K18" s="228">
        <v>32</v>
      </c>
      <c r="L18" s="9"/>
      <c r="M18" s="95"/>
    </row>
    <row r="19" spans="2:13" x14ac:dyDescent="0.2">
      <c r="B19" s="10"/>
      <c r="C19" s="168"/>
      <c r="D19" s="651" t="s">
        <v>106</v>
      </c>
      <c r="E19" s="634"/>
      <c r="F19" s="652"/>
      <c r="G19" s="183">
        <v>1</v>
      </c>
      <c r="H19" s="183">
        <v>2</v>
      </c>
      <c r="I19" s="44">
        <v>1</v>
      </c>
      <c r="J19" s="44">
        <v>6</v>
      </c>
      <c r="K19" s="228">
        <v>0</v>
      </c>
      <c r="L19" s="9"/>
      <c r="M19" s="95"/>
    </row>
    <row r="20" spans="2:13" x14ac:dyDescent="0.2">
      <c r="B20" s="10"/>
      <c r="C20" s="25"/>
      <c r="D20" s="651" t="s">
        <v>107</v>
      </c>
      <c r="E20" s="634"/>
      <c r="F20" s="652"/>
      <c r="G20" s="184">
        <f t="shared" ref="G20" si="0">G16-G17-G18-G19</f>
        <v>37</v>
      </c>
      <c r="H20" s="184">
        <f t="shared" ref="H20:I20" si="1">H16-H17-H18-H19</f>
        <v>78</v>
      </c>
      <c r="I20" s="294">
        <f t="shared" si="1"/>
        <v>55</v>
      </c>
      <c r="J20" s="294">
        <f t="shared" ref="J20:K20" si="2">J16-J17-J18-J19</f>
        <v>52</v>
      </c>
      <c r="K20" s="340">
        <f t="shared" si="2"/>
        <v>58</v>
      </c>
      <c r="L20" s="246"/>
      <c r="M20" s="95"/>
    </row>
    <row r="21" spans="2:13" x14ac:dyDescent="0.2">
      <c r="B21" s="10"/>
      <c r="C21" s="656" t="s">
        <v>1</v>
      </c>
      <c r="D21" s="654"/>
      <c r="E21" s="654"/>
      <c r="F21" s="655"/>
      <c r="G21" s="184">
        <v>63</v>
      </c>
      <c r="H21" s="184">
        <v>94</v>
      </c>
      <c r="I21" s="294">
        <v>78</v>
      </c>
      <c r="J21" s="294">
        <v>69</v>
      </c>
      <c r="K21" s="340">
        <v>92</v>
      </c>
      <c r="L21" s="9"/>
      <c r="M21" s="95"/>
    </row>
    <row r="22" spans="2:13" x14ac:dyDescent="0.2">
      <c r="B22" s="10"/>
      <c r="C22" s="14"/>
      <c r="D22" s="635" t="s">
        <v>96</v>
      </c>
      <c r="E22" s="636"/>
      <c r="F22" s="637"/>
      <c r="G22" s="213">
        <v>9</v>
      </c>
      <c r="H22" s="213">
        <v>21</v>
      </c>
      <c r="I22" s="316">
        <v>5</v>
      </c>
      <c r="J22" s="316">
        <v>3</v>
      </c>
      <c r="K22" s="372">
        <v>5</v>
      </c>
      <c r="L22" s="9"/>
      <c r="M22" s="95"/>
    </row>
    <row r="23" spans="2:13" x14ac:dyDescent="0.2">
      <c r="B23" s="17"/>
      <c r="C23" s="169"/>
      <c r="D23" s="657" t="s">
        <v>59</v>
      </c>
      <c r="E23" s="658"/>
      <c r="F23" s="659"/>
      <c r="G23" s="214">
        <f>G22/G21*100</f>
        <v>14.285714285714285</v>
      </c>
      <c r="H23" s="214">
        <f>H22/H21*100</f>
        <v>22.340425531914892</v>
      </c>
      <c r="I23" s="317">
        <f>I22/I21*100</f>
        <v>6.4102564102564097</v>
      </c>
      <c r="J23" s="317">
        <f>J22/J21*100</f>
        <v>4.3478260869565215</v>
      </c>
      <c r="K23" s="373">
        <f>K22/K21*100</f>
        <v>5.4347826086956523</v>
      </c>
      <c r="L23" s="20"/>
      <c r="M23" s="95"/>
    </row>
    <row r="24" spans="2:13" x14ac:dyDescent="0.2">
      <c r="B24" s="10"/>
      <c r="C24" s="168"/>
      <c r="D24" s="660" t="s">
        <v>97</v>
      </c>
      <c r="E24" s="661"/>
      <c r="F24" s="662"/>
      <c r="G24" s="213">
        <v>30</v>
      </c>
      <c r="H24" s="213">
        <v>26</v>
      </c>
      <c r="I24" s="316">
        <v>28</v>
      </c>
      <c r="J24" s="316">
        <v>27</v>
      </c>
      <c r="K24" s="372">
        <v>54</v>
      </c>
      <c r="L24" s="9"/>
      <c r="M24" s="95"/>
    </row>
    <row r="25" spans="2:13" x14ac:dyDescent="0.2">
      <c r="B25" s="17"/>
      <c r="C25" s="169"/>
      <c r="D25" s="663" t="s">
        <v>57</v>
      </c>
      <c r="E25" s="654"/>
      <c r="F25" s="655"/>
      <c r="G25" s="214">
        <f>G24/G21*100</f>
        <v>47.619047619047613</v>
      </c>
      <c r="H25" s="214">
        <f>H24/H21*100</f>
        <v>27.659574468085108</v>
      </c>
      <c r="I25" s="317">
        <f>I24/I21*100</f>
        <v>35.897435897435898</v>
      </c>
      <c r="J25" s="317">
        <f>J24/J21*100</f>
        <v>39.130434782608695</v>
      </c>
      <c r="K25" s="373">
        <f>K24/K21*100</f>
        <v>58.695652173913047</v>
      </c>
      <c r="L25" s="20"/>
      <c r="M25" s="95"/>
    </row>
    <row r="26" spans="2:13" x14ac:dyDescent="0.2">
      <c r="B26" s="10"/>
      <c r="C26" s="168"/>
      <c r="D26" s="664" t="s">
        <v>98</v>
      </c>
      <c r="E26" s="646"/>
      <c r="F26" s="647"/>
      <c r="G26" s="184">
        <v>10</v>
      </c>
      <c r="H26" s="184">
        <v>13</v>
      </c>
      <c r="I26" s="294">
        <v>13</v>
      </c>
      <c r="J26" s="294">
        <v>10</v>
      </c>
      <c r="K26" s="340">
        <v>19</v>
      </c>
      <c r="L26" s="9"/>
      <c r="M26" s="95"/>
    </row>
    <row r="27" spans="2:13" x14ac:dyDescent="0.2">
      <c r="B27" s="10"/>
      <c r="C27" s="168"/>
      <c r="D27" s="14"/>
      <c r="E27" s="665" t="s">
        <v>96</v>
      </c>
      <c r="F27" s="637"/>
      <c r="G27" s="213">
        <v>3</v>
      </c>
      <c r="H27" s="213">
        <v>6</v>
      </c>
      <c r="I27" s="316">
        <v>0</v>
      </c>
      <c r="J27" s="316">
        <v>1</v>
      </c>
      <c r="K27" s="372">
        <v>3</v>
      </c>
      <c r="L27" s="9"/>
      <c r="M27" s="95"/>
    </row>
    <row r="28" spans="2:13" x14ac:dyDescent="0.2">
      <c r="B28" s="17"/>
      <c r="C28" s="169"/>
      <c r="D28" s="18"/>
      <c r="E28" s="666" t="s">
        <v>59</v>
      </c>
      <c r="F28" s="640"/>
      <c r="G28" s="216">
        <f>G27/G26*100</f>
        <v>30</v>
      </c>
      <c r="H28" s="216">
        <f>H27/H26*100</f>
        <v>46.153846153846153</v>
      </c>
      <c r="I28" s="319">
        <f>I27/I26*100</f>
        <v>0</v>
      </c>
      <c r="J28" s="319">
        <f>J27/J26*100</f>
        <v>10</v>
      </c>
      <c r="K28" s="375">
        <f>K27/K26*100</f>
        <v>15.789473684210526</v>
      </c>
      <c r="L28" s="20"/>
      <c r="M28" s="95"/>
    </row>
    <row r="29" spans="2:13" x14ac:dyDescent="0.2">
      <c r="B29" s="10"/>
      <c r="C29" s="168"/>
      <c r="D29" s="14"/>
      <c r="E29" s="665" t="s">
        <v>97</v>
      </c>
      <c r="F29" s="637"/>
      <c r="G29" s="213">
        <v>3</v>
      </c>
      <c r="H29" s="213">
        <v>3</v>
      </c>
      <c r="I29" s="316">
        <v>3</v>
      </c>
      <c r="J29" s="316">
        <v>2</v>
      </c>
      <c r="K29" s="372">
        <v>9</v>
      </c>
      <c r="L29" s="9"/>
      <c r="M29" s="95"/>
    </row>
    <row r="30" spans="2:13" x14ac:dyDescent="0.2">
      <c r="B30" s="17"/>
      <c r="C30" s="169"/>
      <c r="D30" s="173"/>
      <c r="E30" s="666" t="s">
        <v>59</v>
      </c>
      <c r="F30" s="640"/>
      <c r="G30" s="216">
        <f>G29/G26*100</f>
        <v>30</v>
      </c>
      <c r="H30" s="216">
        <f>H29/H26*100</f>
        <v>23.076923076923077</v>
      </c>
      <c r="I30" s="319">
        <f>I29/I26*100</f>
        <v>23.076923076923077</v>
      </c>
      <c r="J30" s="319">
        <f>J29/J26*100</f>
        <v>20</v>
      </c>
      <c r="K30" s="375">
        <f>K29/K26*100</f>
        <v>47.368421052631575</v>
      </c>
      <c r="L30" s="20"/>
      <c r="M30" s="95"/>
    </row>
    <row r="31" spans="2:13" x14ac:dyDescent="0.2">
      <c r="B31" s="10"/>
      <c r="C31" s="168"/>
      <c r="D31" s="664" t="s">
        <v>105</v>
      </c>
      <c r="E31" s="634"/>
      <c r="F31" s="652"/>
      <c r="G31" s="183">
        <v>10</v>
      </c>
      <c r="H31" s="183">
        <v>6</v>
      </c>
      <c r="I31" s="44">
        <v>12</v>
      </c>
      <c r="J31" s="44">
        <v>10</v>
      </c>
      <c r="K31" s="228">
        <v>32</v>
      </c>
      <c r="L31" s="9"/>
      <c r="M31" s="95"/>
    </row>
    <row r="32" spans="2:13" x14ac:dyDescent="0.2">
      <c r="B32" s="10"/>
      <c r="C32" s="168"/>
      <c r="D32" s="14"/>
      <c r="E32" s="667" t="s">
        <v>96</v>
      </c>
      <c r="F32" s="662"/>
      <c r="G32" s="213">
        <v>2</v>
      </c>
      <c r="H32" s="213">
        <v>2</v>
      </c>
      <c r="I32" s="316">
        <v>3</v>
      </c>
      <c r="J32" s="316">
        <v>1</v>
      </c>
      <c r="K32" s="372">
        <v>0</v>
      </c>
      <c r="L32" s="9"/>
      <c r="M32" s="95"/>
    </row>
    <row r="33" spans="2:13" x14ac:dyDescent="0.2">
      <c r="B33" s="17"/>
      <c r="C33" s="169"/>
      <c r="D33" s="18"/>
      <c r="E33" s="668" t="s">
        <v>59</v>
      </c>
      <c r="F33" s="659"/>
      <c r="G33" s="214">
        <f>G32/G31*100</f>
        <v>20</v>
      </c>
      <c r="H33" s="214">
        <f>H32/H31*100</f>
        <v>33.333333333333329</v>
      </c>
      <c r="I33" s="317">
        <f>I32/I31*100</f>
        <v>25</v>
      </c>
      <c r="J33" s="317">
        <f>J32/J31*100</f>
        <v>10</v>
      </c>
      <c r="K33" s="373">
        <f>K32/K31*100</f>
        <v>0</v>
      </c>
      <c r="L33" s="20"/>
      <c r="M33" s="95"/>
    </row>
    <row r="34" spans="2:13" x14ac:dyDescent="0.2">
      <c r="B34" s="10"/>
      <c r="C34" s="168"/>
      <c r="D34" s="14"/>
      <c r="E34" s="667" t="s">
        <v>97</v>
      </c>
      <c r="F34" s="662"/>
      <c r="G34" s="213">
        <v>6</v>
      </c>
      <c r="H34" s="213">
        <v>3</v>
      </c>
      <c r="I34" s="316">
        <v>8</v>
      </c>
      <c r="J34" s="316">
        <v>9</v>
      </c>
      <c r="K34" s="372">
        <v>31</v>
      </c>
      <c r="L34" s="9"/>
      <c r="M34" s="95"/>
    </row>
    <row r="35" spans="2:13" x14ac:dyDescent="0.2">
      <c r="B35" s="17"/>
      <c r="C35" s="169"/>
      <c r="D35" s="173"/>
      <c r="E35" s="666" t="s">
        <v>59</v>
      </c>
      <c r="F35" s="640"/>
      <c r="G35" s="216">
        <f>G34/G31*100</f>
        <v>60</v>
      </c>
      <c r="H35" s="216">
        <f>H34/H31*100</f>
        <v>50</v>
      </c>
      <c r="I35" s="319">
        <f>I34/I31*100</f>
        <v>66.666666666666657</v>
      </c>
      <c r="J35" s="319">
        <f>J34/J31*100</f>
        <v>90</v>
      </c>
      <c r="K35" s="375">
        <f>K34/K31*100</f>
        <v>96.875</v>
      </c>
      <c r="L35" s="20"/>
      <c r="M35" s="95"/>
    </row>
    <row r="36" spans="2:13" x14ac:dyDescent="0.2">
      <c r="B36" s="10"/>
      <c r="C36" s="168"/>
      <c r="D36" s="664" t="s">
        <v>106</v>
      </c>
      <c r="E36" s="634"/>
      <c r="F36" s="652"/>
      <c r="G36" s="183">
        <v>2</v>
      </c>
      <c r="H36" s="183">
        <v>0</v>
      </c>
      <c r="I36" s="44">
        <v>0</v>
      </c>
      <c r="J36" s="44">
        <v>2</v>
      </c>
      <c r="K36" s="228">
        <v>0</v>
      </c>
      <c r="L36" s="9"/>
      <c r="M36" s="95"/>
    </row>
    <row r="37" spans="2:13" x14ac:dyDescent="0.2">
      <c r="B37" s="10"/>
      <c r="C37" s="168"/>
      <c r="D37" s="14"/>
      <c r="E37" s="667" t="s">
        <v>96</v>
      </c>
      <c r="F37" s="662"/>
      <c r="G37" s="213">
        <v>0</v>
      </c>
      <c r="H37" s="213">
        <v>0</v>
      </c>
      <c r="I37" s="316">
        <v>0</v>
      </c>
      <c r="J37" s="316">
        <v>0</v>
      </c>
      <c r="K37" s="372">
        <v>0</v>
      </c>
      <c r="L37" s="9"/>
      <c r="M37" s="95"/>
    </row>
    <row r="38" spans="2:13" x14ac:dyDescent="0.2">
      <c r="B38" s="17"/>
      <c r="C38" s="169"/>
      <c r="D38" s="18"/>
      <c r="E38" s="668" t="s">
        <v>59</v>
      </c>
      <c r="F38" s="659"/>
      <c r="G38" s="214">
        <f>G37/G36*100</f>
        <v>0</v>
      </c>
      <c r="H38" s="214">
        <v>0</v>
      </c>
      <c r="I38" s="317">
        <v>0</v>
      </c>
      <c r="J38" s="317">
        <v>0</v>
      </c>
      <c r="K38" s="373">
        <v>0</v>
      </c>
      <c r="L38" s="20"/>
      <c r="M38" s="95"/>
    </row>
    <row r="39" spans="2:13" x14ac:dyDescent="0.2">
      <c r="B39" s="10"/>
      <c r="C39" s="168"/>
      <c r="D39" s="14"/>
      <c r="E39" s="667" t="s">
        <v>97</v>
      </c>
      <c r="F39" s="662"/>
      <c r="G39" s="213">
        <v>0</v>
      </c>
      <c r="H39" s="213">
        <v>0</v>
      </c>
      <c r="I39" s="316">
        <v>0</v>
      </c>
      <c r="J39" s="316">
        <v>2</v>
      </c>
      <c r="K39" s="372">
        <v>0</v>
      </c>
      <c r="L39" s="9"/>
      <c r="M39" s="95"/>
    </row>
    <row r="40" spans="2:13" x14ac:dyDescent="0.2">
      <c r="B40" s="17"/>
      <c r="C40" s="169"/>
      <c r="D40" s="173"/>
      <c r="E40" s="668" t="s">
        <v>59</v>
      </c>
      <c r="F40" s="659"/>
      <c r="G40" s="214">
        <f>G39/G36*100</f>
        <v>0</v>
      </c>
      <c r="H40" s="214">
        <v>0</v>
      </c>
      <c r="I40" s="317">
        <v>0</v>
      </c>
      <c r="J40" s="319">
        <f>J39/J36*100</f>
        <v>100</v>
      </c>
      <c r="K40" s="375">
        <v>0</v>
      </c>
      <c r="L40" s="20"/>
      <c r="M40" s="95"/>
    </row>
    <row r="41" spans="2:13" x14ac:dyDescent="0.2">
      <c r="B41" s="10"/>
      <c r="C41" s="168"/>
      <c r="D41" s="664" t="s">
        <v>107</v>
      </c>
      <c r="E41" s="634"/>
      <c r="F41" s="652"/>
      <c r="G41" s="183">
        <f t="shared" ref="G41" si="3">G21-G26-G31-G36</f>
        <v>41</v>
      </c>
      <c r="H41" s="183">
        <f t="shared" ref="H41:I41" si="4">H21-H26-H31-H36</f>
        <v>75</v>
      </c>
      <c r="I41" s="44">
        <f t="shared" si="4"/>
        <v>53</v>
      </c>
      <c r="J41" s="44">
        <f t="shared" ref="J41:K42" si="5">J21-J26-J31-J36</f>
        <v>47</v>
      </c>
      <c r="K41" s="228">
        <f t="shared" si="5"/>
        <v>41</v>
      </c>
      <c r="L41" s="246"/>
      <c r="M41" s="95"/>
    </row>
    <row r="42" spans="2:13" x14ac:dyDescent="0.2">
      <c r="B42" s="10"/>
      <c r="C42" s="168"/>
      <c r="D42" s="14"/>
      <c r="E42" s="667" t="s">
        <v>96</v>
      </c>
      <c r="F42" s="662"/>
      <c r="G42" s="213">
        <f t="shared" ref="G42" si="6">G22-G27-G32-G37</f>
        <v>4</v>
      </c>
      <c r="H42" s="213">
        <f t="shared" ref="H42:I42" si="7">H22-H27-H32-H37</f>
        <v>13</v>
      </c>
      <c r="I42" s="316">
        <f t="shared" si="7"/>
        <v>2</v>
      </c>
      <c r="J42" s="316">
        <f t="shared" si="5"/>
        <v>1</v>
      </c>
      <c r="K42" s="372">
        <f t="shared" si="5"/>
        <v>2</v>
      </c>
      <c r="L42" s="246"/>
      <c r="M42" s="95"/>
    </row>
    <row r="43" spans="2:13" x14ac:dyDescent="0.2">
      <c r="B43" s="17"/>
      <c r="C43" s="169"/>
      <c r="D43" s="18"/>
      <c r="E43" s="668" t="s">
        <v>59</v>
      </c>
      <c r="F43" s="659"/>
      <c r="G43" s="214">
        <f t="shared" ref="G43" si="8">G42/G41*100</f>
        <v>9.7560975609756095</v>
      </c>
      <c r="H43" s="214">
        <f t="shared" ref="H43:I43" si="9">H42/H41*100</f>
        <v>17.333333333333336</v>
      </c>
      <c r="I43" s="317">
        <f t="shared" si="9"/>
        <v>3.7735849056603774</v>
      </c>
      <c r="J43" s="317">
        <f t="shared" ref="J43:K43" si="10">J42/J41*100</f>
        <v>2.1276595744680851</v>
      </c>
      <c r="K43" s="373">
        <f t="shared" si="10"/>
        <v>4.8780487804878048</v>
      </c>
      <c r="L43" s="143"/>
      <c r="M43" s="95"/>
    </row>
    <row r="44" spans="2:13" x14ac:dyDescent="0.2">
      <c r="B44" s="10"/>
      <c r="C44" s="168"/>
      <c r="D44" s="14"/>
      <c r="E44" s="667" t="s">
        <v>97</v>
      </c>
      <c r="F44" s="662"/>
      <c r="G44" s="213">
        <f t="shared" ref="G44" si="11">G24-G29-G34-G39</f>
        <v>21</v>
      </c>
      <c r="H44" s="213">
        <f t="shared" ref="H44:I44" si="12">H24-H29-H34-H39</f>
        <v>20</v>
      </c>
      <c r="I44" s="316">
        <f t="shared" si="12"/>
        <v>17</v>
      </c>
      <c r="J44" s="316">
        <f t="shared" ref="J44:K44" si="13">J24-J29-J34-J39</f>
        <v>14</v>
      </c>
      <c r="K44" s="372">
        <f t="shared" si="13"/>
        <v>14</v>
      </c>
      <c r="L44" s="246"/>
      <c r="M44" s="95"/>
    </row>
    <row r="45" spans="2:13" ht="13.8" thickBot="1" x14ac:dyDescent="0.25">
      <c r="B45" s="21"/>
      <c r="C45" s="170"/>
      <c r="D45" s="22"/>
      <c r="E45" s="678" t="s">
        <v>59</v>
      </c>
      <c r="F45" s="671"/>
      <c r="G45" s="215">
        <f>G44/G41*100</f>
        <v>51.219512195121951</v>
      </c>
      <c r="H45" s="215">
        <f>H44/H41*100</f>
        <v>26.666666666666668</v>
      </c>
      <c r="I45" s="318">
        <f>I44/I41*100</f>
        <v>32.075471698113205</v>
      </c>
      <c r="J45" s="318">
        <f>J44/J41*100</f>
        <v>29.787234042553191</v>
      </c>
      <c r="K45" s="374">
        <f>K44/K41*100</f>
        <v>34.146341463414636</v>
      </c>
      <c r="L45" s="20"/>
      <c r="M45" s="95"/>
    </row>
    <row r="46" spans="2:13" x14ac:dyDescent="0.2">
      <c r="B46" s="10" t="s">
        <v>5</v>
      </c>
      <c r="C46" s="631" t="s">
        <v>0</v>
      </c>
      <c r="D46" s="632"/>
      <c r="E46" s="632"/>
      <c r="F46" s="645"/>
      <c r="G46" s="194">
        <v>0</v>
      </c>
      <c r="H46" s="194">
        <v>0</v>
      </c>
      <c r="I46" s="298">
        <v>0</v>
      </c>
      <c r="J46" s="298">
        <v>0</v>
      </c>
      <c r="K46" s="344">
        <v>0</v>
      </c>
      <c r="L46" s="9"/>
      <c r="M46" s="95"/>
    </row>
    <row r="47" spans="2:13" x14ac:dyDescent="0.2">
      <c r="B47" s="10"/>
      <c r="C47" s="656" t="s">
        <v>1</v>
      </c>
      <c r="D47" s="654"/>
      <c r="E47" s="654"/>
      <c r="F47" s="655"/>
      <c r="G47" s="183">
        <v>0</v>
      </c>
      <c r="H47" s="183">
        <v>0</v>
      </c>
      <c r="I47" s="44">
        <v>0</v>
      </c>
      <c r="J47" s="44">
        <v>0</v>
      </c>
      <c r="K47" s="228">
        <v>0</v>
      </c>
      <c r="L47" s="9"/>
      <c r="M47" s="95"/>
    </row>
    <row r="48" spans="2:13" x14ac:dyDescent="0.2">
      <c r="B48" s="10"/>
      <c r="C48" s="168"/>
      <c r="D48" s="635" t="s">
        <v>96</v>
      </c>
      <c r="E48" s="636"/>
      <c r="F48" s="637"/>
      <c r="G48" s="213">
        <v>0</v>
      </c>
      <c r="H48" s="213">
        <v>0</v>
      </c>
      <c r="I48" s="316">
        <v>0</v>
      </c>
      <c r="J48" s="316">
        <v>0</v>
      </c>
      <c r="K48" s="372">
        <v>0</v>
      </c>
      <c r="L48" s="9"/>
      <c r="M48" s="95"/>
    </row>
    <row r="49" spans="2:13" x14ac:dyDescent="0.2">
      <c r="B49" s="17"/>
      <c r="C49" s="169"/>
      <c r="D49" s="657" t="s">
        <v>59</v>
      </c>
      <c r="E49" s="658"/>
      <c r="F49" s="659"/>
      <c r="G49" s="214">
        <v>0</v>
      </c>
      <c r="H49" s="214">
        <v>0</v>
      </c>
      <c r="I49" s="317">
        <v>0</v>
      </c>
      <c r="J49" s="317">
        <v>0</v>
      </c>
      <c r="K49" s="373">
        <v>0</v>
      </c>
      <c r="L49" s="20"/>
      <c r="M49" s="95"/>
    </row>
    <row r="50" spans="2:13" x14ac:dyDescent="0.2">
      <c r="B50" s="10"/>
      <c r="C50" s="168"/>
      <c r="D50" s="660" t="s">
        <v>97</v>
      </c>
      <c r="E50" s="661"/>
      <c r="F50" s="662"/>
      <c r="G50" s="213">
        <v>0</v>
      </c>
      <c r="H50" s="213">
        <v>0</v>
      </c>
      <c r="I50" s="316">
        <v>0</v>
      </c>
      <c r="J50" s="316">
        <v>0</v>
      </c>
      <c r="K50" s="372">
        <v>0</v>
      </c>
      <c r="L50" s="9"/>
      <c r="M50" s="95"/>
    </row>
    <row r="51" spans="2:13" ht="13.8" thickBot="1" x14ac:dyDescent="0.25">
      <c r="B51" s="38"/>
      <c r="C51" s="172"/>
      <c r="D51" s="672" t="s">
        <v>59</v>
      </c>
      <c r="E51" s="673"/>
      <c r="F51" s="674"/>
      <c r="G51" s="217">
        <v>0</v>
      </c>
      <c r="H51" s="217">
        <v>0</v>
      </c>
      <c r="I51" s="320">
        <v>0</v>
      </c>
      <c r="J51" s="320">
        <v>0</v>
      </c>
      <c r="K51" s="376">
        <v>0</v>
      </c>
      <c r="L51" s="20"/>
      <c r="M51" s="95"/>
    </row>
    <row r="52" spans="2:13" ht="13.8" thickTop="1" x14ac:dyDescent="0.2">
      <c r="B52" s="10" t="s">
        <v>6</v>
      </c>
      <c r="C52" s="675" t="s">
        <v>0</v>
      </c>
      <c r="D52" s="676"/>
      <c r="E52" s="676"/>
      <c r="F52" s="677"/>
      <c r="G52" s="194">
        <f>G4+G10+G16+G46</f>
        <v>245</v>
      </c>
      <c r="H52" s="194">
        <f>H4+H10+H16+H46</f>
        <v>240</v>
      </c>
      <c r="I52" s="298">
        <f>I4+I10+I16+I46</f>
        <v>201</v>
      </c>
      <c r="J52" s="298">
        <f>J4+J10+J16+J46</f>
        <v>302</v>
      </c>
      <c r="K52" s="344">
        <f>K4+K10+K16+K46</f>
        <v>324</v>
      </c>
      <c r="L52" s="9"/>
      <c r="M52" s="95"/>
    </row>
    <row r="53" spans="2:13" x14ac:dyDescent="0.2">
      <c r="B53" s="10"/>
      <c r="C53" s="656" t="s">
        <v>1</v>
      </c>
      <c r="D53" s="654"/>
      <c r="E53" s="654"/>
      <c r="F53" s="655"/>
      <c r="G53" s="183">
        <f t="shared" ref="G53" si="14">G5+G11+G21+G47</f>
        <v>279</v>
      </c>
      <c r="H53" s="183">
        <f t="shared" ref="H53:I53" si="15">H5+H11+H21+H47</f>
        <v>249</v>
      </c>
      <c r="I53" s="44">
        <f t="shared" si="15"/>
        <v>217</v>
      </c>
      <c r="J53" s="44">
        <f t="shared" ref="J53:K54" si="16">J5+J11+J21+J47</f>
        <v>289</v>
      </c>
      <c r="K53" s="228">
        <f t="shared" si="16"/>
        <v>312</v>
      </c>
      <c r="L53" s="9"/>
      <c r="M53" s="95"/>
    </row>
    <row r="54" spans="2:13" x14ac:dyDescent="0.2">
      <c r="B54" s="10"/>
      <c r="C54" s="168"/>
      <c r="D54" s="635" t="s">
        <v>96</v>
      </c>
      <c r="E54" s="636"/>
      <c r="F54" s="637"/>
      <c r="G54" s="213">
        <f t="shared" ref="G54" si="17">G6+G12+G22+G48</f>
        <v>38</v>
      </c>
      <c r="H54" s="213">
        <f t="shared" ref="H54:I54" si="18">H6+H12+H22+H48</f>
        <v>42</v>
      </c>
      <c r="I54" s="316">
        <f t="shared" si="18"/>
        <v>19</v>
      </c>
      <c r="J54" s="316">
        <f t="shared" si="16"/>
        <v>25</v>
      </c>
      <c r="K54" s="372">
        <f t="shared" si="16"/>
        <v>49</v>
      </c>
      <c r="L54" s="9"/>
      <c r="M54" s="95"/>
    </row>
    <row r="55" spans="2:13" x14ac:dyDescent="0.2">
      <c r="B55" s="17"/>
      <c r="C55" s="169"/>
      <c r="D55" s="657" t="s">
        <v>59</v>
      </c>
      <c r="E55" s="658"/>
      <c r="F55" s="659"/>
      <c r="G55" s="214">
        <f>G54/G53*100</f>
        <v>13.620071684587815</v>
      </c>
      <c r="H55" s="214">
        <f>H54/H53*100</f>
        <v>16.867469879518072</v>
      </c>
      <c r="I55" s="317">
        <f>I54/I53*100</f>
        <v>8.7557603686635943</v>
      </c>
      <c r="J55" s="317">
        <f>J54/J53*100</f>
        <v>8.6505190311418687</v>
      </c>
      <c r="K55" s="373">
        <f>K54/K53*100</f>
        <v>15.705128205128204</v>
      </c>
      <c r="L55" s="20"/>
      <c r="M55" s="95"/>
    </row>
    <row r="56" spans="2:13" x14ac:dyDescent="0.2">
      <c r="B56" s="10"/>
      <c r="C56" s="168"/>
      <c r="D56" s="635" t="s">
        <v>97</v>
      </c>
      <c r="E56" s="636"/>
      <c r="F56" s="637"/>
      <c r="G56" s="213">
        <f>G8+G14+G24+G50</f>
        <v>188</v>
      </c>
      <c r="H56" s="213">
        <f>H8+H14+H24+H50</f>
        <v>119</v>
      </c>
      <c r="I56" s="316">
        <f>I8+I14+I24+I50</f>
        <v>122</v>
      </c>
      <c r="J56" s="316">
        <f>J8+J14+J24+J50</f>
        <v>183</v>
      </c>
      <c r="K56" s="372">
        <f>K8+K14+K24+K50</f>
        <v>182</v>
      </c>
      <c r="L56" s="9"/>
      <c r="M56" s="95"/>
    </row>
    <row r="57" spans="2:13" ht="13.8" thickBot="1" x14ac:dyDescent="0.25">
      <c r="B57" s="21"/>
      <c r="C57" s="170"/>
      <c r="D57" s="669" t="s">
        <v>59</v>
      </c>
      <c r="E57" s="670"/>
      <c r="F57" s="671"/>
      <c r="G57" s="215">
        <f>G56/G53*100</f>
        <v>67.383512544802869</v>
      </c>
      <c r="H57" s="215">
        <f>H56/H53*100</f>
        <v>47.791164658634536</v>
      </c>
      <c r="I57" s="318">
        <f>I56/I53*100</f>
        <v>56.221198156682028</v>
      </c>
      <c r="J57" s="318">
        <f>J56/J53*100</f>
        <v>63.321799307958479</v>
      </c>
      <c r="K57" s="374">
        <f>K56/K53*100</f>
        <v>58.333333333333336</v>
      </c>
      <c r="L57" s="20"/>
      <c r="M57" s="95"/>
    </row>
    <row r="58" spans="2:13" x14ac:dyDescent="0.2">
      <c r="B58" s="266" t="s">
        <v>79</v>
      </c>
      <c r="C58" s="43"/>
      <c r="D58" s="2"/>
      <c r="E58" s="2"/>
      <c r="F58" s="146"/>
      <c r="G58" s="2"/>
      <c r="H58" s="2"/>
      <c r="I58" s="2"/>
      <c r="J58" s="2"/>
      <c r="K58" s="2"/>
      <c r="L58" s="2"/>
    </row>
    <row r="59" spans="2:13" x14ac:dyDescent="0.2">
      <c r="B59" s="266" t="s">
        <v>86</v>
      </c>
      <c r="C59" s="43"/>
      <c r="D59" s="2"/>
      <c r="E59" s="2"/>
      <c r="F59" s="2"/>
      <c r="G59" s="2"/>
      <c r="H59" s="2"/>
      <c r="I59" s="2"/>
      <c r="J59" s="2"/>
      <c r="K59" s="2"/>
      <c r="L59" s="2"/>
    </row>
    <row r="60" spans="2:13" x14ac:dyDescent="0.2">
      <c r="B60" s="239"/>
      <c r="D60" s="2"/>
      <c r="E60" s="2"/>
      <c r="F60" s="2"/>
      <c r="G60" s="2"/>
      <c r="H60" s="2"/>
      <c r="I60" s="2"/>
      <c r="J60" s="2"/>
      <c r="K60" s="2"/>
      <c r="L60" s="2"/>
    </row>
  </sheetData>
  <mergeCells count="60">
    <mergeCell ref="E42:F42"/>
    <mergeCell ref="C53:F53"/>
    <mergeCell ref="D54:F54"/>
    <mergeCell ref="D55:F55"/>
    <mergeCell ref="E43:F43"/>
    <mergeCell ref="E44:F44"/>
    <mergeCell ref="E45:F45"/>
    <mergeCell ref="C46:F46"/>
    <mergeCell ref="C47:F47"/>
    <mergeCell ref="E33:F33"/>
    <mergeCell ref="D56:F56"/>
    <mergeCell ref="D57:F57"/>
    <mergeCell ref="D48:F48"/>
    <mergeCell ref="D49:F49"/>
    <mergeCell ref="D50:F50"/>
    <mergeCell ref="D51:F51"/>
    <mergeCell ref="C52:F52"/>
    <mergeCell ref="E34:F34"/>
    <mergeCell ref="E35:F35"/>
    <mergeCell ref="D36:F36"/>
    <mergeCell ref="E37:F37"/>
    <mergeCell ref="E38:F38"/>
    <mergeCell ref="E39:F39"/>
    <mergeCell ref="E40:F40"/>
    <mergeCell ref="D41:F41"/>
    <mergeCell ref="E28:F28"/>
    <mergeCell ref="E29:F29"/>
    <mergeCell ref="E30:F30"/>
    <mergeCell ref="D31:F31"/>
    <mergeCell ref="E32:F32"/>
    <mergeCell ref="D23:F23"/>
    <mergeCell ref="D24:F24"/>
    <mergeCell ref="D25:F25"/>
    <mergeCell ref="D26:F26"/>
    <mergeCell ref="E27:F27"/>
    <mergeCell ref="D18:F18"/>
    <mergeCell ref="D19:F19"/>
    <mergeCell ref="D20:F20"/>
    <mergeCell ref="C21:F21"/>
    <mergeCell ref="D22:F22"/>
    <mergeCell ref="D15:F15"/>
    <mergeCell ref="C10:F10"/>
    <mergeCell ref="C11:F11"/>
    <mergeCell ref="C16:F16"/>
    <mergeCell ref="D17:F17"/>
    <mergeCell ref="D8:F8"/>
    <mergeCell ref="D9:F9"/>
    <mergeCell ref="D12:F12"/>
    <mergeCell ref="D13:F13"/>
    <mergeCell ref="D14:F14"/>
    <mergeCell ref="C4:D4"/>
    <mergeCell ref="C5:D5"/>
    <mergeCell ref="D6:F6"/>
    <mergeCell ref="D7:F7"/>
    <mergeCell ref="K2:K3"/>
    <mergeCell ref="I2:I3"/>
    <mergeCell ref="B2:F3"/>
    <mergeCell ref="G2:G3"/>
    <mergeCell ref="H2:H3"/>
    <mergeCell ref="J2:J3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74" orientation="portrait" horizontalDpi="300" verticalDpi="300" r:id="rId1"/>
  <ignoredErrors>
    <ignoredError sqref="J55 J43:K43 G43 G55 H43:I43 H55:I55" formula="1"/>
    <ignoredError sqref="K55" evalError="1" formula="1"/>
    <ignoredError sqref="K57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K21"/>
  <sheetViews>
    <sheetView showGridLines="0" zoomScale="130" zoomScaleNormal="130" zoomScaleSheetLayoutView="100" workbookViewId="0">
      <selection activeCell="I1" sqref="I1"/>
    </sheetView>
  </sheetViews>
  <sheetFormatPr defaultRowHeight="13.2" x14ac:dyDescent="0.2"/>
  <cols>
    <col min="1" max="1" width="1" customWidth="1"/>
    <col min="2" max="2" width="4.109375" customWidth="1"/>
    <col min="3" max="3" width="7.44140625" customWidth="1"/>
    <col min="4" max="4" width="7.6640625" customWidth="1"/>
    <col min="5" max="9" width="8.44140625" customWidth="1"/>
    <col min="10" max="10" width="1.44140625" customWidth="1"/>
    <col min="11" max="11" width="6.33203125" style="103" customWidth="1"/>
  </cols>
  <sheetData>
    <row r="1" spans="2:11" x14ac:dyDescent="0.2">
      <c r="B1" s="100" t="s">
        <v>242</v>
      </c>
      <c r="C1" s="100"/>
      <c r="D1" s="100"/>
      <c r="E1" s="100"/>
      <c r="F1" s="100"/>
      <c r="G1" s="101"/>
      <c r="H1" s="101"/>
      <c r="I1" s="101"/>
      <c r="J1" s="101"/>
    </row>
    <row r="2" spans="2:11" ht="3" customHeight="1" thickBot="1" x14ac:dyDescent="0.25">
      <c r="B2" s="100"/>
      <c r="C2" s="100"/>
      <c r="D2" s="100"/>
      <c r="E2" s="100"/>
      <c r="F2" s="100"/>
      <c r="G2" s="101"/>
      <c r="H2" s="101"/>
      <c r="I2" s="101"/>
      <c r="J2" s="101"/>
    </row>
    <row r="3" spans="2:11" ht="13.5" customHeight="1" x14ac:dyDescent="0.2">
      <c r="B3" s="687" t="s">
        <v>29</v>
      </c>
      <c r="C3" s="688"/>
      <c r="D3" s="689"/>
      <c r="E3" s="693" t="s">
        <v>119</v>
      </c>
      <c r="F3" s="693" t="s">
        <v>132</v>
      </c>
      <c r="G3" s="679" t="s">
        <v>133</v>
      </c>
      <c r="H3" s="679" t="s">
        <v>122</v>
      </c>
      <c r="I3" s="681" t="s">
        <v>160</v>
      </c>
      <c r="J3" s="104"/>
      <c r="K3"/>
    </row>
    <row r="4" spans="2:11" ht="13.8" thickBot="1" x14ac:dyDescent="0.25">
      <c r="B4" s="690"/>
      <c r="C4" s="691"/>
      <c r="D4" s="692"/>
      <c r="E4" s="694"/>
      <c r="F4" s="694"/>
      <c r="G4" s="680"/>
      <c r="H4" s="680"/>
      <c r="I4" s="682"/>
      <c r="J4" s="104"/>
      <c r="K4"/>
    </row>
    <row r="5" spans="2:11" x14ac:dyDescent="0.2">
      <c r="B5" s="683" t="s">
        <v>52</v>
      </c>
      <c r="C5" s="684"/>
      <c r="D5" s="257" t="s">
        <v>89</v>
      </c>
      <c r="E5" s="218">
        <v>448</v>
      </c>
      <c r="F5" s="218">
        <v>394.6</v>
      </c>
      <c r="G5" s="321">
        <v>1428.4</v>
      </c>
      <c r="H5" s="321">
        <v>1073.4000000000001</v>
      </c>
      <c r="I5" s="377">
        <v>784.4</v>
      </c>
      <c r="J5" s="252"/>
      <c r="K5"/>
    </row>
    <row r="6" spans="2:11" x14ac:dyDescent="0.2">
      <c r="B6" s="685"/>
      <c r="C6" s="686"/>
      <c r="D6" s="268" t="s">
        <v>20</v>
      </c>
      <c r="E6" s="219">
        <v>5</v>
      </c>
      <c r="F6" s="219">
        <v>497</v>
      </c>
      <c r="G6" s="322">
        <v>113</v>
      </c>
      <c r="H6" s="322">
        <v>0</v>
      </c>
      <c r="I6" s="378">
        <v>200</v>
      </c>
      <c r="J6" s="106"/>
      <c r="K6"/>
    </row>
    <row r="7" spans="2:11" x14ac:dyDescent="0.2">
      <c r="B7" s="107" t="s">
        <v>21</v>
      </c>
      <c r="C7" s="108"/>
      <c r="D7" s="269" t="s">
        <v>89</v>
      </c>
      <c r="E7" s="218">
        <v>28</v>
      </c>
      <c r="F7" s="218">
        <v>16</v>
      </c>
      <c r="G7" s="323">
        <v>3.9</v>
      </c>
      <c r="H7" s="323">
        <v>5.6</v>
      </c>
      <c r="I7" s="379">
        <v>120.6</v>
      </c>
      <c r="J7" s="252"/>
    </row>
    <row r="8" spans="2:11" x14ac:dyDescent="0.2">
      <c r="B8" s="107" t="s">
        <v>22</v>
      </c>
      <c r="C8" s="108"/>
      <c r="D8" s="269" t="s">
        <v>89</v>
      </c>
      <c r="E8" s="218">
        <v>36.4</v>
      </c>
      <c r="F8" s="218">
        <v>2.7</v>
      </c>
      <c r="G8" s="323">
        <v>0.1</v>
      </c>
      <c r="H8" s="323">
        <v>7.6</v>
      </c>
      <c r="I8" s="379">
        <v>0.2</v>
      </c>
      <c r="J8" s="252"/>
      <c r="K8"/>
    </row>
    <row r="9" spans="2:11" x14ac:dyDescent="0.2">
      <c r="B9" s="109" t="s">
        <v>25</v>
      </c>
      <c r="C9" s="110"/>
      <c r="D9" s="243" t="s">
        <v>20</v>
      </c>
      <c r="E9" s="220">
        <v>28</v>
      </c>
      <c r="F9" s="220">
        <v>5</v>
      </c>
      <c r="G9" s="324">
        <v>1595</v>
      </c>
      <c r="H9" s="324">
        <v>826</v>
      </c>
      <c r="I9" s="380">
        <v>11639</v>
      </c>
      <c r="J9" s="106"/>
      <c r="K9"/>
    </row>
    <row r="10" spans="2:11" x14ac:dyDescent="0.2">
      <c r="B10" s="105"/>
      <c r="C10" s="111" t="s">
        <v>108</v>
      </c>
      <c r="D10" s="242" t="s">
        <v>20</v>
      </c>
      <c r="E10" s="221">
        <v>28</v>
      </c>
      <c r="F10" s="221">
        <v>3</v>
      </c>
      <c r="G10" s="325">
        <v>1595</v>
      </c>
      <c r="H10" s="325">
        <v>826</v>
      </c>
      <c r="I10" s="381">
        <v>11639</v>
      </c>
      <c r="J10" s="106"/>
      <c r="K10"/>
    </row>
    <row r="11" spans="2:11" x14ac:dyDescent="0.2">
      <c r="B11" s="107" t="s">
        <v>26</v>
      </c>
      <c r="C11" s="108"/>
      <c r="D11" s="269" t="s">
        <v>89</v>
      </c>
      <c r="E11" s="218">
        <v>1.9</v>
      </c>
      <c r="F11" s="218">
        <v>18</v>
      </c>
      <c r="G11" s="323">
        <v>13.9</v>
      </c>
      <c r="H11" s="323">
        <v>8.3000000000000007</v>
      </c>
      <c r="I11" s="379">
        <v>40.200000000000003</v>
      </c>
      <c r="J11" s="252"/>
      <c r="K11"/>
    </row>
    <row r="12" spans="2:11" x14ac:dyDescent="0.2">
      <c r="B12" s="107" t="s">
        <v>27</v>
      </c>
      <c r="C12" s="108"/>
      <c r="D12" s="269" t="s">
        <v>89</v>
      </c>
      <c r="E12" s="218">
        <v>0</v>
      </c>
      <c r="F12" s="218">
        <v>2</v>
      </c>
      <c r="G12" s="323">
        <v>0</v>
      </c>
      <c r="H12" s="323">
        <v>70.3</v>
      </c>
      <c r="I12" s="379">
        <v>0</v>
      </c>
      <c r="J12" s="252"/>
      <c r="K12"/>
    </row>
    <row r="13" spans="2:11" ht="13.8" thickBot="1" x14ac:dyDescent="0.25">
      <c r="B13" s="112" t="s">
        <v>28</v>
      </c>
      <c r="C13" s="113"/>
      <c r="D13" s="270" t="s">
        <v>89</v>
      </c>
      <c r="E13" s="222">
        <v>0</v>
      </c>
      <c r="F13" s="222">
        <v>0</v>
      </c>
      <c r="G13" s="326">
        <v>0</v>
      </c>
      <c r="H13" s="326">
        <v>0</v>
      </c>
      <c r="I13" s="382">
        <v>0</v>
      </c>
      <c r="J13" s="252"/>
      <c r="K13" s="167"/>
    </row>
    <row r="14" spans="2:11" ht="3" customHeight="1" x14ac:dyDescent="0.2">
      <c r="B14" s="454"/>
      <c r="C14" s="454"/>
      <c r="D14" s="455"/>
      <c r="E14" s="252"/>
      <c r="F14" s="252"/>
      <c r="G14" s="252"/>
      <c r="H14" s="252"/>
      <c r="I14" s="252"/>
      <c r="J14" s="252"/>
      <c r="K14" s="167"/>
    </row>
    <row r="15" spans="2:11" x14ac:dyDescent="0.2">
      <c r="B15" s="89" t="s">
        <v>87</v>
      </c>
      <c r="C15" s="72"/>
      <c r="D15" s="72"/>
      <c r="E15" s="72"/>
      <c r="F15" s="72"/>
      <c r="G15" s="73"/>
      <c r="H15" s="73"/>
      <c r="I15" s="101"/>
      <c r="J15" s="101"/>
      <c r="K15" s="114" t="s">
        <v>30</v>
      </c>
    </row>
    <row r="16" spans="2:11" x14ac:dyDescent="0.2">
      <c r="B16" s="89" t="s">
        <v>91</v>
      </c>
      <c r="C16" s="72"/>
      <c r="D16" s="72"/>
      <c r="E16" s="72"/>
      <c r="F16" s="72"/>
      <c r="G16" s="73"/>
      <c r="H16" s="73"/>
      <c r="I16" s="101"/>
      <c r="J16" s="101"/>
    </row>
    <row r="17" spans="2:11" s="102" customFormat="1" x14ac:dyDescent="0.2">
      <c r="B17" s="59"/>
      <c r="C17" s="59"/>
      <c r="D17" s="59"/>
      <c r="E17" s="59"/>
      <c r="F17" s="59"/>
      <c r="G17" s="59"/>
      <c r="H17" s="59"/>
      <c r="I17" s="101"/>
      <c r="J17" s="101"/>
      <c r="K17" s="103"/>
    </row>
    <row r="18" spans="2:11" s="102" customFormat="1" x14ac:dyDescent="0.2">
      <c r="B18"/>
      <c r="C18"/>
      <c r="D18"/>
      <c r="E18"/>
      <c r="F18"/>
      <c r="G18"/>
      <c r="H18"/>
      <c r="I18"/>
      <c r="J18"/>
      <c r="K18" s="103"/>
    </row>
    <row r="19" spans="2:11" s="102" customFormat="1" x14ac:dyDescent="0.2">
      <c r="B19"/>
      <c r="C19"/>
      <c r="D19"/>
      <c r="E19"/>
      <c r="F19"/>
      <c r="G19"/>
      <c r="H19"/>
      <c r="I19"/>
      <c r="J19"/>
      <c r="K19" s="103"/>
    </row>
    <row r="21" spans="2:11" x14ac:dyDescent="0.2">
      <c r="B21" s="59"/>
    </row>
  </sheetData>
  <mergeCells count="7">
    <mergeCell ref="G3:G4"/>
    <mergeCell ref="I3:I4"/>
    <mergeCell ref="B5:C6"/>
    <mergeCell ref="B3:D4"/>
    <mergeCell ref="E3:E4"/>
    <mergeCell ref="F3:F4"/>
    <mergeCell ref="H3:H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1:M6"/>
  <sheetViews>
    <sheetView zoomScale="130" zoomScaleNormal="130" workbookViewId="0">
      <selection activeCell="B2" sqref="B2:C2"/>
    </sheetView>
  </sheetViews>
  <sheetFormatPr defaultRowHeight="13.2" x14ac:dyDescent="0.2"/>
  <cols>
    <col min="1" max="1" width="2.109375" customWidth="1"/>
    <col min="2" max="2" width="3" customWidth="1"/>
    <col min="3" max="3" width="15" customWidth="1"/>
    <col min="4" max="13" width="5" customWidth="1"/>
  </cols>
  <sheetData>
    <row r="1" spans="2:13" x14ac:dyDescent="0.2">
      <c r="B1" s="119" t="s">
        <v>243</v>
      </c>
    </row>
    <row r="2" spans="2:13" ht="22.5" customHeight="1" x14ac:dyDescent="0.2">
      <c r="B2" s="695" t="s">
        <v>264</v>
      </c>
      <c r="C2" s="696"/>
      <c r="D2" s="456" t="s">
        <v>180</v>
      </c>
      <c r="E2" s="456" t="s">
        <v>181</v>
      </c>
      <c r="F2" s="456" t="s">
        <v>182</v>
      </c>
      <c r="G2" s="456" t="s">
        <v>183</v>
      </c>
      <c r="H2" s="456" t="s">
        <v>184</v>
      </c>
      <c r="I2" s="456" t="s">
        <v>185</v>
      </c>
      <c r="J2" s="456" t="s">
        <v>186</v>
      </c>
      <c r="K2" s="457" t="s">
        <v>187</v>
      </c>
      <c r="L2" s="457" t="s">
        <v>188</v>
      </c>
      <c r="M2" s="457" t="s">
        <v>189</v>
      </c>
    </row>
    <row r="3" spans="2:13" x14ac:dyDescent="0.2">
      <c r="B3" s="697" t="s">
        <v>18</v>
      </c>
      <c r="C3" s="698"/>
      <c r="D3" s="458">
        <v>219</v>
      </c>
      <c r="E3" s="458">
        <v>158</v>
      </c>
      <c r="F3" s="458">
        <v>216</v>
      </c>
      <c r="G3" s="458">
        <v>170</v>
      </c>
      <c r="H3" s="458">
        <v>160</v>
      </c>
      <c r="I3" s="458">
        <v>176</v>
      </c>
      <c r="J3" s="458">
        <v>96</v>
      </c>
      <c r="K3" s="458">
        <v>97</v>
      </c>
      <c r="L3" s="458">
        <v>153</v>
      </c>
      <c r="M3" s="458">
        <v>157</v>
      </c>
    </row>
    <row r="4" spans="2:13" x14ac:dyDescent="0.2">
      <c r="B4" s="459"/>
      <c r="C4" s="460" t="s">
        <v>178</v>
      </c>
      <c r="D4" s="458">
        <v>62</v>
      </c>
      <c r="E4" s="461">
        <v>31</v>
      </c>
      <c r="F4" s="461">
        <v>39</v>
      </c>
      <c r="G4" s="461">
        <v>20</v>
      </c>
      <c r="H4" s="461">
        <v>30</v>
      </c>
      <c r="I4" s="461">
        <v>25</v>
      </c>
      <c r="J4" s="461">
        <v>19</v>
      </c>
      <c r="K4" s="461">
        <v>11</v>
      </c>
      <c r="L4" s="461">
        <v>14</v>
      </c>
      <c r="M4" s="461">
        <v>32</v>
      </c>
    </row>
    <row r="5" spans="2:13" x14ac:dyDescent="0.2">
      <c r="B5" s="462"/>
      <c r="C5" s="460" t="s">
        <v>179</v>
      </c>
      <c r="D5" s="458">
        <v>111</v>
      </c>
      <c r="E5" s="461">
        <v>100</v>
      </c>
      <c r="F5" s="461">
        <v>151</v>
      </c>
      <c r="G5" s="461">
        <v>118</v>
      </c>
      <c r="H5" s="461">
        <v>119</v>
      </c>
      <c r="I5" s="461">
        <v>135</v>
      </c>
      <c r="J5" s="461">
        <v>72</v>
      </c>
      <c r="K5" s="461">
        <v>73</v>
      </c>
      <c r="L5" s="461">
        <v>120</v>
      </c>
      <c r="M5" s="461">
        <v>103</v>
      </c>
    </row>
    <row r="6" spans="2:13" x14ac:dyDescent="0.2">
      <c r="D6" s="699"/>
      <c r="E6" s="699"/>
      <c r="F6" s="699"/>
      <c r="G6" s="699"/>
      <c r="H6" s="699"/>
      <c r="I6" s="699"/>
      <c r="J6" s="699"/>
      <c r="K6" s="463"/>
      <c r="L6" s="463"/>
    </row>
  </sheetData>
  <mergeCells count="3">
    <mergeCell ref="B2:C2"/>
    <mergeCell ref="B3:C3"/>
    <mergeCell ref="D6:J6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M6"/>
  <sheetViews>
    <sheetView zoomScale="130" zoomScaleNormal="130" workbookViewId="0">
      <selection activeCell="B2" sqref="B2:C2"/>
    </sheetView>
  </sheetViews>
  <sheetFormatPr defaultRowHeight="13.2" x14ac:dyDescent="0.2"/>
  <cols>
    <col min="1" max="1" width="2.109375" customWidth="1"/>
    <col min="2" max="2" width="3" customWidth="1"/>
    <col min="3" max="3" width="15" customWidth="1"/>
    <col min="4" max="13" width="5" customWidth="1"/>
  </cols>
  <sheetData>
    <row r="1" spans="2:13" x14ac:dyDescent="0.2">
      <c r="B1" s="119" t="s">
        <v>244</v>
      </c>
    </row>
    <row r="2" spans="2:13" ht="22.5" customHeight="1" x14ac:dyDescent="0.2">
      <c r="B2" s="695" t="s">
        <v>265</v>
      </c>
      <c r="C2" s="696"/>
      <c r="D2" s="456" t="s">
        <v>168</v>
      </c>
      <c r="E2" s="456" t="s">
        <v>169</v>
      </c>
      <c r="F2" s="456" t="s">
        <v>170</v>
      </c>
      <c r="G2" s="456" t="s">
        <v>171</v>
      </c>
      <c r="H2" s="456" t="s">
        <v>172</v>
      </c>
      <c r="I2" s="456" t="s">
        <v>173</v>
      </c>
      <c r="J2" s="456" t="s">
        <v>174</v>
      </c>
      <c r="K2" s="457" t="s">
        <v>175</v>
      </c>
      <c r="L2" s="457" t="s">
        <v>176</v>
      </c>
      <c r="M2" s="457" t="s">
        <v>177</v>
      </c>
    </row>
    <row r="3" spans="2:13" x14ac:dyDescent="0.2">
      <c r="B3" s="697" t="s">
        <v>17</v>
      </c>
      <c r="C3" s="698"/>
      <c r="D3" s="458">
        <v>164</v>
      </c>
      <c r="E3" s="458">
        <v>132</v>
      </c>
      <c r="F3" s="458">
        <v>185</v>
      </c>
      <c r="G3" s="458">
        <v>120</v>
      </c>
      <c r="H3" s="458">
        <v>119</v>
      </c>
      <c r="I3" s="458">
        <v>150</v>
      </c>
      <c r="J3" s="458">
        <v>73</v>
      </c>
      <c r="K3" s="458">
        <v>82</v>
      </c>
      <c r="L3" s="458">
        <v>126</v>
      </c>
      <c r="M3" s="458">
        <v>127</v>
      </c>
    </row>
    <row r="4" spans="2:13" x14ac:dyDescent="0.2">
      <c r="B4" s="464"/>
      <c r="C4" s="465" t="s">
        <v>190</v>
      </c>
      <c r="D4" s="458">
        <v>127</v>
      </c>
      <c r="E4" s="461">
        <v>112</v>
      </c>
      <c r="F4" s="461">
        <v>151</v>
      </c>
      <c r="G4" s="461">
        <v>81</v>
      </c>
      <c r="H4" s="461">
        <v>96</v>
      </c>
      <c r="I4" s="461">
        <v>121</v>
      </c>
      <c r="J4" s="461">
        <v>44</v>
      </c>
      <c r="K4" s="461">
        <v>41</v>
      </c>
      <c r="L4" s="461">
        <v>84</v>
      </c>
      <c r="M4" s="461">
        <v>80</v>
      </c>
    </row>
    <row r="5" spans="2:13" x14ac:dyDescent="0.2">
      <c r="B5" s="700"/>
      <c r="C5" s="700"/>
      <c r="D5" s="466"/>
      <c r="E5" s="466"/>
      <c r="F5" s="466"/>
      <c r="G5" s="466"/>
      <c r="H5" s="466"/>
      <c r="I5" s="466"/>
      <c r="J5" s="466"/>
      <c r="K5" s="466"/>
      <c r="L5" s="466"/>
      <c r="M5" s="466"/>
    </row>
    <row r="6" spans="2:13" x14ac:dyDescent="0.2">
      <c r="D6" s="701"/>
      <c r="E6" s="701"/>
      <c r="F6" s="701"/>
      <c r="G6" s="701"/>
      <c r="H6" s="701"/>
      <c r="I6" s="701"/>
      <c r="J6" s="701"/>
      <c r="K6" s="463"/>
      <c r="L6" s="463"/>
    </row>
  </sheetData>
  <mergeCells count="4">
    <mergeCell ref="B2:C2"/>
    <mergeCell ref="B3:C3"/>
    <mergeCell ref="B5:C5"/>
    <mergeCell ref="D6:J6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39"/>
  <sheetViews>
    <sheetView showGridLines="0" zoomScale="130" zoomScaleNormal="130" workbookViewId="0">
      <selection activeCell="B3" sqref="B3:D4"/>
    </sheetView>
  </sheetViews>
  <sheetFormatPr defaultColWidth="9" defaultRowHeight="10.8" x14ac:dyDescent="0.2"/>
  <cols>
    <col min="1" max="1" width="1.21875" style="45" customWidth="1"/>
    <col min="2" max="2" width="9" style="45"/>
    <col min="3" max="3" width="2.44140625" style="45" customWidth="1"/>
    <col min="4" max="4" width="14.77734375" style="46" customWidth="1"/>
    <col min="5" max="9" width="7.109375" style="46" customWidth="1"/>
    <col min="10" max="10" width="1.44140625" style="45" customWidth="1"/>
    <col min="11" max="16384" width="9" style="45"/>
  </cols>
  <sheetData>
    <row r="1" spans="1:10" x14ac:dyDescent="0.2">
      <c r="B1" s="45" t="s">
        <v>245</v>
      </c>
      <c r="D1" s="45"/>
      <c r="J1" s="46"/>
    </row>
    <row r="2" spans="1:10" ht="3" customHeight="1" thickBot="1" x14ac:dyDescent="0.25">
      <c r="D2" s="45"/>
      <c r="J2" s="46"/>
    </row>
    <row r="3" spans="1:10" ht="11.25" customHeight="1" x14ac:dyDescent="0.2">
      <c r="B3" s="610" t="s">
        <v>254</v>
      </c>
      <c r="C3" s="711"/>
      <c r="D3" s="711"/>
      <c r="E3" s="623" t="s">
        <v>119</v>
      </c>
      <c r="F3" s="623" t="s">
        <v>120</v>
      </c>
      <c r="G3" s="575" t="s">
        <v>121</v>
      </c>
      <c r="H3" s="575" t="s">
        <v>122</v>
      </c>
      <c r="I3" s="576" t="s">
        <v>160</v>
      </c>
    </row>
    <row r="4" spans="1:10" ht="12" customHeight="1" thickBot="1" x14ac:dyDescent="0.25">
      <c r="B4" s="712"/>
      <c r="C4" s="713"/>
      <c r="D4" s="713"/>
      <c r="E4" s="624"/>
      <c r="F4" s="624"/>
      <c r="G4" s="574"/>
      <c r="H4" s="574"/>
      <c r="I4" s="577"/>
    </row>
    <row r="5" spans="1:10" s="63" customFormat="1" x14ac:dyDescent="0.2">
      <c r="B5" s="115" t="s">
        <v>31</v>
      </c>
      <c r="C5" s="175"/>
      <c r="D5" s="234"/>
      <c r="E5" s="184">
        <v>413</v>
      </c>
      <c r="F5" s="184">
        <v>445</v>
      </c>
      <c r="G5" s="294">
        <v>492</v>
      </c>
      <c r="H5" s="294">
        <v>458</v>
      </c>
      <c r="I5" s="340">
        <v>402</v>
      </c>
    </row>
    <row r="6" spans="1:10" s="63" customFormat="1" ht="13.2" x14ac:dyDescent="0.2">
      <c r="A6" s="402"/>
      <c r="B6" s="116"/>
      <c r="C6" s="703" t="s">
        <v>96</v>
      </c>
      <c r="D6" s="704"/>
      <c r="E6" s="188">
        <v>303</v>
      </c>
      <c r="F6" s="188">
        <v>318</v>
      </c>
      <c r="G6" s="291">
        <v>322</v>
      </c>
      <c r="H6" s="291">
        <v>290</v>
      </c>
      <c r="I6" s="337">
        <v>263</v>
      </c>
    </row>
    <row r="7" spans="1:10" s="62" customFormat="1" ht="13.2" x14ac:dyDescent="0.2">
      <c r="A7" s="402"/>
      <c r="B7" s="117"/>
      <c r="C7" s="705" t="s">
        <v>8</v>
      </c>
      <c r="D7" s="706"/>
      <c r="E7" s="223">
        <f>E6/E5*100</f>
        <v>73.365617433414045</v>
      </c>
      <c r="F7" s="223">
        <f>F6/F5*100</f>
        <v>71.460674157303373</v>
      </c>
      <c r="G7" s="327">
        <f>G6/G5*100</f>
        <v>65.447154471544707</v>
      </c>
      <c r="H7" s="327">
        <f>H6/H5*100</f>
        <v>63.318777292576421</v>
      </c>
      <c r="I7" s="383">
        <f>I6/I5*100</f>
        <v>65.422885572139293</v>
      </c>
    </row>
    <row r="8" spans="1:10" s="63" customFormat="1" x14ac:dyDescent="0.2">
      <c r="B8" s="92"/>
      <c r="C8" s="707" t="s">
        <v>97</v>
      </c>
      <c r="D8" s="708"/>
      <c r="E8" s="200">
        <v>30</v>
      </c>
      <c r="F8" s="200">
        <v>34</v>
      </c>
      <c r="G8" s="280">
        <v>57</v>
      </c>
      <c r="H8" s="280">
        <v>49</v>
      </c>
      <c r="I8" s="353">
        <v>41</v>
      </c>
    </row>
    <row r="9" spans="1:10" s="63" customFormat="1" x14ac:dyDescent="0.2">
      <c r="A9" s="62"/>
      <c r="B9" s="131"/>
      <c r="C9" s="709" t="s">
        <v>8</v>
      </c>
      <c r="D9" s="710"/>
      <c r="E9" s="224">
        <f t="shared" ref="E9" si="0">E8/E5*100</f>
        <v>7.2639225181598057</v>
      </c>
      <c r="F9" s="224">
        <f t="shared" ref="F9:I9" si="1">F8/F5*100</f>
        <v>7.6404494382022472</v>
      </c>
      <c r="G9" s="328">
        <f t="shared" si="1"/>
        <v>11.585365853658537</v>
      </c>
      <c r="H9" s="328">
        <f t="shared" ref="H9" si="2">H8/H5*100</f>
        <v>10.698689956331878</v>
      </c>
      <c r="I9" s="384">
        <f t="shared" si="1"/>
        <v>10.199004975124378</v>
      </c>
    </row>
    <row r="10" spans="1:10" s="63" customFormat="1" x14ac:dyDescent="0.2">
      <c r="B10" s="47"/>
      <c r="C10" s="93"/>
      <c r="D10" s="57" t="s">
        <v>109</v>
      </c>
      <c r="E10" s="200">
        <v>14</v>
      </c>
      <c r="F10" s="200">
        <v>10</v>
      </c>
      <c r="G10" s="280">
        <v>21</v>
      </c>
      <c r="H10" s="280">
        <v>15</v>
      </c>
      <c r="I10" s="353">
        <v>12</v>
      </c>
    </row>
    <row r="11" spans="1:10" s="63" customFormat="1" x14ac:dyDescent="0.2">
      <c r="B11" s="92"/>
      <c r="C11" s="51"/>
      <c r="D11" s="176" t="s">
        <v>64</v>
      </c>
      <c r="E11" s="225">
        <v>0</v>
      </c>
      <c r="F11" s="225">
        <v>0</v>
      </c>
      <c r="G11" s="329">
        <v>0</v>
      </c>
      <c r="H11" s="329">
        <v>1</v>
      </c>
      <c r="I11" s="385">
        <v>0</v>
      </c>
    </row>
    <row r="12" spans="1:10" s="63" customFormat="1" x14ac:dyDescent="0.2">
      <c r="B12" s="92"/>
      <c r="C12" s="403"/>
      <c r="D12" s="177" t="s">
        <v>113</v>
      </c>
      <c r="E12" s="226">
        <v>8</v>
      </c>
      <c r="F12" s="226">
        <v>13</v>
      </c>
      <c r="G12" s="330">
        <v>13</v>
      </c>
      <c r="H12" s="330">
        <v>15</v>
      </c>
      <c r="I12" s="386">
        <v>12</v>
      </c>
    </row>
    <row r="13" spans="1:10" s="63" customFormat="1" x14ac:dyDescent="0.2">
      <c r="B13" s="92"/>
      <c r="C13" s="403" t="s">
        <v>136</v>
      </c>
      <c r="D13" s="225" t="s">
        <v>134</v>
      </c>
      <c r="E13" s="225">
        <v>1</v>
      </c>
      <c r="F13" s="225">
        <v>0</v>
      </c>
      <c r="G13" s="329">
        <v>0</v>
      </c>
      <c r="H13" s="329">
        <v>2</v>
      </c>
      <c r="I13" s="385">
        <v>0</v>
      </c>
    </row>
    <row r="14" spans="1:10" s="63" customFormat="1" x14ac:dyDescent="0.2">
      <c r="B14" s="92"/>
      <c r="C14" s="403" t="s">
        <v>137</v>
      </c>
      <c r="D14" s="176" t="s">
        <v>110</v>
      </c>
      <c r="E14" s="225">
        <v>1</v>
      </c>
      <c r="F14" s="225">
        <v>1</v>
      </c>
      <c r="G14" s="329">
        <v>1</v>
      </c>
      <c r="H14" s="329">
        <v>1</v>
      </c>
      <c r="I14" s="385">
        <v>1</v>
      </c>
    </row>
    <row r="15" spans="1:10" s="63" customFormat="1" x14ac:dyDescent="0.2">
      <c r="B15" s="92"/>
      <c r="C15" s="403" t="s">
        <v>138</v>
      </c>
      <c r="D15" s="176" t="s">
        <v>65</v>
      </c>
      <c r="E15" s="225">
        <v>0</v>
      </c>
      <c r="F15" s="225">
        <v>1</v>
      </c>
      <c r="G15" s="329">
        <v>5</v>
      </c>
      <c r="H15" s="329">
        <v>1</v>
      </c>
      <c r="I15" s="385">
        <v>3</v>
      </c>
    </row>
    <row r="16" spans="1:10" s="63" customFormat="1" x14ac:dyDescent="0.2">
      <c r="B16" s="92"/>
      <c r="C16" s="403" t="s">
        <v>139</v>
      </c>
      <c r="D16" s="178" t="s">
        <v>111</v>
      </c>
      <c r="E16" s="225">
        <v>0</v>
      </c>
      <c r="F16" s="225">
        <v>1</v>
      </c>
      <c r="G16" s="329">
        <v>8</v>
      </c>
      <c r="H16" s="329">
        <v>0</v>
      </c>
      <c r="I16" s="385">
        <v>2</v>
      </c>
    </row>
    <row r="17" spans="1:10" s="63" customFormat="1" x14ac:dyDescent="0.2">
      <c r="B17" s="92"/>
      <c r="C17" s="403" t="s">
        <v>140</v>
      </c>
      <c r="D17" s="176" t="s">
        <v>67</v>
      </c>
      <c r="E17" s="225">
        <v>0</v>
      </c>
      <c r="F17" s="225">
        <v>0</v>
      </c>
      <c r="G17" s="329">
        <v>0</v>
      </c>
      <c r="H17" s="329">
        <v>0</v>
      </c>
      <c r="I17" s="385">
        <v>0</v>
      </c>
    </row>
    <row r="18" spans="1:10" s="63" customFormat="1" x14ac:dyDescent="0.2">
      <c r="B18" s="92"/>
      <c r="C18" s="403" t="s">
        <v>141</v>
      </c>
      <c r="D18" s="176" t="s">
        <v>66</v>
      </c>
      <c r="E18" s="225">
        <v>0</v>
      </c>
      <c r="F18" s="225">
        <v>3</v>
      </c>
      <c r="G18" s="329">
        <v>3</v>
      </c>
      <c r="H18" s="329">
        <v>3</v>
      </c>
      <c r="I18" s="385">
        <v>0</v>
      </c>
    </row>
    <row r="19" spans="1:10" s="63" customFormat="1" x14ac:dyDescent="0.2">
      <c r="B19" s="92"/>
      <c r="C19" s="51"/>
      <c r="D19" s="176" t="s">
        <v>69</v>
      </c>
      <c r="E19" s="225">
        <v>2</v>
      </c>
      <c r="F19" s="225">
        <v>2</v>
      </c>
      <c r="G19" s="329">
        <v>1</v>
      </c>
      <c r="H19" s="329">
        <v>4</v>
      </c>
      <c r="I19" s="385">
        <v>9</v>
      </c>
    </row>
    <row r="20" spans="1:10" s="63" customFormat="1" x14ac:dyDescent="0.2">
      <c r="B20" s="92"/>
      <c r="C20" s="51"/>
      <c r="D20" s="225" t="s">
        <v>135</v>
      </c>
      <c r="E20" s="225">
        <v>1</v>
      </c>
      <c r="F20" s="225">
        <v>0</v>
      </c>
      <c r="G20" s="329">
        <v>0</v>
      </c>
      <c r="H20" s="329">
        <v>1</v>
      </c>
      <c r="I20" s="385">
        <v>0</v>
      </c>
    </row>
    <row r="21" spans="1:10" s="63" customFormat="1" ht="11.4" thickBot="1" x14ac:dyDescent="0.25">
      <c r="B21" s="138"/>
      <c r="C21" s="179"/>
      <c r="D21" s="139" t="s">
        <v>107</v>
      </c>
      <c r="E21" s="262">
        <f t="shared" ref="E21" si="3">E8-E10-E11-E12-E13-E14-E15-E16-E17-E18-E19-E20</f>
        <v>3</v>
      </c>
      <c r="F21" s="262">
        <f t="shared" ref="F21:I21" si="4">F8-F10-F11-F12-F13-F14-F15-F16-F17-F18-F19-F20</f>
        <v>3</v>
      </c>
      <c r="G21" s="331">
        <f t="shared" si="4"/>
        <v>5</v>
      </c>
      <c r="H21" s="331">
        <f t="shared" ref="H21" si="5">H8-H10-H11-H12-H13-H14-H15-H16-H17-H18-H19-H20</f>
        <v>6</v>
      </c>
      <c r="I21" s="387">
        <f t="shared" si="4"/>
        <v>2</v>
      </c>
    </row>
    <row r="22" spans="1:10" s="63" customFormat="1" ht="3" customHeight="1" x14ac:dyDescent="0.2">
      <c r="B22" s="49"/>
      <c r="C22" s="49"/>
      <c r="E22" s="249"/>
      <c r="F22" s="249"/>
      <c r="G22" s="249"/>
      <c r="H22" s="249"/>
      <c r="I22" s="249"/>
    </row>
    <row r="23" spans="1:10" s="63" customFormat="1" ht="13.2" x14ac:dyDescent="0.2">
      <c r="B23" s="702" t="s">
        <v>60</v>
      </c>
      <c r="C23" s="702"/>
      <c r="D23" s="702"/>
      <c r="E23" s="702"/>
      <c r="F23" s="702"/>
      <c r="G23" s="702"/>
      <c r="H23" s="702"/>
      <c r="I23" s="702"/>
      <c r="J23" s="237"/>
    </row>
    <row r="24" spans="1:10" s="63" customFormat="1" ht="13.2" x14ac:dyDescent="0.2">
      <c r="A24" s="402"/>
      <c r="B24" s="43" t="s">
        <v>61</v>
      </c>
      <c r="C24" s="43"/>
      <c r="D24" s="2"/>
      <c r="E24" s="2"/>
      <c r="F24" s="2"/>
      <c r="G24" s="2"/>
      <c r="H24" s="2"/>
      <c r="I24" s="2"/>
      <c r="J24" s="180"/>
    </row>
    <row r="25" spans="1:10" x14ac:dyDescent="0.2">
      <c r="D25" s="55"/>
      <c r="E25" s="55"/>
      <c r="F25" s="55"/>
      <c r="G25" s="55"/>
      <c r="H25" s="55"/>
      <c r="I25" s="55"/>
    </row>
    <row r="26" spans="1:10" x14ac:dyDescent="0.2">
      <c r="D26" s="67"/>
      <c r="E26" s="67"/>
      <c r="F26" s="67"/>
      <c r="G26" s="67"/>
      <c r="H26" s="67"/>
      <c r="I26" s="67"/>
    </row>
    <row r="27" spans="1:10" x14ac:dyDescent="0.2">
      <c r="D27" s="55"/>
      <c r="E27" s="55"/>
      <c r="F27" s="55"/>
      <c r="G27" s="55"/>
      <c r="H27" s="55"/>
      <c r="I27" s="55"/>
    </row>
    <row r="28" spans="1:10" x14ac:dyDescent="0.2">
      <c r="C28" s="118"/>
      <c r="D28" s="67"/>
      <c r="E28" s="67"/>
      <c r="F28" s="67"/>
      <c r="G28" s="67"/>
      <c r="H28" s="67"/>
      <c r="I28" s="67"/>
    </row>
    <row r="29" spans="1:10" x14ac:dyDescent="0.2">
      <c r="C29" s="118"/>
      <c r="D29" s="67"/>
      <c r="E29" s="67"/>
      <c r="F29" s="67"/>
      <c r="G29" s="67"/>
      <c r="H29" s="67"/>
      <c r="I29" s="67"/>
    </row>
    <row r="30" spans="1:10" x14ac:dyDescent="0.2">
      <c r="D30" s="67"/>
      <c r="E30" s="67"/>
      <c r="F30" s="67"/>
      <c r="G30" s="67"/>
      <c r="H30" s="67"/>
      <c r="I30" s="67"/>
    </row>
    <row r="31" spans="1:10" x14ac:dyDescent="0.2">
      <c r="D31" s="55"/>
      <c r="E31" s="55"/>
      <c r="F31" s="55"/>
      <c r="G31" s="55"/>
      <c r="H31" s="55"/>
      <c r="I31" s="55"/>
    </row>
    <row r="32" spans="1:10" x14ac:dyDescent="0.2">
      <c r="D32" s="67"/>
      <c r="E32" s="67"/>
      <c r="F32" s="67"/>
      <c r="G32" s="67"/>
      <c r="H32" s="67"/>
      <c r="I32" s="67"/>
    </row>
    <row r="33" spans="3:9" x14ac:dyDescent="0.2">
      <c r="D33" s="55"/>
      <c r="E33" s="55"/>
      <c r="F33" s="55"/>
      <c r="G33" s="55"/>
      <c r="H33" s="55"/>
      <c r="I33" s="55"/>
    </row>
    <row r="34" spans="3:9" x14ac:dyDescent="0.2">
      <c r="C34" s="118"/>
    </row>
    <row r="35" spans="3:9" x14ac:dyDescent="0.2">
      <c r="C35" s="118"/>
    </row>
    <row r="37" spans="3:9" x14ac:dyDescent="0.2">
      <c r="D37" s="55"/>
      <c r="E37" s="55"/>
      <c r="F37" s="55"/>
      <c r="G37" s="55"/>
      <c r="H37" s="55"/>
      <c r="I37" s="55"/>
    </row>
    <row r="39" spans="3:9" x14ac:dyDescent="0.2">
      <c r="D39" s="55"/>
      <c r="E39" s="55"/>
      <c r="F39" s="55"/>
      <c r="G39" s="55"/>
      <c r="H39" s="55"/>
      <c r="I39" s="55"/>
    </row>
  </sheetData>
  <mergeCells count="11">
    <mergeCell ref="I3:I4"/>
    <mergeCell ref="B3:D4"/>
    <mergeCell ref="E3:E4"/>
    <mergeCell ref="F3:F4"/>
    <mergeCell ref="G3:G4"/>
    <mergeCell ref="H3:H4"/>
    <mergeCell ref="B23:I23"/>
    <mergeCell ref="C6:D6"/>
    <mergeCell ref="C7:D7"/>
    <mergeCell ref="C8:D8"/>
    <mergeCell ref="C9:D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V59"/>
  <sheetViews>
    <sheetView showGridLines="0" zoomScale="130" zoomScaleNormal="130" workbookViewId="0">
      <pane ySplit="5" topLeftCell="A6" activePane="bottomLeft" state="frozen"/>
      <selection activeCell="P29" sqref="P29"/>
      <selection pane="bottomLeft" activeCell="B2" sqref="B2:C4"/>
    </sheetView>
  </sheetViews>
  <sheetFormatPr defaultColWidth="9" defaultRowHeight="13.2" x14ac:dyDescent="0.2"/>
  <cols>
    <col min="1" max="1" width="2.109375" style="95" customWidth="1"/>
    <col min="2" max="2" width="4.109375" style="95" customWidth="1"/>
    <col min="3" max="3" width="6.44140625" style="95" customWidth="1"/>
    <col min="4" max="19" width="5.44140625" style="95" customWidth="1"/>
    <col min="20" max="16384" width="9" style="95"/>
  </cols>
  <sheetData>
    <row r="1" spans="1:22" ht="13.8" thickBot="1" x14ac:dyDescent="0.25">
      <c r="A1" s="181"/>
      <c r="B1" s="119" t="s">
        <v>246</v>
      </c>
      <c r="C1" s="182"/>
      <c r="D1" s="182"/>
      <c r="E1" s="182"/>
      <c r="F1" s="182"/>
      <c r="G1" s="182"/>
      <c r="H1" s="182"/>
      <c r="I1" s="2"/>
      <c r="J1" s="2"/>
      <c r="K1" s="233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20" customFormat="1" ht="10.5" customHeight="1" x14ac:dyDescent="0.2">
      <c r="B2" s="728"/>
      <c r="C2" s="729"/>
      <c r="D2" s="714" t="s">
        <v>32</v>
      </c>
      <c r="E2" s="734"/>
      <c r="F2" s="736" t="s">
        <v>50</v>
      </c>
      <c r="G2" s="715"/>
      <c r="H2" s="714" t="s">
        <v>2</v>
      </c>
      <c r="I2" s="715"/>
      <c r="J2" s="714" t="s">
        <v>33</v>
      </c>
      <c r="K2" s="718"/>
      <c r="L2" s="718"/>
      <c r="M2" s="718"/>
      <c r="N2" s="718"/>
      <c r="O2" s="718"/>
      <c r="P2" s="718"/>
      <c r="Q2" s="715"/>
      <c r="R2" s="718" t="s">
        <v>5</v>
      </c>
      <c r="S2" s="715"/>
      <c r="T2" s="121"/>
      <c r="U2" s="121"/>
      <c r="V2" s="121"/>
    </row>
    <row r="3" spans="1:22" s="120" customFormat="1" ht="10.5" customHeight="1" x14ac:dyDescent="0.2">
      <c r="B3" s="730"/>
      <c r="C3" s="731"/>
      <c r="D3" s="716"/>
      <c r="E3" s="735"/>
      <c r="F3" s="737"/>
      <c r="G3" s="717"/>
      <c r="H3" s="716"/>
      <c r="I3" s="717"/>
      <c r="J3" s="433"/>
      <c r="K3" s="245"/>
      <c r="L3" s="720" t="s">
        <v>34</v>
      </c>
      <c r="M3" s="721"/>
      <c r="N3" s="722" t="s">
        <v>26</v>
      </c>
      <c r="O3" s="721"/>
      <c r="P3" s="722" t="s">
        <v>27</v>
      </c>
      <c r="Q3" s="723"/>
      <c r="R3" s="719"/>
      <c r="S3" s="717"/>
      <c r="T3" s="121"/>
      <c r="U3" s="122"/>
      <c r="V3" s="122"/>
    </row>
    <row r="4" spans="1:22" s="123" customFormat="1" ht="24" customHeight="1" thickBot="1" x14ac:dyDescent="0.25">
      <c r="B4" s="732"/>
      <c r="C4" s="733"/>
      <c r="D4" s="436" t="s">
        <v>122</v>
      </c>
      <c r="E4" s="437" t="s">
        <v>160</v>
      </c>
      <c r="F4" s="438" t="s">
        <v>122</v>
      </c>
      <c r="G4" s="431" t="s">
        <v>160</v>
      </c>
      <c r="H4" s="430" t="s">
        <v>122</v>
      </c>
      <c r="I4" s="431" t="s">
        <v>160</v>
      </c>
      <c r="J4" s="439" t="s">
        <v>122</v>
      </c>
      <c r="K4" s="439" t="s">
        <v>160</v>
      </c>
      <c r="L4" s="439" t="s">
        <v>122</v>
      </c>
      <c r="M4" s="439" t="s">
        <v>160</v>
      </c>
      <c r="N4" s="439" t="s">
        <v>122</v>
      </c>
      <c r="O4" s="439" t="s">
        <v>160</v>
      </c>
      <c r="P4" s="439" t="s">
        <v>122</v>
      </c>
      <c r="Q4" s="431" t="s">
        <v>160</v>
      </c>
      <c r="R4" s="430" t="s">
        <v>122</v>
      </c>
      <c r="S4" s="431" t="s">
        <v>160</v>
      </c>
      <c r="T4" s="124"/>
      <c r="U4" s="43"/>
      <c r="V4" s="43"/>
    </row>
    <row r="5" spans="1:22" ht="13.8" thickBot="1" x14ac:dyDescent="0.25">
      <c r="A5" s="174"/>
      <c r="B5" s="726" t="s">
        <v>35</v>
      </c>
      <c r="C5" s="727"/>
      <c r="D5" s="388">
        <f t="shared" ref="D5:E24" si="0">F5+H5+J5+R5</f>
        <v>1058</v>
      </c>
      <c r="E5" s="389">
        <f t="shared" si="0"/>
        <v>1018</v>
      </c>
      <c r="F5" s="390">
        <v>706</v>
      </c>
      <c r="G5" s="227">
        <v>632</v>
      </c>
      <c r="H5" s="391">
        <v>250</v>
      </c>
      <c r="I5" s="227">
        <v>253</v>
      </c>
      <c r="J5" s="125">
        <v>102</v>
      </c>
      <c r="K5" s="125">
        <v>133</v>
      </c>
      <c r="L5" s="125">
        <v>5</v>
      </c>
      <c r="M5" s="125">
        <v>18</v>
      </c>
      <c r="N5" s="125">
        <v>70</v>
      </c>
      <c r="O5" s="125">
        <v>83</v>
      </c>
      <c r="P5" s="125">
        <v>9</v>
      </c>
      <c r="Q5" s="227">
        <v>6</v>
      </c>
      <c r="R5" s="391">
        <v>0</v>
      </c>
      <c r="S5" s="227">
        <v>0</v>
      </c>
      <c r="T5" s="124"/>
      <c r="U5" s="126"/>
      <c r="V5" s="126"/>
    </row>
    <row r="6" spans="1:22" ht="13.8" thickTop="1" x14ac:dyDescent="0.2">
      <c r="A6" s="174"/>
      <c r="B6" s="440" t="s">
        <v>162</v>
      </c>
      <c r="C6" s="434"/>
      <c r="D6" s="441">
        <f t="shared" si="0"/>
        <v>0</v>
      </c>
      <c r="E6" s="442">
        <f t="shared" si="0"/>
        <v>3</v>
      </c>
      <c r="F6" s="443"/>
      <c r="G6" s="444"/>
      <c r="H6" s="443"/>
      <c r="I6" s="444">
        <v>1</v>
      </c>
      <c r="J6" s="294"/>
      <c r="K6" s="294">
        <v>2</v>
      </c>
      <c r="L6" s="294"/>
      <c r="M6" s="294"/>
      <c r="N6" s="294"/>
      <c r="O6" s="294">
        <v>2</v>
      </c>
      <c r="P6" s="445"/>
      <c r="Q6" s="340"/>
      <c r="R6" s="446"/>
      <c r="S6" s="340"/>
      <c r="T6" s="124"/>
      <c r="U6" s="124"/>
      <c r="V6" s="124"/>
    </row>
    <row r="7" spans="1:22" s="429" customFormat="1" x14ac:dyDescent="0.2">
      <c r="B7" s="447" t="s">
        <v>62</v>
      </c>
      <c r="C7" s="229"/>
      <c r="D7" s="392">
        <f t="shared" ref="D7" si="1">F7+H7+J7+R7</f>
        <v>26</v>
      </c>
      <c r="E7" s="393">
        <f t="shared" ref="E7" si="2">G7+I7+K7+S7</f>
        <v>21</v>
      </c>
      <c r="F7" s="427">
        <v>21</v>
      </c>
      <c r="G7" s="428">
        <v>20</v>
      </c>
      <c r="H7" s="427">
        <v>2</v>
      </c>
      <c r="I7" s="428">
        <v>1</v>
      </c>
      <c r="J7" s="44">
        <v>3</v>
      </c>
      <c r="K7" s="44"/>
      <c r="L7" s="44">
        <v>1</v>
      </c>
      <c r="M7" s="44"/>
      <c r="N7" s="44">
        <v>2</v>
      </c>
      <c r="O7" s="44"/>
      <c r="P7" s="44"/>
      <c r="Q7" s="228"/>
      <c r="R7" s="255"/>
      <c r="S7" s="228"/>
      <c r="T7" s="124"/>
      <c r="U7" s="124"/>
      <c r="V7" s="124"/>
    </row>
    <row r="8" spans="1:22" s="429" customFormat="1" x14ac:dyDescent="0.2">
      <c r="B8" s="447" t="s">
        <v>163</v>
      </c>
      <c r="C8" s="229"/>
      <c r="D8" s="392">
        <f t="shared" ref="D8" si="3">F8+H8+J8+R8</f>
        <v>0</v>
      </c>
      <c r="E8" s="393">
        <f t="shared" ref="E8" si="4">G8+I8+K8+S8</f>
        <v>4</v>
      </c>
      <c r="F8" s="427"/>
      <c r="G8" s="428"/>
      <c r="H8" s="427"/>
      <c r="I8" s="428">
        <v>2</v>
      </c>
      <c r="J8" s="44"/>
      <c r="K8" s="44">
        <v>2</v>
      </c>
      <c r="L8" s="44"/>
      <c r="M8" s="44"/>
      <c r="N8" s="44"/>
      <c r="O8" s="44">
        <v>2</v>
      </c>
      <c r="P8" s="44"/>
      <c r="Q8" s="228"/>
      <c r="R8" s="255"/>
      <c r="S8" s="228"/>
      <c r="T8" s="124"/>
      <c r="U8" s="124"/>
      <c r="V8" s="124"/>
    </row>
    <row r="9" spans="1:22" x14ac:dyDescent="0.2">
      <c r="A9" s="174"/>
      <c r="B9" s="447" t="s">
        <v>63</v>
      </c>
      <c r="C9" s="229"/>
      <c r="D9" s="392">
        <f t="shared" si="0"/>
        <v>9</v>
      </c>
      <c r="E9" s="393">
        <f t="shared" si="0"/>
        <v>14</v>
      </c>
      <c r="F9" s="427">
        <v>5</v>
      </c>
      <c r="G9" s="428">
        <v>13</v>
      </c>
      <c r="H9" s="427">
        <v>3</v>
      </c>
      <c r="I9" s="428">
        <v>1</v>
      </c>
      <c r="J9" s="44">
        <v>1</v>
      </c>
      <c r="K9" s="44"/>
      <c r="L9" s="44"/>
      <c r="M9" s="44"/>
      <c r="N9" s="44">
        <v>1</v>
      </c>
      <c r="O9" s="44"/>
      <c r="P9" s="44"/>
      <c r="Q9" s="228"/>
      <c r="R9" s="255"/>
      <c r="S9" s="228"/>
      <c r="T9" s="124"/>
      <c r="U9" s="124"/>
      <c r="V9" s="124"/>
    </row>
    <row r="10" spans="1:22" x14ac:dyDescent="0.2">
      <c r="A10" s="174"/>
      <c r="B10" s="447" t="s">
        <v>77</v>
      </c>
      <c r="C10" s="230"/>
      <c r="D10" s="392">
        <f t="shared" si="0"/>
        <v>214</v>
      </c>
      <c r="E10" s="393">
        <f t="shared" si="0"/>
        <v>212</v>
      </c>
      <c r="F10" s="427">
        <v>185</v>
      </c>
      <c r="G10" s="428">
        <v>169</v>
      </c>
      <c r="H10" s="427">
        <v>26</v>
      </c>
      <c r="I10" s="428">
        <v>36</v>
      </c>
      <c r="J10" s="44">
        <v>3</v>
      </c>
      <c r="K10" s="44">
        <v>7</v>
      </c>
      <c r="L10" s="44"/>
      <c r="M10" s="44">
        <v>1</v>
      </c>
      <c r="N10" s="44">
        <v>3</v>
      </c>
      <c r="O10" s="44">
        <v>5</v>
      </c>
      <c r="P10" s="44"/>
      <c r="Q10" s="228"/>
      <c r="R10" s="255"/>
      <c r="S10" s="228"/>
      <c r="T10" s="124"/>
      <c r="U10" s="124"/>
      <c r="V10" s="124"/>
    </row>
    <row r="11" spans="1:22" s="429" customFormat="1" x14ac:dyDescent="0.2">
      <c r="B11" s="447" t="s">
        <v>164</v>
      </c>
      <c r="C11" s="229"/>
      <c r="D11" s="392">
        <f t="shared" si="0"/>
        <v>2</v>
      </c>
      <c r="E11" s="393">
        <f t="shared" si="0"/>
        <v>3</v>
      </c>
      <c r="F11" s="427"/>
      <c r="G11" s="428">
        <v>2</v>
      </c>
      <c r="H11" s="427">
        <v>1</v>
      </c>
      <c r="I11" s="428"/>
      <c r="J11" s="44">
        <v>1</v>
      </c>
      <c r="K11" s="44">
        <v>1</v>
      </c>
      <c r="L11" s="44"/>
      <c r="M11" s="44"/>
      <c r="N11" s="44"/>
      <c r="O11" s="44"/>
      <c r="P11" s="44"/>
      <c r="Q11" s="228"/>
      <c r="R11" s="255"/>
      <c r="S11" s="228"/>
      <c r="T11" s="124"/>
      <c r="U11" s="124"/>
      <c r="V11" s="124"/>
    </row>
    <row r="12" spans="1:22" s="263" customFormat="1" x14ac:dyDescent="0.2">
      <c r="B12" s="447" t="s">
        <v>92</v>
      </c>
      <c r="C12" s="230"/>
      <c r="D12" s="392">
        <f>F12+H12+J12+R12</f>
        <v>7</v>
      </c>
      <c r="E12" s="393">
        <f>G12+I12+K12+S12</f>
        <v>19</v>
      </c>
      <c r="F12" s="427">
        <v>3</v>
      </c>
      <c r="G12" s="428">
        <v>9</v>
      </c>
      <c r="H12" s="427">
        <v>3</v>
      </c>
      <c r="I12" s="428">
        <v>8</v>
      </c>
      <c r="J12" s="44">
        <v>1</v>
      </c>
      <c r="K12" s="44">
        <v>2</v>
      </c>
      <c r="L12" s="44"/>
      <c r="M12" s="44"/>
      <c r="N12" s="44">
        <v>1</v>
      </c>
      <c r="O12" s="44"/>
      <c r="P12" s="44"/>
      <c r="Q12" s="228"/>
      <c r="R12" s="255"/>
      <c r="S12" s="228"/>
      <c r="T12" s="124"/>
      <c r="U12" s="124"/>
      <c r="V12" s="124"/>
    </row>
    <row r="13" spans="1:22" x14ac:dyDescent="0.2">
      <c r="A13" s="174"/>
      <c r="B13" s="448" t="s">
        <v>36</v>
      </c>
      <c r="C13" s="230"/>
      <c r="D13" s="392">
        <f t="shared" si="0"/>
        <v>67</v>
      </c>
      <c r="E13" s="393">
        <f t="shared" si="0"/>
        <v>37</v>
      </c>
      <c r="F13" s="427">
        <v>62</v>
      </c>
      <c r="G13" s="428">
        <v>33</v>
      </c>
      <c r="H13" s="427">
        <v>4</v>
      </c>
      <c r="I13" s="428">
        <v>1</v>
      </c>
      <c r="J13" s="44">
        <v>1</v>
      </c>
      <c r="K13" s="44">
        <v>3</v>
      </c>
      <c r="L13" s="44"/>
      <c r="M13" s="44">
        <v>1</v>
      </c>
      <c r="N13" s="44">
        <v>1</v>
      </c>
      <c r="O13" s="44">
        <v>1</v>
      </c>
      <c r="P13" s="44"/>
      <c r="Q13" s="228"/>
      <c r="R13" s="255"/>
      <c r="S13" s="228"/>
      <c r="T13" s="124"/>
      <c r="U13" s="124"/>
      <c r="V13" s="124"/>
    </row>
    <row r="14" spans="1:22" x14ac:dyDescent="0.2">
      <c r="A14" s="174"/>
      <c r="B14" s="447" t="s">
        <v>65</v>
      </c>
      <c r="C14" s="229"/>
      <c r="D14" s="392">
        <f t="shared" si="0"/>
        <v>26</v>
      </c>
      <c r="E14" s="393">
        <f t="shared" si="0"/>
        <v>14</v>
      </c>
      <c r="F14" s="427">
        <v>20</v>
      </c>
      <c r="G14" s="428">
        <v>10</v>
      </c>
      <c r="H14" s="427">
        <v>1</v>
      </c>
      <c r="I14" s="428">
        <v>3</v>
      </c>
      <c r="J14" s="44">
        <v>5</v>
      </c>
      <c r="K14" s="44">
        <v>1</v>
      </c>
      <c r="L14" s="44"/>
      <c r="M14" s="44"/>
      <c r="N14" s="44"/>
      <c r="O14" s="44"/>
      <c r="P14" s="44">
        <v>1</v>
      </c>
      <c r="Q14" s="228"/>
      <c r="R14" s="255"/>
      <c r="S14" s="228"/>
      <c r="T14" s="124"/>
      <c r="U14" s="124"/>
      <c r="V14" s="124"/>
    </row>
    <row r="15" spans="1:22" x14ac:dyDescent="0.2">
      <c r="A15" s="174"/>
      <c r="B15" s="724" t="s">
        <v>49</v>
      </c>
      <c r="C15" s="725"/>
      <c r="D15" s="392">
        <f t="shared" si="0"/>
        <v>47</v>
      </c>
      <c r="E15" s="393">
        <v>39</v>
      </c>
      <c r="F15" s="427">
        <v>34</v>
      </c>
      <c r="G15" s="428">
        <v>29</v>
      </c>
      <c r="H15" s="427">
        <v>8</v>
      </c>
      <c r="I15" s="428">
        <v>8</v>
      </c>
      <c r="J15" s="44">
        <v>5</v>
      </c>
      <c r="K15" s="44">
        <v>2</v>
      </c>
      <c r="L15" s="44"/>
      <c r="M15" s="44"/>
      <c r="N15" s="44">
        <v>1</v>
      </c>
      <c r="O15" s="44"/>
      <c r="P15" s="44"/>
      <c r="Q15" s="228"/>
      <c r="R15" s="255"/>
      <c r="S15" s="228"/>
      <c r="T15" s="124"/>
      <c r="U15" s="124"/>
      <c r="V15" s="124"/>
    </row>
    <row r="16" spans="1:22" s="332" customFormat="1" x14ac:dyDescent="0.2">
      <c r="B16" s="447" t="s">
        <v>116</v>
      </c>
      <c r="C16" s="435"/>
      <c r="D16" s="392">
        <f t="shared" ref="D16" si="5">F16+H16+J16+R16</f>
        <v>4</v>
      </c>
      <c r="E16" s="393">
        <f t="shared" ref="E16" si="6">G16+I16+K16+S16</f>
        <v>1</v>
      </c>
      <c r="F16" s="427"/>
      <c r="G16" s="428"/>
      <c r="H16" s="427">
        <v>4</v>
      </c>
      <c r="I16" s="428">
        <v>1</v>
      </c>
      <c r="J16" s="44"/>
      <c r="K16" s="44"/>
      <c r="L16" s="44"/>
      <c r="M16" s="44"/>
      <c r="N16" s="44"/>
      <c r="O16" s="44"/>
      <c r="P16" s="44"/>
      <c r="Q16" s="228"/>
      <c r="R16" s="255"/>
      <c r="S16" s="228"/>
      <c r="T16" s="124"/>
      <c r="U16" s="124"/>
      <c r="V16" s="124"/>
    </row>
    <row r="17" spans="1:22" s="263" customFormat="1" x14ac:dyDescent="0.2">
      <c r="B17" s="447" t="s">
        <v>93</v>
      </c>
      <c r="C17" s="230"/>
      <c r="D17" s="392">
        <f>F17+H17+J17+R17</f>
        <v>3</v>
      </c>
      <c r="E17" s="393">
        <f>G17+I17+K17+S17</f>
        <v>6</v>
      </c>
      <c r="F17" s="427">
        <v>2</v>
      </c>
      <c r="G17" s="428">
        <v>1</v>
      </c>
      <c r="H17" s="427">
        <v>1</v>
      </c>
      <c r="I17" s="428">
        <v>3</v>
      </c>
      <c r="J17" s="44"/>
      <c r="K17" s="44">
        <v>2</v>
      </c>
      <c r="L17" s="44"/>
      <c r="M17" s="44"/>
      <c r="N17" s="44"/>
      <c r="O17" s="44"/>
      <c r="P17" s="44"/>
      <c r="Q17" s="228">
        <v>2</v>
      </c>
      <c r="R17" s="255"/>
      <c r="S17" s="228"/>
      <c r="T17" s="124"/>
      <c r="U17" s="124"/>
      <c r="V17" s="124"/>
    </row>
    <row r="18" spans="1:22" s="429" customFormat="1" x14ac:dyDescent="0.2">
      <c r="B18" s="447" t="s">
        <v>165</v>
      </c>
      <c r="C18" s="229"/>
      <c r="D18" s="392">
        <f t="shared" ref="D18" si="7">F18+H18+J18+R18</f>
        <v>0</v>
      </c>
      <c r="E18" s="393">
        <f t="shared" ref="E18" si="8">G18+I18+K18+S18</f>
        <v>3</v>
      </c>
      <c r="F18" s="427"/>
      <c r="G18" s="428">
        <v>2</v>
      </c>
      <c r="H18" s="427"/>
      <c r="I18" s="428">
        <v>1</v>
      </c>
      <c r="J18" s="44"/>
      <c r="K18" s="44"/>
      <c r="L18" s="44"/>
      <c r="M18" s="44"/>
      <c r="N18" s="44"/>
      <c r="O18" s="44"/>
      <c r="P18" s="44"/>
      <c r="Q18" s="228"/>
      <c r="R18" s="255"/>
      <c r="S18" s="228"/>
      <c r="T18" s="124"/>
      <c r="U18" s="124"/>
      <c r="V18" s="124"/>
    </row>
    <row r="19" spans="1:22" x14ac:dyDescent="0.2">
      <c r="A19" s="174"/>
      <c r="B19" s="447" t="s">
        <v>66</v>
      </c>
      <c r="C19" s="229"/>
      <c r="D19" s="392">
        <f t="shared" si="0"/>
        <v>121</v>
      </c>
      <c r="E19" s="393">
        <f t="shared" si="0"/>
        <v>107</v>
      </c>
      <c r="F19" s="427">
        <v>116</v>
      </c>
      <c r="G19" s="428">
        <v>96</v>
      </c>
      <c r="H19" s="427">
        <v>5</v>
      </c>
      <c r="I19" s="428">
        <v>10</v>
      </c>
      <c r="J19" s="44"/>
      <c r="K19" s="44">
        <v>1</v>
      </c>
      <c r="L19" s="44"/>
      <c r="M19" s="44"/>
      <c r="N19" s="44"/>
      <c r="O19" s="44">
        <v>1</v>
      </c>
      <c r="P19" s="44"/>
      <c r="Q19" s="228"/>
      <c r="R19" s="255"/>
      <c r="S19" s="228"/>
      <c r="T19" s="124"/>
      <c r="U19" s="124"/>
      <c r="V19" s="124"/>
    </row>
    <row r="20" spans="1:22" x14ac:dyDescent="0.2">
      <c r="A20" s="174"/>
      <c r="B20" s="447" t="s">
        <v>37</v>
      </c>
      <c r="C20" s="229"/>
      <c r="D20" s="392">
        <f t="shared" si="0"/>
        <v>82</v>
      </c>
      <c r="E20" s="393">
        <f t="shared" si="0"/>
        <v>59</v>
      </c>
      <c r="F20" s="427">
        <v>39</v>
      </c>
      <c r="G20" s="428">
        <v>28</v>
      </c>
      <c r="H20" s="427">
        <v>35</v>
      </c>
      <c r="I20" s="428">
        <v>19</v>
      </c>
      <c r="J20" s="44">
        <v>8</v>
      </c>
      <c r="K20" s="44">
        <v>12</v>
      </c>
      <c r="L20" s="44">
        <v>2</v>
      </c>
      <c r="M20" s="44">
        <v>7</v>
      </c>
      <c r="N20" s="44"/>
      <c r="O20" s="44">
        <v>1</v>
      </c>
      <c r="P20" s="44">
        <v>6</v>
      </c>
      <c r="Q20" s="228">
        <v>2</v>
      </c>
      <c r="R20" s="255"/>
      <c r="S20" s="228"/>
      <c r="T20" s="124"/>
      <c r="U20" s="124"/>
      <c r="V20" s="124"/>
    </row>
    <row r="21" spans="1:22" x14ac:dyDescent="0.2">
      <c r="A21" s="174"/>
      <c r="B21" s="447" t="s">
        <v>67</v>
      </c>
      <c r="C21" s="230"/>
      <c r="D21" s="392">
        <f t="shared" si="0"/>
        <v>18</v>
      </c>
      <c r="E21" s="393">
        <v>13</v>
      </c>
      <c r="F21" s="427">
        <v>16</v>
      </c>
      <c r="G21" s="428">
        <v>8</v>
      </c>
      <c r="H21" s="427">
        <v>2</v>
      </c>
      <c r="I21" s="428">
        <v>5</v>
      </c>
      <c r="J21" s="44"/>
      <c r="K21" s="44"/>
      <c r="L21" s="44"/>
      <c r="M21" s="44"/>
      <c r="N21" s="44"/>
      <c r="O21" s="44"/>
      <c r="P21" s="44"/>
      <c r="Q21" s="228"/>
      <c r="R21" s="255"/>
      <c r="S21" s="228"/>
    </row>
    <row r="22" spans="1:22" x14ac:dyDescent="0.2">
      <c r="A22" s="174"/>
      <c r="B22" s="447" t="s">
        <v>38</v>
      </c>
      <c r="C22" s="230"/>
      <c r="D22" s="392">
        <f t="shared" si="0"/>
        <v>10</v>
      </c>
      <c r="E22" s="393">
        <f t="shared" si="0"/>
        <v>26</v>
      </c>
      <c r="F22" s="427">
        <v>10</v>
      </c>
      <c r="G22" s="428">
        <v>23</v>
      </c>
      <c r="H22" s="427"/>
      <c r="I22" s="428"/>
      <c r="J22" s="44"/>
      <c r="K22" s="44">
        <v>3</v>
      </c>
      <c r="L22" s="44"/>
      <c r="M22" s="44"/>
      <c r="N22" s="44"/>
      <c r="O22" s="44">
        <v>2</v>
      </c>
      <c r="P22" s="44"/>
      <c r="Q22" s="228"/>
      <c r="R22" s="255"/>
      <c r="S22" s="228"/>
    </row>
    <row r="23" spans="1:22" s="429" customFormat="1" x14ac:dyDescent="0.2">
      <c r="B23" s="447" t="s">
        <v>166</v>
      </c>
      <c r="C23" s="229"/>
      <c r="D23" s="392">
        <f t="shared" si="0"/>
        <v>1</v>
      </c>
      <c r="E23" s="393">
        <f t="shared" si="0"/>
        <v>4</v>
      </c>
      <c r="F23" s="427"/>
      <c r="G23" s="428">
        <v>4</v>
      </c>
      <c r="H23" s="427"/>
      <c r="I23" s="428"/>
      <c r="J23" s="44">
        <v>1</v>
      </c>
      <c r="K23" s="44"/>
      <c r="L23" s="44"/>
      <c r="M23" s="44"/>
      <c r="N23" s="44"/>
      <c r="O23" s="44"/>
      <c r="P23" s="44"/>
      <c r="Q23" s="228"/>
      <c r="R23" s="255"/>
      <c r="S23" s="228"/>
    </row>
    <row r="24" spans="1:22" x14ac:dyDescent="0.2">
      <c r="A24" s="174"/>
      <c r="B24" s="447" t="s">
        <v>68</v>
      </c>
      <c r="C24" s="230"/>
      <c r="D24" s="392">
        <f t="shared" si="0"/>
        <v>3</v>
      </c>
      <c r="E24" s="393">
        <f t="shared" si="0"/>
        <v>5</v>
      </c>
      <c r="F24" s="427">
        <v>3</v>
      </c>
      <c r="G24" s="428">
        <v>5</v>
      </c>
      <c r="H24" s="427"/>
      <c r="I24" s="428"/>
      <c r="J24" s="44"/>
      <c r="K24" s="44"/>
      <c r="L24" s="44"/>
      <c r="M24" s="44"/>
      <c r="N24" s="44"/>
      <c r="O24" s="44"/>
      <c r="P24" s="44"/>
      <c r="Q24" s="228"/>
      <c r="R24" s="255"/>
      <c r="S24" s="228"/>
    </row>
    <row r="25" spans="1:22" x14ac:dyDescent="0.2">
      <c r="A25" s="181"/>
      <c r="B25" s="447" t="s">
        <v>41</v>
      </c>
      <c r="C25" s="230"/>
      <c r="D25" s="392">
        <f t="shared" ref="D25:E37" si="9">F25+H25+J25+R25</f>
        <v>70</v>
      </c>
      <c r="E25" s="393">
        <f t="shared" si="9"/>
        <v>87</v>
      </c>
      <c r="F25" s="427">
        <v>11</v>
      </c>
      <c r="G25" s="428">
        <v>20</v>
      </c>
      <c r="H25" s="427">
        <v>39</v>
      </c>
      <c r="I25" s="428">
        <v>39</v>
      </c>
      <c r="J25" s="44">
        <v>20</v>
      </c>
      <c r="K25" s="44">
        <v>28</v>
      </c>
      <c r="L25" s="44">
        <v>1</v>
      </c>
      <c r="M25" s="44">
        <v>3</v>
      </c>
      <c r="N25" s="44">
        <v>15</v>
      </c>
      <c r="O25" s="44">
        <v>14</v>
      </c>
      <c r="P25" s="44">
        <v>1</v>
      </c>
      <c r="Q25" s="228"/>
      <c r="R25" s="255"/>
      <c r="S25" s="228"/>
    </row>
    <row r="26" spans="1:22" s="432" customFormat="1" x14ac:dyDescent="0.2">
      <c r="A26" s="181"/>
      <c r="B26" s="447" t="s">
        <v>167</v>
      </c>
      <c r="C26" s="229"/>
      <c r="D26" s="392">
        <f>F26+H26+J26+R26</f>
        <v>0</v>
      </c>
      <c r="E26" s="393">
        <f>G26+I26+K26+S26</f>
        <v>4</v>
      </c>
      <c r="F26" s="427"/>
      <c r="G26" s="428">
        <v>1</v>
      </c>
      <c r="H26" s="427"/>
      <c r="I26" s="428">
        <v>2</v>
      </c>
      <c r="J26" s="44"/>
      <c r="K26" s="44">
        <v>1</v>
      </c>
      <c r="L26" s="44"/>
      <c r="M26" s="44"/>
      <c r="N26" s="44"/>
      <c r="O26" s="44">
        <v>1</v>
      </c>
      <c r="P26" s="44"/>
      <c r="Q26" s="228"/>
      <c r="R26" s="255"/>
      <c r="S26" s="228"/>
      <c r="T26" s="429"/>
    </row>
    <row r="27" spans="1:22" x14ac:dyDescent="0.2">
      <c r="A27" s="174"/>
      <c r="B27" s="448" t="s">
        <v>42</v>
      </c>
      <c r="C27" s="230"/>
      <c r="D27" s="392">
        <f t="shared" si="9"/>
        <v>10</v>
      </c>
      <c r="E27" s="393">
        <f t="shared" si="9"/>
        <v>13</v>
      </c>
      <c r="F27" s="427">
        <v>2</v>
      </c>
      <c r="G27" s="428">
        <v>3</v>
      </c>
      <c r="H27" s="427">
        <v>6</v>
      </c>
      <c r="I27" s="428">
        <v>3</v>
      </c>
      <c r="J27" s="44">
        <v>2</v>
      </c>
      <c r="K27" s="44">
        <v>7</v>
      </c>
      <c r="L27" s="44"/>
      <c r="M27" s="44">
        <v>1</v>
      </c>
      <c r="N27" s="44">
        <v>2</v>
      </c>
      <c r="O27" s="44">
        <v>6</v>
      </c>
      <c r="P27" s="44"/>
      <c r="Q27" s="228"/>
      <c r="R27" s="255"/>
      <c r="S27" s="228"/>
    </row>
    <row r="28" spans="1:22" s="263" customFormat="1" x14ac:dyDescent="0.2">
      <c r="B28" s="448" t="s">
        <v>94</v>
      </c>
      <c r="C28" s="230"/>
      <c r="D28" s="392">
        <f t="shared" si="9"/>
        <v>2</v>
      </c>
      <c r="E28" s="393">
        <f t="shared" si="9"/>
        <v>1</v>
      </c>
      <c r="F28" s="427"/>
      <c r="G28" s="428"/>
      <c r="H28" s="427"/>
      <c r="I28" s="428"/>
      <c r="J28" s="44">
        <v>2</v>
      </c>
      <c r="K28" s="44">
        <v>1</v>
      </c>
      <c r="L28" s="44"/>
      <c r="M28" s="44"/>
      <c r="N28" s="44">
        <v>2</v>
      </c>
      <c r="O28" s="44">
        <v>1</v>
      </c>
      <c r="P28" s="44"/>
      <c r="Q28" s="228"/>
      <c r="R28" s="255"/>
      <c r="S28" s="228"/>
    </row>
    <row r="29" spans="1:22" x14ac:dyDescent="0.2">
      <c r="A29" s="174"/>
      <c r="B29" s="447" t="s">
        <v>44</v>
      </c>
      <c r="C29" s="230"/>
      <c r="D29" s="392">
        <f t="shared" si="9"/>
        <v>4</v>
      </c>
      <c r="E29" s="393">
        <f t="shared" si="9"/>
        <v>4</v>
      </c>
      <c r="F29" s="427">
        <v>2</v>
      </c>
      <c r="G29" s="428">
        <v>1</v>
      </c>
      <c r="H29" s="427">
        <v>1</v>
      </c>
      <c r="I29" s="428">
        <v>3</v>
      </c>
      <c r="J29" s="44">
        <v>1</v>
      </c>
      <c r="K29" s="44"/>
      <c r="L29" s="44"/>
      <c r="M29" s="44"/>
      <c r="N29" s="44">
        <v>1</v>
      </c>
      <c r="O29" s="44"/>
      <c r="P29" s="44"/>
      <c r="Q29" s="228"/>
      <c r="R29" s="255"/>
      <c r="S29" s="228"/>
    </row>
    <row r="30" spans="1:22" x14ac:dyDescent="0.2">
      <c r="A30" s="174"/>
      <c r="B30" s="447" t="s">
        <v>69</v>
      </c>
      <c r="C30" s="229"/>
      <c r="D30" s="392">
        <f t="shared" si="9"/>
        <v>161</v>
      </c>
      <c r="E30" s="393">
        <f t="shared" si="9"/>
        <v>163</v>
      </c>
      <c r="F30" s="427">
        <v>98</v>
      </c>
      <c r="G30" s="428">
        <v>95</v>
      </c>
      <c r="H30" s="427">
        <v>57</v>
      </c>
      <c r="I30" s="428">
        <v>63</v>
      </c>
      <c r="J30" s="44">
        <v>6</v>
      </c>
      <c r="K30" s="44">
        <v>5</v>
      </c>
      <c r="L30" s="44"/>
      <c r="M30" s="44"/>
      <c r="N30" s="44">
        <v>4</v>
      </c>
      <c r="O30" s="44">
        <v>4</v>
      </c>
      <c r="P30" s="44"/>
      <c r="Q30" s="228"/>
      <c r="R30" s="255"/>
      <c r="S30" s="228"/>
    </row>
    <row r="31" spans="1:22" x14ac:dyDescent="0.2">
      <c r="A31" s="174"/>
      <c r="B31" s="447" t="s">
        <v>43</v>
      </c>
      <c r="C31" s="229"/>
      <c r="D31" s="392">
        <f t="shared" si="9"/>
        <v>35</v>
      </c>
      <c r="E31" s="393">
        <f t="shared" si="9"/>
        <v>27</v>
      </c>
      <c r="F31" s="427">
        <v>12</v>
      </c>
      <c r="G31" s="428">
        <v>13</v>
      </c>
      <c r="H31" s="427">
        <v>13</v>
      </c>
      <c r="I31" s="428">
        <v>12</v>
      </c>
      <c r="J31" s="44">
        <v>10</v>
      </c>
      <c r="K31" s="44">
        <v>2</v>
      </c>
      <c r="L31" s="44"/>
      <c r="M31" s="44"/>
      <c r="N31" s="44">
        <v>10</v>
      </c>
      <c r="O31" s="44">
        <v>2</v>
      </c>
      <c r="P31" s="44"/>
      <c r="Q31" s="228"/>
      <c r="R31" s="255"/>
      <c r="S31" s="228"/>
    </row>
    <row r="32" spans="1:22" x14ac:dyDescent="0.2">
      <c r="A32" s="174"/>
      <c r="B32" s="447" t="s">
        <v>55</v>
      </c>
      <c r="C32" s="230"/>
      <c r="D32" s="392">
        <f t="shared" si="9"/>
        <v>7</v>
      </c>
      <c r="E32" s="393">
        <f t="shared" si="9"/>
        <v>13</v>
      </c>
      <c r="F32" s="427">
        <v>3</v>
      </c>
      <c r="G32" s="428">
        <v>6</v>
      </c>
      <c r="H32" s="427">
        <v>4</v>
      </c>
      <c r="I32" s="428">
        <v>4</v>
      </c>
      <c r="J32" s="44"/>
      <c r="K32" s="44">
        <v>3</v>
      </c>
      <c r="L32" s="44"/>
      <c r="M32" s="44"/>
      <c r="N32" s="44"/>
      <c r="O32" s="44">
        <v>2</v>
      </c>
      <c r="P32" s="44"/>
      <c r="Q32" s="228"/>
      <c r="R32" s="255"/>
      <c r="S32" s="228"/>
    </row>
    <row r="33" spans="1:21" x14ac:dyDescent="0.2">
      <c r="A33" s="174"/>
      <c r="B33" s="448" t="s">
        <v>48</v>
      </c>
      <c r="C33" s="230"/>
      <c r="D33" s="392">
        <f t="shared" si="9"/>
        <v>10</v>
      </c>
      <c r="E33" s="393">
        <f t="shared" si="9"/>
        <v>18</v>
      </c>
      <c r="F33" s="427">
        <v>7</v>
      </c>
      <c r="G33" s="428">
        <v>13</v>
      </c>
      <c r="H33" s="427">
        <v>1</v>
      </c>
      <c r="I33" s="428">
        <v>3</v>
      </c>
      <c r="J33" s="44">
        <v>2</v>
      </c>
      <c r="K33" s="44">
        <v>2</v>
      </c>
      <c r="L33" s="44"/>
      <c r="M33" s="44"/>
      <c r="N33" s="44">
        <v>2</v>
      </c>
      <c r="O33" s="44">
        <v>2</v>
      </c>
      <c r="P33" s="44"/>
      <c r="Q33" s="228"/>
      <c r="R33" s="255"/>
      <c r="S33" s="228"/>
    </row>
    <row r="34" spans="1:21" x14ac:dyDescent="0.2">
      <c r="A34" s="181"/>
      <c r="B34" s="447" t="s">
        <v>39</v>
      </c>
      <c r="C34" s="230"/>
      <c r="D34" s="392">
        <f t="shared" si="9"/>
        <v>10</v>
      </c>
      <c r="E34" s="393">
        <f t="shared" si="9"/>
        <v>19</v>
      </c>
      <c r="F34" s="427">
        <v>3</v>
      </c>
      <c r="G34" s="428">
        <v>6</v>
      </c>
      <c r="H34" s="427">
        <v>4</v>
      </c>
      <c r="I34" s="428">
        <v>2</v>
      </c>
      <c r="J34" s="44">
        <v>3</v>
      </c>
      <c r="K34" s="44">
        <v>11</v>
      </c>
      <c r="L34" s="44"/>
      <c r="M34" s="44">
        <v>2</v>
      </c>
      <c r="N34" s="44">
        <v>2</v>
      </c>
      <c r="O34" s="44">
        <v>9</v>
      </c>
      <c r="P34" s="44"/>
      <c r="Q34" s="228"/>
      <c r="R34" s="255"/>
      <c r="S34" s="228"/>
    </row>
    <row r="35" spans="1:21" s="333" customFormat="1" x14ac:dyDescent="0.2">
      <c r="B35" s="447" t="s">
        <v>117</v>
      </c>
      <c r="C35" s="229"/>
      <c r="D35" s="392">
        <f t="shared" ref="D35" si="10">F35+H35+J35+R35</f>
        <v>2</v>
      </c>
      <c r="E35" s="393">
        <f t="shared" ref="E35" si="11">G35+I35+K35+S35</f>
        <v>3</v>
      </c>
      <c r="F35" s="427"/>
      <c r="G35" s="428">
        <v>1</v>
      </c>
      <c r="H35" s="427">
        <v>2</v>
      </c>
      <c r="I35" s="428"/>
      <c r="J35" s="44"/>
      <c r="K35" s="44">
        <v>2</v>
      </c>
      <c r="L35" s="44"/>
      <c r="M35" s="44"/>
      <c r="N35" s="44"/>
      <c r="O35" s="44">
        <v>2</v>
      </c>
      <c r="P35" s="44"/>
      <c r="Q35" s="228"/>
      <c r="R35" s="255"/>
      <c r="S35" s="228"/>
    </row>
    <row r="36" spans="1:21" x14ac:dyDescent="0.2">
      <c r="A36" s="174"/>
      <c r="B36" s="447" t="s">
        <v>47</v>
      </c>
      <c r="C36" s="229"/>
      <c r="D36" s="392">
        <f t="shared" si="9"/>
        <v>1</v>
      </c>
      <c r="E36" s="393">
        <f t="shared" si="9"/>
        <v>3</v>
      </c>
      <c r="F36" s="427"/>
      <c r="G36" s="428">
        <v>2</v>
      </c>
      <c r="H36" s="427"/>
      <c r="I36" s="428">
        <v>1</v>
      </c>
      <c r="J36" s="44">
        <v>1</v>
      </c>
      <c r="K36" s="44"/>
      <c r="L36" s="44"/>
      <c r="M36" s="44"/>
      <c r="N36" s="44">
        <v>1</v>
      </c>
      <c r="O36" s="44"/>
      <c r="P36" s="44"/>
      <c r="Q36" s="228"/>
      <c r="R36" s="255"/>
      <c r="S36" s="228"/>
      <c r="U36" s="332"/>
    </row>
    <row r="37" spans="1:21" x14ac:dyDescent="0.2">
      <c r="A37" s="174"/>
      <c r="B37" s="447" t="s">
        <v>54</v>
      </c>
      <c r="C37" s="230"/>
      <c r="D37" s="392">
        <f t="shared" si="9"/>
        <v>11</v>
      </c>
      <c r="E37" s="393">
        <f t="shared" si="9"/>
        <v>7</v>
      </c>
      <c r="F37" s="427">
        <v>10</v>
      </c>
      <c r="G37" s="428">
        <v>2</v>
      </c>
      <c r="H37" s="427">
        <v>1</v>
      </c>
      <c r="I37" s="428">
        <v>1</v>
      </c>
      <c r="J37" s="44"/>
      <c r="K37" s="44">
        <v>4</v>
      </c>
      <c r="L37" s="44"/>
      <c r="M37" s="44"/>
      <c r="N37" s="44"/>
      <c r="O37" s="44">
        <v>4</v>
      </c>
      <c r="P37" s="44"/>
      <c r="Q37" s="228"/>
      <c r="R37" s="255"/>
      <c r="S37" s="228"/>
    </row>
    <row r="38" spans="1:21" x14ac:dyDescent="0.2">
      <c r="A38" s="174"/>
      <c r="B38" s="447" t="s">
        <v>40</v>
      </c>
      <c r="C38" s="230"/>
      <c r="D38" s="392">
        <f>F38+H38+J38+R38</f>
        <v>12</v>
      </c>
      <c r="E38" s="393">
        <f>G38+I38+K38+S38</f>
        <v>8</v>
      </c>
      <c r="F38" s="427">
        <v>2</v>
      </c>
      <c r="G38" s="428"/>
      <c r="H38" s="427">
        <v>4</v>
      </c>
      <c r="I38" s="428">
        <v>5</v>
      </c>
      <c r="J38" s="44">
        <v>6</v>
      </c>
      <c r="K38" s="44">
        <v>3</v>
      </c>
      <c r="L38" s="44"/>
      <c r="M38" s="44"/>
      <c r="N38" s="44">
        <v>6</v>
      </c>
      <c r="O38" s="44">
        <v>3</v>
      </c>
      <c r="P38" s="44"/>
      <c r="Q38" s="228"/>
      <c r="R38" s="255"/>
      <c r="S38" s="228"/>
    </row>
    <row r="39" spans="1:21" x14ac:dyDescent="0.2">
      <c r="A39" s="174"/>
      <c r="B39" s="447" t="s">
        <v>70</v>
      </c>
      <c r="C39" s="230"/>
      <c r="D39" s="392">
        <f t="shared" ref="D39:E43" si="12">F39+H39+J39+R39</f>
        <v>1</v>
      </c>
      <c r="E39" s="393">
        <f t="shared" si="12"/>
        <v>2</v>
      </c>
      <c r="F39" s="427"/>
      <c r="G39" s="428">
        <v>1</v>
      </c>
      <c r="H39" s="427"/>
      <c r="I39" s="428"/>
      <c r="J39" s="44">
        <v>1</v>
      </c>
      <c r="K39" s="44">
        <v>1</v>
      </c>
      <c r="L39" s="44"/>
      <c r="M39" s="44"/>
      <c r="N39" s="44">
        <v>1</v>
      </c>
      <c r="O39" s="44">
        <v>1</v>
      </c>
      <c r="P39" s="44"/>
      <c r="Q39" s="228"/>
      <c r="R39" s="255"/>
      <c r="S39" s="228"/>
    </row>
    <row r="40" spans="1:21" x14ac:dyDescent="0.2">
      <c r="A40" s="174"/>
      <c r="B40" s="447" t="s">
        <v>71</v>
      </c>
      <c r="C40" s="230"/>
      <c r="D40" s="392">
        <f t="shared" si="12"/>
        <v>2</v>
      </c>
      <c r="E40" s="393">
        <f t="shared" si="12"/>
        <v>2</v>
      </c>
      <c r="F40" s="427">
        <v>2</v>
      </c>
      <c r="G40" s="428"/>
      <c r="H40" s="427"/>
      <c r="I40" s="428"/>
      <c r="J40" s="44"/>
      <c r="K40" s="44">
        <v>2</v>
      </c>
      <c r="L40" s="44"/>
      <c r="M40" s="44"/>
      <c r="N40" s="44"/>
      <c r="O40" s="44">
        <v>2</v>
      </c>
      <c r="P40" s="44"/>
      <c r="Q40" s="228"/>
      <c r="R40" s="255"/>
      <c r="S40" s="228"/>
    </row>
    <row r="41" spans="1:21" x14ac:dyDescent="0.2">
      <c r="A41" s="181"/>
      <c r="B41" s="447" t="s">
        <v>72</v>
      </c>
      <c r="C41" s="230"/>
      <c r="D41" s="392">
        <f t="shared" si="12"/>
        <v>2</v>
      </c>
      <c r="E41" s="393">
        <f t="shared" si="12"/>
        <v>2</v>
      </c>
      <c r="F41" s="427">
        <v>2</v>
      </c>
      <c r="G41" s="428">
        <v>1</v>
      </c>
      <c r="H41" s="427"/>
      <c r="I41" s="428">
        <v>1</v>
      </c>
      <c r="J41" s="44"/>
      <c r="K41" s="44"/>
      <c r="L41" s="44"/>
      <c r="M41" s="44"/>
      <c r="N41" s="44"/>
      <c r="O41" s="44"/>
      <c r="P41" s="44"/>
      <c r="Q41" s="228"/>
      <c r="R41" s="255"/>
      <c r="S41" s="228"/>
    </row>
    <row r="42" spans="1:21" x14ac:dyDescent="0.2">
      <c r="A42" s="174"/>
      <c r="B42" s="447" t="s">
        <v>73</v>
      </c>
      <c r="C42" s="230"/>
      <c r="D42" s="392">
        <f t="shared" si="12"/>
        <v>5</v>
      </c>
      <c r="E42" s="393">
        <f t="shared" si="12"/>
        <v>3</v>
      </c>
      <c r="F42" s="427">
        <v>3</v>
      </c>
      <c r="G42" s="428">
        <v>2</v>
      </c>
      <c r="H42" s="427">
        <v>2</v>
      </c>
      <c r="I42" s="428"/>
      <c r="J42" s="44"/>
      <c r="K42" s="44">
        <v>1</v>
      </c>
      <c r="L42" s="44"/>
      <c r="M42" s="44"/>
      <c r="N42" s="44"/>
      <c r="O42" s="44">
        <v>1</v>
      </c>
      <c r="P42" s="44"/>
      <c r="Q42" s="228"/>
      <c r="R42" s="255"/>
      <c r="S42" s="228"/>
    </row>
    <row r="43" spans="1:21" s="264" customFormat="1" x14ac:dyDescent="0.2">
      <c r="B43" s="447" t="s">
        <v>95</v>
      </c>
      <c r="C43" s="230"/>
      <c r="D43" s="392">
        <f t="shared" si="12"/>
        <v>6</v>
      </c>
      <c r="E43" s="393">
        <f t="shared" si="12"/>
        <v>1</v>
      </c>
      <c r="F43" s="427">
        <v>4</v>
      </c>
      <c r="G43" s="428"/>
      <c r="H43" s="427">
        <v>1</v>
      </c>
      <c r="I43" s="428">
        <v>1</v>
      </c>
      <c r="J43" s="44">
        <v>1</v>
      </c>
      <c r="K43" s="44"/>
      <c r="L43" s="44"/>
      <c r="M43" s="44"/>
      <c r="N43" s="44">
        <v>1</v>
      </c>
      <c r="O43" s="44"/>
      <c r="P43" s="44"/>
      <c r="Q43" s="228"/>
      <c r="R43" s="255"/>
      <c r="S43" s="228"/>
      <c r="U43" s="95"/>
    </row>
    <row r="44" spans="1:21" x14ac:dyDescent="0.2">
      <c r="A44" s="174"/>
      <c r="B44" s="447" t="s">
        <v>45</v>
      </c>
      <c r="C44" s="230"/>
      <c r="D44" s="392">
        <f t="shared" ref="D44:E44" si="13">F44+H44+J44+R44</f>
        <v>8</v>
      </c>
      <c r="E44" s="393">
        <f t="shared" si="13"/>
        <v>4</v>
      </c>
      <c r="F44" s="427">
        <v>5</v>
      </c>
      <c r="G44" s="428">
        <v>2</v>
      </c>
      <c r="H44" s="427">
        <v>2</v>
      </c>
      <c r="I44" s="428">
        <v>2</v>
      </c>
      <c r="J44" s="44">
        <v>1</v>
      </c>
      <c r="K44" s="44"/>
      <c r="L44" s="44"/>
      <c r="M44" s="44"/>
      <c r="N44" s="44">
        <v>1</v>
      </c>
      <c r="O44" s="44"/>
      <c r="P44" s="44"/>
      <c r="Q44" s="228"/>
      <c r="R44" s="255"/>
      <c r="S44" s="228"/>
    </row>
    <row r="45" spans="1:21" x14ac:dyDescent="0.2">
      <c r="A45" s="174"/>
      <c r="B45" s="447" t="s">
        <v>74</v>
      </c>
      <c r="C45" s="230"/>
      <c r="D45" s="392">
        <f>F45+H45+J45+R45</f>
        <v>7</v>
      </c>
      <c r="E45" s="393">
        <f>G45+I45+K45+S45</f>
        <v>13</v>
      </c>
      <c r="F45" s="427">
        <v>2</v>
      </c>
      <c r="G45" s="428">
        <v>3</v>
      </c>
      <c r="H45" s="427"/>
      <c r="I45" s="428">
        <v>2</v>
      </c>
      <c r="J45" s="44">
        <v>5</v>
      </c>
      <c r="K45" s="44">
        <v>8</v>
      </c>
      <c r="L45" s="44"/>
      <c r="M45" s="44"/>
      <c r="N45" s="44">
        <v>4</v>
      </c>
      <c r="O45" s="44">
        <v>7</v>
      </c>
      <c r="P45" s="44">
        <v>1</v>
      </c>
      <c r="Q45" s="228"/>
      <c r="R45" s="255"/>
      <c r="S45" s="228"/>
    </row>
    <row r="46" spans="1:21" x14ac:dyDescent="0.2">
      <c r="A46" s="174"/>
      <c r="B46" s="447" t="s">
        <v>75</v>
      </c>
      <c r="C46" s="230"/>
      <c r="D46" s="392">
        <f>F46+H46+J46+R46</f>
        <v>4</v>
      </c>
      <c r="E46" s="393">
        <f>G46+I46+K46+S46</f>
        <v>1</v>
      </c>
      <c r="F46" s="427">
        <v>1</v>
      </c>
      <c r="G46" s="428"/>
      <c r="H46" s="427">
        <v>1</v>
      </c>
      <c r="I46" s="428"/>
      <c r="J46" s="44">
        <v>2</v>
      </c>
      <c r="K46" s="44">
        <v>1</v>
      </c>
      <c r="L46" s="44"/>
      <c r="M46" s="44"/>
      <c r="N46" s="44">
        <v>2</v>
      </c>
      <c r="O46" s="44">
        <v>1</v>
      </c>
      <c r="P46" s="44"/>
      <c r="Q46" s="228"/>
      <c r="R46" s="255"/>
      <c r="S46" s="228"/>
    </row>
    <row r="47" spans="1:21" ht="13.8" thickBot="1" x14ac:dyDescent="0.25">
      <c r="A47" s="174"/>
      <c r="B47" s="231" t="s">
        <v>46</v>
      </c>
      <c r="C47" s="232"/>
      <c r="D47" s="394">
        <f t="shared" ref="D47:S47" si="14">D5-(SUM(D6:D46))</f>
        <v>48</v>
      </c>
      <c r="E47" s="394">
        <f t="shared" si="14"/>
        <v>30</v>
      </c>
      <c r="F47" s="395">
        <f t="shared" si="14"/>
        <v>21</v>
      </c>
      <c r="G47" s="396">
        <f t="shared" si="14"/>
        <v>8</v>
      </c>
      <c r="H47" s="397">
        <f t="shared" si="14"/>
        <v>17</v>
      </c>
      <c r="I47" s="396">
        <f t="shared" si="14"/>
        <v>9</v>
      </c>
      <c r="J47" s="398">
        <f t="shared" si="14"/>
        <v>10</v>
      </c>
      <c r="K47" s="399">
        <f t="shared" si="14"/>
        <v>13</v>
      </c>
      <c r="L47" s="397">
        <f t="shared" si="14"/>
        <v>1</v>
      </c>
      <c r="M47" s="399">
        <f t="shared" si="14"/>
        <v>3</v>
      </c>
      <c r="N47" s="399">
        <f t="shared" si="14"/>
        <v>7</v>
      </c>
      <c r="O47" s="399">
        <f t="shared" si="14"/>
        <v>7</v>
      </c>
      <c r="P47" s="399">
        <f t="shared" si="14"/>
        <v>0</v>
      </c>
      <c r="Q47" s="396">
        <f t="shared" si="14"/>
        <v>2</v>
      </c>
      <c r="R47" s="398">
        <f t="shared" si="14"/>
        <v>0</v>
      </c>
      <c r="S47" s="396">
        <f t="shared" si="14"/>
        <v>0</v>
      </c>
    </row>
    <row r="48" spans="1:21" x14ac:dyDescent="0.2">
      <c r="A48" s="174"/>
      <c r="B48" s="254" t="s">
        <v>76</v>
      </c>
      <c r="C48" s="254"/>
      <c r="D48" s="253"/>
      <c r="E48" s="253"/>
      <c r="F48" s="253"/>
      <c r="G48" s="253"/>
      <c r="H48" s="25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3:13" x14ac:dyDescent="0.2">
      <c r="C49" s="128"/>
      <c r="D49" s="128"/>
      <c r="E49" s="130"/>
      <c r="F49" s="2"/>
      <c r="G49" s="2"/>
      <c r="H49" s="2"/>
      <c r="I49" s="2"/>
      <c r="J49" s="127"/>
      <c r="K49" s="2"/>
      <c r="L49" s="2"/>
      <c r="M49" s="2"/>
    </row>
    <row r="50" spans="3:13" x14ac:dyDescent="0.2">
      <c r="C50" s="2"/>
      <c r="D50" s="2"/>
      <c r="E50" s="2"/>
      <c r="F50" s="2"/>
      <c r="G50" s="2"/>
      <c r="H50" s="2"/>
      <c r="I50" s="2"/>
      <c r="J50" s="127"/>
      <c r="K50" s="2"/>
      <c r="L50" s="2"/>
      <c r="M50" s="2"/>
    </row>
    <row r="51" spans="3:13" x14ac:dyDescent="0.2">
      <c r="C51" s="2"/>
      <c r="D51" s="2"/>
      <c r="E51" s="2"/>
      <c r="F51" s="129"/>
      <c r="G51" s="129"/>
      <c r="H51" s="129"/>
      <c r="I51" s="129"/>
      <c r="J51" s="129"/>
      <c r="K51" s="129"/>
      <c r="L51" s="129"/>
      <c r="M51" s="129"/>
    </row>
    <row r="52" spans="3:13" x14ac:dyDescent="0.2">
      <c r="C52" s="2"/>
      <c r="D52" s="2"/>
      <c r="E52" s="2"/>
      <c r="F52" s="2"/>
      <c r="G52" s="2"/>
      <c r="H52" s="2"/>
      <c r="I52" s="2"/>
      <c r="J52" s="127"/>
      <c r="K52" s="2"/>
      <c r="L52" s="2"/>
      <c r="M52" s="2"/>
    </row>
    <row r="53" spans="3:13" x14ac:dyDescent="0.2">
      <c r="C53" s="2"/>
      <c r="D53" s="2"/>
      <c r="E53" s="2"/>
      <c r="F53" s="129"/>
      <c r="G53" s="129"/>
      <c r="H53" s="129"/>
      <c r="I53" s="129"/>
      <c r="J53" s="129"/>
      <c r="K53" s="129"/>
      <c r="L53" s="129"/>
      <c r="M53" s="129"/>
    </row>
    <row r="54" spans="3:13" x14ac:dyDescent="0.2">
      <c r="C54" s="128"/>
      <c r="D54" s="128"/>
      <c r="E54" s="130"/>
      <c r="F54" s="2"/>
      <c r="G54" s="2"/>
      <c r="H54" s="2"/>
      <c r="I54" s="2"/>
      <c r="J54" s="2"/>
      <c r="K54" s="2"/>
      <c r="L54" s="2"/>
      <c r="M54" s="2"/>
    </row>
    <row r="55" spans="3:13" x14ac:dyDescent="0.2">
      <c r="C55" s="128"/>
      <c r="D55" s="128"/>
      <c r="E55" s="130"/>
      <c r="F55" s="2"/>
      <c r="G55" s="2"/>
      <c r="H55" s="2"/>
      <c r="I55" s="2"/>
      <c r="J55" s="2"/>
      <c r="K55" s="2"/>
      <c r="L55" s="2"/>
      <c r="M55" s="2"/>
    </row>
    <row r="57" spans="3:13" x14ac:dyDescent="0.2">
      <c r="C57" s="2"/>
      <c r="D57" s="2"/>
      <c r="E57" s="2"/>
      <c r="F57" s="129"/>
      <c r="G57" s="129"/>
      <c r="H57" s="129"/>
      <c r="I57" s="129"/>
      <c r="J57" s="129"/>
      <c r="K57" s="129"/>
      <c r="L57" s="129"/>
      <c r="M57" s="129"/>
    </row>
    <row r="59" spans="3:13" x14ac:dyDescent="0.2">
      <c r="C59" s="2"/>
      <c r="D59" s="2"/>
      <c r="E59" s="2"/>
      <c r="F59" s="129"/>
      <c r="G59" s="129"/>
      <c r="H59" s="129"/>
      <c r="I59" s="129"/>
      <c r="J59" s="129"/>
      <c r="K59" s="129"/>
      <c r="L59" s="129"/>
      <c r="M59" s="129"/>
    </row>
  </sheetData>
  <mergeCells count="11">
    <mergeCell ref="B15:C15"/>
    <mergeCell ref="B5:C5"/>
    <mergeCell ref="B2:C4"/>
    <mergeCell ref="D2:E3"/>
    <mergeCell ref="F2:G3"/>
    <mergeCell ref="H2:I3"/>
    <mergeCell ref="J2:Q2"/>
    <mergeCell ref="R2:S3"/>
    <mergeCell ref="L3:M3"/>
    <mergeCell ref="N3:O3"/>
    <mergeCell ref="P3:Q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A24"/>
  <sheetViews>
    <sheetView workbookViewId="0">
      <selection activeCell="B3" sqref="B3:C4"/>
    </sheetView>
  </sheetViews>
  <sheetFormatPr defaultRowHeight="13.2" x14ac:dyDescent="0.2"/>
  <cols>
    <col min="1" max="1" width="1.109375" customWidth="1"/>
    <col min="2" max="2" width="1.77734375" customWidth="1"/>
    <col min="3" max="3" width="26.77734375" customWidth="1"/>
    <col min="4" max="4" width="1.21875" customWidth="1"/>
    <col min="5" max="5" width="4.109375" customWidth="1"/>
    <col min="6" max="6" width="1.21875" customWidth="1"/>
    <col min="7" max="7" width="4.109375" customWidth="1"/>
    <col min="8" max="8" width="1.21875" customWidth="1"/>
    <col min="9" max="9" width="4.109375" customWidth="1"/>
    <col min="10" max="10" width="1.21875" customWidth="1"/>
    <col min="11" max="11" width="4.109375" customWidth="1"/>
    <col min="12" max="12" width="1.21875" customWidth="1"/>
    <col min="13" max="13" width="4.109375" customWidth="1"/>
    <col min="14" max="14" width="1.21875" customWidth="1"/>
    <col min="15" max="15" width="4.109375" customWidth="1"/>
    <col min="16" max="16" width="1.21875" customWidth="1"/>
    <col min="17" max="17" width="4.109375" customWidth="1"/>
    <col min="18" max="18" width="1.21875" customWidth="1"/>
    <col min="19" max="19" width="4.109375" customWidth="1"/>
    <col min="20" max="20" width="1.21875" customWidth="1"/>
    <col min="21" max="21" width="4.109375" customWidth="1"/>
    <col min="22" max="22" width="1.21875" customWidth="1"/>
    <col min="23" max="23" width="4.109375" customWidth="1"/>
    <col min="24" max="24" width="1.33203125" customWidth="1"/>
    <col min="25" max="25" width="5.6640625" customWidth="1"/>
    <col min="26" max="26" width="1.33203125" customWidth="1"/>
    <col min="27" max="27" width="5.6640625" customWidth="1"/>
  </cols>
  <sheetData>
    <row r="1" spans="1:27" ht="19.5" customHeight="1" x14ac:dyDescent="0.2">
      <c r="A1" s="467"/>
      <c r="B1" s="738" t="s">
        <v>247</v>
      </c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468"/>
      <c r="U1" s="468"/>
      <c r="V1" s="468"/>
      <c r="W1" s="468"/>
      <c r="X1" s="469"/>
      <c r="Y1" s="469"/>
      <c r="Z1" s="469"/>
      <c r="AA1" s="469"/>
    </row>
    <row r="2" spans="1:27" ht="7.5" customHeight="1" thickBot="1" x14ac:dyDescent="0.25">
      <c r="A2" s="467"/>
      <c r="B2" s="470"/>
      <c r="C2" s="470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552"/>
      <c r="Y2" s="552"/>
      <c r="Z2" s="552"/>
      <c r="AA2" s="552"/>
    </row>
    <row r="3" spans="1:27" ht="21.9" customHeight="1" x14ac:dyDescent="0.2">
      <c r="A3" s="467"/>
      <c r="B3" s="740" t="s">
        <v>266</v>
      </c>
      <c r="C3" s="741"/>
      <c r="D3" s="744" t="s">
        <v>191</v>
      </c>
      <c r="E3" s="745"/>
      <c r="F3" s="745"/>
      <c r="G3" s="746"/>
      <c r="H3" s="744" t="s">
        <v>192</v>
      </c>
      <c r="I3" s="745"/>
      <c r="J3" s="745"/>
      <c r="K3" s="746"/>
      <c r="L3" s="744" t="s">
        <v>193</v>
      </c>
      <c r="M3" s="745"/>
      <c r="N3" s="745"/>
      <c r="O3" s="745"/>
      <c r="P3" s="744" t="s">
        <v>194</v>
      </c>
      <c r="Q3" s="745"/>
      <c r="R3" s="745"/>
      <c r="S3" s="746"/>
      <c r="T3" s="745" t="s">
        <v>195</v>
      </c>
      <c r="U3" s="745"/>
      <c r="V3" s="745"/>
      <c r="W3" s="747"/>
      <c r="X3" s="554"/>
      <c r="Y3" s="554"/>
      <c r="Z3" s="554"/>
      <c r="AA3" s="554"/>
    </row>
    <row r="4" spans="1:27" ht="32.25" customHeight="1" thickBot="1" x14ac:dyDescent="0.25">
      <c r="A4" s="467"/>
      <c r="B4" s="742"/>
      <c r="C4" s="743"/>
      <c r="D4" s="748" t="s">
        <v>196</v>
      </c>
      <c r="E4" s="749"/>
      <c r="F4" s="750" t="s">
        <v>197</v>
      </c>
      <c r="G4" s="751"/>
      <c r="H4" s="750" t="s">
        <v>196</v>
      </c>
      <c r="I4" s="749"/>
      <c r="J4" s="750" t="s">
        <v>197</v>
      </c>
      <c r="K4" s="752"/>
      <c r="L4" s="748" t="s">
        <v>196</v>
      </c>
      <c r="M4" s="749"/>
      <c r="N4" s="750" t="s">
        <v>197</v>
      </c>
      <c r="O4" s="752"/>
      <c r="P4" s="748" t="s">
        <v>196</v>
      </c>
      <c r="Q4" s="749"/>
      <c r="R4" s="750" t="s">
        <v>197</v>
      </c>
      <c r="S4" s="751"/>
      <c r="T4" s="750" t="s">
        <v>196</v>
      </c>
      <c r="U4" s="749"/>
      <c r="V4" s="750" t="s">
        <v>197</v>
      </c>
      <c r="W4" s="753"/>
      <c r="X4" s="555"/>
      <c r="Y4" s="555"/>
      <c r="Z4" s="556"/>
      <c r="AA4" s="556"/>
    </row>
    <row r="5" spans="1:27" ht="20.25" customHeight="1" x14ac:dyDescent="0.2">
      <c r="A5" s="467"/>
      <c r="B5" s="765" t="s">
        <v>198</v>
      </c>
      <c r="C5" s="766"/>
      <c r="D5" s="754">
        <v>401</v>
      </c>
      <c r="E5" s="755"/>
      <c r="F5" s="756">
        <v>492</v>
      </c>
      <c r="G5" s="757"/>
      <c r="H5" s="767">
        <v>895</v>
      </c>
      <c r="I5" s="755"/>
      <c r="J5" s="756">
        <v>960</v>
      </c>
      <c r="K5" s="767"/>
      <c r="L5" s="754">
        <v>713</v>
      </c>
      <c r="M5" s="755"/>
      <c r="N5" s="756">
        <v>758</v>
      </c>
      <c r="O5" s="767"/>
      <c r="P5" s="754">
        <v>555</v>
      </c>
      <c r="Q5" s="755"/>
      <c r="R5" s="756">
        <v>578</v>
      </c>
      <c r="S5" s="757"/>
      <c r="T5" s="767">
        <v>336</v>
      </c>
      <c r="U5" s="755"/>
      <c r="V5" s="756">
        <v>346</v>
      </c>
      <c r="W5" s="768"/>
      <c r="X5" s="557"/>
      <c r="Y5" s="557"/>
      <c r="Z5" s="557"/>
      <c r="AA5" s="557"/>
    </row>
    <row r="6" spans="1:27" ht="20.25" customHeight="1" x14ac:dyDescent="0.2">
      <c r="A6" s="467"/>
      <c r="B6" s="472"/>
      <c r="C6" s="473" t="s">
        <v>199</v>
      </c>
      <c r="D6" s="474"/>
      <c r="E6" s="475">
        <v>312</v>
      </c>
      <c r="F6" s="476"/>
      <c r="G6" s="477">
        <v>326</v>
      </c>
      <c r="H6" s="478"/>
      <c r="I6" s="475">
        <v>671</v>
      </c>
      <c r="J6" s="476"/>
      <c r="K6" s="479">
        <v>695</v>
      </c>
      <c r="L6" s="474"/>
      <c r="M6" s="475">
        <v>495</v>
      </c>
      <c r="N6" s="476"/>
      <c r="O6" s="479">
        <v>519</v>
      </c>
      <c r="P6" s="474"/>
      <c r="Q6" s="475">
        <v>390</v>
      </c>
      <c r="R6" s="476"/>
      <c r="S6" s="477">
        <v>404</v>
      </c>
      <c r="T6" s="478"/>
      <c r="U6" s="475">
        <v>231</v>
      </c>
      <c r="V6" s="476"/>
      <c r="W6" s="480">
        <v>235</v>
      </c>
      <c r="X6" s="553"/>
      <c r="Y6" s="553"/>
      <c r="Z6" s="553"/>
      <c r="AA6" s="553"/>
    </row>
    <row r="7" spans="1:27" ht="21.9" customHeight="1" x14ac:dyDescent="0.2">
      <c r="A7" s="467"/>
      <c r="B7" s="758" t="s">
        <v>200</v>
      </c>
      <c r="C7" s="759"/>
      <c r="D7" s="760">
        <v>80</v>
      </c>
      <c r="E7" s="761"/>
      <c r="F7" s="762">
        <v>98</v>
      </c>
      <c r="G7" s="763"/>
      <c r="H7" s="764">
        <v>133</v>
      </c>
      <c r="I7" s="761"/>
      <c r="J7" s="762">
        <v>148</v>
      </c>
      <c r="K7" s="764"/>
      <c r="L7" s="760">
        <v>115</v>
      </c>
      <c r="M7" s="761"/>
      <c r="N7" s="762">
        <v>126</v>
      </c>
      <c r="O7" s="764"/>
      <c r="P7" s="760">
        <v>56</v>
      </c>
      <c r="Q7" s="761"/>
      <c r="R7" s="762">
        <v>56</v>
      </c>
      <c r="S7" s="763"/>
      <c r="T7" s="764">
        <v>45</v>
      </c>
      <c r="U7" s="761"/>
      <c r="V7" s="762">
        <v>48</v>
      </c>
      <c r="W7" s="769"/>
      <c r="X7" s="557"/>
      <c r="Y7" s="557"/>
      <c r="Z7" s="557"/>
      <c r="AA7" s="557"/>
    </row>
    <row r="8" spans="1:27" ht="21.9" customHeight="1" x14ac:dyDescent="0.2">
      <c r="A8" s="467"/>
      <c r="B8" s="758" t="s">
        <v>201</v>
      </c>
      <c r="C8" s="759"/>
      <c r="D8" s="760">
        <v>157</v>
      </c>
      <c r="E8" s="761"/>
      <c r="F8" s="762">
        <v>160</v>
      </c>
      <c r="G8" s="763"/>
      <c r="H8" s="764">
        <v>36</v>
      </c>
      <c r="I8" s="761"/>
      <c r="J8" s="762">
        <v>36</v>
      </c>
      <c r="K8" s="764"/>
      <c r="L8" s="760">
        <v>8</v>
      </c>
      <c r="M8" s="761"/>
      <c r="N8" s="762">
        <v>7</v>
      </c>
      <c r="O8" s="764"/>
      <c r="P8" s="760">
        <v>1</v>
      </c>
      <c r="Q8" s="761"/>
      <c r="R8" s="762">
        <v>1</v>
      </c>
      <c r="S8" s="763"/>
      <c r="T8" s="764">
        <v>1</v>
      </c>
      <c r="U8" s="761"/>
      <c r="V8" s="762">
        <v>1</v>
      </c>
      <c r="W8" s="769"/>
      <c r="X8" s="557"/>
      <c r="Y8" s="557"/>
      <c r="Z8" s="557"/>
      <c r="AA8" s="557"/>
    </row>
    <row r="9" spans="1:27" ht="21.9" customHeight="1" x14ac:dyDescent="0.2">
      <c r="A9" s="467"/>
      <c r="B9" s="770" t="s">
        <v>202</v>
      </c>
      <c r="C9" s="771"/>
      <c r="D9" s="772">
        <v>68</v>
      </c>
      <c r="E9" s="773"/>
      <c r="F9" s="774">
        <v>90</v>
      </c>
      <c r="G9" s="775"/>
      <c r="H9" s="776">
        <v>36</v>
      </c>
      <c r="I9" s="773"/>
      <c r="J9" s="774">
        <v>52</v>
      </c>
      <c r="K9" s="776"/>
      <c r="L9" s="772">
        <v>28</v>
      </c>
      <c r="M9" s="773"/>
      <c r="N9" s="774">
        <v>29</v>
      </c>
      <c r="O9" s="776"/>
      <c r="P9" s="760">
        <v>16</v>
      </c>
      <c r="Q9" s="761"/>
      <c r="R9" s="762">
        <v>16</v>
      </c>
      <c r="S9" s="763"/>
      <c r="T9" s="776">
        <v>1</v>
      </c>
      <c r="U9" s="773"/>
      <c r="V9" s="774">
        <v>1</v>
      </c>
      <c r="W9" s="777"/>
      <c r="X9" s="557"/>
      <c r="Y9" s="557"/>
      <c r="Z9" s="557"/>
      <c r="AA9" s="557"/>
    </row>
    <row r="10" spans="1:27" ht="24.9" customHeight="1" thickBot="1" x14ac:dyDescent="0.25">
      <c r="A10" s="467"/>
      <c r="B10" s="785" t="s">
        <v>203</v>
      </c>
      <c r="C10" s="786"/>
      <c r="D10" s="781">
        <f>SUM(D5:D9)</f>
        <v>706</v>
      </c>
      <c r="E10" s="780"/>
      <c r="F10" s="779">
        <f>SUM(F5:F9)</f>
        <v>840</v>
      </c>
      <c r="G10" s="783"/>
      <c r="H10" s="787">
        <f>SUM(H5:H9)</f>
        <v>1100</v>
      </c>
      <c r="I10" s="787"/>
      <c r="J10" s="788">
        <f>SUM(J5:J9)</f>
        <v>1196</v>
      </c>
      <c r="K10" s="787"/>
      <c r="L10" s="781">
        <f>SUM(L5:L9)</f>
        <v>864</v>
      </c>
      <c r="M10" s="780"/>
      <c r="N10" s="779">
        <f>SUM(N5:N9)</f>
        <v>920</v>
      </c>
      <c r="O10" s="780"/>
      <c r="P10" s="781">
        <f>SUM(P5:P9)</f>
        <v>628</v>
      </c>
      <c r="Q10" s="782"/>
      <c r="R10" s="779">
        <f>SUM(R5:R9)</f>
        <v>651</v>
      </c>
      <c r="S10" s="783"/>
      <c r="T10" s="780">
        <f>SUM(T5:T9)</f>
        <v>383</v>
      </c>
      <c r="U10" s="780"/>
      <c r="V10" s="779">
        <f>SUM(V5:V9)</f>
        <v>396</v>
      </c>
      <c r="W10" s="784"/>
      <c r="X10" s="557"/>
      <c r="Y10" s="557"/>
      <c r="Z10" s="557"/>
      <c r="AA10" s="557"/>
    </row>
    <row r="11" spans="1:27" ht="3" customHeight="1" x14ac:dyDescent="0.2">
      <c r="A11" s="467"/>
      <c r="B11" s="481"/>
      <c r="C11" s="481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</row>
    <row r="12" spans="1:27" x14ac:dyDescent="0.2">
      <c r="A12" s="467"/>
      <c r="B12" s="778" t="s">
        <v>204</v>
      </c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8"/>
      <c r="P12" s="778"/>
      <c r="Q12" s="778"/>
      <c r="R12" s="778"/>
      <c r="S12" s="778"/>
      <c r="T12" s="778"/>
      <c r="U12" s="778"/>
      <c r="V12" s="778"/>
      <c r="W12" s="778"/>
    </row>
    <row r="13" spans="1:27" x14ac:dyDescent="0.2">
      <c r="A13" s="467"/>
      <c r="B13" s="789" t="s">
        <v>205</v>
      </c>
      <c r="C13" s="789"/>
      <c r="D13" s="789"/>
      <c r="E13" s="789"/>
      <c r="F13" s="789"/>
      <c r="G13" s="789"/>
      <c r="H13" s="789"/>
      <c r="I13" s="789"/>
      <c r="J13" s="789"/>
      <c r="K13" s="789"/>
      <c r="L13" s="789"/>
      <c r="M13" s="789"/>
      <c r="N13" s="789"/>
      <c r="O13" s="789"/>
      <c r="P13" s="789"/>
      <c r="Q13" s="789"/>
      <c r="R13" s="789"/>
      <c r="S13" s="789"/>
      <c r="T13" s="789"/>
      <c r="U13" s="789"/>
      <c r="V13" s="789"/>
      <c r="W13" s="789"/>
    </row>
    <row r="14" spans="1:27" ht="14.25" customHeight="1" x14ac:dyDescent="0.2">
      <c r="A14" s="467"/>
      <c r="B14" s="789" t="s">
        <v>206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</row>
    <row r="15" spans="1:27" x14ac:dyDescent="0.2">
      <c r="A15" s="467"/>
      <c r="B15" s="789" t="s">
        <v>207</v>
      </c>
      <c r="C15" s="789"/>
      <c r="D15" s="789"/>
      <c r="E15" s="789"/>
      <c r="F15" s="789"/>
      <c r="G15" s="789"/>
      <c r="H15" s="789"/>
      <c r="I15" s="789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  <c r="U15" s="789"/>
      <c r="V15" s="789"/>
      <c r="W15" s="789"/>
    </row>
    <row r="16" spans="1:27" ht="19.5" customHeight="1" x14ac:dyDescent="0.2">
      <c r="A16" s="467"/>
      <c r="B16" s="778" t="s">
        <v>259</v>
      </c>
      <c r="C16" s="778"/>
      <c r="D16" s="778"/>
      <c r="E16" s="778"/>
      <c r="F16" s="778"/>
      <c r="G16" s="778"/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778"/>
      <c r="W16" s="778"/>
    </row>
    <row r="17" spans="1:23" x14ac:dyDescent="0.2">
      <c r="A17" s="467"/>
      <c r="B17" s="778" t="s">
        <v>208</v>
      </c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8"/>
    </row>
    <row r="18" spans="1:23" ht="19.5" customHeight="1" x14ac:dyDescent="0.2">
      <c r="A18" s="467"/>
      <c r="B18" s="778" t="s">
        <v>260</v>
      </c>
      <c r="C18" s="778"/>
      <c r="D18" s="778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778"/>
      <c r="W18" s="778"/>
    </row>
    <row r="19" spans="1:23" x14ac:dyDescent="0.2">
      <c r="A19" s="467"/>
      <c r="B19" s="778" t="s">
        <v>209</v>
      </c>
      <c r="C19" s="778"/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8"/>
    </row>
    <row r="20" spans="1:23" x14ac:dyDescent="0.2">
      <c r="A20" s="467"/>
      <c r="B20" s="778" t="s">
        <v>210</v>
      </c>
      <c r="C20" s="778"/>
      <c r="D20" s="778"/>
      <c r="E20" s="778"/>
      <c r="F20" s="778"/>
      <c r="G20" s="778"/>
      <c r="H20" s="778"/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/>
      <c r="T20" s="778"/>
      <c r="U20" s="778"/>
      <c r="V20" s="778"/>
      <c r="W20" s="778"/>
    </row>
    <row r="21" spans="1:23" ht="14.4" x14ac:dyDescent="0.2">
      <c r="A21" s="467"/>
      <c r="B21" s="481"/>
      <c r="C21" s="481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</row>
    <row r="22" spans="1:23" x14ac:dyDescent="0.2">
      <c r="B22" s="790"/>
      <c r="C22" s="790"/>
      <c r="D22" s="790"/>
      <c r="E22" s="790"/>
      <c r="F22" s="790"/>
      <c r="G22" s="790"/>
      <c r="H22" s="790"/>
      <c r="I22" s="790"/>
      <c r="J22" s="790"/>
      <c r="K22" s="790"/>
      <c r="L22" s="790"/>
      <c r="M22" s="790"/>
      <c r="N22" s="790"/>
      <c r="O22" s="790"/>
      <c r="P22" s="790"/>
      <c r="Q22" s="790"/>
      <c r="R22" s="790"/>
      <c r="S22" s="790"/>
      <c r="T22" s="483"/>
      <c r="U22" s="483"/>
      <c r="V22" s="483"/>
      <c r="W22" s="483"/>
    </row>
    <row r="24" spans="1:23" x14ac:dyDescent="0.2">
      <c r="B24" s="483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</row>
  </sheetData>
  <mergeCells count="82">
    <mergeCell ref="B20:W20"/>
    <mergeCell ref="B22:S22"/>
    <mergeCell ref="B15:W15"/>
    <mergeCell ref="L10:M10"/>
    <mergeCell ref="B17:W17"/>
    <mergeCell ref="B18:W18"/>
    <mergeCell ref="B19:W19"/>
    <mergeCell ref="T9:U9"/>
    <mergeCell ref="V9:W9"/>
    <mergeCell ref="B16:W16"/>
    <mergeCell ref="N10:O10"/>
    <mergeCell ref="P10:Q10"/>
    <mergeCell ref="R10:S10"/>
    <mergeCell ref="T10:U10"/>
    <mergeCell ref="V10:W10"/>
    <mergeCell ref="B10:C10"/>
    <mergeCell ref="D10:E10"/>
    <mergeCell ref="F10:G10"/>
    <mergeCell ref="H10:I10"/>
    <mergeCell ref="J10:K10"/>
    <mergeCell ref="B12:W12"/>
    <mergeCell ref="B13:W13"/>
    <mergeCell ref="B14:W14"/>
    <mergeCell ref="L9:M9"/>
    <mergeCell ref="N9:O9"/>
    <mergeCell ref="P9:Q9"/>
    <mergeCell ref="R9:S9"/>
    <mergeCell ref="N8:O8"/>
    <mergeCell ref="P8:Q8"/>
    <mergeCell ref="R8:S8"/>
    <mergeCell ref="B9:C9"/>
    <mergeCell ref="D9:E9"/>
    <mergeCell ref="F9:G9"/>
    <mergeCell ref="H9:I9"/>
    <mergeCell ref="J9:K9"/>
    <mergeCell ref="T5:U5"/>
    <mergeCell ref="V5:W5"/>
    <mergeCell ref="T7:U7"/>
    <mergeCell ref="V7:W7"/>
    <mergeCell ref="B8:C8"/>
    <mergeCell ref="D8:E8"/>
    <mergeCell ref="F8:G8"/>
    <mergeCell ref="H8:I8"/>
    <mergeCell ref="J8:K8"/>
    <mergeCell ref="L8:M8"/>
    <mergeCell ref="T8:U8"/>
    <mergeCell ref="V8:W8"/>
    <mergeCell ref="N7:O7"/>
    <mergeCell ref="P7:Q7"/>
    <mergeCell ref="R7:S7"/>
    <mergeCell ref="N5:O5"/>
    <mergeCell ref="P5:Q5"/>
    <mergeCell ref="R5:S5"/>
    <mergeCell ref="L5:M5"/>
    <mergeCell ref="B7:C7"/>
    <mergeCell ref="D7:E7"/>
    <mergeCell ref="F7:G7"/>
    <mergeCell ref="H7:I7"/>
    <mergeCell ref="J7:K7"/>
    <mergeCell ref="L7:M7"/>
    <mergeCell ref="B5:C5"/>
    <mergeCell ref="D5:E5"/>
    <mergeCell ref="F5:G5"/>
    <mergeCell ref="H5:I5"/>
    <mergeCell ref="J5:K5"/>
    <mergeCell ref="T3:W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B1:S1"/>
    <mergeCell ref="B3:C4"/>
    <mergeCell ref="D3:G3"/>
    <mergeCell ref="H3:K3"/>
    <mergeCell ref="L3:O3"/>
    <mergeCell ref="P3:S3"/>
  </mergeCells>
  <phoneticPr fontId="3"/>
  <pageMargins left="0.55118110236220474" right="0.51181102362204722" top="0.74803149606299213" bottom="0.74803149606299213" header="0.31496062992125984" footer="0.31496062992125984"/>
  <pageSetup paperSize="9" scale="96"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2:J17"/>
  <sheetViews>
    <sheetView workbookViewId="0">
      <selection activeCell="B4" sqref="B4:E5"/>
    </sheetView>
  </sheetViews>
  <sheetFormatPr defaultRowHeight="13.2" x14ac:dyDescent="0.2"/>
  <cols>
    <col min="1" max="1" width="0.6640625" customWidth="1"/>
    <col min="3" max="3" width="7.21875" customWidth="1"/>
    <col min="4" max="4" width="8.109375" customWidth="1"/>
    <col min="5" max="5" width="11.88671875" customWidth="1"/>
    <col min="6" max="9" width="13.109375" customWidth="1"/>
    <col min="10" max="10" width="1" customWidth="1"/>
  </cols>
  <sheetData>
    <row r="2" spans="1:10" x14ac:dyDescent="0.2">
      <c r="A2" s="485"/>
      <c r="B2" s="793" t="s">
        <v>248</v>
      </c>
      <c r="C2" s="794"/>
      <c r="D2" s="794"/>
      <c r="E2" s="794"/>
      <c r="F2" s="794"/>
      <c r="G2" s="794"/>
      <c r="H2" s="794"/>
      <c r="I2" s="794"/>
      <c r="J2" s="485"/>
    </row>
    <row r="3" spans="1:10" ht="13.8" thickBot="1" x14ac:dyDescent="0.25">
      <c r="A3" s="485"/>
      <c r="B3" s="467"/>
      <c r="C3" s="467"/>
      <c r="D3" s="467"/>
      <c r="E3" s="467"/>
      <c r="F3" s="467"/>
      <c r="G3" s="467"/>
      <c r="H3" s="467"/>
      <c r="I3" s="467"/>
      <c r="J3" s="485"/>
    </row>
    <row r="4" spans="1:10" ht="13.5" customHeight="1" x14ac:dyDescent="0.2">
      <c r="A4" s="485"/>
      <c r="B4" s="795" t="s">
        <v>267</v>
      </c>
      <c r="C4" s="796"/>
      <c r="D4" s="796"/>
      <c r="E4" s="797"/>
      <c r="F4" s="801" t="s">
        <v>211</v>
      </c>
      <c r="G4" s="803" t="s">
        <v>212</v>
      </c>
      <c r="H4" s="805" t="s">
        <v>188</v>
      </c>
      <c r="I4" s="807" t="s">
        <v>213</v>
      </c>
      <c r="J4" s="485"/>
    </row>
    <row r="5" spans="1:10" ht="13.8" thickBot="1" x14ac:dyDescent="0.25">
      <c r="A5" s="485"/>
      <c r="B5" s="798"/>
      <c r="C5" s="799"/>
      <c r="D5" s="799"/>
      <c r="E5" s="800"/>
      <c r="F5" s="802"/>
      <c r="G5" s="804"/>
      <c r="H5" s="806"/>
      <c r="I5" s="808"/>
      <c r="J5" s="485"/>
    </row>
    <row r="6" spans="1:10" ht="13.8" thickBot="1" x14ac:dyDescent="0.25">
      <c r="A6" s="485"/>
      <c r="B6" s="809" t="s">
        <v>214</v>
      </c>
      <c r="C6" s="810"/>
      <c r="D6" s="791" t="s">
        <v>18</v>
      </c>
      <c r="E6" s="792"/>
      <c r="F6" s="489">
        <v>966</v>
      </c>
      <c r="G6" s="490">
        <v>838</v>
      </c>
      <c r="H6" s="491">
        <v>605</v>
      </c>
      <c r="I6" s="492">
        <v>368</v>
      </c>
      <c r="J6" s="485"/>
    </row>
    <row r="7" spans="1:10" x14ac:dyDescent="0.2">
      <c r="A7" s="485"/>
      <c r="B7" s="487"/>
      <c r="C7" s="488"/>
      <c r="D7" s="559" t="s">
        <v>215</v>
      </c>
      <c r="E7" s="494" t="s">
        <v>216</v>
      </c>
      <c r="F7" s="495">
        <v>75</v>
      </c>
      <c r="G7" s="496">
        <v>125</v>
      </c>
      <c r="H7" s="497">
        <v>105</v>
      </c>
      <c r="I7" s="498">
        <v>67</v>
      </c>
      <c r="J7" s="485"/>
    </row>
    <row r="8" spans="1:10" x14ac:dyDescent="0.2">
      <c r="A8" s="485"/>
      <c r="B8" s="487"/>
      <c r="C8" s="488"/>
      <c r="D8" s="493"/>
      <c r="E8" s="499" t="s">
        <v>217</v>
      </c>
      <c r="F8" s="500">
        <v>7.8</v>
      </c>
      <c r="G8" s="501">
        <v>14.9</v>
      </c>
      <c r="H8" s="502">
        <v>17.399999999999999</v>
      </c>
      <c r="I8" s="503">
        <f>I7/$I$6*100</f>
        <v>18.206521739130434</v>
      </c>
      <c r="J8" s="485"/>
    </row>
    <row r="9" spans="1:10" x14ac:dyDescent="0.2">
      <c r="A9" s="485"/>
      <c r="B9" s="487"/>
      <c r="C9" s="488"/>
      <c r="D9" s="504"/>
      <c r="E9" s="505" t="s">
        <v>218</v>
      </c>
      <c r="F9" s="506">
        <v>236</v>
      </c>
      <c r="G9" s="507">
        <v>293</v>
      </c>
      <c r="H9" s="508">
        <v>208</v>
      </c>
      <c r="I9" s="509">
        <v>135</v>
      </c>
      <c r="J9" s="485"/>
    </row>
    <row r="10" spans="1:10" x14ac:dyDescent="0.2">
      <c r="A10" s="485"/>
      <c r="B10" s="487"/>
      <c r="C10" s="488"/>
      <c r="D10" s="504"/>
      <c r="E10" s="499" t="s">
        <v>217</v>
      </c>
      <c r="F10" s="500">
        <v>24.4</v>
      </c>
      <c r="G10" s="510">
        <v>35</v>
      </c>
      <c r="H10" s="511">
        <v>34.4</v>
      </c>
      <c r="I10" s="503">
        <f>I9/$I$6*100</f>
        <v>36.684782608695656</v>
      </c>
      <c r="J10" s="485"/>
    </row>
    <row r="11" spans="1:10" x14ac:dyDescent="0.2">
      <c r="A11" s="485"/>
      <c r="B11" s="487"/>
      <c r="C11" s="488"/>
      <c r="D11" s="504"/>
      <c r="E11" s="505" t="s">
        <v>219</v>
      </c>
      <c r="F11" s="506">
        <v>330</v>
      </c>
      <c r="G11" s="507">
        <v>261</v>
      </c>
      <c r="H11" s="508">
        <v>196</v>
      </c>
      <c r="I11" s="509">
        <v>109</v>
      </c>
      <c r="J11" s="485"/>
    </row>
    <row r="12" spans="1:10" x14ac:dyDescent="0.2">
      <c r="A12" s="485"/>
      <c r="B12" s="487"/>
      <c r="C12" s="488"/>
      <c r="D12" s="504"/>
      <c r="E12" s="499" t="s">
        <v>217</v>
      </c>
      <c r="F12" s="500">
        <v>34.200000000000003</v>
      </c>
      <c r="G12" s="501">
        <v>31.1</v>
      </c>
      <c r="H12" s="502">
        <v>32.4</v>
      </c>
      <c r="I12" s="503">
        <f>I11/$I$6*100</f>
        <v>29.619565217391301</v>
      </c>
      <c r="J12" s="485"/>
    </row>
    <row r="13" spans="1:10" x14ac:dyDescent="0.2">
      <c r="A13" s="485"/>
      <c r="B13" s="487"/>
      <c r="C13" s="488"/>
      <c r="D13" s="504"/>
      <c r="E13" s="505" t="s">
        <v>220</v>
      </c>
      <c r="F13" s="506">
        <v>297</v>
      </c>
      <c r="G13" s="507">
        <v>145</v>
      </c>
      <c r="H13" s="508">
        <v>94</v>
      </c>
      <c r="I13" s="509">
        <v>56</v>
      </c>
      <c r="J13" s="485"/>
    </row>
    <row r="14" spans="1:10" x14ac:dyDescent="0.2">
      <c r="A14" s="485"/>
      <c r="B14" s="487"/>
      <c r="C14" s="488"/>
      <c r="D14" s="504"/>
      <c r="E14" s="499" t="s">
        <v>217</v>
      </c>
      <c r="F14" s="500">
        <v>30.7</v>
      </c>
      <c r="G14" s="501">
        <v>17.3</v>
      </c>
      <c r="H14" s="502">
        <v>15.5</v>
      </c>
      <c r="I14" s="503">
        <f>I13/$I$6*100</f>
        <v>15.217391304347828</v>
      </c>
      <c r="J14" s="485"/>
    </row>
    <row r="15" spans="1:10" x14ac:dyDescent="0.2">
      <c r="A15" s="485"/>
      <c r="B15" s="487"/>
      <c r="C15" s="488"/>
      <c r="D15" s="504"/>
      <c r="E15" s="505" t="s">
        <v>221</v>
      </c>
      <c r="F15" s="506">
        <v>28</v>
      </c>
      <c r="G15" s="507">
        <v>14</v>
      </c>
      <c r="H15" s="508">
        <v>2</v>
      </c>
      <c r="I15" s="509">
        <v>1</v>
      </c>
      <c r="J15" s="485"/>
    </row>
    <row r="16" spans="1:10" ht="13.8" thickBot="1" x14ac:dyDescent="0.25">
      <c r="A16" s="485"/>
      <c r="B16" s="512"/>
      <c r="C16" s="513"/>
      <c r="D16" s="514"/>
      <c r="E16" s="515" t="s">
        <v>217</v>
      </c>
      <c r="F16" s="516">
        <v>2.9</v>
      </c>
      <c r="G16" s="517">
        <v>1.7</v>
      </c>
      <c r="H16" s="518">
        <v>0.3</v>
      </c>
      <c r="I16" s="519">
        <f>I15/$I$6*100</f>
        <v>0.27173913043478259</v>
      </c>
      <c r="J16" s="485"/>
    </row>
    <row r="17" spans="1:10" x14ac:dyDescent="0.2">
      <c r="A17" s="485"/>
      <c r="B17" s="520"/>
      <c r="C17" s="520"/>
      <c r="D17" s="521"/>
      <c r="E17" s="521"/>
      <c r="F17" s="522"/>
      <c r="G17" s="522"/>
      <c r="H17" s="522"/>
      <c r="I17" s="485"/>
      <c r="J17" s="485"/>
    </row>
  </sheetData>
  <mergeCells count="8">
    <mergeCell ref="D6:E6"/>
    <mergeCell ref="B2:I2"/>
    <mergeCell ref="B4:E5"/>
    <mergeCell ref="F4:F5"/>
    <mergeCell ref="G4:G5"/>
    <mergeCell ref="H4:H5"/>
    <mergeCell ref="I4:I5"/>
    <mergeCell ref="B6:C6"/>
  </mergeCells>
  <phoneticPr fontId="3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K21"/>
  <sheetViews>
    <sheetView tabSelected="1" workbookViewId="0">
      <selection activeCell="B4" sqref="B4:E5"/>
    </sheetView>
  </sheetViews>
  <sheetFormatPr defaultRowHeight="13.2" x14ac:dyDescent="0.2"/>
  <cols>
    <col min="1" max="1" width="0.77734375" customWidth="1"/>
    <col min="3" max="3" width="7.21875" customWidth="1"/>
    <col min="4" max="4" width="8.109375" customWidth="1"/>
    <col min="5" max="5" width="11.88671875" customWidth="1"/>
    <col min="6" max="8" width="13.109375" customWidth="1"/>
    <col min="9" max="9" width="13.109375" style="545" customWidth="1"/>
    <col min="10" max="10" width="1" customWidth="1"/>
    <col min="11" max="11" width="3.33203125" customWidth="1"/>
  </cols>
  <sheetData>
    <row r="1" spans="1:11" x14ac:dyDescent="0.2">
      <c r="A1" s="467"/>
      <c r="B1" s="467"/>
      <c r="C1" s="467"/>
      <c r="D1" s="467"/>
      <c r="E1" s="467"/>
      <c r="F1" s="467"/>
      <c r="G1" s="467"/>
      <c r="H1" s="467"/>
      <c r="I1" s="523"/>
      <c r="J1" s="467"/>
      <c r="K1" s="467"/>
    </row>
    <row r="2" spans="1:11" ht="13.5" customHeight="1" x14ac:dyDescent="0.2">
      <c r="A2" s="467"/>
      <c r="B2" s="793" t="s">
        <v>249</v>
      </c>
      <c r="C2" s="794"/>
      <c r="D2" s="794"/>
      <c r="E2" s="794"/>
      <c r="F2" s="794"/>
      <c r="G2" s="794"/>
      <c r="H2" s="794"/>
      <c r="I2" s="794"/>
      <c r="J2" s="467"/>
      <c r="K2" s="467"/>
    </row>
    <row r="3" spans="1:11" ht="13.8" thickBot="1" x14ac:dyDescent="0.25">
      <c r="A3" s="485"/>
      <c r="B3" s="793"/>
      <c r="C3" s="794"/>
      <c r="D3" s="794"/>
      <c r="E3" s="794"/>
      <c r="F3" s="794"/>
      <c r="G3" s="794"/>
      <c r="H3" s="794"/>
      <c r="I3" s="794"/>
      <c r="J3" s="467"/>
      <c r="K3" s="467"/>
    </row>
    <row r="4" spans="1:11" ht="13.5" customHeight="1" x14ac:dyDescent="0.2">
      <c r="A4" s="485"/>
      <c r="B4" s="795" t="s">
        <v>267</v>
      </c>
      <c r="C4" s="796"/>
      <c r="D4" s="796"/>
      <c r="E4" s="796"/>
      <c r="F4" s="812" t="s">
        <v>211</v>
      </c>
      <c r="G4" s="803" t="s">
        <v>222</v>
      </c>
      <c r="H4" s="815" t="s">
        <v>223</v>
      </c>
      <c r="I4" s="817" t="s">
        <v>213</v>
      </c>
      <c r="J4" s="467"/>
      <c r="K4" s="467"/>
    </row>
    <row r="5" spans="1:11" ht="13.8" thickBot="1" x14ac:dyDescent="0.25">
      <c r="A5" s="485"/>
      <c r="B5" s="798"/>
      <c r="C5" s="799"/>
      <c r="D5" s="799"/>
      <c r="E5" s="799"/>
      <c r="F5" s="813"/>
      <c r="G5" s="814"/>
      <c r="H5" s="816"/>
      <c r="I5" s="818"/>
      <c r="J5" s="467"/>
      <c r="K5" s="467"/>
    </row>
    <row r="6" spans="1:11" x14ac:dyDescent="0.2">
      <c r="A6" s="485"/>
      <c r="B6" s="819" t="s">
        <v>214</v>
      </c>
      <c r="C6" s="820"/>
      <c r="D6" s="791" t="s">
        <v>18</v>
      </c>
      <c r="E6" s="811"/>
      <c r="F6" s="524">
        <v>966</v>
      </c>
      <c r="G6" s="525">
        <v>838</v>
      </c>
      <c r="H6" s="526">
        <v>605</v>
      </c>
      <c r="I6" s="527">
        <v>368</v>
      </c>
      <c r="J6" s="467"/>
      <c r="K6" s="467"/>
    </row>
    <row r="7" spans="1:11" x14ac:dyDescent="0.2">
      <c r="A7" s="485"/>
      <c r="B7" s="487"/>
      <c r="C7" s="488"/>
      <c r="D7" s="559" t="s">
        <v>224</v>
      </c>
      <c r="E7" s="528" t="s">
        <v>225</v>
      </c>
      <c r="F7" s="529">
        <v>265</v>
      </c>
      <c r="G7" s="530">
        <v>130</v>
      </c>
      <c r="H7" s="531">
        <v>84</v>
      </c>
      <c r="I7" s="532">
        <v>33</v>
      </c>
      <c r="J7" s="467"/>
      <c r="K7" s="467"/>
    </row>
    <row r="8" spans="1:11" x14ac:dyDescent="0.2">
      <c r="A8" s="485"/>
      <c r="B8" s="487"/>
      <c r="C8" s="488"/>
      <c r="D8" s="493"/>
      <c r="E8" s="533" t="s">
        <v>217</v>
      </c>
      <c r="F8" s="534">
        <v>27.4</v>
      </c>
      <c r="G8" s="535">
        <v>15.5</v>
      </c>
      <c r="H8" s="536">
        <v>13.9</v>
      </c>
      <c r="I8" s="503">
        <f>I7/$I$6*100</f>
        <v>8.9673913043478262</v>
      </c>
      <c r="J8" s="467"/>
      <c r="K8" s="467"/>
    </row>
    <row r="9" spans="1:11" x14ac:dyDescent="0.2">
      <c r="A9" s="485"/>
      <c r="B9" s="487"/>
      <c r="C9" s="488"/>
      <c r="D9" s="504"/>
      <c r="E9" s="537" t="s">
        <v>226</v>
      </c>
      <c r="F9" s="529">
        <v>336</v>
      </c>
      <c r="G9" s="530">
        <v>353</v>
      </c>
      <c r="H9" s="531">
        <v>227</v>
      </c>
      <c r="I9" s="532">
        <v>166</v>
      </c>
      <c r="J9" s="467"/>
      <c r="K9" s="467"/>
    </row>
    <row r="10" spans="1:11" x14ac:dyDescent="0.2">
      <c r="A10" s="485"/>
      <c r="B10" s="487"/>
      <c r="C10" s="488"/>
      <c r="D10" s="504"/>
      <c r="E10" s="533" t="s">
        <v>217</v>
      </c>
      <c r="F10" s="534">
        <v>34.799999999999997</v>
      </c>
      <c r="G10" s="535">
        <v>42.1</v>
      </c>
      <c r="H10" s="536">
        <v>37.5</v>
      </c>
      <c r="I10" s="503">
        <f>I9/$I$6*100</f>
        <v>45.108695652173914</v>
      </c>
      <c r="J10" s="467"/>
      <c r="K10" s="467"/>
    </row>
    <row r="11" spans="1:11" x14ac:dyDescent="0.2">
      <c r="A11" s="485"/>
      <c r="B11" s="487"/>
      <c r="C11" s="488"/>
      <c r="D11" s="504"/>
      <c r="E11" s="537" t="s">
        <v>227</v>
      </c>
      <c r="F11" s="529">
        <v>110</v>
      </c>
      <c r="G11" s="530">
        <v>93</v>
      </c>
      <c r="H11" s="531">
        <v>77</v>
      </c>
      <c r="I11" s="532">
        <v>45</v>
      </c>
      <c r="J11" s="467"/>
      <c r="K11" s="467"/>
    </row>
    <row r="12" spans="1:11" x14ac:dyDescent="0.2">
      <c r="A12" s="485"/>
      <c r="B12" s="487"/>
      <c r="C12" s="488"/>
      <c r="D12" s="504"/>
      <c r="E12" s="533" t="s">
        <v>217</v>
      </c>
      <c r="F12" s="534">
        <v>11.4</v>
      </c>
      <c r="G12" s="535">
        <v>11.1</v>
      </c>
      <c r="H12" s="536">
        <v>12.7</v>
      </c>
      <c r="I12" s="503">
        <f>I11/$I$6*100</f>
        <v>12.228260869565217</v>
      </c>
      <c r="J12" s="467"/>
      <c r="K12" s="467"/>
    </row>
    <row r="13" spans="1:11" x14ac:dyDescent="0.2">
      <c r="A13" s="485"/>
      <c r="B13" s="487"/>
      <c r="C13" s="488"/>
      <c r="D13" s="504"/>
      <c r="E13" s="537" t="s">
        <v>228</v>
      </c>
      <c r="F13" s="529">
        <v>109</v>
      </c>
      <c r="G13" s="530">
        <v>71</v>
      </c>
      <c r="H13" s="531">
        <v>55</v>
      </c>
      <c r="I13" s="532">
        <v>32</v>
      </c>
      <c r="J13" s="467"/>
      <c r="K13" s="467"/>
    </row>
    <row r="14" spans="1:11" x14ac:dyDescent="0.2">
      <c r="A14" s="485"/>
      <c r="B14" s="487"/>
      <c r="C14" s="488"/>
      <c r="D14" s="504"/>
      <c r="E14" s="533" t="s">
        <v>217</v>
      </c>
      <c r="F14" s="534">
        <v>11.3</v>
      </c>
      <c r="G14" s="535">
        <v>8.5</v>
      </c>
      <c r="H14" s="536">
        <v>9.1</v>
      </c>
      <c r="I14" s="503">
        <f>I13/$I$6*100</f>
        <v>8.695652173913043</v>
      </c>
      <c r="J14" s="538"/>
      <c r="K14" s="467"/>
    </row>
    <row r="15" spans="1:11" x14ac:dyDescent="0.2">
      <c r="A15" s="485"/>
      <c r="B15" s="487"/>
      <c r="C15" s="488"/>
      <c r="D15" s="504"/>
      <c r="E15" s="537" t="s">
        <v>229</v>
      </c>
      <c r="F15" s="529">
        <v>146</v>
      </c>
      <c r="G15" s="530">
        <v>191</v>
      </c>
      <c r="H15" s="531">
        <v>162</v>
      </c>
      <c r="I15" s="532">
        <v>92</v>
      </c>
      <c r="J15" s="467"/>
      <c r="K15" s="467"/>
    </row>
    <row r="16" spans="1:11" ht="13.8" thickBot="1" x14ac:dyDescent="0.25">
      <c r="A16" s="485"/>
      <c r="B16" s="512"/>
      <c r="C16" s="513"/>
      <c r="D16" s="514"/>
      <c r="E16" s="539" t="s">
        <v>217</v>
      </c>
      <c r="F16" s="540">
        <v>15.1</v>
      </c>
      <c r="G16" s="541">
        <v>22.8</v>
      </c>
      <c r="H16" s="542">
        <v>26.8</v>
      </c>
      <c r="I16" s="519">
        <f>I15/$I$6*100</f>
        <v>25</v>
      </c>
      <c r="J16" s="467"/>
      <c r="K16" s="467"/>
    </row>
    <row r="17" spans="1:11" x14ac:dyDescent="0.2">
      <c r="A17" s="485"/>
      <c r="B17" s="488"/>
      <c r="C17" s="488"/>
      <c r="D17" s="488"/>
      <c r="E17" s="543"/>
      <c r="F17" s="543"/>
      <c r="G17" s="543"/>
      <c r="H17" s="543"/>
      <c r="I17" s="467"/>
      <c r="K17" s="467"/>
    </row>
    <row r="18" spans="1:11" x14ac:dyDescent="0.2">
      <c r="A18" s="485"/>
      <c r="B18" s="485"/>
      <c r="C18" s="485"/>
      <c r="D18" s="485"/>
      <c r="E18" s="485"/>
      <c r="F18" s="485"/>
      <c r="G18" s="485"/>
      <c r="H18" s="485"/>
      <c r="I18" s="523"/>
      <c r="J18" s="467"/>
      <c r="K18" s="467"/>
    </row>
    <row r="19" spans="1:11" x14ac:dyDescent="0.2">
      <c r="I19" s="523"/>
      <c r="J19" s="467"/>
      <c r="K19" s="467"/>
    </row>
    <row r="21" spans="1:11" x14ac:dyDescent="0.2">
      <c r="A21" s="485"/>
      <c r="B21" s="544"/>
      <c r="C21" s="544"/>
      <c r="D21" s="485"/>
      <c r="E21" s="485"/>
      <c r="F21" s="485"/>
      <c r="G21" s="485"/>
      <c r="H21" s="485"/>
    </row>
  </sheetData>
  <mergeCells count="9">
    <mergeCell ref="D6:E6"/>
    <mergeCell ref="B2:I2"/>
    <mergeCell ref="B3:I3"/>
    <mergeCell ref="B4:E5"/>
    <mergeCell ref="F4:F5"/>
    <mergeCell ref="G4:G5"/>
    <mergeCell ref="H4:H5"/>
    <mergeCell ref="I4:I5"/>
    <mergeCell ref="B6:C6"/>
  </mergeCells>
  <phoneticPr fontId="3"/>
  <pageMargins left="0.7" right="0.7" top="0.75" bottom="0.75" header="0.3" footer="0.3"/>
  <pageSetup paperSize="9" scale="83" fitToHeight="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I11"/>
  <sheetViews>
    <sheetView workbookViewId="0">
      <selection activeCell="B4" sqref="B4:C5"/>
    </sheetView>
  </sheetViews>
  <sheetFormatPr defaultRowHeight="13.2" x14ac:dyDescent="0.2"/>
  <cols>
    <col min="1" max="1" width="0.77734375" customWidth="1"/>
    <col min="3" max="3" width="7.21875" customWidth="1"/>
    <col min="4" max="5" width="13.109375" customWidth="1"/>
    <col min="6" max="7" width="13.109375" style="545" customWidth="1"/>
    <col min="8" max="8" width="1" customWidth="1"/>
    <col min="9" max="9" width="3.33203125" customWidth="1"/>
  </cols>
  <sheetData>
    <row r="1" spans="1:9" ht="4.5" customHeight="1" x14ac:dyDescent="0.2">
      <c r="A1" s="467"/>
      <c r="B1" s="467"/>
      <c r="C1" s="467"/>
      <c r="D1" s="467"/>
      <c r="E1" s="467"/>
      <c r="F1" s="523"/>
      <c r="G1" s="523"/>
      <c r="H1" s="467"/>
      <c r="I1" s="467"/>
    </row>
    <row r="2" spans="1:9" ht="13.5" customHeight="1" x14ac:dyDescent="0.2">
      <c r="A2" s="467"/>
      <c r="B2" s="793" t="s">
        <v>250</v>
      </c>
      <c r="C2" s="794"/>
      <c r="D2" s="794"/>
      <c r="E2" s="794"/>
      <c r="F2" s="794"/>
      <c r="G2" s="486"/>
      <c r="H2" s="467"/>
      <c r="I2" s="467"/>
    </row>
    <row r="3" spans="1:9" ht="4.5" customHeight="1" thickBot="1" x14ac:dyDescent="0.25">
      <c r="A3" s="485"/>
      <c r="B3" s="793"/>
      <c r="C3" s="794"/>
      <c r="D3" s="794"/>
      <c r="E3" s="794"/>
      <c r="F3" s="794"/>
      <c r="G3" s="486"/>
      <c r="H3" s="467"/>
      <c r="I3" s="467"/>
    </row>
    <row r="4" spans="1:9" ht="15.6" customHeight="1" x14ac:dyDescent="0.2">
      <c r="A4" s="485"/>
      <c r="B4" s="795" t="s">
        <v>258</v>
      </c>
      <c r="C4" s="796"/>
      <c r="D4" s="815" t="s">
        <v>174</v>
      </c>
      <c r="E4" s="803" t="s">
        <v>222</v>
      </c>
      <c r="F4" s="815" t="s">
        <v>223</v>
      </c>
      <c r="G4" s="817" t="s">
        <v>230</v>
      </c>
      <c r="H4" s="467"/>
      <c r="I4" s="467"/>
    </row>
    <row r="5" spans="1:9" ht="15.6" customHeight="1" thickBot="1" x14ac:dyDescent="0.25">
      <c r="A5" s="485"/>
      <c r="B5" s="798"/>
      <c r="C5" s="799"/>
      <c r="D5" s="822"/>
      <c r="E5" s="823"/>
      <c r="F5" s="822"/>
      <c r="G5" s="821"/>
      <c r="H5" s="467"/>
      <c r="I5" s="467"/>
    </row>
    <row r="6" spans="1:9" ht="27" customHeight="1" thickBot="1" x14ac:dyDescent="0.25">
      <c r="A6" s="485"/>
      <c r="B6" s="546" t="s">
        <v>231</v>
      </c>
      <c r="C6" s="547"/>
      <c r="D6" s="548">
        <v>11</v>
      </c>
      <c r="E6" s="549">
        <v>6</v>
      </c>
      <c r="F6" s="550">
        <v>3</v>
      </c>
      <c r="G6" s="551">
        <v>1</v>
      </c>
      <c r="H6" s="467"/>
      <c r="I6" s="467"/>
    </row>
    <row r="7" spans="1:9" ht="3.75" customHeight="1" x14ac:dyDescent="0.2">
      <c r="A7" s="485"/>
      <c r="B7" s="488"/>
      <c r="C7" s="488"/>
      <c r="D7" s="543"/>
      <c r="E7" s="543"/>
      <c r="F7" s="467"/>
      <c r="G7" s="467"/>
      <c r="H7" s="467"/>
      <c r="I7" s="467"/>
    </row>
    <row r="8" spans="1:9" ht="6" customHeight="1" x14ac:dyDescent="0.2">
      <c r="A8" s="485"/>
      <c r="B8" s="485"/>
      <c r="C8" s="485"/>
      <c r="D8" s="485"/>
      <c r="E8" s="485"/>
      <c r="F8" s="523"/>
      <c r="G8" s="523"/>
      <c r="H8" s="467"/>
      <c r="I8" s="467"/>
    </row>
    <row r="9" spans="1:9" x14ac:dyDescent="0.2">
      <c r="F9" s="523"/>
      <c r="G9" s="523"/>
      <c r="H9" s="467"/>
      <c r="I9" s="467"/>
    </row>
    <row r="11" spans="1:9" x14ac:dyDescent="0.2">
      <c r="A11" s="485"/>
      <c r="B11" s="544"/>
      <c r="C11" s="544"/>
      <c r="D11" s="485"/>
      <c r="E11" s="485"/>
    </row>
  </sheetData>
  <mergeCells count="7">
    <mergeCell ref="G4:G5"/>
    <mergeCell ref="B2:F2"/>
    <mergeCell ref="B3:F3"/>
    <mergeCell ref="B4:C5"/>
    <mergeCell ref="D4:D5"/>
    <mergeCell ref="E4:E5"/>
    <mergeCell ref="F4:F5"/>
  </mergeCells>
  <phoneticPr fontId="3"/>
  <pageMargins left="0.8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5"/>
  <sheetViews>
    <sheetView zoomScale="125" zoomScaleNormal="125" workbookViewId="0">
      <selection activeCell="A2" sqref="A2"/>
    </sheetView>
  </sheetViews>
  <sheetFormatPr defaultRowHeight="13.2" x14ac:dyDescent="0.2"/>
  <cols>
    <col min="1" max="1" width="11.44140625" customWidth="1"/>
    <col min="2" max="11" width="5.21875" customWidth="1"/>
  </cols>
  <sheetData>
    <row r="1" spans="1:11" x14ac:dyDescent="0.2">
      <c r="A1" s="405" t="s">
        <v>233</v>
      </c>
      <c r="H1" s="572"/>
      <c r="I1" s="572"/>
      <c r="J1" s="572"/>
      <c r="K1" s="572"/>
    </row>
    <row r="2" spans="1:11" ht="27" customHeight="1" x14ac:dyDescent="0.2">
      <c r="A2" s="406" t="s">
        <v>261</v>
      </c>
      <c r="B2" s="407" t="s">
        <v>142</v>
      </c>
      <c r="C2" s="407" t="s">
        <v>143</v>
      </c>
      <c r="D2" s="407" t="s">
        <v>144</v>
      </c>
      <c r="E2" s="408" t="s">
        <v>145</v>
      </c>
      <c r="F2" s="408" t="s">
        <v>127</v>
      </c>
      <c r="G2" s="408" t="s">
        <v>128</v>
      </c>
      <c r="H2" s="408" t="s">
        <v>129</v>
      </c>
      <c r="I2" s="409" t="s">
        <v>130</v>
      </c>
      <c r="J2" s="409" t="s">
        <v>131</v>
      </c>
      <c r="K2" s="409" t="s">
        <v>161</v>
      </c>
    </row>
    <row r="3" spans="1:11" ht="13.5" customHeight="1" x14ac:dyDescent="0.2">
      <c r="A3" s="410" t="s">
        <v>146</v>
      </c>
      <c r="B3" s="411">
        <v>78</v>
      </c>
      <c r="C3" s="411">
        <v>82.5</v>
      </c>
      <c r="D3" s="411">
        <v>86.1</v>
      </c>
      <c r="E3" s="411">
        <v>86</v>
      </c>
      <c r="F3" s="411">
        <v>84.2</v>
      </c>
      <c r="G3" s="411">
        <v>83.5</v>
      </c>
      <c r="H3" s="411">
        <v>81.5</v>
      </c>
      <c r="I3" s="411">
        <v>78</v>
      </c>
      <c r="J3" s="412">
        <v>74.7</v>
      </c>
      <c r="K3" s="412">
        <v>71.2</v>
      </c>
    </row>
    <row r="4" spans="1:11" ht="13.5" customHeight="1" x14ac:dyDescent="0.2">
      <c r="A4" s="410" t="s">
        <v>147</v>
      </c>
      <c r="B4" s="411">
        <v>19.5</v>
      </c>
      <c r="C4" s="411">
        <v>15.3</v>
      </c>
      <c r="D4" s="411">
        <v>12</v>
      </c>
      <c r="E4" s="411">
        <v>11.9</v>
      </c>
      <c r="F4" s="411">
        <v>12</v>
      </c>
      <c r="G4" s="411">
        <v>13.4</v>
      </c>
      <c r="H4" s="411">
        <v>15.5</v>
      </c>
      <c r="I4" s="411">
        <v>18.899999999999999</v>
      </c>
      <c r="J4" s="412">
        <v>22.2</v>
      </c>
      <c r="K4" s="412">
        <v>25.8</v>
      </c>
    </row>
    <row r="5" spans="1:11" ht="13.5" customHeight="1" x14ac:dyDescent="0.2">
      <c r="A5" s="410" t="s">
        <v>148</v>
      </c>
      <c r="B5" s="411">
        <v>2.5</v>
      </c>
      <c r="C5" s="411">
        <v>2.2000000000000002</v>
      </c>
      <c r="D5" s="411">
        <v>1.9</v>
      </c>
      <c r="E5" s="411">
        <v>2.1</v>
      </c>
      <c r="F5" s="411">
        <v>3.8</v>
      </c>
      <c r="G5" s="411">
        <v>3.1</v>
      </c>
      <c r="H5" s="411">
        <v>3</v>
      </c>
      <c r="I5" s="411">
        <v>3.1</v>
      </c>
      <c r="J5" s="412">
        <v>3.1</v>
      </c>
      <c r="K5" s="412">
        <v>3</v>
      </c>
    </row>
  </sheetData>
  <mergeCells count="1">
    <mergeCell ref="H1:K1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J17"/>
  <sheetViews>
    <sheetView showGridLines="0" zoomScale="130" zoomScaleNormal="130" zoomScaleSheetLayoutView="130" workbookViewId="0">
      <selection activeCell="B2" sqref="B2:D3"/>
    </sheetView>
  </sheetViews>
  <sheetFormatPr defaultColWidth="9" defaultRowHeight="10.8" x14ac:dyDescent="0.2"/>
  <cols>
    <col min="1" max="1" width="0.44140625" style="59" customWidth="1"/>
    <col min="2" max="2" width="4.109375" style="59" customWidth="1"/>
    <col min="3" max="3" width="7.44140625" style="59" customWidth="1"/>
    <col min="4" max="4" width="7.6640625" style="59" customWidth="1"/>
    <col min="5" max="9" width="8" style="59" customWidth="1"/>
    <col min="10" max="10" width="1.44140625" style="59" customWidth="1"/>
    <col min="11" max="16384" width="9" style="59"/>
  </cols>
  <sheetData>
    <row r="1" spans="2:10" ht="16.5" customHeight="1" thickBot="1" x14ac:dyDescent="0.25">
      <c r="B1" s="72" t="s">
        <v>234</v>
      </c>
      <c r="C1" s="72"/>
      <c r="D1" s="72"/>
      <c r="E1" s="72"/>
      <c r="F1" s="72"/>
      <c r="G1" s="73"/>
      <c r="H1" s="73"/>
      <c r="I1" s="73"/>
      <c r="J1" s="73"/>
    </row>
    <row r="2" spans="2:10" ht="12.75" customHeight="1" x14ac:dyDescent="0.2">
      <c r="B2" s="584" t="s">
        <v>255</v>
      </c>
      <c r="C2" s="585"/>
      <c r="D2" s="586"/>
      <c r="E2" s="573" t="s">
        <v>119</v>
      </c>
      <c r="F2" s="573" t="s">
        <v>120</v>
      </c>
      <c r="G2" s="575" t="s">
        <v>121</v>
      </c>
      <c r="H2" s="575" t="s">
        <v>122</v>
      </c>
      <c r="I2" s="576" t="s">
        <v>160</v>
      </c>
      <c r="J2" s="247"/>
    </row>
    <row r="3" spans="2:10" ht="12.75" customHeight="1" thickBot="1" x14ac:dyDescent="0.25">
      <c r="B3" s="587"/>
      <c r="C3" s="588"/>
      <c r="D3" s="589"/>
      <c r="E3" s="574"/>
      <c r="F3" s="574"/>
      <c r="G3" s="574"/>
      <c r="H3" s="574"/>
      <c r="I3" s="577"/>
      <c r="J3" s="248"/>
    </row>
    <row r="4" spans="2:10" ht="12.75" customHeight="1" x14ac:dyDescent="0.2">
      <c r="B4" s="582" t="s">
        <v>51</v>
      </c>
      <c r="C4" s="583"/>
      <c r="D4" s="81" t="s">
        <v>19</v>
      </c>
      <c r="E4" s="195">
        <v>487.5</v>
      </c>
      <c r="F4" s="80">
        <v>429.7</v>
      </c>
      <c r="G4" s="80">
        <v>1495.4</v>
      </c>
      <c r="H4" s="80">
        <v>1118.0999999999999</v>
      </c>
      <c r="I4" s="345">
        <v>1138.5999999999999</v>
      </c>
      <c r="J4" s="74"/>
    </row>
    <row r="5" spans="2:10" ht="12.75" customHeight="1" x14ac:dyDescent="0.2">
      <c r="B5" s="580"/>
      <c r="C5" s="581"/>
      <c r="D5" s="256" t="s">
        <v>85</v>
      </c>
      <c r="E5" s="196">
        <v>51</v>
      </c>
      <c r="F5" s="77">
        <v>741</v>
      </c>
      <c r="G5" s="77">
        <v>138</v>
      </c>
      <c r="H5" s="77">
        <v>5</v>
      </c>
      <c r="I5" s="346">
        <v>261</v>
      </c>
      <c r="J5" s="142"/>
    </row>
    <row r="6" spans="2:10" ht="12.75" customHeight="1" x14ac:dyDescent="0.2">
      <c r="B6" s="78" t="s">
        <v>21</v>
      </c>
      <c r="C6" s="79"/>
      <c r="D6" s="256" t="s">
        <v>19</v>
      </c>
      <c r="E6" s="195">
        <v>165</v>
      </c>
      <c r="F6" s="80">
        <v>101</v>
      </c>
      <c r="G6" s="80">
        <v>133.1</v>
      </c>
      <c r="H6" s="80">
        <v>176.3</v>
      </c>
      <c r="I6" s="345">
        <v>280.39999999999998</v>
      </c>
      <c r="J6" s="74"/>
    </row>
    <row r="7" spans="2:10" ht="12.75" customHeight="1" x14ac:dyDescent="0.2">
      <c r="B7" s="78" t="s">
        <v>22</v>
      </c>
      <c r="C7" s="79"/>
      <c r="D7" s="256" t="s">
        <v>19</v>
      </c>
      <c r="E7" s="195">
        <v>36.700000000000003</v>
      </c>
      <c r="F7" s="80">
        <v>3.9</v>
      </c>
      <c r="G7" s="80">
        <v>0.9</v>
      </c>
      <c r="H7" s="80">
        <v>20.7</v>
      </c>
      <c r="I7" s="345">
        <v>2.9</v>
      </c>
      <c r="J7" s="74"/>
    </row>
    <row r="8" spans="2:10" ht="12.75" customHeight="1" x14ac:dyDescent="0.2">
      <c r="B8" s="578" t="s">
        <v>23</v>
      </c>
      <c r="C8" s="579"/>
      <c r="D8" s="76" t="s">
        <v>24</v>
      </c>
      <c r="E8" s="196">
        <v>5195</v>
      </c>
      <c r="F8" s="77">
        <v>3355</v>
      </c>
      <c r="G8" s="77">
        <v>13660</v>
      </c>
      <c r="H8" s="77">
        <v>17324</v>
      </c>
      <c r="I8" s="346">
        <v>4456</v>
      </c>
      <c r="J8" s="249"/>
    </row>
    <row r="9" spans="2:10" ht="12.75" customHeight="1" x14ac:dyDescent="0.2">
      <c r="B9" s="580"/>
      <c r="C9" s="581"/>
      <c r="D9" s="81" t="s">
        <v>19</v>
      </c>
      <c r="E9" s="141">
        <v>120.1</v>
      </c>
      <c r="F9" s="90">
        <v>87.6</v>
      </c>
      <c r="G9" s="90">
        <v>42.3</v>
      </c>
      <c r="H9" s="90">
        <v>67.5</v>
      </c>
      <c r="I9" s="347">
        <v>23</v>
      </c>
      <c r="J9" s="74"/>
    </row>
    <row r="10" spans="2:10" ht="12.75" customHeight="1" x14ac:dyDescent="0.2">
      <c r="B10" s="82" t="s">
        <v>25</v>
      </c>
      <c r="C10" s="83"/>
      <c r="D10" s="240" t="s">
        <v>85</v>
      </c>
      <c r="E10" s="197">
        <v>479</v>
      </c>
      <c r="F10" s="84">
        <v>1055</v>
      </c>
      <c r="G10" s="84">
        <v>5021</v>
      </c>
      <c r="H10" s="84">
        <v>3181</v>
      </c>
      <c r="I10" s="348">
        <v>12303</v>
      </c>
      <c r="J10" s="249"/>
    </row>
    <row r="11" spans="2:10" ht="12.75" customHeight="1" x14ac:dyDescent="0.2">
      <c r="B11" s="75"/>
      <c r="C11" s="85" t="s">
        <v>102</v>
      </c>
      <c r="D11" s="241" t="s">
        <v>20</v>
      </c>
      <c r="E11" s="198">
        <v>471</v>
      </c>
      <c r="F11" s="86">
        <v>981</v>
      </c>
      <c r="G11" s="86">
        <v>5019</v>
      </c>
      <c r="H11" s="86">
        <v>3109</v>
      </c>
      <c r="I11" s="349">
        <v>12274</v>
      </c>
      <c r="J11" s="142"/>
    </row>
    <row r="12" spans="2:10" ht="12.75" customHeight="1" x14ac:dyDescent="0.2">
      <c r="B12" s="78" t="s">
        <v>26</v>
      </c>
      <c r="C12" s="79"/>
      <c r="D12" s="256" t="s">
        <v>19</v>
      </c>
      <c r="E12" s="195">
        <v>2.2000000000000002</v>
      </c>
      <c r="F12" s="80">
        <v>18.5</v>
      </c>
      <c r="G12" s="80">
        <v>18.3</v>
      </c>
      <c r="H12" s="80">
        <v>9.6</v>
      </c>
      <c r="I12" s="345">
        <v>42</v>
      </c>
      <c r="J12" s="74"/>
    </row>
    <row r="13" spans="2:10" ht="12.75" customHeight="1" x14ac:dyDescent="0.2">
      <c r="B13" s="78" t="s">
        <v>27</v>
      </c>
      <c r="C13" s="79"/>
      <c r="D13" s="256" t="s">
        <v>19</v>
      </c>
      <c r="E13" s="195">
        <v>0</v>
      </c>
      <c r="F13" s="80">
        <v>2</v>
      </c>
      <c r="G13" s="80">
        <v>0</v>
      </c>
      <c r="H13" s="80">
        <v>70.3</v>
      </c>
      <c r="I13" s="345">
        <v>0</v>
      </c>
      <c r="J13" s="74"/>
    </row>
    <row r="14" spans="2:10" ht="12.75" customHeight="1" thickBot="1" x14ac:dyDescent="0.25">
      <c r="B14" s="87" t="s">
        <v>28</v>
      </c>
      <c r="C14" s="88"/>
      <c r="D14" s="267" t="s">
        <v>19</v>
      </c>
      <c r="E14" s="199">
        <v>0.2</v>
      </c>
      <c r="F14" s="91">
        <v>0</v>
      </c>
      <c r="G14" s="91">
        <v>0.7</v>
      </c>
      <c r="H14" s="91">
        <v>0</v>
      </c>
      <c r="I14" s="350">
        <v>0</v>
      </c>
      <c r="J14" s="74"/>
    </row>
    <row r="15" spans="2:10" x14ac:dyDescent="0.2">
      <c r="B15" s="89" t="s">
        <v>87</v>
      </c>
      <c r="C15" s="72"/>
      <c r="D15" s="72"/>
      <c r="E15" s="72"/>
      <c r="F15" s="72"/>
      <c r="G15" s="73"/>
      <c r="H15" s="73"/>
      <c r="I15" s="73"/>
      <c r="J15" s="73"/>
    </row>
    <row r="16" spans="2:10" x14ac:dyDescent="0.2">
      <c r="B16" s="89" t="s">
        <v>88</v>
      </c>
      <c r="C16" s="72"/>
      <c r="D16" s="72"/>
      <c r="E16" s="72"/>
      <c r="F16" s="72"/>
      <c r="G16" s="73"/>
      <c r="H16" s="73"/>
      <c r="I16" s="73"/>
      <c r="J16" s="73"/>
    </row>
    <row r="17" spans="2:10" x14ac:dyDescent="0.2">
      <c r="B17" s="59" t="s">
        <v>90</v>
      </c>
      <c r="J17" s="73"/>
    </row>
  </sheetData>
  <mergeCells count="8">
    <mergeCell ref="F2:F3"/>
    <mergeCell ref="G2:G3"/>
    <mergeCell ref="I2:I3"/>
    <mergeCell ref="B8:C9"/>
    <mergeCell ref="B4:C5"/>
    <mergeCell ref="B2:D3"/>
    <mergeCell ref="E2:E3"/>
    <mergeCell ref="H2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5"/>
  <sheetViews>
    <sheetView zoomScale="125" zoomScaleNormal="125" workbookViewId="0">
      <selection activeCell="A2" sqref="A2:C2"/>
    </sheetView>
  </sheetViews>
  <sheetFormatPr defaultRowHeight="13.2" x14ac:dyDescent="0.2"/>
  <cols>
    <col min="1" max="1" width="1.109375" customWidth="1"/>
    <col min="2" max="2" width="2.109375" customWidth="1"/>
    <col min="3" max="3" width="15.88671875" customWidth="1"/>
    <col min="4" max="13" width="5" customWidth="1"/>
  </cols>
  <sheetData>
    <row r="1" spans="1:16" x14ac:dyDescent="0.2">
      <c r="A1" s="72" t="s">
        <v>235</v>
      </c>
    </row>
    <row r="2" spans="1:16" s="120" customFormat="1" ht="21" customHeight="1" x14ac:dyDescent="0.2">
      <c r="A2" s="590" t="s">
        <v>262</v>
      </c>
      <c r="B2" s="591"/>
      <c r="C2" s="591"/>
      <c r="D2" s="413" t="s">
        <v>151</v>
      </c>
      <c r="E2" s="413" t="s">
        <v>152</v>
      </c>
      <c r="F2" s="413" t="s">
        <v>153</v>
      </c>
      <c r="G2" s="413" t="s">
        <v>154</v>
      </c>
      <c r="H2" s="413" t="s">
        <v>155</v>
      </c>
      <c r="I2" s="413" t="s">
        <v>156</v>
      </c>
      <c r="J2" s="413" t="s">
        <v>157</v>
      </c>
      <c r="K2" s="414" t="s">
        <v>158</v>
      </c>
      <c r="L2" s="414" t="s">
        <v>159</v>
      </c>
      <c r="M2" s="414" t="s">
        <v>161</v>
      </c>
      <c r="O2" s="415"/>
      <c r="P2" s="415"/>
    </row>
    <row r="3" spans="1:16" s="120" customFormat="1" ht="12" customHeight="1" x14ac:dyDescent="0.2">
      <c r="A3" s="592" t="s">
        <v>149</v>
      </c>
      <c r="B3" s="593"/>
      <c r="C3" s="594"/>
      <c r="D3" s="558">
        <v>11655</v>
      </c>
      <c r="E3" s="558">
        <v>11993</v>
      </c>
      <c r="F3" s="558">
        <v>11852</v>
      </c>
      <c r="G3" s="558">
        <v>11577</v>
      </c>
      <c r="H3" s="558">
        <v>10909</v>
      </c>
      <c r="I3" s="558">
        <v>10958</v>
      </c>
      <c r="J3" s="558">
        <v>11022</v>
      </c>
      <c r="K3" s="558">
        <v>10457</v>
      </c>
      <c r="L3" s="558">
        <v>10113</v>
      </c>
      <c r="M3" s="416">
        <v>9868</v>
      </c>
      <c r="O3" s="417"/>
      <c r="P3" s="417"/>
    </row>
    <row r="4" spans="1:16" s="120" customFormat="1" ht="12" customHeight="1" x14ac:dyDescent="0.2">
      <c r="A4" s="418"/>
      <c r="B4" s="595" t="s">
        <v>150</v>
      </c>
      <c r="C4" s="596"/>
      <c r="D4" s="420">
        <v>6201</v>
      </c>
      <c r="E4" s="419">
        <v>6322</v>
      </c>
      <c r="F4" s="419">
        <v>6553</v>
      </c>
      <c r="G4" s="419">
        <v>6373</v>
      </c>
      <c r="H4" s="419">
        <v>6096</v>
      </c>
      <c r="I4" s="419">
        <v>6024</v>
      </c>
      <c r="J4" s="419">
        <v>5712</v>
      </c>
      <c r="K4" s="419">
        <v>5067</v>
      </c>
      <c r="L4" s="419">
        <v>4751</v>
      </c>
      <c r="M4" s="419">
        <v>4645</v>
      </c>
      <c r="O4" s="421"/>
      <c r="P4" s="421"/>
    </row>
    <row r="5" spans="1:16" s="120" customFormat="1" ht="13.5" customHeight="1" x14ac:dyDescent="0.2">
      <c r="A5" s="422"/>
      <c r="B5" s="597" t="s">
        <v>8</v>
      </c>
      <c r="C5" s="598"/>
      <c r="D5" s="423">
        <f t="shared" ref="D5" si="0">D4/D3*100</f>
        <v>53.204633204633197</v>
      </c>
      <c r="E5" s="423">
        <f t="shared" ref="E5:M5" si="1">E4/E3*100</f>
        <v>52.714083215208873</v>
      </c>
      <c r="F5" s="423">
        <f t="shared" si="1"/>
        <v>55.290246371920347</v>
      </c>
      <c r="G5" s="423">
        <f t="shared" si="1"/>
        <v>55.048803662434132</v>
      </c>
      <c r="H5" s="423">
        <f t="shared" si="1"/>
        <v>55.880465670547252</v>
      </c>
      <c r="I5" s="423">
        <f t="shared" si="1"/>
        <v>54.973535316663622</v>
      </c>
      <c r="J5" s="423">
        <f t="shared" si="1"/>
        <v>51.823625476320089</v>
      </c>
      <c r="K5" s="423">
        <f t="shared" si="1"/>
        <v>48.455579994262216</v>
      </c>
      <c r="L5" s="423">
        <f t="shared" ref="L5" si="2">L4/L3*100</f>
        <v>46.979135765845939</v>
      </c>
      <c r="M5" s="423">
        <f t="shared" si="1"/>
        <v>47.071341710579652</v>
      </c>
      <c r="N5" s="404"/>
      <c r="O5" s="424"/>
      <c r="P5" s="424"/>
    </row>
  </sheetData>
  <mergeCells count="4">
    <mergeCell ref="A2:C2"/>
    <mergeCell ref="A3:C3"/>
    <mergeCell ref="B4:C4"/>
    <mergeCell ref="B5:C5"/>
  </mergeCells>
  <phoneticPr fontId="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K28"/>
  <sheetViews>
    <sheetView showGridLines="0" zoomScale="130" zoomScaleNormal="130" workbookViewId="0">
      <selection activeCell="B3" sqref="B3:E4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6" width="7.33203125" customWidth="1"/>
    <col min="7" max="10" width="7.44140625" customWidth="1"/>
    <col min="11" max="11" width="1.44140625" customWidth="1"/>
  </cols>
  <sheetData>
    <row r="1" spans="2:11" x14ac:dyDescent="0.2">
      <c r="B1" s="45" t="s">
        <v>236</v>
      </c>
      <c r="C1" s="45"/>
      <c r="D1" s="45"/>
      <c r="E1" s="45"/>
      <c r="F1" s="45"/>
      <c r="G1" s="45"/>
      <c r="H1" s="46"/>
      <c r="I1" s="46"/>
      <c r="J1" s="46"/>
      <c r="K1" s="46"/>
    </row>
    <row r="2" spans="2:11" ht="3.75" customHeight="1" thickBot="1" x14ac:dyDescent="0.25">
      <c r="B2" s="45"/>
      <c r="C2" s="45"/>
      <c r="D2" s="45"/>
      <c r="E2" s="45"/>
      <c r="F2" s="45"/>
      <c r="G2" s="45"/>
      <c r="H2" s="46"/>
      <c r="I2" s="46"/>
      <c r="J2" s="46"/>
      <c r="K2" s="46"/>
    </row>
    <row r="3" spans="2:11" ht="13.5" customHeight="1" x14ac:dyDescent="0.2">
      <c r="B3" s="610" t="s">
        <v>252</v>
      </c>
      <c r="C3" s="611"/>
      <c r="D3" s="611"/>
      <c r="E3" s="612"/>
      <c r="F3" s="623" t="s">
        <v>119</v>
      </c>
      <c r="G3" s="623" t="s">
        <v>120</v>
      </c>
      <c r="H3" s="575" t="s">
        <v>121</v>
      </c>
      <c r="I3" s="575" t="s">
        <v>122</v>
      </c>
      <c r="J3" s="576" t="s">
        <v>160</v>
      </c>
    </row>
    <row r="4" spans="2:11" ht="13.8" thickBot="1" x14ac:dyDescent="0.25">
      <c r="B4" s="613"/>
      <c r="C4" s="614"/>
      <c r="D4" s="614"/>
      <c r="E4" s="615"/>
      <c r="F4" s="624"/>
      <c r="G4" s="624"/>
      <c r="H4" s="574"/>
      <c r="I4" s="574"/>
      <c r="J4" s="577"/>
    </row>
    <row r="5" spans="2:11" x14ac:dyDescent="0.2">
      <c r="B5" s="163" t="s">
        <v>50</v>
      </c>
      <c r="C5" s="620" t="s">
        <v>1</v>
      </c>
      <c r="D5" s="621"/>
      <c r="E5" s="622"/>
      <c r="F5" s="140">
        <v>10958</v>
      </c>
      <c r="G5" s="140">
        <v>11022</v>
      </c>
      <c r="H5" s="301">
        <v>10457</v>
      </c>
      <c r="I5" s="301">
        <v>10113</v>
      </c>
      <c r="J5" s="351">
        <v>9868</v>
      </c>
    </row>
    <row r="6" spans="2:11" x14ac:dyDescent="0.2">
      <c r="B6" s="163"/>
      <c r="C6" s="601" t="s">
        <v>53</v>
      </c>
      <c r="D6" s="602"/>
      <c r="E6" s="603"/>
      <c r="F6" s="235">
        <v>10.7</v>
      </c>
      <c r="G6" s="235">
        <v>10.7</v>
      </c>
      <c r="H6" s="302">
        <v>10.4</v>
      </c>
      <c r="I6" s="302">
        <v>9.9</v>
      </c>
      <c r="J6" s="352">
        <v>9.6999999999999993</v>
      </c>
    </row>
    <row r="7" spans="2:11" x14ac:dyDescent="0.2">
      <c r="B7" s="47"/>
      <c r="C7" s="236" t="s">
        <v>84</v>
      </c>
      <c r="D7" s="144" t="s">
        <v>7</v>
      </c>
      <c r="E7" s="157"/>
      <c r="F7" s="200">
        <v>2486</v>
      </c>
      <c r="G7" s="200">
        <v>2324</v>
      </c>
      <c r="H7" s="280">
        <v>2353</v>
      </c>
      <c r="I7" s="280">
        <v>2347</v>
      </c>
      <c r="J7" s="353">
        <v>2615</v>
      </c>
    </row>
    <row r="8" spans="2:11" x14ac:dyDescent="0.2">
      <c r="B8" s="53"/>
      <c r="C8" s="145"/>
      <c r="D8" s="608" t="s">
        <v>53</v>
      </c>
      <c r="E8" s="609"/>
      <c r="F8" s="201">
        <v>5.2</v>
      </c>
      <c r="G8" s="201">
        <v>4.9000000000000004</v>
      </c>
      <c r="H8" s="303">
        <v>5</v>
      </c>
      <c r="I8" s="303">
        <v>4.9000000000000004</v>
      </c>
      <c r="J8" s="354">
        <v>5.5</v>
      </c>
    </row>
    <row r="9" spans="2:11" x14ac:dyDescent="0.2">
      <c r="B9" s="53"/>
      <c r="C9" s="145"/>
      <c r="D9" s="616" t="s">
        <v>8</v>
      </c>
      <c r="E9" s="617"/>
      <c r="F9" s="299">
        <f t="shared" ref="F9" si="0">F7/F5*100</f>
        <v>22.686621646285818</v>
      </c>
      <c r="G9" s="299">
        <f t="shared" ref="G9:H9" si="1">G7/G5*100</f>
        <v>21.085102522228272</v>
      </c>
      <c r="H9" s="304">
        <f t="shared" si="1"/>
        <v>22.501673520130055</v>
      </c>
      <c r="I9" s="304">
        <f t="shared" ref="I9:J9" si="2">I7/I5*100</f>
        <v>23.20775239790369</v>
      </c>
      <c r="J9" s="355">
        <f t="shared" si="2"/>
        <v>26.499797324685854</v>
      </c>
    </row>
    <row r="10" spans="2:11" x14ac:dyDescent="0.2">
      <c r="B10" s="47"/>
      <c r="C10" s="56"/>
      <c r="D10" s="57" t="s">
        <v>9</v>
      </c>
      <c r="E10" s="156"/>
      <c r="F10" s="200">
        <v>3697</v>
      </c>
      <c r="G10" s="200">
        <v>3779</v>
      </c>
      <c r="H10" s="280">
        <v>3592</v>
      </c>
      <c r="I10" s="280">
        <v>3587</v>
      </c>
      <c r="J10" s="353">
        <v>3352</v>
      </c>
    </row>
    <row r="11" spans="2:11" x14ac:dyDescent="0.2">
      <c r="B11" s="53"/>
      <c r="C11" s="145"/>
      <c r="D11" s="608" t="s">
        <v>53</v>
      </c>
      <c r="E11" s="609"/>
      <c r="F11" s="201">
        <v>20.5</v>
      </c>
      <c r="G11" s="201">
        <v>20.5</v>
      </c>
      <c r="H11" s="303">
        <v>19.7</v>
      </c>
      <c r="I11" s="303">
        <v>18.899999999999999</v>
      </c>
      <c r="J11" s="354">
        <v>17.7</v>
      </c>
    </row>
    <row r="12" spans="2:11" x14ac:dyDescent="0.2">
      <c r="B12" s="53"/>
      <c r="C12" s="145"/>
      <c r="D12" s="618" t="s">
        <v>8</v>
      </c>
      <c r="E12" s="619"/>
      <c r="F12" s="300">
        <f t="shared" ref="F12" si="3">F10/F5*100</f>
        <v>33.737908377441137</v>
      </c>
      <c r="G12" s="300">
        <f t="shared" ref="G12:H12" si="4">G10/G5*100</f>
        <v>34.285973507530393</v>
      </c>
      <c r="H12" s="305">
        <f t="shared" si="4"/>
        <v>34.350196040929518</v>
      </c>
      <c r="I12" s="305">
        <f t="shared" ref="I12:J12" si="5">I10/I5*100</f>
        <v>35.469198061900528</v>
      </c>
      <c r="J12" s="356">
        <f t="shared" si="5"/>
        <v>33.968382650993107</v>
      </c>
    </row>
    <row r="13" spans="2:11" x14ac:dyDescent="0.2">
      <c r="B13" s="47"/>
      <c r="C13" s="56"/>
      <c r="D13" s="58" t="s">
        <v>10</v>
      </c>
      <c r="E13" s="158"/>
      <c r="F13" s="202">
        <v>3301</v>
      </c>
      <c r="G13" s="202">
        <v>3383</v>
      </c>
      <c r="H13" s="306">
        <v>3089</v>
      </c>
      <c r="I13" s="306">
        <v>2862</v>
      </c>
      <c r="J13" s="357">
        <v>2642</v>
      </c>
    </row>
    <row r="14" spans="2:11" x14ac:dyDescent="0.2">
      <c r="B14" s="53"/>
      <c r="C14" s="145"/>
      <c r="D14" s="608" t="s">
        <v>53</v>
      </c>
      <c r="E14" s="609"/>
      <c r="F14" s="203">
        <v>19.8</v>
      </c>
      <c r="G14" s="203">
        <v>21</v>
      </c>
      <c r="H14" s="307">
        <v>20</v>
      </c>
      <c r="I14" s="307">
        <v>18.600000000000001</v>
      </c>
      <c r="J14" s="358">
        <v>17.600000000000001</v>
      </c>
    </row>
    <row r="15" spans="2:11" x14ac:dyDescent="0.2">
      <c r="B15" s="53"/>
      <c r="C15" s="145"/>
      <c r="D15" s="616" t="s">
        <v>8</v>
      </c>
      <c r="E15" s="617"/>
      <c r="F15" s="299">
        <f t="shared" ref="F15" si="6">F13/F5*100</f>
        <v>30.124110239094726</v>
      </c>
      <c r="G15" s="299">
        <f t="shared" ref="G15:H15" si="7">G13/G5*100</f>
        <v>30.693159136272907</v>
      </c>
      <c r="H15" s="304">
        <f t="shared" si="7"/>
        <v>29.540021038538779</v>
      </c>
      <c r="I15" s="304">
        <f t="shared" ref="I15:J15" si="8">I13/I5*100</f>
        <v>28.300207653515276</v>
      </c>
      <c r="J15" s="355">
        <f t="shared" si="8"/>
        <v>26.77340899878395</v>
      </c>
    </row>
    <row r="16" spans="2:11" x14ac:dyDescent="0.2">
      <c r="B16" s="47"/>
      <c r="C16" s="48"/>
      <c r="D16" s="135" t="s">
        <v>11</v>
      </c>
      <c r="E16" s="157"/>
      <c r="F16" s="200">
        <v>1382</v>
      </c>
      <c r="G16" s="200">
        <v>1417</v>
      </c>
      <c r="H16" s="280">
        <v>1287</v>
      </c>
      <c r="I16" s="280">
        <v>1226</v>
      </c>
      <c r="J16" s="353">
        <v>1163</v>
      </c>
    </row>
    <row r="17" spans="2:11" x14ac:dyDescent="0.2">
      <c r="B17" s="53"/>
      <c r="C17" s="145"/>
      <c r="D17" s="608" t="s">
        <v>53</v>
      </c>
      <c r="E17" s="609"/>
      <c r="F17" s="201">
        <v>10.6</v>
      </c>
      <c r="G17" s="201">
        <v>11</v>
      </c>
      <c r="H17" s="303">
        <v>10.199999999999999</v>
      </c>
      <c r="I17" s="303">
        <v>9.8000000000000007</v>
      </c>
      <c r="J17" s="354">
        <v>9.3000000000000007</v>
      </c>
    </row>
    <row r="18" spans="2:11" x14ac:dyDescent="0.2">
      <c r="B18" s="53"/>
      <c r="C18" s="145"/>
      <c r="D18" s="616" t="s">
        <v>8</v>
      </c>
      <c r="E18" s="617"/>
      <c r="F18" s="299">
        <f t="shared" ref="F18" si="9">F16/F5*100</f>
        <v>12.611790472713999</v>
      </c>
      <c r="G18" s="299">
        <f t="shared" ref="G18:H18" si="10">G16/G5*100</f>
        <v>12.856105969878426</v>
      </c>
      <c r="H18" s="304">
        <f t="shared" si="10"/>
        <v>12.307545185043512</v>
      </c>
      <c r="I18" s="304">
        <f t="shared" ref="I18:J18" si="11">I16/I5*100</f>
        <v>12.123009987145258</v>
      </c>
      <c r="J18" s="355">
        <f t="shared" si="11"/>
        <v>11.785569517632752</v>
      </c>
    </row>
    <row r="19" spans="2:11" x14ac:dyDescent="0.2">
      <c r="B19" s="47"/>
      <c r="C19" s="56"/>
      <c r="D19" s="57" t="s">
        <v>12</v>
      </c>
      <c r="E19" s="156"/>
      <c r="F19" s="200">
        <v>92</v>
      </c>
      <c r="G19" s="200">
        <v>119</v>
      </c>
      <c r="H19" s="280">
        <v>136</v>
      </c>
      <c r="I19" s="280">
        <v>91</v>
      </c>
      <c r="J19" s="353">
        <v>96</v>
      </c>
    </row>
    <row r="20" spans="2:11" x14ac:dyDescent="0.2">
      <c r="B20" s="53"/>
      <c r="C20" s="145"/>
      <c r="D20" s="608" t="s">
        <v>53</v>
      </c>
      <c r="E20" s="609"/>
      <c r="F20" s="204">
        <v>1.3</v>
      </c>
      <c r="G20" s="204">
        <v>1.7</v>
      </c>
      <c r="H20" s="308">
        <v>1.9</v>
      </c>
      <c r="I20" s="308">
        <v>1.3</v>
      </c>
      <c r="J20" s="359">
        <v>1.4</v>
      </c>
    </row>
    <row r="21" spans="2:11" x14ac:dyDescent="0.2">
      <c r="B21" s="53"/>
      <c r="C21" s="145"/>
      <c r="D21" s="618" t="s">
        <v>8</v>
      </c>
      <c r="E21" s="619"/>
      <c r="F21" s="300">
        <f t="shared" ref="F21" si="12">F19/F5*100</f>
        <v>0.83956926446431823</v>
      </c>
      <c r="G21" s="300">
        <f t="shared" ref="G21:H21" si="13">G19/G5*100</f>
        <v>1.0796588640900018</v>
      </c>
      <c r="H21" s="305">
        <f t="shared" si="13"/>
        <v>1.3005642153581334</v>
      </c>
      <c r="I21" s="305">
        <f t="shared" ref="I21:J21" si="14">I19/I5*100</f>
        <v>0.89983189953525178</v>
      </c>
      <c r="J21" s="356">
        <f t="shared" si="14"/>
        <v>0.97284150790433732</v>
      </c>
    </row>
    <row r="22" spans="2:11" x14ac:dyDescent="0.2">
      <c r="B22" s="47"/>
      <c r="C22" s="56"/>
      <c r="D22" s="56"/>
      <c r="E22" s="400" t="s">
        <v>13</v>
      </c>
      <c r="F22" s="202">
        <v>2</v>
      </c>
      <c r="G22" s="202">
        <v>1</v>
      </c>
      <c r="H22" s="306">
        <v>7</v>
      </c>
      <c r="I22" s="306">
        <v>0</v>
      </c>
      <c r="J22" s="357">
        <v>3</v>
      </c>
    </row>
    <row r="23" spans="2:11" ht="13.8" thickBot="1" x14ac:dyDescent="0.25">
      <c r="B23" s="64"/>
      <c r="C23" s="139"/>
      <c r="D23" s="139"/>
      <c r="E23" s="401" t="s">
        <v>14</v>
      </c>
      <c r="F23" s="186">
        <v>11</v>
      </c>
      <c r="G23" s="186">
        <v>14</v>
      </c>
      <c r="H23" s="309">
        <v>18</v>
      </c>
      <c r="I23" s="309">
        <v>8</v>
      </c>
      <c r="J23" s="360">
        <v>13</v>
      </c>
    </row>
    <row r="24" spans="2:11" ht="13.8" thickBot="1" x14ac:dyDescent="0.25">
      <c r="F24" s="132"/>
      <c r="G24" s="132"/>
      <c r="H24" s="132"/>
      <c r="I24" s="132"/>
      <c r="J24" s="132"/>
    </row>
    <row r="25" spans="2:11" ht="13.8" thickBot="1" x14ac:dyDescent="0.25">
      <c r="B25" s="604"/>
      <c r="C25" s="605"/>
      <c r="D25" s="606" t="s">
        <v>15</v>
      </c>
      <c r="E25" s="607"/>
      <c r="F25" s="260">
        <v>11</v>
      </c>
      <c r="G25" s="260">
        <v>18</v>
      </c>
      <c r="H25" s="310">
        <v>8</v>
      </c>
      <c r="I25" s="310">
        <v>19</v>
      </c>
      <c r="J25" s="361">
        <v>15</v>
      </c>
    </row>
    <row r="26" spans="2:11" x14ac:dyDescent="0.2">
      <c r="B26" s="599" t="s">
        <v>80</v>
      </c>
      <c r="C26" s="599"/>
      <c r="D26" s="599"/>
      <c r="E26" s="599"/>
      <c r="F26" s="599"/>
      <c r="G26" s="599"/>
      <c r="H26" s="599"/>
      <c r="I26" s="599"/>
      <c r="J26" s="599"/>
      <c r="K26" s="258"/>
    </row>
    <row r="27" spans="2:11" x14ac:dyDescent="0.2">
      <c r="B27" s="600" t="s">
        <v>114</v>
      </c>
      <c r="C27" s="600"/>
      <c r="D27" s="600"/>
      <c r="E27" s="600"/>
      <c r="F27" s="600"/>
      <c r="G27" s="600"/>
      <c r="H27" s="600"/>
      <c r="I27" s="600"/>
      <c r="J27" s="600"/>
      <c r="K27" s="259"/>
    </row>
    <row r="28" spans="2:11" x14ac:dyDescent="0.2">
      <c r="B28" s="600"/>
      <c r="C28" s="600"/>
      <c r="D28" s="600"/>
      <c r="E28" s="600"/>
      <c r="F28" s="600"/>
      <c r="G28" s="600"/>
      <c r="H28" s="600"/>
      <c r="I28" s="600"/>
      <c r="J28" s="600"/>
      <c r="K28" s="259"/>
    </row>
  </sheetData>
  <mergeCells count="22">
    <mergeCell ref="I3:I4"/>
    <mergeCell ref="F3:F4"/>
    <mergeCell ref="G3:G4"/>
    <mergeCell ref="D8:E8"/>
    <mergeCell ref="D12:E12"/>
    <mergeCell ref="D9:E9"/>
    <mergeCell ref="B26:J26"/>
    <mergeCell ref="B27:J28"/>
    <mergeCell ref="J3:J4"/>
    <mergeCell ref="C6:E6"/>
    <mergeCell ref="B25:C25"/>
    <mergeCell ref="D25:E25"/>
    <mergeCell ref="H3:H4"/>
    <mergeCell ref="D11:E11"/>
    <mergeCell ref="B3:E4"/>
    <mergeCell ref="D14:E14"/>
    <mergeCell ref="D15:E15"/>
    <mergeCell ref="D18:E18"/>
    <mergeCell ref="D17:E17"/>
    <mergeCell ref="D20:E20"/>
    <mergeCell ref="D21:E21"/>
    <mergeCell ref="C5:E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J9 J12 J15 J18 J2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Q13"/>
  <sheetViews>
    <sheetView showGridLines="0" zoomScale="130" zoomScaleNormal="130" workbookViewId="0">
      <selection activeCell="B3" sqref="B3:E4"/>
    </sheetView>
  </sheetViews>
  <sheetFormatPr defaultRowHeight="13.2" x14ac:dyDescent="0.2"/>
  <cols>
    <col min="1" max="1" width="0.6640625" customWidth="1"/>
    <col min="2" max="2" width="7.6640625" customWidth="1"/>
    <col min="3" max="3" width="4" customWidth="1"/>
    <col min="4" max="4" width="4.109375" customWidth="1"/>
    <col min="5" max="5" width="8" customWidth="1"/>
    <col min="6" max="15" width="7.44140625" customWidth="1"/>
    <col min="16" max="16" width="1.44140625" customWidth="1"/>
    <col min="17" max="17" width="5.33203125" style="60" customWidth="1"/>
  </cols>
  <sheetData>
    <row r="1" spans="2:17" x14ac:dyDescent="0.2">
      <c r="B1" s="45" t="s">
        <v>237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46"/>
      <c r="O1" s="46"/>
      <c r="P1" s="46"/>
    </row>
    <row r="2" spans="2:17" ht="3" customHeight="1" thickBo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6"/>
      <c r="O2" s="46"/>
      <c r="P2" s="46"/>
    </row>
    <row r="3" spans="2:17" ht="13.5" customHeight="1" x14ac:dyDescent="0.2">
      <c r="B3" s="610" t="s">
        <v>253</v>
      </c>
      <c r="C3" s="611"/>
      <c r="D3" s="611"/>
      <c r="E3" s="612"/>
      <c r="F3" s="573" t="s">
        <v>123</v>
      </c>
      <c r="G3" s="573" t="s">
        <v>124</v>
      </c>
      <c r="H3" s="573" t="s">
        <v>125</v>
      </c>
      <c r="I3" s="627" t="s">
        <v>126</v>
      </c>
      <c r="J3" s="623" t="s">
        <v>118</v>
      </c>
      <c r="K3" s="623" t="s">
        <v>119</v>
      </c>
      <c r="L3" s="623" t="s">
        <v>120</v>
      </c>
      <c r="M3" s="575" t="s">
        <v>121</v>
      </c>
      <c r="N3" s="575" t="s">
        <v>122</v>
      </c>
      <c r="O3" s="576" t="s">
        <v>160</v>
      </c>
      <c r="P3" s="247"/>
      <c r="Q3"/>
    </row>
    <row r="4" spans="2:17" ht="13.8" thickBot="1" x14ac:dyDescent="0.25">
      <c r="B4" s="613"/>
      <c r="C4" s="614"/>
      <c r="D4" s="614"/>
      <c r="E4" s="615"/>
      <c r="F4" s="574"/>
      <c r="G4" s="574"/>
      <c r="H4" s="574"/>
      <c r="I4" s="628"/>
      <c r="J4" s="624"/>
      <c r="K4" s="624"/>
      <c r="L4" s="624"/>
      <c r="M4" s="574"/>
      <c r="N4" s="574"/>
      <c r="O4" s="577"/>
      <c r="P4" s="248"/>
      <c r="Q4"/>
    </row>
    <row r="5" spans="2:17" x14ac:dyDescent="0.2">
      <c r="B5" s="165" t="s">
        <v>50</v>
      </c>
      <c r="C5" s="625" t="s">
        <v>1</v>
      </c>
      <c r="D5" s="626"/>
      <c r="E5" s="159"/>
      <c r="F5" s="279">
        <v>11655</v>
      </c>
      <c r="G5" s="279">
        <v>11993</v>
      </c>
      <c r="H5" s="279">
        <v>11852</v>
      </c>
      <c r="I5" s="273">
        <v>11577</v>
      </c>
      <c r="J5" s="205">
        <v>10909</v>
      </c>
      <c r="K5" s="205">
        <v>10958</v>
      </c>
      <c r="L5" s="205">
        <v>11022</v>
      </c>
      <c r="M5" s="279">
        <v>10457</v>
      </c>
      <c r="N5" s="279">
        <v>10113</v>
      </c>
      <c r="O5" s="362">
        <v>9868</v>
      </c>
      <c r="P5" s="52"/>
      <c r="Q5"/>
    </row>
    <row r="6" spans="2:17" x14ac:dyDescent="0.2">
      <c r="B6" s="47"/>
      <c r="C6" s="49"/>
      <c r="D6" s="272" t="s">
        <v>103</v>
      </c>
      <c r="E6" s="157"/>
      <c r="F6" s="280">
        <v>6765</v>
      </c>
      <c r="G6" s="280">
        <v>7114</v>
      </c>
      <c r="H6" s="280">
        <v>7038</v>
      </c>
      <c r="I6" s="274">
        <v>7116</v>
      </c>
      <c r="J6" s="200">
        <v>6899</v>
      </c>
      <c r="K6" s="200">
        <v>7067</v>
      </c>
      <c r="L6" s="200">
        <v>7147</v>
      </c>
      <c r="M6" s="280">
        <v>6804</v>
      </c>
      <c r="N6" s="280">
        <v>6647</v>
      </c>
      <c r="O6" s="353">
        <v>6521</v>
      </c>
      <c r="P6" s="52"/>
      <c r="Q6"/>
    </row>
    <row r="7" spans="2:17" x14ac:dyDescent="0.2">
      <c r="B7" s="53"/>
      <c r="C7" s="62"/>
      <c r="D7" s="54" t="s">
        <v>82</v>
      </c>
      <c r="E7" s="160"/>
      <c r="F7" s="281">
        <f t="shared" ref="F7" si="0">F6/F5*100</f>
        <v>58.043758043758039</v>
      </c>
      <c r="G7" s="281">
        <f t="shared" ref="G7:M7" si="1">G6/G5*100</f>
        <v>59.317935462353041</v>
      </c>
      <c r="H7" s="281">
        <f t="shared" si="1"/>
        <v>59.382382720216</v>
      </c>
      <c r="I7" s="275">
        <f t="shared" si="1"/>
        <v>61.466701217932105</v>
      </c>
      <c r="J7" s="206">
        <f t="shared" si="1"/>
        <v>63.241360344669538</v>
      </c>
      <c r="K7" s="206">
        <f t="shared" si="1"/>
        <v>64.491695564884097</v>
      </c>
      <c r="L7" s="206">
        <f t="shared" si="1"/>
        <v>64.843041190346582</v>
      </c>
      <c r="M7" s="281">
        <f t="shared" si="1"/>
        <v>65.066462656593671</v>
      </c>
      <c r="N7" s="281">
        <f t="shared" ref="N7:O7" si="2">N6/N5*100</f>
        <v>65.727281716602391</v>
      </c>
      <c r="O7" s="363">
        <f t="shared" si="2"/>
        <v>66.082286177543565</v>
      </c>
      <c r="P7" s="55"/>
      <c r="Q7"/>
    </row>
    <row r="8" spans="2:17" ht="13.5" customHeight="1" x14ac:dyDescent="0.2">
      <c r="B8" s="47"/>
      <c r="C8" s="63"/>
      <c r="D8" s="166" t="s">
        <v>16</v>
      </c>
      <c r="E8" s="161" t="s">
        <v>7</v>
      </c>
      <c r="F8" s="282">
        <v>82.1</v>
      </c>
      <c r="G8" s="282">
        <v>81.2</v>
      </c>
      <c r="H8" s="282">
        <v>81.5</v>
      </c>
      <c r="I8" s="276">
        <v>81.3</v>
      </c>
      <c r="J8" s="207">
        <v>79.8</v>
      </c>
      <c r="K8" s="207">
        <v>80.2</v>
      </c>
      <c r="L8" s="207">
        <v>83.1</v>
      </c>
      <c r="M8" s="282">
        <v>82.3</v>
      </c>
      <c r="N8" s="282">
        <v>82.4</v>
      </c>
      <c r="O8" s="364">
        <v>82.6</v>
      </c>
      <c r="P8" s="94"/>
      <c r="Q8"/>
    </row>
    <row r="9" spans="2:17" x14ac:dyDescent="0.2">
      <c r="B9" s="47"/>
      <c r="C9" s="63"/>
      <c r="D9" s="166" t="s">
        <v>56</v>
      </c>
      <c r="E9" s="137" t="s">
        <v>9</v>
      </c>
      <c r="F9" s="283">
        <v>69.599999999999994</v>
      </c>
      <c r="G9" s="283">
        <v>72.2</v>
      </c>
      <c r="H9" s="283">
        <v>70.400000000000006</v>
      </c>
      <c r="I9" s="277">
        <v>70</v>
      </c>
      <c r="J9" s="208">
        <v>69.7</v>
      </c>
      <c r="K9" s="208">
        <v>71.2</v>
      </c>
      <c r="L9" s="208">
        <v>72.2</v>
      </c>
      <c r="M9" s="283">
        <v>72.099999999999994</v>
      </c>
      <c r="N9" s="283">
        <v>72.099999999999994</v>
      </c>
      <c r="O9" s="365">
        <v>71.8</v>
      </c>
      <c r="P9" s="94"/>
      <c r="Q9"/>
    </row>
    <row r="10" spans="2:17" x14ac:dyDescent="0.2">
      <c r="B10" s="47"/>
      <c r="C10" s="63"/>
      <c r="D10" s="56"/>
      <c r="E10" s="137" t="s">
        <v>10</v>
      </c>
      <c r="F10" s="283">
        <v>55.3</v>
      </c>
      <c r="G10" s="283">
        <v>56.2</v>
      </c>
      <c r="H10" s="283">
        <v>56.1</v>
      </c>
      <c r="I10" s="277">
        <v>56.8</v>
      </c>
      <c r="J10" s="208">
        <v>58.9</v>
      </c>
      <c r="K10" s="208">
        <v>57.3</v>
      </c>
      <c r="L10" s="208">
        <v>57.9</v>
      </c>
      <c r="M10" s="283">
        <v>56.9</v>
      </c>
      <c r="N10" s="283">
        <v>58.5</v>
      </c>
      <c r="O10" s="365">
        <v>57.9</v>
      </c>
      <c r="P10" s="94"/>
      <c r="Q10"/>
    </row>
    <row r="11" spans="2:17" x14ac:dyDescent="0.2">
      <c r="B11" s="47"/>
      <c r="C11" s="49"/>
      <c r="D11" s="48"/>
      <c r="E11" s="136" t="s">
        <v>11</v>
      </c>
      <c r="F11" s="283">
        <v>35.799999999999997</v>
      </c>
      <c r="G11" s="283">
        <v>35.299999999999997</v>
      </c>
      <c r="H11" s="283">
        <v>32.9</v>
      </c>
      <c r="I11" s="277">
        <v>37.6</v>
      </c>
      <c r="J11" s="208">
        <v>39</v>
      </c>
      <c r="K11" s="208">
        <v>39.200000000000003</v>
      </c>
      <c r="L11" s="208">
        <v>36</v>
      </c>
      <c r="M11" s="283">
        <v>38.9</v>
      </c>
      <c r="N11" s="283">
        <v>35.6</v>
      </c>
      <c r="O11" s="365">
        <v>35.4</v>
      </c>
      <c r="P11" s="94"/>
      <c r="Q11"/>
    </row>
    <row r="12" spans="2:17" ht="13.8" thickBot="1" x14ac:dyDescent="0.25">
      <c r="B12" s="64"/>
      <c r="C12" s="65"/>
      <c r="D12" s="66"/>
      <c r="E12" s="162" t="s">
        <v>12</v>
      </c>
      <c r="F12" s="284">
        <v>18.7</v>
      </c>
      <c r="G12" s="284">
        <v>12.7</v>
      </c>
      <c r="H12" s="284">
        <v>12</v>
      </c>
      <c r="I12" s="278">
        <v>14.9</v>
      </c>
      <c r="J12" s="209">
        <v>15.3</v>
      </c>
      <c r="K12" s="209">
        <v>5.4</v>
      </c>
      <c r="L12" s="209">
        <v>16</v>
      </c>
      <c r="M12" s="284">
        <v>12.5</v>
      </c>
      <c r="N12" s="284">
        <v>16.5</v>
      </c>
      <c r="O12" s="366">
        <v>13.5</v>
      </c>
      <c r="P12" s="94"/>
      <c r="Q12"/>
    </row>
    <row r="13" spans="2:17" ht="3" customHeight="1" x14ac:dyDescent="0.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67"/>
      <c r="N13" s="67"/>
      <c r="O13" s="67"/>
      <c r="P13" s="67"/>
    </row>
  </sheetData>
  <mergeCells count="12">
    <mergeCell ref="K3:K4"/>
    <mergeCell ref="L3:L4"/>
    <mergeCell ref="M3:M4"/>
    <mergeCell ref="O3:O4"/>
    <mergeCell ref="C5:D5"/>
    <mergeCell ref="J3:J4"/>
    <mergeCell ref="G3:G4"/>
    <mergeCell ref="H3:H4"/>
    <mergeCell ref="I3:I4"/>
    <mergeCell ref="B3:E4"/>
    <mergeCell ref="F3:F4"/>
    <mergeCell ref="N3:N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  <ignoredErrors>
    <ignoredError sqref="O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K29"/>
  <sheetViews>
    <sheetView showGridLines="0" topLeftCell="A10" zoomScale="130" zoomScaleNormal="130" workbookViewId="0">
      <selection activeCell="C28" sqref="C28:J29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6" width="7.33203125" customWidth="1"/>
    <col min="7" max="10" width="7.44140625" customWidth="1"/>
    <col min="11" max="11" width="1.44140625" customWidth="1"/>
  </cols>
  <sheetData>
    <row r="1" spans="2:11" x14ac:dyDescent="0.2">
      <c r="B1" s="45" t="s">
        <v>238</v>
      </c>
      <c r="C1" s="45"/>
      <c r="D1" s="45"/>
      <c r="E1" s="45"/>
      <c r="F1" s="45"/>
      <c r="G1" s="45"/>
      <c r="H1" s="45"/>
      <c r="I1" s="45"/>
      <c r="J1" s="46"/>
      <c r="K1" s="46"/>
    </row>
    <row r="2" spans="2:11" ht="2.25" customHeight="1" thickBot="1" x14ac:dyDescent="0.25">
      <c r="B2" s="45"/>
      <c r="C2" s="45"/>
      <c r="D2" s="45"/>
      <c r="E2" s="45"/>
      <c r="F2" s="45"/>
      <c r="G2" s="45"/>
      <c r="H2" s="45"/>
      <c r="I2" s="45"/>
      <c r="J2" s="46"/>
      <c r="K2" s="46"/>
    </row>
    <row r="3" spans="2:11" ht="13.5" customHeight="1" x14ac:dyDescent="0.2">
      <c r="B3" s="610" t="s">
        <v>252</v>
      </c>
      <c r="C3" s="611"/>
      <c r="D3" s="611"/>
      <c r="E3" s="612"/>
      <c r="F3" s="623" t="s">
        <v>119</v>
      </c>
      <c r="G3" s="623" t="s">
        <v>120</v>
      </c>
      <c r="H3" s="575" t="s">
        <v>121</v>
      </c>
      <c r="I3" s="575" t="s">
        <v>122</v>
      </c>
      <c r="J3" s="576" t="s">
        <v>160</v>
      </c>
    </row>
    <row r="4" spans="2:11" ht="13.8" thickBot="1" x14ac:dyDescent="0.25">
      <c r="B4" s="613"/>
      <c r="C4" s="614"/>
      <c r="D4" s="614"/>
      <c r="E4" s="615"/>
      <c r="F4" s="624"/>
      <c r="G4" s="624"/>
      <c r="H4" s="574"/>
      <c r="I4" s="574"/>
      <c r="J4" s="577"/>
    </row>
    <row r="5" spans="2:11" x14ac:dyDescent="0.2">
      <c r="B5" s="163" t="s">
        <v>2</v>
      </c>
      <c r="C5" s="164" t="s">
        <v>1</v>
      </c>
      <c r="D5" s="49"/>
      <c r="E5" s="50"/>
      <c r="F5" s="311">
        <v>1761</v>
      </c>
      <c r="G5" s="311">
        <v>2101</v>
      </c>
      <c r="H5" s="312">
        <v>2536</v>
      </c>
      <c r="I5" s="312">
        <v>3008</v>
      </c>
      <c r="J5" s="367">
        <v>3578</v>
      </c>
    </row>
    <row r="6" spans="2:11" x14ac:dyDescent="0.2">
      <c r="B6" s="163"/>
      <c r="C6" s="601" t="s">
        <v>53</v>
      </c>
      <c r="D6" s="602"/>
      <c r="E6" s="603"/>
      <c r="F6" s="235">
        <v>1.7</v>
      </c>
      <c r="G6" s="235">
        <v>2.1</v>
      </c>
      <c r="H6" s="302">
        <v>2.5</v>
      </c>
      <c r="I6" s="302">
        <v>3</v>
      </c>
      <c r="J6" s="352">
        <v>3.5</v>
      </c>
    </row>
    <row r="7" spans="2:11" x14ac:dyDescent="0.2">
      <c r="B7" s="47"/>
      <c r="C7" s="236" t="s">
        <v>84</v>
      </c>
      <c r="D7" s="144" t="s">
        <v>7</v>
      </c>
      <c r="E7" s="157"/>
      <c r="F7" s="200">
        <v>88</v>
      </c>
      <c r="G7" s="200">
        <v>104</v>
      </c>
      <c r="H7" s="280">
        <v>113</v>
      </c>
      <c r="I7" s="280">
        <v>152</v>
      </c>
      <c r="J7" s="353">
        <v>157</v>
      </c>
    </row>
    <row r="8" spans="2:11" x14ac:dyDescent="0.2">
      <c r="B8" s="53"/>
      <c r="C8" s="145"/>
      <c r="D8" s="608" t="s">
        <v>53</v>
      </c>
      <c r="E8" s="609"/>
      <c r="F8" s="201">
        <v>0.2</v>
      </c>
      <c r="G8" s="201">
        <v>0.2</v>
      </c>
      <c r="H8" s="303">
        <v>0.2</v>
      </c>
      <c r="I8" s="303">
        <v>0.3</v>
      </c>
      <c r="J8" s="354">
        <v>0.3</v>
      </c>
    </row>
    <row r="9" spans="2:11" x14ac:dyDescent="0.2">
      <c r="B9" s="53"/>
      <c r="C9" s="145"/>
      <c r="D9" s="616" t="s">
        <v>8</v>
      </c>
      <c r="E9" s="617"/>
      <c r="F9" s="299">
        <f t="shared" ref="F9" si="0">F7/F5*100</f>
        <v>4.9971607041453714</v>
      </c>
      <c r="G9" s="299">
        <f t="shared" ref="G9:H9" si="1">G7/G5*100</f>
        <v>4.9500237981913369</v>
      </c>
      <c r="H9" s="304">
        <f t="shared" si="1"/>
        <v>4.4558359621451107</v>
      </c>
      <c r="I9" s="304">
        <f t="shared" ref="I9:J9" si="2">I7/I5*100</f>
        <v>5.0531914893617014</v>
      </c>
      <c r="J9" s="355">
        <f t="shared" si="2"/>
        <v>4.3879262157629961</v>
      </c>
    </row>
    <row r="10" spans="2:11" x14ac:dyDescent="0.2">
      <c r="B10" s="47"/>
      <c r="C10" s="56"/>
      <c r="D10" s="57" t="s">
        <v>9</v>
      </c>
      <c r="E10" s="156"/>
      <c r="F10" s="200">
        <v>257</v>
      </c>
      <c r="G10" s="200">
        <v>263</v>
      </c>
      <c r="H10" s="280">
        <v>326</v>
      </c>
      <c r="I10" s="280">
        <v>347</v>
      </c>
      <c r="J10" s="353">
        <v>370</v>
      </c>
    </row>
    <row r="11" spans="2:11" x14ac:dyDescent="0.2">
      <c r="B11" s="53"/>
      <c r="C11" s="145"/>
      <c r="D11" s="608" t="s">
        <v>53</v>
      </c>
      <c r="E11" s="609"/>
      <c r="F11" s="201">
        <v>1.4</v>
      </c>
      <c r="G11" s="201">
        <v>1.4</v>
      </c>
      <c r="H11" s="303">
        <v>1.8</v>
      </c>
      <c r="I11" s="303">
        <v>1.8</v>
      </c>
      <c r="J11" s="354">
        <v>2</v>
      </c>
    </row>
    <row r="12" spans="2:11" x14ac:dyDescent="0.2">
      <c r="B12" s="53"/>
      <c r="C12" s="145"/>
      <c r="D12" s="618" t="s">
        <v>8</v>
      </c>
      <c r="E12" s="619"/>
      <c r="F12" s="300">
        <f t="shared" ref="F12" si="3">F10/F5*100</f>
        <v>14.59398069278819</v>
      </c>
      <c r="G12" s="300">
        <f t="shared" ref="G12:H12" si="4">G10/G5*100</f>
        <v>12.517848643503093</v>
      </c>
      <c r="H12" s="305">
        <f t="shared" si="4"/>
        <v>12.854889589905364</v>
      </c>
      <c r="I12" s="305">
        <f t="shared" ref="I12:J12" si="5">I10/I5*100</f>
        <v>11.535904255319149</v>
      </c>
      <c r="J12" s="356">
        <f t="shared" si="5"/>
        <v>10.34097261039687</v>
      </c>
    </row>
    <row r="13" spans="2:11" x14ac:dyDescent="0.2">
      <c r="B13" s="47"/>
      <c r="C13" s="56"/>
      <c r="D13" s="58" t="s">
        <v>10</v>
      </c>
      <c r="E13" s="158"/>
      <c r="F13" s="202">
        <v>678</v>
      </c>
      <c r="G13" s="202">
        <v>700</v>
      </c>
      <c r="H13" s="306">
        <v>899</v>
      </c>
      <c r="I13" s="306">
        <v>1038</v>
      </c>
      <c r="J13" s="357">
        <v>1101</v>
      </c>
    </row>
    <row r="14" spans="2:11" x14ac:dyDescent="0.2">
      <c r="B14" s="53"/>
      <c r="C14" s="145"/>
      <c r="D14" s="608" t="s">
        <v>53</v>
      </c>
      <c r="E14" s="609"/>
      <c r="F14" s="201">
        <v>4.0999999999999996</v>
      </c>
      <c r="G14" s="201">
        <v>4.3</v>
      </c>
      <c r="H14" s="303">
        <v>5.8</v>
      </c>
      <c r="I14" s="303">
        <v>6.8</v>
      </c>
      <c r="J14" s="354">
        <v>7.3</v>
      </c>
    </row>
    <row r="15" spans="2:11" x14ac:dyDescent="0.2">
      <c r="B15" s="53"/>
      <c r="C15" s="145"/>
      <c r="D15" s="616" t="s">
        <v>8</v>
      </c>
      <c r="E15" s="617"/>
      <c r="F15" s="299">
        <f t="shared" ref="F15" si="6">F13/F5*100</f>
        <v>38.500851788756393</v>
      </c>
      <c r="G15" s="299">
        <f t="shared" ref="G15:H15" si="7">G13/G5*100</f>
        <v>33.317467872441689</v>
      </c>
      <c r="H15" s="304">
        <f t="shared" si="7"/>
        <v>35.449526813880126</v>
      </c>
      <c r="I15" s="304">
        <f t="shared" ref="I15:J15" si="8">I13/I5*100</f>
        <v>34.50797872340425</v>
      </c>
      <c r="J15" s="355">
        <f t="shared" si="8"/>
        <v>30.771380659586363</v>
      </c>
    </row>
    <row r="16" spans="2:11" x14ac:dyDescent="0.2">
      <c r="B16" s="47"/>
      <c r="C16" s="48"/>
      <c r="D16" s="135" t="s">
        <v>11</v>
      </c>
      <c r="E16" s="157"/>
      <c r="F16" s="200">
        <v>658</v>
      </c>
      <c r="G16" s="200">
        <v>890</v>
      </c>
      <c r="H16" s="280">
        <v>988</v>
      </c>
      <c r="I16" s="280">
        <v>1174</v>
      </c>
      <c r="J16" s="353">
        <v>1521</v>
      </c>
    </row>
    <row r="17" spans="2:11" x14ac:dyDescent="0.2">
      <c r="B17" s="53"/>
      <c r="C17" s="145"/>
      <c r="D17" s="608" t="s">
        <v>53</v>
      </c>
      <c r="E17" s="609"/>
      <c r="F17" s="201">
        <v>5</v>
      </c>
      <c r="G17" s="201">
        <v>6.9</v>
      </c>
      <c r="H17" s="303">
        <v>7.9</v>
      </c>
      <c r="I17" s="303">
        <v>9.4</v>
      </c>
      <c r="J17" s="354">
        <v>12.2</v>
      </c>
    </row>
    <row r="18" spans="2:11" x14ac:dyDescent="0.2">
      <c r="B18" s="53"/>
      <c r="C18" s="145"/>
      <c r="D18" s="616" t="s">
        <v>8</v>
      </c>
      <c r="E18" s="617"/>
      <c r="F18" s="299">
        <f t="shared" ref="F18" si="9">F16/F5*100</f>
        <v>37.365133446905169</v>
      </c>
      <c r="G18" s="299">
        <f t="shared" ref="G18:H18" si="10">G16/G5*100</f>
        <v>42.360780580675865</v>
      </c>
      <c r="H18" s="304">
        <f t="shared" si="10"/>
        <v>38.958990536277604</v>
      </c>
      <c r="I18" s="304">
        <f t="shared" ref="I18:J18" si="11">I16/I5*100</f>
        <v>39.029255319148938</v>
      </c>
      <c r="J18" s="355">
        <f t="shared" si="11"/>
        <v>42.509782001117941</v>
      </c>
    </row>
    <row r="19" spans="2:11" x14ac:dyDescent="0.2">
      <c r="B19" s="47"/>
      <c r="C19" s="56"/>
      <c r="D19" s="57" t="s">
        <v>12</v>
      </c>
      <c r="E19" s="156"/>
      <c r="F19" s="200">
        <v>80</v>
      </c>
      <c r="G19" s="200">
        <v>144</v>
      </c>
      <c r="H19" s="280">
        <v>210</v>
      </c>
      <c r="I19" s="280">
        <v>297</v>
      </c>
      <c r="J19" s="353">
        <v>429</v>
      </c>
    </row>
    <row r="20" spans="2:11" x14ac:dyDescent="0.2">
      <c r="B20" s="53"/>
      <c r="C20" s="145"/>
      <c r="D20" s="608" t="s">
        <v>53</v>
      </c>
      <c r="E20" s="609"/>
      <c r="F20" s="201">
        <v>1.1000000000000001</v>
      </c>
      <c r="G20" s="201">
        <v>2</v>
      </c>
      <c r="H20" s="303">
        <v>3</v>
      </c>
      <c r="I20" s="303">
        <v>4.0999999999999996</v>
      </c>
      <c r="J20" s="354">
        <v>6</v>
      </c>
    </row>
    <row r="21" spans="2:11" x14ac:dyDescent="0.2">
      <c r="B21" s="53"/>
      <c r="C21" s="145"/>
      <c r="D21" s="618" t="s">
        <v>8</v>
      </c>
      <c r="E21" s="619"/>
      <c r="F21" s="300">
        <f t="shared" ref="F21" si="12">F19/F5*100</f>
        <v>4.5428733674048836</v>
      </c>
      <c r="G21" s="300">
        <f t="shared" ref="G21:H21" si="13">G19/G5*100</f>
        <v>6.8538791051880059</v>
      </c>
      <c r="H21" s="305">
        <f t="shared" si="13"/>
        <v>8.2807570977917972</v>
      </c>
      <c r="I21" s="305">
        <f t="shared" ref="I21:J21" si="14">I19/I5*100</f>
        <v>9.8736702127659566</v>
      </c>
      <c r="J21" s="356">
        <f t="shared" si="14"/>
        <v>11.989938513135829</v>
      </c>
    </row>
    <row r="22" spans="2:11" x14ac:dyDescent="0.2">
      <c r="B22" s="47"/>
      <c r="C22" s="56"/>
      <c r="D22" s="56"/>
      <c r="E22" s="400" t="s">
        <v>13</v>
      </c>
      <c r="F22" s="202">
        <v>3</v>
      </c>
      <c r="G22" s="202">
        <v>3</v>
      </c>
      <c r="H22" s="306">
        <v>2</v>
      </c>
      <c r="I22" s="306">
        <v>2</v>
      </c>
      <c r="J22" s="357">
        <v>7</v>
      </c>
    </row>
    <row r="23" spans="2:11" ht="13.8" thickBot="1" x14ac:dyDescent="0.25">
      <c r="B23" s="64"/>
      <c r="C23" s="139"/>
      <c r="D23" s="139"/>
      <c r="E23" s="401" t="s">
        <v>14</v>
      </c>
      <c r="F23" s="186">
        <v>18</v>
      </c>
      <c r="G23" s="186">
        <v>24</v>
      </c>
      <c r="H23" s="309">
        <v>32</v>
      </c>
      <c r="I23" s="309">
        <v>53</v>
      </c>
      <c r="J23" s="360">
        <v>74</v>
      </c>
    </row>
    <row r="24" spans="2:11" ht="13.8" thickBot="1" x14ac:dyDescent="0.25">
      <c r="F24" s="132"/>
      <c r="G24" s="132"/>
      <c r="H24" s="132"/>
      <c r="I24" s="132"/>
      <c r="J24" s="132"/>
    </row>
    <row r="25" spans="2:11" ht="13.8" thickBot="1" x14ac:dyDescent="0.25">
      <c r="B25" s="604"/>
      <c r="C25" s="605"/>
      <c r="D25" s="606" t="s">
        <v>15</v>
      </c>
      <c r="E25" s="607"/>
      <c r="F25" s="334">
        <v>27</v>
      </c>
      <c r="G25" s="334">
        <v>31</v>
      </c>
      <c r="H25" s="335">
        <v>40</v>
      </c>
      <c r="I25" s="335">
        <v>55</v>
      </c>
      <c r="J25" s="368">
        <v>100</v>
      </c>
    </row>
    <row r="26" spans="2:11" ht="3" customHeight="1" x14ac:dyDescent="0.2">
      <c r="B26" s="450"/>
      <c r="C26" s="451"/>
      <c r="D26" s="451"/>
      <c r="E26" s="452"/>
      <c r="F26" s="453"/>
      <c r="G26" s="453"/>
      <c r="H26" s="453"/>
      <c r="I26" s="453"/>
      <c r="J26" s="453"/>
    </row>
    <row r="27" spans="2:11" x14ac:dyDescent="0.2">
      <c r="C27" s="630" t="s">
        <v>80</v>
      </c>
      <c r="D27" s="630"/>
      <c r="E27" s="630"/>
      <c r="F27" s="630"/>
      <c r="G27" s="630"/>
      <c r="H27" s="630"/>
      <c r="I27" s="630"/>
      <c r="J27" s="630"/>
      <c r="K27" s="238"/>
    </row>
    <row r="28" spans="2:11" ht="13.5" customHeight="1" x14ac:dyDescent="0.2">
      <c r="C28" s="629" t="s">
        <v>256</v>
      </c>
      <c r="D28" s="629"/>
      <c r="E28" s="629"/>
      <c r="F28" s="629"/>
      <c r="G28" s="629"/>
      <c r="H28" s="629"/>
      <c r="I28" s="629"/>
      <c r="J28" s="629"/>
      <c r="K28" s="265"/>
    </row>
    <row r="29" spans="2:11" x14ac:dyDescent="0.2">
      <c r="C29" s="629"/>
      <c r="D29" s="629"/>
      <c r="E29" s="629"/>
      <c r="F29" s="629"/>
      <c r="G29" s="629"/>
      <c r="H29" s="629"/>
      <c r="I29" s="629"/>
      <c r="J29" s="629"/>
      <c r="K29" s="265"/>
    </row>
  </sheetData>
  <mergeCells count="21">
    <mergeCell ref="D17:E17"/>
    <mergeCell ref="D20:E20"/>
    <mergeCell ref="D21:E21"/>
    <mergeCell ref="D15:E15"/>
    <mergeCell ref="D18:E18"/>
    <mergeCell ref="C28:J29"/>
    <mergeCell ref="B25:C25"/>
    <mergeCell ref="D25:E25"/>
    <mergeCell ref="D9:E9"/>
    <mergeCell ref="H3:H4"/>
    <mergeCell ref="F3:F4"/>
    <mergeCell ref="C6:E6"/>
    <mergeCell ref="G3:G4"/>
    <mergeCell ref="D8:E8"/>
    <mergeCell ref="C27:J27"/>
    <mergeCell ref="D11:E11"/>
    <mergeCell ref="B3:E4"/>
    <mergeCell ref="J3:J4"/>
    <mergeCell ref="D14:E14"/>
    <mergeCell ref="D12:E12"/>
    <mergeCell ref="I3:I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P13"/>
  <sheetViews>
    <sheetView showGridLines="0" zoomScale="130" zoomScaleNormal="130" workbookViewId="0">
      <selection activeCell="B3" sqref="B3:E4"/>
    </sheetView>
  </sheetViews>
  <sheetFormatPr defaultRowHeight="13.2" x14ac:dyDescent="0.2"/>
  <cols>
    <col min="1" max="1" width="0.6640625" customWidth="1"/>
    <col min="2" max="2" width="10.33203125" customWidth="1"/>
    <col min="3" max="3" width="4" customWidth="1"/>
    <col min="4" max="4" width="5.77734375" customWidth="1"/>
    <col min="5" max="5" width="8" customWidth="1"/>
    <col min="6" max="15" width="7.44140625" customWidth="1"/>
    <col min="16" max="16" width="1.44140625" customWidth="1"/>
  </cols>
  <sheetData>
    <row r="1" spans="2:16" x14ac:dyDescent="0.2">
      <c r="B1" s="45" t="s">
        <v>239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6"/>
    </row>
    <row r="2" spans="2:16" ht="3.75" customHeight="1" thickBo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</row>
    <row r="3" spans="2:16" ht="13.5" customHeight="1" x14ac:dyDescent="0.2">
      <c r="B3" s="610" t="s">
        <v>257</v>
      </c>
      <c r="C3" s="611"/>
      <c r="D3" s="611"/>
      <c r="E3" s="612"/>
      <c r="F3" s="573" t="s">
        <v>123</v>
      </c>
      <c r="G3" s="573" t="s">
        <v>124</v>
      </c>
      <c r="H3" s="573" t="s">
        <v>125</v>
      </c>
      <c r="I3" s="627" t="s">
        <v>126</v>
      </c>
      <c r="J3" s="623" t="s">
        <v>118</v>
      </c>
      <c r="K3" s="623" t="s">
        <v>119</v>
      </c>
      <c r="L3" s="623" t="s">
        <v>120</v>
      </c>
      <c r="M3" s="575" t="s">
        <v>121</v>
      </c>
      <c r="N3" s="575" t="s">
        <v>122</v>
      </c>
      <c r="O3" s="576" t="s">
        <v>160</v>
      </c>
      <c r="P3" s="247"/>
    </row>
    <row r="4" spans="2:16" ht="13.8" thickBot="1" x14ac:dyDescent="0.25">
      <c r="B4" s="613"/>
      <c r="C4" s="614"/>
      <c r="D4" s="614"/>
      <c r="E4" s="615"/>
      <c r="F4" s="574"/>
      <c r="G4" s="574"/>
      <c r="H4" s="574"/>
      <c r="I4" s="628"/>
      <c r="J4" s="624"/>
      <c r="K4" s="624"/>
      <c r="L4" s="624"/>
      <c r="M4" s="574"/>
      <c r="N4" s="574"/>
      <c r="O4" s="577"/>
      <c r="P4" s="248"/>
    </row>
    <row r="5" spans="2:16" x14ac:dyDescent="0.2">
      <c r="B5" s="61" t="s">
        <v>2</v>
      </c>
      <c r="C5" s="271" t="s">
        <v>1</v>
      </c>
      <c r="D5" s="271"/>
      <c r="E5" s="159"/>
      <c r="F5" s="288">
        <v>2920</v>
      </c>
      <c r="G5" s="288">
        <v>2216</v>
      </c>
      <c r="H5" s="288">
        <v>1648</v>
      </c>
      <c r="I5" s="285">
        <v>1603</v>
      </c>
      <c r="J5" s="185">
        <v>1555</v>
      </c>
      <c r="K5" s="185">
        <v>1761</v>
      </c>
      <c r="L5" s="185">
        <v>2101</v>
      </c>
      <c r="M5" s="288">
        <v>2536</v>
      </c>
      <c r="N5" s="288">
        <v>3008</v>
      </c>
      <c r="O5" s="369">
        <v>3578</v>
      </c>
      <c r="P5" s="140"/>
    </row>
    <row r="6" spans="2:16" x14ac:dyDescent="0.2">
      <c r="B6" s="47"/>
      <c r="C6" s="49"/>
      <c r="D6" s="272" t="s">
        <v>104</v>
      </c>
      <c r="E6" s="157"/>
      <c r="F6" s="280">
        <v>2475</v>
      </c>
      <c r="G6" s="280">
        <v>1803</v>
      </c>
      <c r="H6" s="280">
        <v>1323</v>
      </c>
      <c r="I6" s="274">
        <v>1292</v>
      </c>
      <c r="J6" s="200">
        <v>1208</v>
      </c>
      <c r="K6" s="200">
        <v>1385</v>
      </c>
      <c r="L6" s="200">
        <v>1613</v>
      </c>
      <c r="M6" s="280">
        <v>1962</v>
      </c>
      <c r="N6" s="280">
        <v>2294</v>
      </c>
      <c r="O6" s="353">
        <v>2741</v>
      </c>
      <c r="P6" s="52"/>
    </row>
    <row r="7" spans="2:16" x14ac:dyDescent="0.2">
      <c r="B7" s="53"/>
      <c r="C7" s="62"/>
      <c r="D7" s="54" t="s">
        <v>83</v>
      </c>
      <c r="E7" s="160"/>
      <c r="F7" s="281">
        <f t="shared" ref="F7" si="0">F6/F5*100</f>
        <v>84.760273972602747</v>
      </c>
      <c r="G7" s="281">
        <f t="shared" ref="G7:M7" si="1">G6/G5*100</f>
        <v>81.362815884476532</v>
      </c>
      <c r="H7" s="281">
        <f t="shared" si="1"/>
        <v>80.279126213592235</v>
      </c>
      <c r="I7" s="275">
        <f t="shared" si="1"/>
        <v>80.59887710542732</v>
      </c>
      <c r="J7" s="206">
        <f t="shared" si="1"/>
        <v>77.684887459807072</v>
      </c>
      <c r="K7" s="206">
        <f t="shared" si="1"/>
        <v>78.648495173197048</v>
      </c>
      <c r="L7" s="206">
        <f t="shared" si="1"/>
        <v>76.772965254640653</v>
      </c>
      <c r="M7" s="281">
        <f t="shared" si="1"/>
        <v>77.365930599369079</v>
      </c>
      <c r="N7" s="281">
        <f t="shared" ref="N7:O7" si="2">N6/N5*100</f>
        <v>76.263297872340431</v>
      </c>
      <c r="O7" s="363">
        <f t="shared" si="2"/>
        <v>76.607043040804925</v>
      </c>
      <c r="P7" s="55"/>
    </row>
    <row r="8" spans="2:16" x14ac:dyDescent="0.2">
      <c r="B8" s="47"/>
      <c r="C8" s="63"/>
      <c r="D8" s="56" t="s">
        <v>16</v>
      </c>
      <c r="E8" s="161" t="s">
        <v>7</v>
      </c>
      <c r="F8" s="80">
        <v>63.2</v>
      </c>
      <c r="G8" s="80">
        <v>65.5</v>
      </c>
      <c r="H8" s="80">
        <v>62.7</v>
      </c>
      <c r="I8" s="286">
        <v>62</v>
      </c>
      <c r="J8" s="195">
        <v>46.3</v>
      </c>
      <c r="K8" s="195">
        <v>71.599999999999994</v>
      </c>
      <c r="L8" s="195">
        <v>57.7</v>
      </c>
      <c r="M8" s="80">
        <v>66.400000000000006</v>
      </c>
      <c r="N8" s="80">
        <v>60.5</v>
      </c>
      <c r="O8" s="345">
        <v>64.3</v>
      </c>
      <c r="P8" s="52"/>
    </row>
    <row r="9" spans="2:16" x14ac:dyDescent="0.2">
      <c r="B9" s="47"/>
      <c r="C9" s="63"/>
      <c r="D9" s="56"/>
      <c r="E9" s="137" t="s">
        <v>9</v>
      </c>
      <c r="F9" s="80">
        <v>78.099999999999994</v>
      </c>
      <c r="G9" s="80">
        <v>64.2</v>
      </c>
      <c r="H9" s="80">
        <v>74.099999999999994</v>
      </c>
      <c r="I9" s="286">
        <v>71</v>
      </c>
      <c r="J9" s="195">
        <v>71.099999999999994</v>
      </c>
      <c r="K9" s="195">
        <v>69.3</v>
      </c>
      <c r="L9" s="195">
        <v>66.5</v>
      </c>
      <c r="M9" s="80">
        <v>70.599999999999994</v>
      </c>
      <c r="N9" s="80">
        <v>66</v>
      </c>
      <c r="O9" s="345">
        <v>64.900000000000006</v>
      </c>
      <c r="P9" s="52"/>
    </row>
    <row r="10" spans="2:16" x14ac:dyDescent="0.2">
      <c r="B10" s="47"/>
      <c r="C10" s="63"/>
      <c r="D10" s="56"/>
      <c r="E10" s="137" t="s">
        <v>10</v>
      </c>
      <c r="F10" s="80">
        <v>82</v>
      </c>
      <c r="G10" s="80">
        <v>82</v>
      </c>
      <c r="H10" s="80">
        <v>77.8</v>
      </c>
      <c r="I10" s="286">
        <v>79.2</v>
      </c>
      <c r="J10" s="195">
        <v>78</v>
      </c>
      <c r="K10" s="195">
        <v>79.400000000000006</v>
      </c>
      <c r="L10" s="195">
        <v>75.099999999999994</v>
      </c>
      <c r="M10" s="80">
        <v>74.599999999999994</v>
      </c>
      <c r="N10" s="80">
        <v>70.900000000000006</v>
      </c>
      <c r="O10" s="345">
        <v>69.7</v>
      </c>
      <c r="P10" s="52"/>
    </row>
    <row r="11" spans="2:16" x14ac:dyDescent="0.2">
      <c r="B11" s="47"/>
      <c r="C11" s="49"/>
      <c r="D11" s="48"/>
      <c r="E11" s="136" t="s">
        <v>11</v>
      </c>
      <c r="F11" s="80">
        <v>88</v>
      </c>
      <c r="G11" s="80">
        <v>84</v>
      </c>
      <c r="H11" s="80">
        <v>83.6</v>
      </c>
      <c r="I11" s="286">
        <v>85</v>
      </c>
      <c r="J11" s="195">
        <v>81.5</v>
      </c>
      <c r="K11" s="195">
        <v>81</v>
      </c>
      <c r="L11" s="195">
        <v>80.900000000000006</v>
      </c>
      <c r="M11" s="80">
        <v>80.5</v>
      </c>
      <c r="N11" s="80">
        <v>82.6</v>
      </c>
      <c r="O11" s="345">
        <v>81.2</v>
      </c>
      <c r="P11" s="52"/>
    </row>
    <row r="12" spans="2:16" ht="13.8" thickBot="1" x14ac:dyDescent="0.25">
      <c r="B12" s="64"/>
      <c r="C12" s="65"/>
      <c r="D12" s="66"/>
      <c r="E12" s="162" t="s">
        <v>12</v>
      </c>
      <c r="F12" s="91">
        <v>87.7</v>
      </c>
      <c r="G12" s="91">
        <v>89.6</v>
      </c>
      <c r="H12" s="91">
        <v>91.4</v>
      </c>
      <c r="I12" s="287">
        <v>93.9</v>
      </c>
      <c r="J12" s="199">
        <v>93.2</v>
      </c>
      <c r="K12" s="199">
        <v>91.3</v>
      </c>
      <c r="L12" s="199">
        <v>91.7</v>
      </c>
      <c r="M12" s="91">
        <v>91</v>
      </c>
      <c r="N12" s="91">
        <v>89.9</v>
      </c>
      <c r="O12" s="350">
        <v>92.8</v>
      </c>
      <c r="P12" s="52"/>
    </row>
    <row r="13" spans="2:16" ht="3" customHeight="1" x14ac:dyDescent="0.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67"/>
      <c r="P13" s="67"/>
    </row>
  </sheetData>
  <mergeCells count="11">
    <mergeCell ref="M3:M4"/>
    <mergeCell ref="O3:O4"/>
    <mergeCell ref="J3:J4"/>
    <mergeCell ref="B3:E4"/>
    <mergeCell ref="F3:F4"/>
    <mergeCell ref="K3:K4"/>
    <mergeCell ref="L3:L4"/>
    <mergeCell ref="G3:G4"/>
    <mergeCell ref="H3:H4"/>
    <mergeCell ref="I3:I4"/>
    <mergeCell ref="N3:N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G6"/>
  <sheetViews>
    <sheetView showGridLines="0" zoomScale="130" zoomScaleNormal="130" workbookViewId="0">
      <selection activeCell="G1" sqref="G1"/>
    </sheetView>
  </sheetViews>
  <sheetFormatPr defaultColWidth="9" defaultRowHeight="10.8" x14ac:dyDescent="0.2"/>
  <cols>
    <col min="1" max="1" width="0.77734375" style="68" customWidth="1"/>
    <col min="2" max="2" width="12.88671875" style="68" customWidth="1"/>
    <col min="3" max="7" width="7.109375" style="68" customWidth="1"/>
    <col min="8" max="8" width="1.44140625" style="68" customWidth="1"/>
    <col min="9" max="16384" width="9" style="68"/>
  </cols>
  <sheetData>
    <row r="1" spans="2:7" ht="14.25" customHeight="1" x14ac:dyDescent="0.2">
      <c r="B1" s="68" t="s">
        <v>240</v>
      </c>
    </row>
    <row r="2" spans="2:7" ht="3" customHeight="1" thickBot="1" x14ac:dyDescent="0.25"/>
    <row r="3" spans="2:7" ht="24.75" customHeight="1" thickBot="1" x14ac:dyDescent="0.25">
      <c r="B3" s="69" t="s">
        <v>263</v>
      </c>
      <c r="C3" s="210" t="s">
        <v>128</v>
      </c>
      <c r="D3" s="210" t="s">
        <v>129</v>
      </c>
      <c r="E3" s="313" t="s">
        <v>130</v>
      </c>
      <c r="F3" s="313" t="s">
        <v>131</v>
      </c>
      <c r="G3" s="449" t="s">
        <v>161</v>
      </c>
    </row>
    <row r="4" spans="2:7" ht="15" customHeight="1" x14ac:dyDescent="0.2">
      <c r="B4" s="70" t="s">
        <v>17</v>
      </c>
      <c r="C4" s="211">
        <v>130</v>
      </c>
      <c r="D4" s="211">
        <v>115</v>
      </c>
      <c r="E4" s="314">
        <v>144</v>
      </c>
      <c r="F4" s="426">
        <v>191</v>
      </c>
      <c r="G4" s="370">
        <v>175</v>
      </c>
    </row>
    <row r="5" spans="2:7" ht="15" customHeight="1" thickBot="1" x14ac:dyDescent="0.25">
      <c r="B5" s="71" t="s">
        <v>18</v>
      </c>
      <c r="C5" s="212">
        <v>116</v>
      </c>
      <c r="D5" s="261">
        <v>107</v>
      </c>
      <c r="E5" s="315">
        <v>116</v>
      </c>
      <c r="F5" s="315">
        <v>138</v>
      </c>
      <c r="G5" s="371">
        <v>152</v>
      </c>
    </row>
    <row r="6" spans="2:7" ht="2.25" customHeight="1" x14ac:dyDescent="0.2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2-1</vt:lpstr>
      <vt:lpstr>2-2</vt:lpstr>
      <vt:lpstr>2-3</vt:lpstr>
      <vt:lpstr>2-4</vt:lpstr>
      <vt:lpstr>2-6</vt:lpstr>
      <vt:lpstr>2-7</vt:lpstr>
      <vt:lpstr>2-9</vt:lpstr>
      <vt:lpstr>2-10</vt:lpstr>
      <vt:lpstr>2-11</vt:lpstr>
      <vt:lpstr>2-12</vt:lpstr>
      <vt:lpstr>2-13</vt:lpstr>
      <vt:lpstr>2-14</vt:lpstr>
      <vt:lpstr>2-15</vt:lpstr>
      <vt:lpstr>2-17</vt:lpstr>
      <vt:lpstr>2-20</vt:lpstr>
      <vt:lpstr>2-21</vt:lpstr>
      <vt:lpstr>2-22</vt:lpstr>
      <vt:lpstr>2-23</vt:lpstr>
      <vt:lpstr>2-24</vt:lpstr>
      <vt:lpstr>'2-1'!Print_Area</vt:lpstr>
      <vt:lpstr>'2-10'!Print_Area</vt:lpstr>
      <vt:lpstr>'2-12'!Print_Area</vt:lpstr>
      <vt:lpstr>'2-13'!Print_Area</vt:lpstr>
      <vt:lpstr>'2-17'!Print_Area</vt:lpstr>
      <vt:lpstr>'2-20'!Print_Area</vt:lpstr>
      <vt:lpstr>'2-3'!Print_Area</vt:lpstr>
      <vt:lpstr>'2-6'!Print_Area</vt:lpstr>
      <vt:lpstr>'2-7'!Print_Area</vt:lpstr>
      <vt:lpstr>'2-9'!Print_Area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2022-07-28T05:06:00Z</dcterms:created>
  <dcterms:modified xsi:type="dcterms:W3CDTF">2022-07-28T05:06:00Z</dcterms:modified>
</cp:coreProperties>
</file>