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0"/>
  <workbookPr filterPrivacy="1"/>
  <xr:revisionPtr revIDLastSave="0" documentId="13_ncr:1_{9E2A0498-3BD0-4349-854F-871B5449FF66}" xr6:coauthVersionLast="36" xr6:coauthVersionMax="36" xr10:uidLastSave="{00000000-0000-0000-0000-000000000000}"/>
  <bookViews>
    <workbookView xWindow="0" yWindow="0" windowWidth="17976" windowHeight="9132" xr2:uid="{00000000-000D-0000-FFFF-FFFF00000000}"/>
  </bookViews>
  <sheets>
    <sheet name="図表４－１" sheetId="1" r:id="rId1"/>
    <sheet name="図表４－２" sheetId="2" r:id="rId2"/>
    <sheet name="図表４－３－１" sheetId="3" r:id="rId3"/>
    <sheet name="図表４－３－２" sheetId="6" r:id="rId4"/>
    <sheet name="図表４－３－３" sheetId="8" r:id="rId5"/>
    <sheet name="図表４－４、４－５" sheetId="5" r:id="rId6"/>
    <sheet name="図表４－６" sheetId="7" r:id="rId7"/>
    <sheet name="図表４－７" sheetId="9" r:id="rId8"/>
    <sheet name="図表４－８" sheetId="10" r:id="rId9"/>
    <sheet name="図表４－９" sheetId="11" r:id="rId10"/>
    <sheet name="図表４－10" sheetId="12" r:id="rId11"/>
    <sheet name="図表４－11" sheetId="13" r:id="rId12"/>
    <sheet name="図表４－12" sheetId="14" r:id="rId13"/>
    <sheet name="図表４－13" sheetId="15" r:id="rId14"/>
    <sheet name="図表４－14" sheetId="16" r:id="rId15"/>
    <sheet name="図表４－15" sheetId="17" r:id="rId16"/>
    <sheet name="図表４－16" sheetId="18" r:id="rId17"/>
    <sheet name="図表４－17" sheetId="19" r:id="rId18"/>
    <sheet name="図表４－18" sheetId="20" r:id="rId19"/>
    <sheet name="図表４－19" sheetId="21" r:id="rId20"/>
    <sheet name="図表４－20" sheetId="22" r:id="rId21"/>
    <sheet name="図表４－21" sheetId="23" r:id="rId22"/>
  </sheets>
  <definedNames>
    <definedName name="_xlnm.Print_Area" localSheetId="13">'図表４－13'!$A$1:$R$34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1" i="23" l="1"/>
  <c r="J21" i="23" s="1"/>
  <c r="I20" i="23"/>
  <c r="J20" i="23" s="1"/>
  <c r="I19" i="23"/>
  <c r="J19" i="23" s="1"/>
  <c r="I18" i="23"/>
  <c r="J18" i="23" s="1"/>
  <c r="I17" i="23"/>
  <c r="J17" i="23" s="1"/>
  <c r="G16" i="23"/>
  <c r="I16" i="23" s="1"/>
  <c r="J16" i="23" s="1"/>
  <c r="F16" i="23"/>
  <c r="E16" i="23"/>
  <c r="D16" i="23"/>
  <c r="I11" i="23"/>
  <c r="J11" i="23" s="1"/>
  <c r="I10" i="23"/>
  <c r="J10" i="23" s="1"/>
  <c r="I9" i="23"/>
  <c r="J9" i="23" s="1"/>
  <c r="I8" i="23"/>
  <c r="J8" i="23" s="1"/>
  <c r="I7" i="23"/>
  <c r="J7" i="23" s="1"/>
  <c r="G6" i="23"/>
  <c r="I6" i="23" s="1"/>
  <c r="J6" i="23" s="1"/>
  <c r="F6" i="23"/>
  <c r="E6" i="23"/>
  <c r="D6" i="23"/>
  <c r="R10" i="22" l="1"/>
  <c r="Q10" i="22"/>
  <c r="P10" i="22"/>
  <c r="O10" i="22"/>
  <c r="N10" i="22"/>
  <c r="M10" i="22"/>
  <c r="L10" i="22"/>
  <c r="K10" i="22"/>
  <c r="J10" i="22"/>
  <c r="I10" i="22"/>
  <c r="H10" i="22"/>
  <c r="G10" i="22"/>
  <c r="F10" i="22"/>
  <c r="E10" i="22"/>
  <c r="U10" i="21" l="1"/>
  <c r="T10" i="21"/>
  <c r="S10" i="21"/>
  <c r="R10" i="21"/>
  <c r="Q10" i="21"/>
  <c r="P10" i="21"/>
  <c r="O10" i="21"/>
  <c r="N10" i="21"/>
  <c r="M10" i="21"/>
  <c r="L10" i="21"/>
  <c r="K10" i="21"/>
  <c r="J10" i="21"/>
  <c r="I10" i="21"/>
  <c r="H10" i="21"/>
  <c r="G10" i="21"/>
  <c r="F10" i="21"/>
  <c r="E10" i="21"/>
  <c r="T10" i="20" l="1"/>
  <c r="S10" i="20"/>
  <c r="R10" i="20"/>
  <c r="Q10" i="20"/>
  <c r="P10" i="20"/>
  <c r="O10" i="20"/>
  <c r="N10" i="20"/>
  <c r="M10" i="20"/>
  <c r="L10" i="20"/>
  <c r="K10" i="20"/>
  <c r="J10" i="20"/>
  <c r="I10" i="20"/>
  <c r="H10" i="20"/>
  <c r="G10" i="20"/>
  <c r="F10" i="20"/>
  <c r="E10" i="20"/>
  <c r="U10" i="19" l="1"/>
  <c r="T10" i="19"/>
  <c r="S10" i="19"/>
  <c r="R10" i="19"/>
  <c r="Q10" i="19"/>
  <c r="P10" i="19"/>
  <c r="O10" i="19"/>
  <c r="N10" i="19"/>
  <c r="M10" i="19"/>
  <c r="L10" i="19"/>
  <c r="K10" i="19"/>
  <c r="J10" i="19"/>
  <c r="I10" i="19"/>
  <c r="H10" i="19"/>
  <c r="G10" i="19"/>
  <c r="F10" i="19"/>
  <c r="E10" i="19"/>
  <c r="W10" i="18" l="1"/>
  <c r="V10" i="18"/>
  <c r="U10" i="18"/>
  <c r="T10" i="18"/>
  <c r="S10" i="18"/>
  <c r="R10" i="18"/>
  <c r="Q10" i="18"/>
  <c r="P10" i="18"/>
  <c r="O10" i="18"/>
  <c r="N10" i="18"/>
  <c r="M10" i="18"/>
  <c r="L10" i="18"/>
  <c r="K10" i="18"/>
  <c r="J10" i="18"/>
  <c r="I10" i="18"/>
  <c r="H10" i="18"/>
  <c r="G10" i="18"/>
  <c r="F10" i="18"/>
  <c r="E10" i="18"/>
  <c r="P31" i="17" l="1"/>
  <c r="P30" i="17"/>
  <c r="P29" i="17"/>
  <c r="P28" i="17"/>
  <c r="P27" i="17"/>
  <c r="P26" i="17"/>
  <c r="O25" i="17"/>
  <c r="O21" i="17" s="1"/>
  <c r="N25" i="17"/>
  <c r="N21" i="17" s="1"/>
  <c r="N9" i="17" s="1"/>
  <c r="M25" i="17"/>
  <c r="L25" i="17"/>
  <c r="K25" i="17"/>
  <c r="J25" i="17"/>
  <c r="I25" i="17"/>
  <c r="H25" i="17"/>
  <c r="H21" i="17" s="1"/>
  <c r="H9" i="17" s="1"/>
  <c r="G25" i="17"/>
  <c r="G21" i="17" s="1"/>
  <c r="F25" i="17"/>
  <c r="F21" i="17" s="1"/>
  <c r="F9" i="17" s="1"/>
  <c r="P24" i="17"/>
  <c r="P23" i="17"/>
  <c r="M21" i="17"/>
  <c r="M9" i="17" s="1"/>
  <c r="L21" i="17"/>
  <c r="L9" i="17" s="1"/>
  <c r="K21" i="17"/>
  <c r="J21" i="17"/>
  <c r="J9" i="17" s="1"/>
  <c r="I21" i="17"/>
  <c r="I9" i="17" s="1"/>
  <c r="P20" i="17"/>
  <c r="P19" i="17"/>
  <c r="P18" i="17"/>
  <c r="P17" i="17"/>
  <c r="P16" i="17"/>
  <c r="P15" i="17"/>
  <c r="P14" i="17"/>
  <c r="P13" i="17"/>
  <c r="O11" i="17"/>
  <c r="N11" i="17"/>
  <c r="N7" i="17" s="1"/>
  <c r="M11" i="17"/>
  <c r="L11" i="17"/>
  <c r="L7" i="17" s="1"/>
  <c r="L8" i="17" s="1"/>
  <c r="K11" i="17"/>
  <c r="J11" i="17"/>
  <c r="J7" i="17" s="1"/>
  <c r="I11" i="17"/>
  <c r="H11" i="17"/>
  <c r="H7" i="17" s="1"/>
  <c r="G11" i="17"/>
  <c r="F11" i="17"/>
  <c r="F7" i="17" s="1"/>
  <c r="O7" i="17"/>
  <c r="K7" i="17"/>
  <c r="G7" i="17"/>
  <c r="N9" i="16"/>
  <c r="O9" i="16" s="1"/>
  <c r="M9" i="16"/>
  <c r="L9" i="16"/>
  <c r="K9" i="16"/>
  <c r="J9" i="16"/>
  <c r="I9" i="16"/>
  <c r="H9" i="16"/>
  <c r="G9" i="16"/>
  <c r="F9" i="16"/>
  <c r="E9" i="16"/>
  <c r="O8" i="16"/>
  <c r="P8" i="16" s="1"/>
  <c r="N7" i="16"/>
  <c r="M7" i="16"/>
  <c r="L7" i="16"/>
  <c r="K7" i="16"/>
  <c r="J7" i="16"/>
  <c r="I7" i="16"/>
  <c r="H7" i="16"/>
  <c r="G7" i="16"/>
  <c r="F7" i="16"/>
  <c r="E7" i="16"/>
  <c r="O6" i="16"/>
  <c r="P6" i="16" s="1"/>
  <c r="O5" i="16"/>
  <c r="P5" i="16" s="1"/>
  <c r="O8" i="17" l="1"/>
  <c r="P25" i="17"/>
  <c r="P21" i="17" s="1"/>
  <c r="G8" i="17"/>
  <c r="K8" i="17"/>
  <c r="N10" i="17"/>
  <c r="J10" i="17"/>
  <c r="P11" i="17"/>
  <c r="P7" i="17" s="1"/>
  <c r="F6" i="17"/>
  <c r="F12" i="17" s="1"/>
  <c r="H10" i="17"/>
  <c r="L10" i="17"/>
  <c r="I10" i="17"/>
  <c r="M10" i="17"/>
  <c r="P9" i="17"/>
  <c r="P10" i="17" s="1"/>
  <c r="J8" i="17"/>
  <c r="J6" i="17"/>
  <c r="N8" i="17"/>
  <c r="N6" i="17"/>
  <c r="H8" i="17"/>
  <c r="G9" i="17"/>
  <c r="G10" i="17" s="1"/>
  <c r="K9" i="17"/>
  <c r="K10" i="17" s="1"/>
  <c r="O9" i="17"/>
  <c r="O10" i="17" s="1"/>
  <c r="H6" i="17"/>
  <c r="L6" i="17"/>
  <c r="I7" i="17"/>
  <c r="M7" i="17"/>
  <c r="O7" i="16"/>
  <c r="F22" i="17" l="1"/>
  <c r="K6" i="17"/>
  <c r="K12" i="17" s="1"/>
  <c r="K22" i="17"/>
  <c r="O6" i="17"/>
  <c r="O12" i="17" s="1"/>
  <c r="L12" i="17"/>
  <c r="L22" i="17"/>
  <c r="H12" i="17"/>
  <c r="H22" i="17"/>
  <c r="N22" i="17"/>
  <c r="N12" i="17"/>
  <c r="M6" i="17"/>
  <c r="M8" i="17"/>
  <c r="P8" i="17"/>
  <c r="P6" i="17"/>
  <c r="I6" i="17"/>
  <c r="I8" i="17"/>
  <c r="G6" i="17"/>
  <c r="J22" i="17"/>
  <c r="J12" i="17"/>
  <c r="O22" i="17"/>
  <c r="I22" i="17" l="1"/>
  <c r="I12" i="17"/>
  <c r="M22" i="17"/>
  <c r="M12" i="17"/>
  <c r="P12" i="17"/>
  <c r="P22" i="17"/>
  <c r="G12" i="17"/>
  <c r="G22" i="17"/>
  <c r="R28" i="15" l="1"/>
  <c r="R24" i="15" s="1"/>
  <c r="Q28" i="15"/>
  <c r="Q24" i="15" s="1"/>
  <c r="P28" i="15"/>
  <c r="P24" i="15" s="1"/>
  <c r="O28" i="15"/>
  <c r="O24" i="15" s="1"/>
  <c r="N28" i="15"/>
  <c r="N24" i="15" s="1"/>
  <c r="M28" i="15"/>
  <c r="M24" i="15" s="1"/>
  <c r="L28" i="15"/>
  <c r="L24" i="15" s="1"/>
  <c r="K28" i="15"/>
  <c r="K24" i="15" s="1"/>
  <c r="J28" i="15"/>
  <c r="J24" i="15" s="1"/>
  <c r="I28" i="15"/>
  <c r="I24" i="15" s="1"/>
  <c r="H28" i="15"/>
  <c r="H24" i="15" s="1"/>
  <c r="G28" i="15"/>
  <c r="G24" i="15" s="1"/>
  <c r="F28" i="15"/>
  <c r="F24" i="15" s="1"/>
  <c r="R14" i="15"/>
  <c r="Q14" i="15"/>
  <c r="Q10" i="15" s="1"/>
  <c r="P14" i="15"/>
  <c r="P10" i="15" s="1"/>
  <c r="O14" i="15"/>
  <c r="O10" i="15" s="1"/>
  <c r="N14" i="15"/>
  <c r="N10" i="15" s="1"/>
  <c r="M14" i="15"/>
  <c r="M10" i="15" s="1"/>
  <c r="L14" i="15"/>
  <c r="L10" i="15" s="1"/>
  <c r="K14" i="15"/>
  <c r="K10" i="15" s="1"/>
  <c r="J14" i="15"/>
  <c r="I14" i="15"/>
  <c r="I10" i="15" s="1"/>
  <c r="H14" i="15"/>
  <c r="H10" i="15" s="1"/>
  <c r="G14" i="15"/>
  <c r="G10" i="15" s="1"/>
  <c r="F14" i="15"/>
  <c r="R10" i="15"/>
  <c r="J10" i="15"/>
  <c r="F10" i="15"/>
  <c r="N9" i="14"/>
  <c r="M9" i="14"/>
  <c r="L9" i="14"/>
  <c r="K9" i="14"/>
  <c r="J9" i="14"/>
  <c r="I9" i="14"/>
  <c r="H9" i="14"/>
  <c r="G9" i="14"/>
  <c r="F9" i="14"/>
  <c r="E9" i="14"/>
  <c r="O8" i="14"/>
  <c r="P8" i="14" s="1"/>
  <c r="N7" i="14"/>
  <c r="M7" i="14"/>
  <c r="L7" i="14"/>
  <c r="K7" i="14"/>
  <c r="J7" i="14"/>
  <c r="I7" i="14"/>
  <c r="H7" i="14"/>
  <c r="G7" i="14"/>
  <c r="F7" i="14"/>
  <c r="E7" i="14"/>
  <c r="O6" i="14"/>
  <c r="P6" i="14" s="1"/>
  <c r="O5" i="14"/>
  <c r="P5" i="14" s="1"/>
  <c r="N11" i="15" l="1"/>
  <c r="G11" i="15"/>
  <c r="O11" i="15"/>
  <c r="K11" i="15"/>
  <c r="L11" i="15"/>
  <c r="H11" i="15"/>
  <c r="P11" i="15"/>
  <c r="H12" i="15"/>
  <c r="L12" i="15"/>
  <c r="L9" i="15" s="1"/>
  <c r="P12" i="15"/>
  <c r="I11" i="15"/>
  <c r="M11" i="15"/>
  <c r="Q11" i="15"/>
  <c r="I12" i="15"/>
  <c r="M12" i="15"/>
  <c r="Q12" i="15"/>
  <c r="J11" i="15"/>
  <c r="R11" i="15"/>
  <c r="F12" i="15"/>
  <c r="F9" i="15" s="1"/>
  <c r="J12" i="15"/>
  <c r="N12" i="15"/>
  <c r="N9" i="15" s="1"/>
  <c r="N25" i="15" s="1"/>
  <c r="R12" i="15"/>
  <c r="G12" i="15"/>
  <c r="K12" i="15"/>
  <c r="O12" i="15"/>
  <c r="J13" i="15" l="1"/>
  <c r="L25" i="15"/>
  <c r="L15" i="15"/>
  <c r="F25" i="15"/>
  <c r="F15" i="15"/>
  <c r="O13" i="15"/>
  <c r="O9" i="15"/>
  <c r="K13" i="15"/>
  <c r="K9" i="15"/>
  <c r="M13" i="15"/>
  <c r="M9" i="15"/>
  <c r="P13" i="15"/>
  <c r="H13" i="15"/>
  <c r="P9" i="15"/>
  <c r="J9" i="15"/>
  <c r="G13" i="15"/>
  <c r="G9" i="15"/>
  <c r="R13" i="15"/>
  <c r="N15" i="15"/>
  <c r="R9" i="15"/>
  <c r="N13" i="15"/>
  <c r="Q13" i="15"/>
  <c r="I13" i="15"/>
  <c r="Q9" i="15"/>
  <c r="I9" i="15"/>
  <c r="L13" i="15"/>
  <c r="H9" i="15"/>
  <c r="P15" i="15" l="1"/>
  <c r="P25" i="15"/>
  <c r="I15" i="15"/>
  <c r="I25" i="15"/>
  <c r="G15" i="15"/>
  <c r="G25" i="15"/>
  <c r="K15" i="15"/>
  <c r="K25" i="15"/>
  <c r="Q15" i="15"/>
  <c r="Q25" i="15"/>
  <c r="R25" i="15"/>
  <c r="R15" i="15"/>
  <c r="H25" i="15"/>
  <c r="H15" i="15"/>
  <c r="J15" i="15"/>
  <c r="J25" i="15"/>
  <c r="M25" i="15"/>
  <c r="M15" i="15"/>
  <c r="O15" i="15"/>
  <c r="O25" i="15"/>
  <c r="X20" i="13" l="1"/>
  <c r="U20" i="13"/>
  <c r="R20" i="13"/>
  <c r="O20" i="13"/>
  <c r="L20" i="13"/>
  <c r="I20" i="13"/>
  <c r="X19" i="13"/>
  <c r="U19" i="13"/>
  <c r="R19" i="13"/>
  <c r="O19" i="13"/>
  <c r="L19" i="13"/>
  <c r="I19" i="13"/>
  <c r="X18" i="13"/>
  <c r="U18" i="13"/>
  <c r="R18" i="13"/>
  <c r="O18" i="13"/>
  <c r="L18" i="13"/>
  <c r="I18" i="13"/>
  <c r="X17" i="13"/>
  <c r="U17" i="13"/>
  <c r="R17" i="13"/>
  <c r="O17" i="13"/>
  <c r="L17" i="13"/>
  <c r="I17" i="13"/>
  <c r="X16" i="13"/>
  <c r="U16" i="13"/>
  <c r="R16" i="13"/>
  <c r="O16" i="13"/>
  <c r="L16" i="13"/>
  <c r="I16" i="13"/>
  <c r="X15" i="13"/>
  <c r="U15" i="13"/>
  <c r="R15" i="13"/>
  <c r="O15" i="13"/>
  <c r="L15" i="13"/>
  <c r="I15" i="13"/>
  <c r="X14" i="13"/>
  <c r="U14" i="13"/>
  <c r="R14" i="13"/>
  <c r="O14" i="13"/>
  <c r="L14" i="13"/>
  <c r="I14" i="13"/>
  <c r="X13" i="13"/>
  <c r="U13" i="13"/>
  <c r="R13" i="13"/>
  <c r="O13" i="13"/>
  <c r="L13" i="13"/>
  <c r="I13" i="13"/>
  <c r="X12" i="13"/>
  <c r="U12" i="13"/>
  <c r="R12" i="13"/>
  <c r="O12" i="13"/>
  <c r="L12" i="13"/>
  <c r="I12" i="13"/>
  <c r="X11" i="13"/>
  <c r="U11" i="13"/>
  <c r="R11" i="13"/>
  <c r="O11" i="13"/>
  <c r="L11" i="13"/>
  <c r="I11" i="13"/>
  <c r="X10" i="13"/>
  <c r="U10" i="13"/>
  <c r="R10" i="13"/>
  <c r="O10" i="13"/>
  <c r="L10" i="13"/>
  <c r="I10" i="13"/>
  <c r="X9" i="13"/>
  <c r="U9" i="13"/>
  <c r="R9" i="13"/>
  <c r="O9" i="13"/>
  <c r="L9" i="13"/>
  <c r="I9" i="13"/>
  <c r="X8" i="13"/>
  <c r="U8" i="13"/>
  <c r="R8" i="13"/>
  <c r="O8" i="13"/>
  <c r="L8" i="13"/>
  <c r="I8" i="13"/>
  <c r="X7" i="13"/>
  <c r="U7" i="13"/>
  <c r="R7" i="13"/>
  <c r="O7" i="13"/>
  <c r="L7" i="13"/>
  <c r="I7" i="13"/>
  <c r="O18" i="12"/>
  <c r="P18" i="12" s="1"/>
  <c r="O17" i="12"/>
  <c r="P17" i="12" s="1"/>
  <c r="O16" i="12"/>
  <c r="P16" i="12" s="1"/>
  <c r="O15" i="12"/>
  <c r="P15" i="12" s="1"/>
  <c r="O14" i="12"/>
  <c r="P14" i="12" s="1"/>
  <c r="O13" i="12"/>
  <c r="P13" i="12" s="1"/>
  <c r="O12" i="12"/>
  <c r="P12" i="12" s="1"/>
  <c r="O11" i="12"/>
  <c r="P11" i="12" s="1"/>
  <c r="O10" i="12"/>
  <c r="P10" i="12" s="1"/>
  <c r="O9" i="12"/>
  <c r="P9" i="12" s="1"/>
  <c r="O8" i="12"/>
  <c r="P8" i="12" s="1"/>
  <c r="O7" i="12"/>
  <c r="P7" i="12" s="1"/>
  <c r="O6" i="12"/>
  <c r="P6" i="12" s="1"/>
  <c r="O5" i="12"/>
  <c r="P5" i="12" s="1"/>
  <c r="X34" i="10"/>
  <c r="U34" i="10"/>
  <c r="R34" i="10"/>
  <c r="O34" i="10"/>
  <c r="L34" i="10"/>
  <c r="I34" i="10"/>
  <c r="X33" i="10"/>
  <c r="U33" i="10"/>
  <c r="R33" i="10"/>
  <c r="O33" i="10"/>
  <c r="L33" i="10"/>
  <c r="I33" i="10"/>
  <c r="X32" i="10"/>
  <c r="U32" i="10"/>
  <c r="R32" i="10"/>
  <c r="O32" i="10"/>
  <c r="L32" i="10"/>
  <c r="I32" i="10"/>
  <c r="X31" i="10"/>
  <c r="U31" i="10"/>
  <c r="R31" i="10"/>
  <c r="O31" i="10"/>
  <c r="L31" i="10"/>
  <c r="I31" i="10"/>
  <c r="X30" i="10"/>
  <c r="U30" i="10"/>
  <c r="R30" i="10"/>
  <c r="O30" i="10"/>
  <c r="L30" i="10"/>
  <c r="I30" i="10"/>
  <c r="X29" i="10"/>
  <c r="U29" i="10"/>
  <c r="R29" i="10"/>
  <c r="O29" i="10"/>
  <c r="L29" i="10"/>
  <c r="I29" i="10"/>
  <c r="X28" i="10"/>
  <c r="U28" i="10"/>
  <c r="R28" i="10"/>
  <c r="O28" i="10"/>
  <c r="L28" i="10"/>
  <c r="I28" i="10"/>
  <c r="X27" i="10"/>
  <c r="U27" i="10"/>
  <c r="R27" i="10"/>
  <c r="O27" i="10"/>
  <c r="L27" i="10"/>
  <c r="I27" i="10"/>
  <c r="X26" i="10"/>
  <c r="U26" i="10"/>
  <c r="R26" i="10"/>
  <c r="O26" i="10"/>
  <c r="L26" i="10"/>
  <c r="I26" i="10"/>
  <c r="X25" i="10"/>
  <c r="U25" i="10"/>
  <c r="R25" i="10"/>
  <c r="O25" i="10"/>
  <c r="L25" i="10"/>
  <c r="I25" i="10"/>
  <c r="X24" i="10"/>
  <c r="U24" i="10"/>
  <c r="R24" i="10"/>
  <c r="O24" i="10"/>
  <c r="L24" i="10"/>
  <c r="I24" i="10"/>
  <c r="X23" i="10"/>
  <c r="U23" i="10"/>
  <c r="R23" i="10"/>
  <c r="O23" i="10"/>
  <c r="L23" i="10"/>
  <c r="I23" i="10"/>
  <c r="X22" i="10"/>
  <c r="U22" i="10"/>
  <c r="R22" i="10"/>
  <c r="O22" i="10"/>
  <c r="L22" i="10"/>
  <c r="I22" i="10"/>
  <c r="X21" i="10"/>
  <c r="U21" i="10"/>
  <c r="R21" i="10"/>
  <c r="O21" i="10"/>
  <c r="L21" i="10"/>
  <c r="I21" i="10"/>
  <c r="X20" i="10"/>
  <c r="U20" i="10"/>
  <c r="R20" i="10"/>
  <c r="O20" i="10"/>
  <c r="L20" i="10"/>
  <c r="I20" i="10"/>
  <c r="X19" i="10"/>
  <c r="U19" i="10"/>
  <c r="R19" i="10"/>
  <c r="O19" i="10"/>
  <c r="L19" i="10"/>
  <c r="I19" i="10"/>
  <c r="X18" i="10"/>
  <c r="U18" i="10"/>
  <c r="R18" i="10"/>
  <c r="O18" i="10"/>
  <c r="L18" i="10"/>
  <c r="I18" i="10"/>
  <c r="X17" i="10"/>
  <c r="U17" i="10"/>
  <c r="R17" i="10"/>
  <c r="O17" i="10"/>
  <c r="L17" i="10"/>
  <c r="I17" i="10"/>
  <c r="X16" i="10"/>
  <c r="U16" i="10"/>
  <c r="R16" i="10"/>
  <c r="O16" i="10"/>
  <c r="L16" i="10"/>
  <c r="I16" i="10"/>
  <c r="X15" i="10"/>
  <c r="U15" i="10"/>
  <c r="R15" i="10"/>
  <c r="O15" i="10"/>
  <c r="L15" i="10"/>
  <c r="I15" i="10"/>
  <c r="X14" i="10"/>
  <c r="U14" i="10"/>
  <c r="R14" i="10"/>
  <c r="O14" i="10"/>
  <c r="L14" i="10"/>
  <c r="I14" i="10"/>
  <c r="X13" i="10"/>
  <c r="U13" i="10"/>
  <c r="R13" i="10"/>
  <c r="O13" i="10"/>
  <c r="L13" i="10"/>
  <c r="I13" i="10"/>
  <c r="X12" i="10"/>
  <c r="U12" i="10"/>
  <c r="R12" i="10"/>
  <c r="O12" i="10"/>
  <c r="L12" i="10"/>
  <c r="I12" i="10"/>
  <c r="X11" i="10"/>
  <c r="U11" i="10"/>
  <c r="R11" i="10"/>
  <c r="O11" i="10"/>
  <c r="L11" i="10"/>
  <c r="I11" i="10"/>
  <c r="X10" i="10"/>
  <c r="U10" i="10"/>
  <c r="R10" i="10"/>
  <c r="O10" i="10"/>
  <c r="L10" i="10"/>
  <c r="I10" i="10"/>
  <c r="X9" i="10"/>
  <c r="U9" i="10"/>
  <c r="R9" i="10"/>
  <c r="O9" i="10"/>
  <c r="L9" i="10"/>
  <c r="I9" i="10"/>
  <c r="X8" i="10"/>
  <c r="U8" i="10"/>
  <c r="R8" i="10"/>
  <c r="O8" i="10"/>
  <c r="L8" i="10"/>
  <c r="I8" i="10"/>
  <c r="X7" i="10"/>
  <c r="U7" i="10"/>
  <c r="R7" i="10"/>
  <c r="O7" i="10"/>
  <c r="L7" i="10"/>
  <c r="I7" i="10"/>
  <c r="N25" i="9"/>
  <c r="O25" i="9" s="1"/>
  <c r="N24" i="9"/>
  <c r="O24" i="9" s="1"/>
  <c r="N23" i="9"/>
  <c r="O23" i="9" s="1"/>
  <c r="N22" i="9"/>
  <c r="O22" i="9" s="1"/>
  <c r="N21" i="9"/>
  <c r="O21" i="9" s="1"/>
  <c r="N20" i="9"/>
  <c r="O20" i="9" s="1"/>
  <c r="L19" i="9"/>
  <c r="N19" i="9" s="1"/>
  <c r="O19" i="9" s="1"/>
  <c r="K19" i="9"/>
  <c r="J19" i="9"/>
  <c r="I19" i="9"/>
  <c r="H19" i="9"/>
  <c r="G19" i="9"/>
  <c r="F19" i="9"/>
  <c r="E19" i="9"/>
  <c r="D19" i="9"/>
  <c r="N13" i="9"/>
  <c r="O13" i="9" s="1"/>
  <c r="N12" i="9"/>
  <c r="O12" i="9" s="1"/>
  <c r="N11" i="9"/>
  <c r="O11" i="9" s="1"/>
  <c r="N10" i="9"/>
  <c r="O10" i="9" s="1"/>
  <c r="N9" i="9"/>
  <c r="O9" i="9" s="1"/>
  <c r="N8" i="9"/>
  <c r="O8" i="9" s="1"/>
  <c r="N7" i="9"/>
  <c r="O7" i="9" s="1"/>
  <c r="L7" i="9"/>
  <c r="K7" i="9"/>
  <c r="J7" i="9"/>
  <c r="I7" i="9"/>
  <c r="H7" i="9"/>
  <c r="G7" i="9"/>
  <c r="F7" i="9"/>
  <c r="E7" i="9"/>
  <c r="D7" i="9"/>
  <c r="P57" i="7" l="1"/>
  <c r="Q57" i="7" s="1"/>
  <c r="P56" i="7"/>
  <c r="Q56" i="7" s="1"/>
  <c r="O55" i="7"/>
  <c r="N55" i="7"/>
  <c r="M55" i="7"/>
  <c r="L55" i="7"/>
  <c r="K55" i="7"/>
  <c r="J55" i="7"/>
  <c r="I55" i="7"/>
  <c r="H55" i="7"/>
  <c r="G55" i="7"/>
  <c r="F55" i="7"/>
  <c r="P53" i="7"/>
  <c r="Q53" i="7" s="1"/>
  <c r="P52" i="7"/>
  <c r="Q52" i="7" s="1"/>
  <c r="O51" i="7"/>
  <c r="N51" i="7"/>
  <c r="M51" i="7"/>
  <c r="L51" i="7"/>
  <c r="K51" i="7"/>
  <c r="J51" i="7"/>
  <c r="I51" i="7"/>
  <c r="H51" i="7"/>
  <c r="G51" i="7"/>
  <c r="F51" i="7"/>
  <c r="O49" i="7"/>
  <c r="N49" i="7"/>
  <c r="M49" i="7"/>
  <c r="L49" i="7"/>
  <c r="K49" i="7"/>
  <c r="J49" i="7"/>
  <c r="I49" i="7"/>
  <c r="H49" i="7"/>
  <c r="G49" i="7"/>
  <c r="F49" i="7"/>
  <c r="O48" i="7"/>
  <c r="N48" i="7"/>
  <c r="M48" i="7"/>
  <c r="L48" i="7"/>
  <c r="K48" i="7"/>
  <c r="J48" i="7"/>
  <c r="I48" i="7"/>
  <c r="H48" i="7"/>
  <c r="G48" i="7"/>
  <c r="F48" i="7"/>
  <c r="P47" i="7"/>
  <c r="Q47" i="7" s="1"/>
  <c r="P46" i="7"/>
  <c r="Q46" i="7" s="1"/>
  <c r="O45" i="7"/>
  <c r="N45" i="7"/>
  <c r="M45" i="7"/>
  <c r="L45" i="7"/>
  <c r="K45" i="7"/>
  <c r="J45" i="7"/>
  <c r="I45" i="7"/>
  <c r="H45" i="7"/>
  <c r="G45" i="7"/>
  <c r="F45" i="7"/>
  <c r="P44" i="7"/>
  <c r="Q44" i="7" s="1"/>
  <c r="P43" i="7"/>
  <c r="Q43" i="7" s="1"/>
  <c r="O42" i="7"/>
  <c r="N42" i="7"/>
  <c r="M42" i="7"/>
  <c r="L42" i="7"/>
  <c r="L41" i="7" s="1"/>
  <c r="K42" i="7"/>
  <c r="J42" i="7"/>
  <c r="I42" i="7"/>
  <c r="H42" i="7"/>
  <c r="H41" i="7" s="1"/>
  <c r="G42" i="7"/>
  <c r="F42" i="7"/>
  <c r="O39" i="7"/>
  <c r="N39" i="7"/>
  <c r="M39" i="7"/>
  <c r="L39" i="7"/>
  <c r="K39" i="7"/>
  <c r="O38" i="7"/>
  <c r="N38" i="7"/>
  <c r="M38" i="7"/>
  <c r="L38" i="7"/>
  <c r="K38" i="7"/>
  <c r="P37" i="7"/>
  <c r="Q37" i="7" s="1"/>
  <c r="P36" i="7"/>
  <c r="Q36" i="7" s="1"/>
  <c r="O35" i="7"/>
  <c r="N35" i="7"/>
  <c r="M35" i="7"/>
  <c r="L35" i="7"/>
  <c r="K35" i="7"/>
  <c r="P34" i="7"/>
  <c r="Q34" i="7" s="1"/>
  <c r="P33" i="7"/>
  <c r="Q33" i="7" s="1"/>
  <c r="O32" i="7"/>
  <c r="N32" i="7"/>
  <c r="M32" i="7"/>
  <c r="L32" i="7"/>
  <c r="K32" i="7"/>
  <c r="O29" i="7"/>
  <c r="N29" i="7"/>
  <c r="M29" i="7"/>
  <c r="L29" i="7"/>
  <c r="K29" i="7"/>
  <c r="J29" i="7"/>
  <c r="I29" i="7"/>
  <c r="H29" i="7"/>
  <c r="G29" i="7"/>
  <c r="F29" i="7"/>
  <c r="O28" i="7"/>
  <c r="N28" i="7"/>
  <c r="M28" i="7"/>
  <c r="L28" i="7"/>
  <c r="K28" i="7"/>
  <c r="J28" i="7"/>
  <c r="I28" i="7"/>
  <c r="H28" i="7"/>
  <c r="G28" i="7"/>
  <c r="F28" i="7"/>
  <c r="P27" i="7"/>
  <c r="Q27" i="7" s="1"/>
  <c r="P26" i="7"/>
  <c r="Q26" i="7" s="1"/>
  <c r="O25" i="7"/>
  <c r="N25" i="7"/>
  <c r="M25" i="7"/>
  <c r="L25" i="7"/>
  <c r="K25" i="7"/>
  <c r="J25" i="7"/>
  <c r="I25" i="7"/>
  <c r="H25" i="7"/>
  <c r="G25" i="7"/>
  <c r="F25" i="7"/>
  <c r="P24" i="7"/>
  <c r="Q24" i="7" s="1"/>
  <c r="P23" i="7"/>
  <c r="Q23" i="7" s="1"/>
  <c r="O22" i="7"/>
  <c r="N22" i="7"/>
  <c r="M22" i="7"/>
  <c r="L22" i="7"/>
  <c r="K22" i="7"/>
  <c r="J22" i="7"/>
  <c r="I22" i="7"/>
  <c r="H22" i="7"/>
  <c r="G22" i="7"/>
  <c r="F22" i="7"/>
  <c r="O18" i="7"/>
  <c r="N18" i="7"/>
  <c r="M18" i="7"/>
  <c r="L18" i="7"/>
  <c r="K18" i="7"/>
  <c r="J18" i="7"/>
  <c r="I18" i="7"/>
  <c r="H18" i="7"/>
  <c r="G18" i="7"/>
  <c r="F18" i="7"/>
  <c r="O16" i="7"/>
  <c r="N16" i="7"/>
  <c r="M16" i="7"/>
  <c r="L16" i="7"/>
  <c r="K16" i="7"/>
  <c r="J16" i="7"/>
  <c r="I16" i="7"/>
  <c r="H16" i="7"/>
  <c r="G16" i="7"/>
  <c r="F16" i="7"/>
  <c r="O14" i="7"/>
  <c r="N14" i="7"/>
  <c r="M14" i="7"/>
  <c r="L14" i="7"/>
  <c r="K14" i="7"/>
  <c r="J14" i="7"/>
  <c r="I14" i="7"/>
  <c r="H14" i="7"/>
  <c r="G14" i="7"/>
  <c r="F14" i="7"/>
  <c r="P13" i="7"/>
  <c r="Q13" i="7" s="1"/>
  <c r="P12" i="7"/>
  <c r="Q12" i="7" s="1"/>
  <c r="P11" i="7"/>
  <c r="Q11" i="7" s="1"/>
  <c r="O10" i="7"/>
  <c r="N10" i="7"/>
  <c r="M10" i="7"/>
  <c r="L10" i="7"/>
  <c r="K10" i="7"/>
  <c r="J10" i="7"/>
  <c r="I10" i="7"/>
  <c r="H10" i="7"/>
  <c r="G10" i="7"/>
  <c r="F10" i="7"/>
  <c r="P9" i="7"/>
  <c r="Q9" i="7" s="1"/>
  <c r="P8" i="7"/>
  <c r="Q8" i="7" s="1"/>
  <c r="P7" i="7"/>
  <c r="Q7" i="7" s="1"/>
  <c r="O6" i="7"/>
  <c r="N6" i="7"/>
  <c r="N5" i="7" s="1"/>
  <c r="M6" i="7"/>
  <c r="L6" i="7"/>
  <c r="K6" i="7"/>
  <c r="J6" i="7"/>
  <c r="I6" i="7"/>
  <c r="H6" i="7"/>
  <c r="G6" i="7"/>
  <c r="F6" i="7"/>
  <c r="F5" i="7" s="1"/>
  <c r="J5" i="7" l="1"/>
  <c r="N31" i="7"/>
  <c r="P10" i="7"/>
  <c r="Q10" i="7" s="1"/>
  <c r="I5" i="7"/>
  <c r="I19" i="7" s="1"/>
  <c r="F41" i="7"/>
  <c r="N41" i="7"/>
  <c r="P51" i="7"/>
  <c r="Q51" i="7" s="1"/>
  <c r="K31" i="7"/>
  <c r="L31" i="7"/>
  <c r="M41" i="7"/>
  <c r="F15" i="7"/>
  <c r="M31" i="7"/>
  <c r="P35" i="7"/>
  <c r="Q35" i="7" s="1"/>
  <c r="H5" i="7"/>
  <c r="H19" i="7" s="1"/>
  <c r="L5" i="7"/>
  <c r="L19" i="7" s="1"/>
  <c r="F21" i="7"/>
  <c r="J21" i="7"/>
  <c r="N21" i="7"/>
  <c r="I21" i="7"/>
  <c r="M21" i="7"/>
  <c r="M5" i="7"/>
  <c r="M19" i="7" s="1"/>
  <c r="P22" i="7"/>
  <c r="Q22" i="7" s="1"/>
  <c r="P55" i="7"/>
  <c r="Q55" i="7" s="1"/>
  <c r="P29" i="7"/>
  <c r="Q29" i="7" s="1"/>
  <c r="I41" i="7"/>
  <c r="P48" i="7"/>
  <c r="Q48" i="7" s="1"/>
  <c r="G5" i="7"/>
  <c r="G15" i="7" s="1"/>
  <c r="K5" i="7"/>
  <c r="K15" i="7" s="1"/>
  <c r="O5" i="7"/>
  <c r="P5" i="7" s="1"/>
  <c r="Q5" i="7" s="1"/>
  <c r="F17" i="7"/>
  <c r="J17" i="7"/>
  <c r="P42" i="7"/>
  <c r="Q42" i="7" s="1"/>
  <c r="J41" i="7"/>
  <c r="I15" i="7"/>
  <c r="N17" i="7"/>
  <c r="J15" i="7"/>
  <c r="N15" i="7"/>
  <c r="P28" i="7"/>
  <c r="Q28" i="7" s="1"/>
  <c r="H21" i="7"/>
  <c r="L21" i="7"/>
  <c r="P32" i="7"/>
  <c r="Q32" i="7" s="1"/>
  <c r="P38" i="7"/>
  <c r="Q38" i="7" s="1"/>
  <c r="G41" i="7"/>
  <c r="K41" i="7"/>
  <c r="O41" i="7"/>
  <c r="F19" i="7"/>
  <c r="J19" i="7"/>
  <c r="N19" i="7"/>
  <c r="G21" i="7"/>
  <c r="K21" i="7"/>
  <c r="O21" i="7"/>
  <c r="P39" i="7"/>
  <c r="Q39" i="7" s="1"/>
  <c r="P49" i="7"/>
  <c r="Q49" i="7" s="1"/>
  <c r="G19" i="7"/>
  <c r="K19" i="7"/>
  <c r="H17" i="7"/>
  <c r="P6" i="7"/>
  <c r="Q6" i="7" s="1"/>
  <c r="P25" i="7"/>
  <c r="Q25" i="7" s="1"/>
  <c r="O31" i="7"/>
  <c r="P31" i="7" s="1"/>
  <c r="Q31" i="7" s="1"/>
  <c r="P14" i="7"/>
  <c r="Q14" i="7" s="1"/>
  <c r="P16" i="7"/>
  <c r="Q16" i="7" s="1"/>
  <c r="P18" i="7"/>
  <c r="Q18" i="7" s="1"/>
  <c r="P45" i="7"/>
  <c r="Q45" i="7" s="1"/>
  <c r="I17" i="7" l="1"/>
  <c r="L15" i="7"/>
  <c r="P41" i="7"/>
  <c r="Q41" i="7" s="1"/>
  <c r="O17" i="7"/>
  <c r="M17" i="7"/>
  <c r="L17" i="7"/>
  <c r="O19" i="7"/>
  <c r="H15" i="7"/>
  <c r="P21" i="7"/>
  <c r="Q21" i="7" s="1"/>
  <c r="M15" i="7"/>
  <c r="O15" i="7"/>
  <c r="K17" i="7"/>
  <c r="G17" i="7"/>
</calcChain>
</file>

<file path=xl/sharedStrings.xml><?xml version="1.0" encoding="utf-8"?>
<sst xmlns="http://schemas.openxmlformats.org/spreadsheetml/2006/main" count="969" uniqueCount="326">
  <si>
    <t>S62</t>
  </si>
  <si>
    <t>S63</t>
  </si>
  <si>
    <t>H元</t>
  </si>
  <si>
    <t>H2</t>
  </si>
  <si>
    <t>H3</t>
  </si>
  <si>
    <t>H4</t>
  </si>
  <si>
    <t>H5</t>
  </si>
  <si>
    <t>H6</t>
  </si>
  <si>
    <t>H7</t>
  </si>
  <si>
    <t>H8</t>
  </si>
  <si>
    <t>H9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</si>
  <si>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</si>
  <si>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</si>
  <si>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</si>
  <si>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</si>
  <si>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</si>
  <si>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</si>
  <si>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</si>
  <si>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</si>
  <si>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</si>
  <si>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</si>
  <si>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</si>
  <si>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</si>
  <si>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</si>
  <si>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</si>
  <si>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</si>
  <si>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H25</t>
  </si>
  <si>
    <t>H26</t>
  </si>
  <si>
    <t>H27</t>
  </si>
  <si>
    <t>H28</t>
  </si>
  <si>
    <t>増減数</t>
    <rPh sb="0" eb="2">
      <t>ゾウゲン</t>
    </rPh>
    <rPh sb="2" eb="3">
      <t>スウ</t>
    </rPh>
    <phoneticPr fontId="2"/>
  </si>
  <si>
    <t>増減率</t>
    <rPh sb="0" eb="2">
      <t>ゾウゲン</t>
    </rPh>
    <rPh sb="2" eb="3">
      <t>リツ</t>
    </rPh>
    <phoneticPr fontId="2"/>
  </si>
  <si>
    <t>総検挙件数</t>
    <rPh sb="0" eb="1">
      <t>ソウ</t>
    </rPh>
    <rPh sb="1" eb="3">
      <t>ケンキョ</t>
    </rPh>
    <rPh sb="3" eb="5">
      <t>ケンスウ</t>
    </rPh>
    <phoneticPr fontId="6"/>
  </si>
  <si>
    <t>刑法犯検挙件数</t>
    <rPh sb="0" eb="3">
      <t>ケイホウハン</t>
    </rPh>
    <rPh sb="3" eb="5">
      <t>ケンキョ</t>
    </rPh>
    <rPh sb="5" eb="7">
      <t>ケンスウ</t>
    </rPh>
    <phoneticPr fontId="6"/>
  </si>
  <si>
    <t>特別法犯検挙件数</t>
    <rPh sb="0" eb="3">
      <t>トクベツホウ</t>
    </rPh>
    <rPh sb="3" eb="4">
      <t>ハン</t>
    </rPh>
    <rPh sb="4" eb="6">
      <t>ケンキョ</t>
    </rPh>
    <rPh sb="6" eb="8">
      <t>ケンスウ</t>
    </rPh>
    <phoneticPr fontId="6"/>
  </si>
  <si>
    <t>検挙件数</t>
    <rPh sb="0" eb="2">
      <t>ケンキョ</t>
    </rPh>
    <rPh sb="2" eb="4">
      <t>ケンスウ</t>
    </rPh>
    <phoneticPr fontId="6"/>
  </si>
  <si>
    <t>検挙人員</t>
    <rPh sb="0" eb="2">
      <t>ケンキョ</t>
    </rPh>
    <rPh sb="2" eb="4">
      <t>ジンイン</t>
    </rPh>
    <phoneticPr fontId="6"/>
  </si>
  <si>
    <t>総検挙人員</t>
    <rPh sb="0" eb="1">
      <t>ソウ</t>
    </rPh>
    <rPh sb="1" eb="3">
      <t>ケンキョ</t>
    </rPh>
    <rPh sb="3" eb="5">
      <t>ジンイン</t>
    </rPh>
    <phoneticPr fontId="6"/>
  </si>
  <si>
    <t>刑法犯検挙人員</t>
    <rPh sb="0" eb="3">
      <t>ケイホウハン</t>
    </rPh>
    <rPh sb="3" eb="5">
      <t>ケンキョ</t>
    </rPh>
    <rPh sb="5" eb="7">
      <t>ジンイン</t>
    </rPh>
    <phoneticPr fontId="6"/>
  </si>
  <si>
    <t>特別法犯検挙人員</t>
    <rPh sb="0" eb="3">
      <t>トクベツホウ</t>
    </rPh>
    <rPh sb="3" eb="4">
      <t>ハン</t>
    </rPh>
    <rPh sb="4" eb="6">
      <t>ケンキョ</t>
    </rPh>
    <rPh sb="6" eb="8">
      <t>ジンイン</t>
    </rPh>
    <phoneticPr fontId="6"/>
  </si>
  <si>
    <t>H元</t>
    <rPh sb="1" eb="2">
      <t>モト</t>
    </rPh>
    <phoneticPr fontId="2"/>
  </si>
  <si>
    <t>刑法犯検挙件数に占める来日外国人犯罪の割合</t>
    <rPh sb="0" eb="2">
      <t>ケイホウ</t>
    </rPh>
    <rPh sb="2" eb="3">
      <t>ハン</t>
    </rPh>
    <rPh sb="3" eb="5">
      <t>ケンキョ</t>
    </rPh>
    <rPh sb="5" eb="7">
      <t>ケンスウ</t>
    </rPh>
    <rPh sb="8" eb="9">
      <t>シ</t>
    </rPh>
    <rPh sb="11" eb="13">
      <t>ライニチ</t>
    </rPh>
    <rPh sb="13" eb="15">
      <t>ガイコク</t>
    </rPh>
    <rPh sb="15" eb="16">
      <t>ジン</t>
    </rPh>
    <rPh sb="16" eb="18">
      <t>ハンザイ</t>
    </rPh>
    <rPh sb="19" eb="21">
      <t>ワリアイ</t>
    </rPh>
    <phoneticPr fontId="6"/>
  </si>
  <si>
    <t>刑法犯検挙人員に占める来日外国人の割合</t>
    <rPh sb="0" eb="2">
      <t>ケイホウ</t>
    </rPh>
    <rPh sb="2" eb="3">
      <t>ハン</t>
    </rPh>
    <rPh sb="3" eb="5">
      <t>ケンキョ</t>
    </rPh>
    <rPh sb="5" eb="7">
      <t>ジンイン</t>
    </rPh>
    <rPh sb="8" eb="9">
      <t>シ</t>
    </rPh>
    <rPh sb="11" eb="13">
      <t>ライニチ</t>
    </rPh>
    <rPh sb="13" eb="15">
      <t>ガイコク</t>
    </rPh>
    <rPh sb="15" eb="16">
      <t>ジン</t>
    </rPh>
    <rPh sb="17" eb="19">
      <t>ワリアイ</t>
    </rPh>
    <phoneticPr fontId="6"/>
  </si>
  <si>
    <t>総検挙件数</t>
    <rPh sb="0" eb="1">
      <t>ソウ</t>
    </rPh>
    <rPh sb="1" eb="3">
      <t>ケンキョ</t>
    </rPh>
    <rPh sb="3" eb="5">
      <t>ケンスウ</t>
    </rPh>
    <phoneticPr fontId="5"/>
  </si>
  <si>
    <t>総検挙人員</t>
    <rPh sb="0" eb="1">
      <t>ソウ</t>
    </rPh>
    <rPh sb="1" eb="3">
      <t>ケンキョ</t>
    </rPh>
    <rPh sb="3" eb="5">
      <t>ジンイン</t>
    </rPh>
    <phoneticPr fontId="5"/>
  </si>
  <si>
    <t>刑法犯</t>
    <rPh sb="0" eb="3">
      <t>ケイホウハン</t>
    </rPh>
    <phoneticPr fontId="5"/>
  </si>
  <si>
    <t>特別法犯</t>
    <rPh sb="0" eb="4">
      <t>トクベツホウハン</t>
    </rPh>
    <phoneticPr fontId="5"/>
  </si>
  <si>
    <t>構成比</t>
    <rPh sb="0" eb="3">
      <t>コウセイヒ</t>
    </rPh>
    <phoneticPr fontId="5"/>
  </si>
  <si>
    <t>総数</t>
  </si>
  <si>
    <t>中国</t>
  </si>
  <si>
    <t>ベトナム</t>
  </si>
  <si>
    <t>韓国</t>
  </si>
  <si>
    <t>ブラジル</t>
  </si>
  <si>
    <t>タイ</t>
  </si>
  <si>
    <t>ペルー</t>
  </si>
  <si>
    <t>ネパール</t>
  </si>
  <si>
    <t>中国（台湾）</t>
    <rPh sb="0" eb="2">
      <t>チュウゴク</t>
    </rPh>
    <phoneticPr fontId="2"/>
  </si>
  <si>
    <t>アメリカ</t>
  </si>
  <si>
    <t>インドネシア</t>
  </si>
  <si>
    <t>その他</t>
    <rPh sb="2" eb="3">
      <t>タ</t>
    </rPh>
    <phoneticPr fontId="7"/>
  </si>
  <si>
    <t>フィリピン</t>
  </si>
  <si>
    <t>その他</t>
  </si>
  <si>
    <t>刑　法　犯</t>
    <rPh sb="0" eb="1">
      <t>ケイ</t>
    </rPh>
    <rPh sb="2" eb="3">
      <t>ホウ</t>
    </rPh>
    <rPh sb="4" eb="5">
      <t>ハン</t>
    </rPh>
    <phoneticPr fontId="3"/>
  </si>
  <si>
    <t>特別法犯</t>
    <rPh sb="0" eb="4">
      <t>トクベツホウハン</t>
    </rPh>
    <phoneticPr fontId="3"/>
  </si>
  <si>
    <t>増減数</t>
    <rPh sb="0" eb="1">
      <t>ゾウ</t>
    </rPh>
    <rPh sb="1" eb="2">
      <t>ゲン</t>
    </rPh>
    <rPh sb="2" eb="3">
      <t>スウ</t>
    </rPh>
    <phoneticPr fontId="3"/>
  </si>
  <si>
    <t>増減率</t>
    <rPh sb="0" eb="3">
      <t>ゾウゲンリツ</t>
    </rPh>
    <phoneticPr fontId="3"/>
  </si>
  <si>
    <t>刑法犯</t>
    <rPh sb="0" eb="3">
      <t>ケイホウハン</t>
    </rPh>
    <phoneticPr fontId="3"/>
  </si>
  <si>
    <t>件　数</t>
    <rPh sb="0" eb="1">
      <t>ケン</t>
    </rPh>
    <rPh sb="2" eb="3">
      <t>カズ</t>
    </rPh>
    <phoneticPr fontId="3"/>
  </si>
  <si>
    <t>特別法犯</t>
    <rPh sb="0" eb="3">
      <t>トクベツホウ</t>
    </rPh>
    <rPh sb="3" eb="4">
      <t>ハン</t>
    </rPh>
    <phoneticPr fontId="3"/>
  </si>
  <si>
    <t>人　員</t>
    <rPh sb="0" eb="1">
      <t>ヒト</t>
    </rPh>
    <rPh sb="2" eb="3">
      <t>イン</t>
    </rPh>
    <phoneticPr fontId="3"/>
  </si>
  <si>
    <t>凶悪犯</t>
    <rPh sb="0" eb="3">
      <t>キョウアクハン</t>
    </rPh>
    <phoneticPr fontId="3"/>
  </si>
  <si>
    <t>入管法</t>
    <rPh sb="0" eb="1">
      <t>イリ</t>
    </rPh>
    <rPh sb="1" eb="2">
      <t>カン</t>
    </rPh>
    <rPh sb="2" eb="3">
      <t>ホウ</t>
    </rPh>
    <phoneticPr fontId="3"/>
  </si>
  <si>
    <t>構成比</t>
    <rPh sb="0" eb="3">
      <t>コウセイヒ</t>
    </rPh>
    <phoneticPr fontId="3"/>
  </si>
  <si>
    <t>粗暴犯</t>
    <rPh sb="0" eb="2">
      <t>ソボウ</t>
    </rPh>
    <rPh sb="2" eb="3">
      <t>ハン</t>
    </rPh>
    <phoneticPr fontId="3"/>
  </si>
  <si>
    <t>風営適
正化法</t>
    <rPh sb="0" eb="1">
      <t>カゼ</t>
    </rPh>
    <rPh sb="1" eb="2">
      <t>エイ</t>
    </rPh>
    <rPh sb="2" eb="3">
      <t>テキ</t>
    </rPh>
    <rPh sb="4" eb="5">
      <t>セイ</t>
    </rPh>
    <rPh sb="5" eb="6">
      <t>カ</t>
    </rPh>
    <rPh sb="6" eb="7">
      <t>ホウ</t>
    </rPh>
    <phoneticPr fontId="3"/>
  </si>
  <si>
    <t>窃盗犯</t>
    <rPh sb="0" eb="3">
      <t>セットウハン</t>
    </rPh>
    <phoneticPr fontId="3"/>
  </si>
  <si>
    <t>知能犯</t>
    <rPh sb="0" eb="3">
      <t>チノウハン</t>
    </rPh>
    <phoneticPr fontId="3"/>
  </si>
  <si>
    <t>風俗犯</t>
    <rPh sb="0" eb="2">
      <t>フウゾク</t>
    </rPh>
    <rPh sb="2" eb="3">
      <t>ハン</t>
    </rPh>
    <phoneticPr fontId="3"/>
  </si>
  <si>
    <t>薬物事犯</t>
    <rPh sb="0" eb="2">
      <t>ヤクブツ</t>
    </rPh>
    <rPh sb="2" eb="4">
      <t>ジハン</t>
    </rPh>
    <phoneticPr fontId="3"/>
  </si>
  <si>
    <t>売春防止法</t>
    <rPh sb="0" eb="2">
      <t>バイシュン</t>
    </rPh>
    <rPh sb="2" eb="5">
      <t>ボウシホウ</t>
    </rPh>
    <phoneticPr fontId="3"/>
  </si>
  <si>
    <t>銃刀法</t>
    <rPh sb="0" eb="1">
      <t>ジュウ</t>
    </rPh>
    <rPh sb="1" eb="2">
      <t>カタナ</t>
    </rPh>
    <rPh sb="2" eb="3">
      <t>ホウ</t>
    </rPh>
    <phoneticPr fontId="3"/>
  </si>
  <si>
    <t>刑　法　犯</t>
    <rPh sb="0" eb="1">
      <t>ケイ</t>
    </rPh>
    <rPh sb="2" eb="3">
      <t>ホウ</t>
    </rPh>
    <rPh sb="4" eb="5">
      <t>ハン</t>
    </rPh>
    <phoneticPr fontId="20"/>
  </si>
  <si>
    <t>増減率</t>
    <rPh sb="0" eb="3">
      <t>ゾウゲンリツ</t>
    </rPh>
    <phoneticPr fontId="20"/>
  </si>
  <si>
    <t>特別法犯</t>
    <rPh sb="0" eb="3">
      <t>トクベツホウ</t>
    </rPh>
    <rPh sb="3" eb="4">
      <t>ハン</t>
    </rPh>
    <phoneticPr fontId="20"/>
  </si>
  <si>
    <t>凶悪犯</t>
    <rPh sb="0" eb="3">
      <t>キョウアクハン</t>
    </rPh>
    <phoneticPr fontId="20"/>
  </si>
  <si>
    <t>件数</t>
    <rPh sb="0" eb="2">
      <t>ケンスウ</t>
    </rPh>
    <phoneticPr fontId="20"/>
  </si>
  <si>
    <t>人員</t>
    <rPh sb="0" eb="2">
      <t>ジンイン</t>
    </rPh>
    <phoneticPr fontId="20"/>
  </si>
  <si>
    <t>構成比</t>
    <rPh sb="0" eb="3">
      <t>コウセイヒ</t>
    </rPh>
    <phoneticPr fontId="20"/>
  </si>
  <si>
    <t>入管法</t>
    <rPh sb="0" eb="3">
      <t>ニュウカンホウ</t>
    </rPh>
    <phoneticPr fontId="20"/>
  </si>
  <si>
    <t>粗暴犯</t>
    <rPh sb="0" eb="2">
      <t>ソボウ</t>
    </rPh>
    <rPh sb="2" eb="3">
      <t>ハン</t>
    </rPh>
    <phoneticPr fontId="20"/>
  </si>
  <si>
    <t>窃盗犯</t>
    <rPh sb="0" eb="3">
      <t>セットウハン</t>
    </rPh>
    <phoneticPr fontId="20"/>
  </si>
  <si>
    <t>売防法</t>
    <rPh sb="0" eb="1">
      <t>バイ</t>
    </rPh>
    <rPh sb="1" eb="2">
      <t>ボウ</t>
    </rPh>
    <rPh sb="2" eb="3">
      <t>ホウ</t>
    </rPh>
    <phoneticPr fontId="20"/>
  </si>
  <si>
    <t>知能犯</t>
    <rPh sb="0" eb="3">
      <t>チノウハン</t>
    </rPh>
    <phoneticPr fontId="20"/>
  </si>
  <si>
    <t>銃刀法</t>
    <rPh sb="0" eb="3">
      <t>ジュウトウホウ</t>
    </rPh>
    <phoneticPr fontId="20"/>
  </si>
  <si>
    <t>風俗犯</t>
    <rPh sb="0" eb="2">
      <t>フウゾク</t>
    </rPh>
    <rPh sb="2" eb="3">
      <t>ハン</t>
    </rPh>
    <phoneticPr fontId="20"/>
  </si>
  <si>
    <t>薬物事犯</t>
    <rPh sb="0" eb="2">
      <t>ヤクブツ</t>
    </rPh>
    <rPh sb="2" eb="4">
      <t>ジハン</t>
    </rPh>
    <phoneticPr fontId="20"/>
  </si>
  <si>
    <t>その他</t>
    <rPh sb="2" eb="3">
      <t>タ</t>
    </rPh>
    <phoneticPr fontId="20"/>
  </si>
  <si>
    <t>売春防止法</t>
    <rPh sb="0" eb="2">
      <t>バイシュン</t>
    </rPh>
    <rPh sb="2" eb="5">
      <t>ボウシホウ</t>
    </rPh>
    <phoneticPr fontId="20"/>
  </si>
  <si>
    <t>その他の
刑 法 犯</t>
    <rPh sb="5" eb="6">
      <t>ケイ</t>
    </rPh>
    <rPh sb="7" eb="8">
      <t>ホウ</t>
    </rPh>
    <rPh sb="9" eb="10">
      <t>ハン</t>
    </rPh>
    <phoneticPr fontId="3"/>
  </si>
  <si>
    <t>H28</t>
    <phoneticPr fontId="6"/>
  </si>
  <si>
    <t>増減数</t>
    <rPh sb="0" eb="2">
      <t>ゾウゲン</t>
    </rPh>
    <rPh sb="2" eb="3">
      <t>スウ</t>
    </rPh>
    <phoneticPr fontId="6"/>
  </si>
  <si>
    <t>増減率</t>
    <rPh sb="0" eb="3">
      <t>ゾウゲンリツ</t>
    </rPh>
    <phoneticPr fontId="6"/>
  </si>
  <si>
    <t>合計(A)</t>
    <rPh sb="0" eb="2">
      <t>ゴウケイ</t>
    </rPh>
    <phoneticPr fontId="6"/>
  </si>
  <si>
    <t>刑法犯検挙人員</t>
    <rPh sb="0" eb="2">
      <t>ケイホウ</t>
    </rPh>
    <rPh sb="2" eb="3">
      <t>ハン</t>
    </rPh>
    <rPh sb="3" eb="5">
      <t>ケンキョ</t>
    </rPh>
    <rPh sb="5" eb="7">
      <t>ジンイン</t>
    </rPh>
    <phoneticPr fontId="6"/>
  </si>
  <si>
    <t>小計</t>
    <rPh sb="0" eb="1">
      <t>ショウ</t>
    </rPh>
    <rPh sb="1" eb="2">
      <t>ケイ</t>
    </rPh>
    <phoneticPr fontId="6"/>
  </si>
  <si>
    <t>正規滞在（B)</t>
    <rPh sb="0" eb="2">
      <t>セイキ</t>
    </rPh>
    <rPh sb="2" eb="4">
      <t>タイザイ</t>
    </rPh>
    <phoneticPr fontId="6"/>
  </si>
  <si>
    <t>不法滞在（C)</t>
    <rPh sb="0" eb="2">
      <t>フホウ</t>
    </rPh>
    <rPh sb="2" eb="4">
      <t>タイザイ</t>
    </rPh>
    <phoneticPr fontId="6"/>
  </si>
  <si>
    <t>うち不法残留(D)</t>
    <rPh sb="2" eb="4">
      <t>フホウ</t>
    </rPh>
    <rPh sb="4" eb="6">
      <t>ザンリュウ</t>
    </rPh>
    <phoneticPr fontId="6"/>
  </si>
  <si>
    <t>正規滞在（E)</t>
    <rPh sb="0" eb="2">
      <t>セイキ</t>
    </rPh>
    <rPh sb="2" eb="4">
      <t>タイザイ</t>
    </rPh>
    <phoneticPr fontId="6"/>
  </si>
  <si>
    <t>不法滞在（F)</t>
    <rPh sb="0" eb="2">
      <t>フホウ</t>
    </rPh>
    <rPh sb="2" eb="4">
      <t>タイザイ</t>
    </rPh>
    <phoneticPr fontId="6"/>
  </si>
  <si>
    <t>うち不法残留(G)</t>
    <rPh sb="2" eb="4">
      <t>フホウ</t>
    </rPh>
    <rPh sb="4" eb="6">
      <t>ザンリュウ</t>
    </rPh>
    <phoneticPr fontId="6"/>
  </si>
  <si>
    <t>正規滞在の総検挙人員（B)＋（E)</t>
    <rPh sb="0" eb="2">
      <t>セイキ</t>
    </rPh>
    <rPh sb="2" eb="4">
      <t>タイザイ</t>
    </rPh>
    <rPh sb="5" eb="6">
      <t>ソウ</t>
    </rPh>
    <rPh sb="6" eb="8">
      <t>ケンキョ</t>
    </rPh>
    <rPh sb="8" eb="10">
      <t>ジンイン</t>
    </rPh>
    <phoneticPr fontId="6"/>
  </si>
  <si>
    <t>構成比（B)+(E)/(A)</t>
    <rPh sb="0" eb="3">
      <t>コウセイヒ</t>
    </rPh>
    <phoneticPr fontId="6"/>
  </si>
  <si>
    <r>
      <t>-1.7</t>
    </r>
    <r>
      <rPr>
        <sz val="11"/>
        <color theme="1"/>
        <rFont val="ＭＳ Ｐゴシック"/>
        <family val="3"/>
        <charset val="128"/>
      </rPr>
      <t>ﾎﾟｲﾝﾄ</t>
    </r>
    <phoneticPr fontId="6"/>
  </si>
  <si>
    <t>不法滞在の総検挙人員（C)＋（F)</t>
    <rPh sb="0" eb="2">
      <t>フホウ</t>
    </rPh>
    <rPh sb="2" eb="4">
      <t>タイザイ</t>
    </rPh>
    <rPh sb="5" eb="6">
      <t>ソウ</t>
    </rPh>
    <rPh sb="6" eb="8">
      <t>ケンキョ</t>
    </rPh>
    <rPh sb="8" eb="10">
      <t>ジンイン</t>
    </rPh>
    <phoneticPr fontId="6"/>
  </si>
  <si>
    <t>構成比（C)+(F)/(A)</t>
    <rPh sb="0" eb="3">
      <t>コウセイヒ</t>
    </rPh>
    <phoneticPr fontId="6"/>
  </si>
  <si>
    <r>
      <t>1.7</t>
    </r>
    <r>
      <rPr>
        <sz val="11"/>
        <color theme="1"/>
        <rFont val="ＭＳ Ｐゴシック"/>
        <family val="3"/>
        <charset val="128"/>
      </rPr>
      <t>ﾎﾟｲﾝﾄ</t>
    </r>
    <phoneticPr fontId="6"/>
  </si>
  <si>
    <t>うち不法残留の総検挙人員(D)+(G)</t>
    <rPh sb="2" eb="4">
      <t>フホウ</t>
    </rPh>
    <rPh sb="4" eb="6">
      <t>ザンリュウ</t>
    </rPh>
    <rPh sb="7" eb="8">
      <t>ソウ</t>
    </rPh>
    <rPh sb="8" eb="10">
      <t>ケンキョ</t>
    </rPh>
    <rPh sb="10" eb="12">
      <t>ジンイン</t>
    </rPh>
    <phoneticPr fontId="6"/>
  </si>
  <si>
    <t>構成比（D)+(G)/(A)</t>
    <rPh sb="0" eb="3">
      <t>コウセイヒ</t>
    </rPh>
    <phoneticPr fontId="6"/>
  </si>
  <si>
    <r>
      <t>2.1</t>
    </r>
    <r>
      <rPr>
        <sz val="11"/>
        <color theme="1"/>
        <rFont val="ＭＳ Ｐゴシック"/>
        <family val="3"/>
        <charset val="128"/>
      </rPr>
      <t>ﾎﾟｲﾝﾄ</t>
    </r>
    <phoneticPr fontId="6"/>
  </si>
  <si>
    <t>短期滞在</t>
    <rPh sb="0" eb="2">
      <t>タンキ</t>
    </rPh>
    <rPh sb="2" eb="4">
      <t>タイザイ</t>
    </rPh>
    <phoneticPr fontId="6"/>
  </si>
  <si>
    <t>合計</t>
    <rPh sb="0" eb="2">
      <t>ゴウケイ</t>
    </rPh>
    <phoneticPr fontId="6"/>
  </si>
  <si>
    <t>正規滞在（A)</t>
    <rPh sb="0" eb="2">
      <t>セイキ</t>
    </rPh>
    <rPh sb="2" eb="4">
      <t>タイザイ</t>
    </rPh>
    <phoneticPr fontId="6"/>
  </si>
  <si>
    <t>不法残留（B)</t>
    <rPh sb="0" eb="2">
      <t>フホウ</t>
    </rPh>
    <rPh sb="2" eb="4">
      <t>ザンリュウ</t>
    </rPh>
    <phoneticPr fontId="6"/>
  </si>
  <si>
    <t>正規滞在（C)</t>
    <rPh sb="0" eb="2">
      <t>セイキ</t>
    </rPh>
    <rPh sb="2" eb="4">
      <t>タイザイ</t>
    </rPh>
    <phoneticPr fontId="6"/>
  </si>
  <si>
    <t>不法残留（D)</t>
    <rPh sb="0" eb="2">
      <t>フホウ</t>
    </rPh>
    <rPh sb="2" eb="4">
      <t>ザンリュウ</t>
    </rPh>
    <phoneticPr fontId="6"/>
  </si>
  <si>
    <t>正規滞在の総検挙人員（A)＋（C)</t>
    <rPh sb="0" eb="2">
      <t>セイキ</t>
    </rPh>
    <rPh sb="2" eb="4">
      <t>タイザイ</t>
    </rPh>
    <rPh sb="5" eb="6">
      <t>ソウ</t>
    </rPh>
    <rPh sb="6" eb="8">
      <t>ケンキョ</t>
    </rPh>
    <rPh sb="8" eb="10">
      <t>ジンイン</t>
    </rPh>
    <phoneticPr fontId="6"/>
  </si>
  <si>
    <t>不法残留の総検挙人員（B)＋（D)</t>
    <rPh sb="0" eb="2">
      <t>フホウ</t>
    </rPh>
    <rPh sb="2" eb="4">
      <t>ザンリュウ</t>
    </rPh>
    <rPh sb="5" eb="6">
      <t>ソウ</t>
    </rPh>
    <rPh sb="6" eb="8">
      <t>ケンキョ</t>
    </rPh>
    <rPh sb="8" eb="10">
      <t>ジンイン</t>
    </rPh>
    <phoneticPr fontId="6"/>
  </si>
  <si>
    <t>技能実習</t>
    <rPh sb="0" eb="2">
      <t>ギノウ</t>
    </rPh>
    <rPh sb="2" eb="4">
      <t>ジッシュウ</t>
    </rPh>
    <phoneticPr fontId="6"/>
  </si>
  <si>
    <t>―</t>
  </si>
  <si>
    <t>留学</t>
    <rPh sb="0" eb="2">
      <t>リュウガク</t>
    </rPh>
    <phoneticPr fontId="6"/>
  </si>
  <si>
    <t>日本人の配偶者等</t>
    <rPh sb="0" eb="3">
      <t>ニホンジン</t>
    </rPh>
    <rPh sb="4" eb="7">
      <t>ハイグウシャ</t>
    </rPh>
    <rPh sb="7" eb="8">
      <t>トウ</t>
    </rPh>
    <phoneticPr fontId="6"/>
  </si>
  <si>
    <t>正規滞在</t>
    <rPh sb="0" eb="2">
      <t>セイキ</t>
    </rPh>
    <rPh sb="2" eb="4">
      <t>タイザイ</t>
    </rPh>
    <phoneticPr fontId="6"/>
  </si>
  <si>
    <t>―</t>
    <phoneticPr fontId="6"/>
  </si>
  <si>
    <t>定住者</t>
    <rPh sb="0" eb="3">
      <t>テイジュウシャ</t>
    </rPh>
    <phoneticPr fontId="6"/>
  </si>
  <si>
    <t>※　総検挙人員及び在留資格別総検挙人員について、検挙時の在留資格の状態別（正規滞在、不法滞在（うち不法残留））に計上した数。</t>
    <rPh sb="2" eb="3">
      <t>ソウ</t>
    </rPh>
    <rPh sb="3" eb="5">
      <t>ケンキョ</t>
    </rPh>
    <rPh sb="5" eb="7">
      <t>ジンイン</t>
    </rPh>
    <rPh sb="7" eb="8">
      <t>オヨ</t>
    </rPh>
    <rPh sb="9" eb="11">
      <t>ザイリュウ</t>
    </rPh>
    <rPh sb="11" eb="13">
      <t>シカク</t>
    </rPh>
    <rPh sb="13" eb="14">
      <t>ベツ</t>
    </rPh>
    <rPh sb="14" eb="15">
      <t>ソウ</t>
    </rPh>
    <rPh sb="15" eb="17">
      <t>ケンキョ</t>
    </rPh>
    <rPh sb="17" eb="19">
      <t>ジンイン</t>
    </rPh>
    <rPh sb="24" eb="26">
      <t>ケンキョ</t>
    </rPh>
    <rPh sb="26" eb="27">
      <t>ジ</t>
    </rPh>
    <rPh sb="28" eb="30">
      <t>ザイリュウ</t>
    </rPh>
    <rPh sb="30" eb="32">
      <t>シカク</t>
    </rPh>
    <rPh sb="33" eb="35">
      <t>ジョウタイ</t>
    </rPh>
    <rPh sb="35" eb="36">
      <t>ベツ</t>
    </rPh>
    <rPh sb="37" eb="39">
      <t>セイキ</t>
    </rPh>
    <rPh sb="39" eb="41">
      <t>タイザイ</t>
    </rPh>
    <rPh sb="42" eb="44">
      <t>フホウ</t>
    </rPh>
    <rPh sb="44" eb="46">
      <t>タイザイ</t>
    </rPh>
    <rPh sb="49" eb="51">
      <t>フホウ</t>
    </rPh>
    <rPh sb="51" eb="53">
      <t>ザンリュウ</t>
    </rPh>
    <rPh sb="56" eb="58">
      <t>ケイジョウ</t>
    </rPh>
    <rPh sb="60" eb="61">
      <t>カズ</t>
    </rPh>
    <phoneticPr fontId="6"/>
  </si>
  <si>
    <t>刑法犯検挙件数</t>
  </si>
  <si>
    <t>刑法犯検挙人員</t>
  </si>
  <si>
    <r>
      <t>5.1</t>
    </r>
    <r>
      <rPr>
        <sz val="11"/>
        <color theme="1"/>
        <rFont val="ＭＳ Ｐゴシック"/>
        <family val="2"/>
        <charset val="128"/>
      </rPr>
      <t>ポイント</t>
    </r>
  </si>
  <si>
    <r>
      <t>- 3.4</t>
    </r>
    <r>
      <rPr>
        <sz val="11"/>
        <color theme="1"/>
        <rFont val="ＭＳ Ｐゴシック"/>
        <family val="2"/>
        <charset val="128"/>
      </rPr>
      <t>ポイント</t>
    </r>
  </si>
  <si>
    <r>
      <t>1.1</t>
    </r>
    <r>
      <rPr>
        <sz val="11"/>
        <color theme="1"/>
        <rFont val="ＭＳ Ｐゴシック"/>
        <family val="2"/>
        <charset val="128"/>
      </rPr>
      <t>ポイント</t>
    </r>
  </si>
  <si>
    <r>
      <t>0.8</t>
    </r>
    <r>
      <rPr>
        <sz val="11"/>
        <color theme="1"/>
        <rFont val="ＭＳ Ｐゴシック"/>
        <family val="2"/>
        <charset val="128"/>
      </rPr>
      <t>ポイント</t>
    </r>
  </si>
  <si>
    <r>
      <t>- 8.1</t>
    </r>
    <r>
      <rPr>
        <sz val="11"/>
        <color theme="1"/>
        <rFont val="ＭＳ Ｐゴシック"/>
        <family val="2"/>
        <charset val="128"/>
      </rPr>
      <t>ポイント</t>
    </r>
  </si>
  <si>
    <r>
      <t>- 1.4</t>
    </r>
    <r>
      <rPr>
        <sz val="11"/>
        <color theme="1"/>
        <rFont val="ＭＳ Ｐゴシック"/>
        <family val="2"/>
        <charset val="128"/>
      </rPr>
      <t>ポイント</t>
    </r>
  </si>
  <si>
    <r>
      <t>0.3</t>
    </r>
    <r>
      <rPr>
        <sz val="11"/>
        <color theme="1"/>
        <rFont val="ＭＳ Ｐゴシック"/>
        <family val="2"/>
        <charset val="128"/>
      </rPr>
      <t>ポイント</t>
    </r>
  </si>
  <si>
    <r>
      <t>- 0.1</t>
    </r>
    <r>
      <rPr>
        <sz val="11"/>
        <color theme="1"/>
        <rFont val="ＭＳ Ｐゴシック"/>
        <family val="2"/>
        <charset val="128"/>
      </rPr>
      <t>ポイント</t>
    </r>
  </si>
  <si>
    <r>
      <t>- 0.7</t>
    </r>
    <r>
      <rPr>
        <sz val="11"/>
        <color theme="1"/>
        <rFont val="ＭＳ Ｐゴシック"/>
        <family val="2"/>
        <charset val="128"/>
      </rPr>
      <t>ポイント</t>
    </r>
  </si>
  <si>
    <r>
      <t>- 0.5</t>
    </r>
    <r>
      <rPr>
        <sz val="11"/>
        <color theme="1"/>
        <rFont val="ＭＳ Ｐゴシック"/>
        <family val="2"/>
        <charset val="128"/>
      </rPr>
      <t>ポイント</t>
    </r>
  </si>
  <si>
    <t>特別法犯検挙件数</t>
    <rPh sb="0" eb="2">
      <t>トクベツ</t>
    </rPh>
    <phoneticPr fontId="6"/>
  </si>
  <si>
    <t>特別法犯検挙人員</t>
    <rPh sb="0" eb="2">
      <t>トクベツ</t>
    </rPh>
    <phoneticPr fontId="6"/>
  </si>
  <si>
    <t>-9.4ﾎﾟｲﾝﾄ</t>
  </si>
  <si>
    <t>4.7ﾎﾟｲﾝﾄ</t>
  </si>
  <si>
    <t>-1.0ﾎﾟｲﾝﾄ</t>
  </si>
  <si>
    <t>1.8ﾎﾟｲﾝﾄ</t>
  </si>
  <si>
    <t>-1.3ﾎﾟｲﾝﾄ</t>
  </si>
  <si>
    <t>-10.1ﾎﾟｲﾝﾄ</t>
  </si>
  <si>
    <t>4.9ﾎﾟｲﾝﾄ</t>
  </si>
  <si>
    <t>-1.5ﾎﾟｲﾝﾄ</t>
  </si>
  <si>
    <t>2.1ﾎﾟｲﾝﾄ</t>
  </si>
  <si>
    <t>-0.9ﾎﾟｲﾝﾄ</t>
  </si>
  <si>
    <t>刑法犯件数</t>
    <rPh sb="0" eb="3">
      <t>ケイホウハン</t>
    </rPh>
    <rPh sb="3" eb="5">
      <t>ケンスウ</t>
    </rPh>
    <phoneticPr fontId="6"/>
  </si>
  <si>
    <t>凶悪犯</t>
    <rPh sb="0" eb="3">
      <t>キョウアクハン</t>
    </rPh>
    <phoneticPr fontId="6"/>
  </si>
  <si>
    <t>粗暴犯</t>
    <rPh sb="0" eb="3">
      <t>ソボウハン</t>
    </rPh>
    <phoneticPr fontId="6"/>
  </si>
  <si>
    <t>窃盗犯</t>
    <rPh sb="0" eb="3">
      <t>セットウハン</t>
    </rPh>
    <phoneticPr fontId="6"/>
  </si>
  <si>
    <t>知能犯</t>
    <rPh sb="0" eb="3">
      <t>チノウハン</t>
    </rPh>
    <phoneticPr fontId="6"/>
  </si>
  <si>
    <t>風俗犯</t>
    <rPh sb="0" eb="3">
      <t>フウゾクハン</t>
    </rPh>
    <phoneticPr fontId="6"/>
  </si>
  <si>
    <t>その他の刑法犯</t>
    <rPh sb="2" eb="3">
      <t>タ</t>
    </rPh>
    <rPh sb="4" eb="7">
      <t>ケイホウハン</t>
    </rPh>
    <phoneticPr fontId="6"/>
  </si>
  <si>
    <t>刑法犯人員</t>
    <rPh sb="0" eb="3">
      <t>ケイホウハン</t>
    </rPh>
    <rPh sb="3" eb="5">
      <t>ジンイン</t>
    </rPh>
    <phoneticPr fontId="6"/>
  </si>
  <si>
    <t>総　数</t>
    <rPh sb="0" eb="1">
      <t>フサ</t>
    </rPh>
    <rPh sb="2" eb="3">
      <t>カズ</t>
    </rPh>
    <phoneticPr fontId="20"/>
  </si>
  <si>
    <t>うち中国</t>
    <rPh sb="2" eb="4">
      <t>チュウゴク</t>
    </rPh>
    <phoneticPr fontId="6"/>
  </si>
  <si>
    <t>うちベトナム</t>
    <phoneticPr fontId="6"/>
  </si>
  <si>
    <t>うち韓国</t>
    <rPh sb="2" eb="4">
      <t>カンコク</t>
    </rPh>
    <phoneticPr fontId="6"/>
  </si>
  <si>
    <t>うちフィリピン</t>
    <phoneticPr fontId="6"/>
  </si>
  <si>
    <t>うちブラジル</t>
    <phoneticPr fontId="6"/>
  </si>
  <si>
    <t>H27</t>
    <phoneticPr fontId="6"/>
  </si>
  <si>
    <t>H28</t>
    <phoneticPr fontId="6"/>
  </si>
  <si>
    <t>増減数</t>
    <phoneticPr fontId="20"/>
  </si>
  <si>
    <t>H28</t>
    <phoneticPr fontId="6"/>
  </si>
  <si>
    <t>増減数</t>
    <phoneticPr fontId="20"/>
  </si>
  <si>
    <t>凶　悪　犯</t>
    <rPh sb="0" eb="1">
      <t>キョウ</t>
    </rPh>
    <rPh sb="2" eb="3">
      <t>アク</t>
    </rPh>
    <rPh sb="4" eb="5">
      <t>ハン</t>
    </rPh>
    <phoneticPr fontId="20"/>
  </si>
  <si>
    <t>殺人</t>
    <rPh sb="0" eb="2">
      <t>サツジン</t>
    </rPh>
    <phoneticPr fontId="20"/>
  </si>
  <si>
    <t>強盗</t>
    <rPh sb="0" eb="2">
      <t>ゴウトウ</t>
    </rPh>
    <phoneticPr fontId="20"/>
  </si>
  <si>
    <t>放火</t>
    <rPh sb="0" eb="2">
      <t>ホウカ</t>
    </rPh>
    <phoneticPr fontId="20"/>
  </si>
  <si>
    <t>強姦</t>
    <rPh sb="0" eb="2">
      <t>ゴウカン</t>
    </rPh>
    <phoneticPr fontId="20"/>
  </si>
  <si>
    <t>粗　暴　犯</t>
    <rPh sb="0" eb="1">
      <t>ホボ</t>
    </rPh>
    <rPh sb="2" eb="3">
      <t>アバ</t>
    </rPh>
    <rPh sb="4" eb="5">
      <t>ハン</t>
    </rPh>
    <phoneticPr fontId="20"/>
  </si>
  <si>
    <t>窃　盗　犯</t>
    <rPh sb="0" eb="1">
      <t>セツ</t>
    </rPh>
    <rPh sb="2" eb="3">
      <t>ヌス</t>
    </rPh>
    <rPh sb="4" eb="5">
      <t>ハン</t>
    </rPh>
    <phoneticPr fontId="20"/>
  </si>
  <si>
    <t>侵入窃盗</t>
    <rPh sb="0" eb="2">
      <t>シンニュウ</t>
    </rPh>
    <rPh sb="2" eb="3">
      <t>セツ</t>
    </rPh>
    <rPh sb="3" eb="4">
      <t>トウ</t>
    </rPh>
    <phoneticPr fontId="20"/>
  </si>
  <si>
    <t>非侵入
窃　盗</t>
    <rPh sb="0" eb="1">
      <t>ヒ</t>
    </rPh>
    <rPh sb="1" eb="3">
      <t>シンニュウ</t>
    </rPh>
    <rPh sb="4" eb="5">
      <t>セツ</t>
    </rPh>
    <rPh sb="6" eb="7">
      <t>トウ</t>
    </rPh>
    <phoneticPr fontId="20"/>
  </si>
  <si>
    <t>乗り物盗</t>
    <rPh sb="0" eb="1">
      <t>ノ</t>
    </rPh>
    <rPh sb="2" eb="3">
      <t>モノ</t>
    </rPh>
    <rPh sb="3" eb="4">
      <t>トウ</t>
    </rPh>
    <phoneticPr fontId="20"/>
  </si>
  <si>
    <t>知　能　犯</t>
    <rPh sb="0" eb="1">
      <t>チ</t>
    </rPh>
    <rPh sb="2" eb="3">
      <t>ノウ</t>
    </rPh>
    <rPh sb="4" eb="5">
      <t>ハン</t>
    </rPh>
    <phoneticPr fontId="20"/>
  </si>
  <si>
    <t>風　俗　犯</t>
    <rPh sb="0" eb="1">
      <t>カゼ</t>
    </rPh>
    <rPh sb="2" eb="3">
      <t>ゾク</t>
    </rPh>
    <rPh sb="4" eb="5">
      <t>ハン</t>
    </rPh>
    <phoneticPr fontId="20"/>
  </si>
  <si>
    <t>その他の
刑法犯</t>
    <rPh sb="2" eb="3">
      <t>タ</t>
    </rPh>
    <rPh sb="5" eb="8">
      <t>ケイホウハン</t>
    </rPh>
    <phoneticPr fontId="20"/>
  </si>
  <si>
    <t>総数</t>
    <rPh sb="0" eb="2">
      <t>ソウスウ</t>
    </rPh>
    <phoneticPr fontId="4"/>
  </si>
  <si>
    <t>来日外国人</t>
    <rPh sb="0" eb="2">
      <t>ライニチ</t>
    </rPh>
    <rPh sb="2" eb="5">
      <t>ガイコクジン</t>
    </rPh>
    <phoneticPr fontId="4"/>
  </si>
  <si>
    <t>日本人</t>
    <rPh sb="0" eb="3">
      <t>ニホンジン</t>
    </rPh>
    <phoneticPr fontId="4"/>
  </si>
  <si>
    <t>単独犯</t>
    <rPh sb="0" eb="3">
      <t>タンドクハン</t>
    </rPh>
    <phoneticPr fontId="4"/>
  </si>
  <si>
    <t>共犯</t>
    <rPh sb="0" eb="2">
      <t>キョウハン</t>
    </rPh>
    <phoneticPr fontId="4"/>
  </si>
  <si>
    <t>2人組</t>
  </si>
  <si>
    <t>3人組</t>
  </si>
  <si>
    <t>４人組以上</t>
    <rPh sb="1" eb="2">
      <t>ニン</t>
    </rPh>
    <rPh sb="2" eb="3">
      <t>グミ</t>
    </rPh>
    <rPh sb="3" eb="5">
      <t>イジョウ</t>
    </rPh>
    <phoneticPr fontId="4"/>
  </si>
  <si>
    <t>刑法犯件数</t>
    <rPh sb="0" eb="3">
      <t>ケイホウハン</t>
    </rPh>
    <rPh sb="3" eb="5">
      <t>ケンスウ</t>
    </rPh>
    <phoneticPr fontId="4"/>
  </si>
  <si>
    <t>構成比</t>
    <rPh sb="0" eb="3">
      <t>コウセイヒ</t>
    </rPh>
    <phoneticPr fontId="4"/>
  </si>
  <si>
    <t>凶悪犯</t>
  </si>
  <si>
    <t>うち強盗</t>
  </si>
  <si>
    <t>窃盗犯</t>
  </si>
  <si>
    <t>うち
侵入窃盗</t>
    <rPh sb="3" eb="5">
      <t>シンニュウ</t>
    </rPh>
    <rPh sb="5" eb="6">
      <t>セツ</t>
    </rPh>
    <rPh sb="6" eb="7">
      <t>トウ</t>
    </rPh>
    <phoneticPr fontId="4"/>
  </si>
  <si>
    <t>うち
住宅対象</t>
    <rPh sb="3" eb="5">
      <t>ジュウタク</t>
    </rPh>
    <rPh sb="5" eb="7">
      <t>タイショウ</t>
    </rPh>
    <phoneticPr fontId="4"/>
  </si>
  <si>
    <t>うち
車上ねらい</t>
    <rPh sb="3" eb="5">
      <t>シャジョウ</t>
    </rPh>
    <phoneticPr fontId="4"/>
  </si>
  <si>
    <t>うち
万引き</t>
    <rPh sb="3" eb="5">
      <t>マンビ</t>
    </rPh>
    <phoneticPr fontId="4"/>
  </si>
  <si>
    <t>うち
自動車盗</t>
    <rPh sb="3" eb="6">
      <t>ジドウシャ</t>
    </rPh>
    <rPh sb="6" eb="7">
      <t>トウ</t>
    </rPh>
    <phoneticPr fontId="4"/>
  </si>
  <si>
    <t>図表４－９　共犯形態別・罪種等別刑法犯検挙状況</t>
    <rPh sb="0" eb="2">
      <t>ズヒョウ</t>
    </rPh>
    <rPh sb="6" eb="8">
      <t>キョウハン</t>
    </rPh>
    <rPh sb="8" eb="10">
      <t>ケイタイ</t>
    </rPh>
    <rPh sb="10" eb="11">
      <t>ベツ</t>
    </rPh>
    <rPh sb="12" eb="13">
      <t>ザイ</t>
    </rPh>
    <rPh sb="13" eb="14">
      <t>シュ</t>
    </rPh>
    <rPh sb="14" eb="15">
      <t>ナド</t>
    </rPh>
    <rPh sb="15" eb="16">
      <t>ベツ</t>
    </rPh>
    <rPh sb="16" eb="18">
      <t>ケイホウ</t>
    </rPh>
    <rPh sb="18" eb="19">
      <t>ハン</t>
    </rPh>
    <rPh sb="19" eb="21">
      <t>ケンキョ</t>
    </rPh>
    <rPh sb="21" eb="23">
      <t>ジョウキョウ</t>
    </rPh>
    <phoneticPr fontId="6"/>
  </si>
  <si>
    <t>図表４－１　来日外国人犯罪の検挙状況の推移</t>
    <rPh sb="0" eb="2">
      <t>ズヒョウ</t>
    </rPh>
    <rPh sb="6" eb="8">
      <t>ライニチ</t>
    </rPh>
    <rPh sb="8" eb="10">
      <t>ガイコク</t>
    </rPh>
    <rPh sb="10" eb="11">
      <t>ジン</t>
    </rPh>
    <rPh sb="11" eb="13">
      <t>ハンザイ</t>
    </rPh>
    <rPh sb="14" eb="16">
      <t>ケンキョ</t>
    </rPh>
    <rPh sb="16" eb="18">
      <t>ジョウキョウ</t>
    </rPh>
    <rPh sb="19" eb="21">
      <t>スイイ</t>
    </rPh>
    <phoneticPr fontId="6"/>
  </si>
  <si>
    <t>図表４－２　刑法犯検挙（日本人等の検挙を含む。）に占める来日外国人犯罪の割合の推移</t>
    <rPh sb="0" eb="2">
      <t>ズヒョウ</t>
    </rPh>
    <rPh sb="6" eb="9">
      <t>ケイホウハン</t>
    </rPh>
    <rPh sb="9" eb="11">
      <t>ケンキョ</t>
    </rPh>
    <rPh sb="12" eb="15">
      <t>ニホンジン</t>
    </rPh>
    <rPh sb="15" eb="16">
      <t>ナド</t>
    </rPh>
    <rPh sb="17" eb="19">
      <t>ケンキョ</t>
    </rPh>
    <rPh sb="20" eb="21">
      <t>フク</t>
    </rPh>
    <rPh sb="25" eb="26">
      <t>シ</t>
    </rPh>
    <rPh sb="28" eb="30">
      <t>ライニチ</t>
    </rPh>
    <rPh sb="30" eb="32">
      <t>ガイコク</t>
    </rPh>
    <rPh sb="32" eb="33">
      <t>ジン</t>
    </rPh>
    <rPh sb="33" eb="35">
      <t>ハンザイ</t>
    </rPh>
    <rPh sb="36" eb="38">
      <t>ワリアイ</t>
    </rPh>
    <rPh sb="39" eb="41">
      <t>スイイ</t>
    </rPh>
    <phoneticPr fontId="6"/>
  </si>
  <si>
    <t>図表４－３－１　国籍等別検挙状況</t>
    <rPh sb="0" eb="2">
      <t>ズヒョウ</t>
    </rPh>
    <rPh sb="8" eb="10">
      <t>コクセキ</t>
    </rPh>
    <rPh sb="10" eb="12">
      <t>トウベツ</t>
    </rPh>
    <rPh sb="12" eb="14">
      <t>ケンキョ</t>
    </rPh>
    <rPh sb="14" eb="16">
      <t>ジョウキョウ</t>
    </rPh>
    <phoneticPr fontId="6"/>
  </si>
  <si>
    <t>図表４－３－２　国籍等別刑法犯検挙状況</t>
    <rPh sb="0" eb="2">
      <t>ズヒョウ</t>
    </rPh>
    <rPh sb="8" eb="11">
      <t>コクセキナド</t>
    </rPh>
    <rPh sb="11" eb="12">
      <t>ベツ</t>
    </rPh>
    <rPh sb="12" eb="15">
      <t>ケイホウハン</t>
    </rPh>
    <rPh sb="15" eb="17">
      <t>ケンキョ</t>
    </rPh>
    <rPh sb="17" eb="19">
      <t>ジョウキョウ</t>
    </rPh>
    <phoneticPr fontId="6"/>
  </si>
  <si>
    <t>図表４－３－３　国籍等別特別法犯検挙状況</t>
    <rPh sb="0" eb="2">
      <t>ズヒョウ</t>
    </rPh>
    <rPh sb="8" eb="11">
      <t>コクセキナド</t>
    </rPh>
    <rPh sb="11" eb="12">
      <t>ベツ</t>
    </rPh>
    <rPh sb="12" eb="15">
      <t>トクベツホウ</t>
    </rPh>
    <rPh sb="15" eb="16">
      <t>ハン</t>
    </rPh>
    <rPh sb="16" eb="18">
      <t>ケンキョ</t>
    </rPh>
    <rPh sb="18" eb="20">
      <t>ジョウキョウ</t>
    </rPh>
    <phoneticPr fontId="6"/>
  </si>
  <si>
    <t>図表４－４　包括罪種別刑法犯検挙状況</t>
    <rPh sb="0" eb="2">
      <t>ズヒョウ</t>
    </rPh>
    <rPh sb="6" eb="8">
      <t>ホウカツ</t>
    </rPh>
    <rPh sb="8" eb="9">
      <t>ザイ</t>
    </rPh>
    <rPh sb="9" eb="11">
      <t>シュベツ</t>
    </rPh>
    <rPh sb="11" eb="14">
      <t>ケイホウハン</t>
    </rPh>
    <rPh sb="14" eb="16">
      <t>ケンキョ</t>
    </rPh>
    <rPh sb="16" eb="18">
      <t>ジョウキョウ</t>
    </rPh>
    <phoneticPr fontId="3"/>
  </si>
  <si>
    <t>図表４－５　違反法令別特別法犯検挙状況</t>
    <rPh sb="0" eb="2">
      <t>ズヒョウ</t>
    </rPh>
    <rPh sb="6" eb="8">
      <t>イハン</t>
    </rPh>
    <rPh sb="8" eb="10">
      <t>ホウレイ</t>
    </rPh>
    <rPh sb="10" eb="11">
      <t>ベツ</t>
    </rPh>
    <rPh sb="11" eb="14">
      <t>トクベツホウ</t>
    </rPh>
    <rPh sb="14" eb="15">
      <t>ハン</t>
    </rPh>
    <rPh sb="15" eb="17">
      <t>ケンキョ</t>
    </rPh>
    <rPh sb="17" eb="19">
      <t>ジョウキョウ</t>
    </rPh>
    <phoneticPr fontId="6"/>
  </si>
  <si>
    <t>図表４－６　在留資格別総検挙人員の推移</t>
    <rPh sb="0" eb="2">
      <t>ズヒョウ</t>
    </rPh>
    <rPh sb="6" eb="8">
      <t>ザイリュウ</t>
    </rPh>
    <rPh sb="8" eb="10">
      <t>シカク</t>
    </rPh>
    <rPh sb="10" eb="11">
      <t>ベツ</t>
    </rPh>
    <rPh sb="11" eb="12">
      <t>ソウ</t>
    </rPh>
    <rPh sb="12" eb="14">
      <t>ケンキョ</t>
    </rPh>
    <rPh sb="14" eb="16">
      <t>ジンイン</t>
    </rPh>
    <rPh sb="17" eb="19">
      <t>スイイ</t>
    </rPh>
    <phoneticPr fontId="6"/>
  </si>
  <si>
    <t>図表４－７　包括罪種別刑法犯検挙状況の推移</t>
    <rPh sb="0" eb="2">
      <t>ズヒョウ</t>
    </rPh>
    <rPh sb="6" eb="8">
      <t>ホウカツ</t>
    </rPh>
    <rPh sb="8" eb="9">
      <t>ザイ</t>
    </rPh>
    <rPh sb="9" eb="10">
      <t>シュ</t>
    </rPh>
    <rPh sb="10" eb="11">
      <t>ベツ</t>
    </rPh>
    <rPh sb="11" eb="13">
      <t>ケイホウ</t>
    </rPh>
    <rPh sb="13" eb="14">
      <t>ハン</t>
    </rPh>
    <rPh sb="14" eb="16">
      <t>ケンキョ</t>
    </rPh>
    <rPh sb="16" eb="18">
      <t>ジョウキョウ</t>
    </rPh>
    <rPh sb="19" eb="21">
      <t>スイイ</t>
    </rPh>
    <phoneticPr fontId="6"/>
  </si>
  <si>
    <t>図表４－８　国籍等別・包括罪種等別刑法犯検挙状況</t>
    <rPh sb="0" eb="2">
      <t>ズヒョウ</t>
    </rPh>
    <rPh sb="6" eb="8">
      <t>コクセキ</t>
    </rPh>
    <rPh sb="8" eb="9">
      <t>ナド</t>
    </rPh>
    <rPh sb="9" eb="10">
      <t>ベツ</t>
    </rPh>
    <rPh sb="11" eb="13">
      <t>ホウカツ</t>
    </rPh>
    <rPh sb="13" eb="14">
      <t>ザイ</t>
    </rPh>
    <rPh sb="14" eb="15">
      <t>シュ</t>
    </rPh>
    <rPh sb="15" eb="16">
      <t>ナド</t>
    </rPh>
    <rPh sb="16" eb="17">
      <t>ベツ</t>
    </rPh>
    <rPh sb="17" eb="19">
      <t>ケイホウ</t>
    </rPh>
    <rPh sb="19" eb="20">
      <t>ハン</t>
    </rPh>
    <rPh sb="20" eb="22">
      <t>ケンキョ</t>
    </rPh>
    <rPh sb="22" eb="24">
      <t>ジョウキョウ</t>
    </rPh>
    <phoneticPr fontId="6"/>
  </si>
  <si>
    <t>H28</t>
    <phoneticPr fontId="6"/>
  </si>
  <si>
    <r>
      <rPr>
        <sz val="11"/>
        <rFont val="ＭＳ Ｐゴシック"/>
        <family val="3"/>
        <charset val="128"/>
      </rPr>
      <t>増減数</t>
    </r>
    <rPh sb="0" eb="1">
      <t>ゾウ</t>
    </rPh>
    <rPh sb="1" eb="2">
      <t>ゲン</t>
    </rPh>
    <rPh sb="2" eb="3">
      <t>スウ</t>
    </rPh>
    <phoneticPr fontId="20"/>
  </si>
  <si>
    <r>
      <rPr>
        <sz val="11"/>
        <rFont val="ＭＳ Ｐゴシック"/>
        <family val="3"/>
        <charset val="128"/>
      </rPr>
      <t>増減率</t>
    </r>
    <rPh sb="0" eb="3">
      <t>ゾウゲンリツ</t>
    </rPh>
    <phoneticPr fontId="20"/>
  </si>
  <si>
    <t>件数</t>
    <rPh sb="0" eb="1">
      <t>ケン</t>
    </rPh>
    <rPh sb="1" eb="2">
      <t>カズ</t>
    </rPh>
    <phoneticPr fontId="20"/>
  </si>
  <si>
    <t>人員</t>
    <rPh sb="0" eb="1">
      <t>ヒト</t>
    </rPh>
    <rPh sb="1" eb="2">
      <t>イン</t>
    </rPh>
    <phoneticPr fontId="20"/>
  </si>
  <si>
    <t>風営適正化法</t>
    <rPh sb="0" eb="2">
      <t>フウエイ</t>
    </rPh>
    <rPh sb="2" eb="5">
      <t>テキセイカ</t>
    </rPh>
    <rPh sb="5" eb="6">
      <t>ホウ</t>
    </rPh>
    <phoneticPr fontId="20"/>
  </si>
  <si>
    <t>売春防止法</t>
    <rPh sb="0" eb="1">
      <t>バイ</t>
    </rPh>
    <rPh sb="1" eb="2">
      <t>ハル</t>
    </rPh>
    <rPh sb="2" eb="4">
      <t>ボウシ</t>
    </rPh>
    <rPh sb="4" eb="5">
      <t>ホウ</t>
    </rPh>
    <phoneticPr fontId="20"/>
  </si>
  <si>
    <t>うちベトナム</t>
    <phoneticPr fontId="6"/>
  </si>
  <si>
    <t>うちフィリピン</t>
    <phoneticPr fontId="6"/>
  </si>
  <si>
    <t>うちタイ</t>
    <phoneticPr fontId="6"/>
  </si>
  <si>
    <t>H27</t>
    <phoneticPr fontId="6"/>
  </si>
  <si>
    <t>　　　　</t>
    <phoneticPr fontId="6"/>
  </si>
  <si>
    <t>増減数</t>
    <rPh sb="0" eb="2">
      <t>ゾウゲン</t>
    </rPh>
    <rPh sb="2" eb="3">
      <t>スウ</t>
    </rPh>
    <phoneticPr fontId="20"/>
  </si>
  <si>
    <t>刑法犯検挙人員</t>
    <rPh sb="0" eb="3">
      <t>ケイホウハン</t>
    </rPh>
    <rPh sb="3" eb="5">
      <t>ケンキョ</t>
    </rPh>
    <rPh sb="5" eb="7">
      <t>ジンイン</t>
    </rPh>
    <phoneticPr fontId="20"/>
  </si>
  <si>
    <t>正規滞在</t>
    <rPh sb="0" eb="2">
      <t>セイキ</t>
    </rPh>
    <rPh sb="2" eb="4">
      <t>タイザイ</t>
    </rPh>
    <phoneticPr fontId="20"/>
  </si>
  <si>
    <r>
      <t>-0.7</t>
    </r>
    <r>
      <rPr>
        <sz val="11"/>
        <color indexed="8"/>
        <rFont val="ＭＳ Ｐゴシック"/>
        <family val="3"/>
        <charset val="128"/>
      </rPr>
      <t>ﾎﾟｲﾝﾄ</t>
    </r>
    <phoneticPr fontId="6"/>
  </si>
  <si>
    <t>不法滞在</t>
    <rPh sb="0" eb="2">
      <t>フホウ</t>
    </rPh>
    <rPh sb="2" eb="4">
      <t>タイザイ</t>
    </rPh>
    <phoneticPr fontId="20"/>
  </si>
  <si>
    <r>
      <t>0.7</t>
    </r>
    <r>
      <rPr>
        <sz val="11"/>
        <color indexed="8"/>
        <rFont val="ＭＳ Ｐゴシック"/>
        <family val="3"/>
        <charset val="128"/>
      </rPr>
      <t>ﾎﾟｲﾝﾄ</t>
    </r>
    <phoneticPr fontId="6"/>
  </si>
  <si>
    <t>図表４－12　正規滞在・不法滞在別刑法犯検挙人員の推移</t>
    <rPh sb="0" eb="2">
      <t>ズヒョウ</t>
    </rPh>
    <rPh sb="7" eb="9">
      <t>セイキ</t>
    </rPh>
    <rPh sb="9" eb="11">
      <t>タイザイ</t>
    </rPh>
    <rPh sb="12" eb="14">
      <t>フホウ</t>
    </rPh>
    <rPh sb="14" eb="16">
      <t>タイザイ</t>
    </rPh>
    <rPh sb="16" eb="17">
      <t>ベツ</t>
    </rPh>
    <rPh sb="17" eb="20">
      <t>ケイホウハン</t>
    </rPh>
    <rPh sb="20" eb="22">
      <t>ケンキョ</t>
    </rPh>
    <rPh sb="22" eb="24">
      <t>ジンイン</t>
    </rPh>
    <rPh sb="25" eb="27">
      <t>スイイ</t>
    </rPh>
    <phoneticPr fontId="6"/>
  </si>
  <si>
    <t>図表４－11　国籍等別・違反法令別特別法犯検挙状況</t>
    <rPh sb="0" eb="2">
      <t>ズヒョウ</t>
    </rPh>
    <rPh sb="7" eb="9">
      <t>コクセキ</t>
    </rPh>
    <rPh sb="9" eb="10">
      <t>ナド</t>
    </rPh>
    <rPh sb="10" eb="11">
      <t>ベツ</t>
    </rPh>
    <rPh sb="12" eb="14">
      <t>イハン</t>
    </rPh>
    <rPh sb="14" eb="16">
      <t>ホウレイ</t>
    </rPh>
    <rPh sb="16" eb="17">
      <t>ベツ</t>
    </rPh>
    <rPh sb="17" eb="20">
      <t>トクベツホウ</t>
    </rPh>
    <rPh sb="20" eb="21">
      <t>ハン</t>
    </rPh>
    <rPh sb="21" eb="23">
      <t>ケンキョ</t>
    </rPh>
    <rPh sb="23" eb="25">
      <t>ジョウキョウ</t>
    </rPh>
    <phoneticPr fontId="6"/>
  </si>
  <si>
    <t>図表４－10　違反法令別特別法犯検挙状況の推移</t>
    <rPh sb="0" eb="2">
      <t>ズヒョウ</t>
    </rPh>
    <rPh sb="7" eb="9">
      <t>イハン</t>
    </rPh>
    <rPh sb="9" eb="11">
      <t>ホウレイ</t>
    </rPh>
    <rPh sb="11" eb="12">
      <t>ベツ</t>
    </rPh>
    <rPh sb="12" eb="15">
      <t>トクベツホウ</t>
    </rPh>
    <rPh sb="15" eb="16">
      <t>ハン</t>
    </rPh>
    <rPh sb="16" eb="18">
      <t>ケンキョ</t>
    </rPh>
    <rPh sb="18" eb="20">
      <t>ジョウキョウ</t>
    </rPh>
    <rPh sb="21" eb="23">
      <t>スイイ</t>
    </rPh>
    <phoneticPr fontId="6"/>
  </si>
  <si>
    <t>刑  法  犯</t>
    <phoneticPr fontId="20"/>
  </si>
  <si>
    <t>総数</t>
    <rPh sb="0" eb="2">
      <t>ソウスウ</t>
    </rPh>
    <phoneticPr fontId="20"/>
  </si>
  <si>
    <t/>
  </si>
  <si>
    <t>知能犯</t>
    <phoneticPr fontId="20"/>
  </si>
  <si>
    <t>風俗犯</t>
    <phoneticPr fontId="20"/>
  </si>
  <si>
    <t>刑法犯
その他</t>
    <rPh sb="0" eb="3">
      <t>ケイホウハン</t>
    </rPh>
    <rPh sb="6" eb="7">
      <t>タ</t>
    </rPh>
    <phoneticPr fontId="20"/>
  </si>
  <si>
    <t>殺人</t>
  </si>
  <si>
    <t>強盗</t>
  </si>
  <si>
    <t>放火</t>
  </si>
  <si>
    <t>強姦</t>
  </si>
  <si>
    <r>
      <t xml:space="preserve">うち
</t>
    </r>
    <r>
      <rPr>
        <sz val="9"/>
        <color indexed="8"/>
        <rFont val="ＭＳ Ｐゴシック"/>
        <family val="3"/>
        <charset val="128"/>
        <scheme val="major"/>
      </rPr>
      <t>侵入窃盗</t>
    </r>
    <rPh sb="3" eb="5">
      <t>シンニュウ</t>
    </rPh>
    <rPh sb="5" eb="6">
      <t>セツ</t>
    </rPh>
    <rPh sb="6" eb="7">
      <t>トウ</t>
    </rPh>
    <phoneticPr fontId="20"/>
  </si>
  <si>
    <t>うち</t>
    <phoneticPr fontId="20"/>
  </si>
  <si>
    <t>侵入強盗</t>
    <rPh sb="0" eb="2">
      <t>シンニュウ</t>
    </rPh>
    <rPh sb="2" eb="4">
      <t>ゴウトウ</t>
    </rPh>
    <phoneticPr fontId="20"/>
  </si>
  <si>
    <t>包括罪種等別
構成比</t>
    <rPh sb="0" eb="2">
      <t>ホウカツ</t>
    </rPh>
    <rPh sb="2" eb="3">
      <t>ザイ</t>
    </rPh>
    <rPh sb="3" eb="4">
      <t>シュ</t>
    </rPh>
    <rPh sb="4" eb="5">
      <t>トウ</t>
    </rPh>
    <rPh sb="5" eb="6">
      <t>ベツ</t>
    </rPh>
    <rPh sb="7" eb="10">
      <t>コウセイヒ</t>
    </rPh>
    <phoneticPr fontId="20"/>
  </si>
  <si>
    <t>検挙人員</t>
    <rPh sb="0" eb="2">
      <t>ケンキョ</t>
    </rPh>
    <rPh sb="2" eb="4">
      <t>ジンイン</t>
    </rPh>
    <phoneticPr fontId="20"/>
  </si>
  <si>
    <t>構成比</t>
    <rPh sb="0" eb="2">
      <t>コウセイ</t>
    </rPh>
    <rPh sb="2" eb="3">
      <t>ヒ</t>
    </rPh>
    <phoneticPr fontId="20"/>
  </si>
  <si>
    <t>在留資格別構成比</t>
    <rPh sb="0" eb="2">
      <t>ザイリュウ</t>
    </rPh>
    <rPh sb="2" eb="4">
      <t>シカク</t>
    </rPh>
    <rPh sb="4" eb="5">
      <t>ベツ</t>
    </rPh>
    <rPh sb="5" eb="8">
      <t>コウセイヒ</t>
    </rPh>
    <phoneticPr fontId="20"/>
  </si>
  <si>
    <t>興行</t>
    <rPh sb="0" eb="2">
      <t>コウギョウ</t>
    </rPh>
    <phoneticPr fontId="6"/>
  </si>
  <si>
    <t>研修</t>
  </si>
  <si>
    <t>日本人の配偶者等</t>
    <rPh sb="0" eb="3">
      <t>ニホンジン</t>
    </rPh>
    <rPh sb="4" eb="7">
      <t>ハイグウシャ</t>
    </rPh>
    <rPh sb="7" eb="8">
      <t>トウ</t>
    </rPh>
    <phoneticPr fontId="20"/>
  </si>
  <si>
    <t>定住者</t>
    <rPh sb="0" eb="3">
      <t>テイジュウシャ</t>
    </rPh>
    <phoneticPr fontId="20"/>
  </si>
  <si>
    <t>不法入国・上陸</t>
    <rPh sb="0" eb="2">
      <t>フホウ</t>
    </rPh>
    <rPh sb="2" eb="4">
      <t>ニュウコク</t>
    </rPh>
    <rPh sb="5" eb="7">
      <t>ジョウリク</t>
    </rPh>
    <phoneticPr fontId="20"/>
  </si>
  <si>
    <t>不法在留</t>
    <rPh sb="0" eb="2">
      <t>フホウ</t>
    </rPh>
    <rPh sb="2" eb="4">
      <t>ザイリュウ</t>
    </rPh>
    <phoneticPr fontId="20"/>
  </si>
  <si>
    <t>不法残留</t>
    <rPh sb="0" eb="2">
      <t>フホウ</t>
    </rPh>
    <rPh sb="2" eb="4">
      <t>ザンリュウ</t>
    </rPh>
    <phoneticPr fontId="20"/>
  </si>
  <si>
    <t>短期滞在</t>
    <rPh sb="0" eb="2">
      <t>タンキ</t>
    </rPh>
    <rPh sb="2" eb="4">
      <t>タイザイ</t>
    </rPh>
    <phoneticPr fontId="20"/>
  </si>
  <si>
    <t>技能実習</t>
    <rPh sb="0" eb="2">
      <t>ギノウ</t>
    </rPh>
    <rPh sb="2" eb="4">
      <t>ジッシュウ</t>
    </rPh>
    <phoneticPr fontId="20"/>
  </si>
  <si>
    <t>興行</t>
    <rPh sb="0" eb="2">
      <t>コウギョウ</t>
    </rPh>
    <phoneticPr fontId="20"/>
  </si>
  <si>
    <t>留学</t>
    <rPh sb="0" eb="2">
      <t>リュウガク</t>
    </rPh>
    <phoneticPr fontId="20"/>
  </si>
  <si>
    <t>研修</t>
    <rPh sb="0" eb="2">
      <t>ケンシュウ</t>
    </rPh>
    <phoneticPr fontId="20"/>
  </si>
  <si>
    <t>図表４－13　包括罪種等別・在留資格別刑法犯検挙人員</t>
    <rPh sb="0" eb="2">
      <t>ズヒョウ</t>
    </rPh>
    <rPh sb="7" eb="9">
      <t>ホウカツ</t>
    </rPh>
    <rPh sb="9" eb="10">
      <t>ザイ</t>
    </rPh>
    <rPh sb="10" eb="11">
      <t>シュ</t>
    </rPh>
    <rPh sb="11" eb="12">
      <t>ナド</t>
    </rPh>
    <rPh sb="12" eb="13">
      <t>ベツ</t>
    </rPh>
    <rPh sb="14" eb="16">
      <t>ザイリュウ</t>
    </rPh>
    <rPh sb="16" eb="18">
      <t>シカク</t>
    </rPh>
    <rPh sb="18" eb="19">
      <t>ベツ</t>
    </rPh>
    <rPh sb="19" eb="22">
      <t>ケイホウハン</t>
    </rPh>
    <rPh sb="22" eb="24">
      <t>ケンキョ</t>
    </rPh>
    <rPh sb="24" eb="26">
      <t>ジンイン</t>
    </rPh>
    <phoneticPr fontId="6"/>
  </si>
  <si>
    <t>特別法犯検挙人員</t>
    <rPh sb="0" eb="3">
      <t>トクベツホウ</t>
    </rPh>
    <rPh sb="3" eb="4">
      <t>ハン</t>
    </rPh>
    <rPh sb="4" eb="6">
      <t>ケンキョ</t>
    </rPh>
    <rPh sb="6" eb="8">
      <t>ジンイン</t>
    </rPh>
    <phoneticPr fontId="20"/>
  </si>
  <si>
    <t>図表４－14　正規滞在・不法滞在別特別法犯検挙人員の推移</t>
    <rPh sb="0" eb="2">
      <t>ズヒョウ</t>
    </rPh>
    <rPh sb="7" eb="9">
      <t>セイキ</t>
    </rPh>
    <rPh sb="9" eb="11">
      <t>タイザイ</t>
    </rPh>
    <rPh sb="12" eb="14">
      <t>フホウ</t>
    </rPh>
    <rPh sb="14" eb="16">
      <t>タイザイ</t>
    </rPh>
    <rPh sb="16" eb="17">
      <t>ベツ</t>
    </rPh>
    <rPh sb="17" eb="20">
      <t>トクベツホウ</t>
    </rPh>
    <rPh sb="20" eb="21">
      <t>ハン</t>
    </rPh>
    <rPh sb="21" eb="23">
      <t>ケンキョ</t>
    </rPh>
    <rPh sb="23" eb="25">
      <t>ジンイン</t>
    </rPh>
    <rPh sb="26" eb="28">
      <t>スイイ</t>
    </rPh>
    <phoneticPr fontId="6"/>
  </si>
  <si>
    <t>図表４－15　違反法令別・在留資格別特別法犯検挙人員</t>
    <rPh sb="0" eb="2">
      <t>ズヒョウ</t>
    </rPh>
    <rPh sb="7" eb="9">
      <t>イハン</t>
    </rPh>
    <rPh sb="9" eb="11">
      <t>ホウレイ</t>
    </rPh>
    <rPh sb="11" eb="12">
      <t>ベツ</t>
    </rPh>
    <rPh sb="13" eb="15">
      <t>ザイリュウ</t>
    </rPh>
    <rPh sb="15" eb="17">
      <t>シカク</t>
    </rPh>
    <rPh sb="17" eb="18">
      <t>ベツ</t>
    </rPh>
    <rPh sb="18" eb="21">
      <t>トクベツホウ</t>
    </rPh>
    <rPh sb="21" eb="22">
      <t>ハン</t>
    </rPh>
    <rPh sb="22" eb="24">
      <t>ケンキョ</t>
    </rPh>
    <rPh sb="24" eb="26">
      <t>ジンイン</t>
    </rPh>
    <phoneticPr fontId="6"/>
  </si>
  <si>
    <t>特　別　法　犯</t>
    <rPh sb="0" eb="1">
      <t>トク</t>
    </rPh>
    <rPh sb="2" eb="3">
      <t>ベツ</t>
    </rPh>
    <rPh sb="4" eb="5">
      <t>ホウ</t>
    </rPh>
    <rPh sb="6" eb="7">
      <t>ハン</t>
    </rPh>
    <phoneticPr fontId="20"/>
  </si>
  <si>
    <t>風適法</t>
    <rPh sb="0" eb="1">
      <t>フウ</t>
    </rPh>
    <rPh sb="1" eb="2">
      <t>テキ</t>
    </rPh>
    <rPh sb="2" eb="3">
      <t>ホウ</t>
    </rPh>
    <phoneticPr fontId="20"/>
  </si>
  <si>
    <t>商標法</t>
    <rPh sb="0" eb="1">
      <t>ショウ</t>
    </rPh>
    <rPh sb="1" eb="2">
      <t>ヒョウ</t>
    </rPh>
    <rPh sb="2" eb="3">
      <t>ホウ</t>
    </rPh>
    <phoneticPr fontId="20"/>
  </si>
  <si>
    <t>軽犯罪法</t>
    <rPh sb="0" eb="4">
      <t>ケイハンザイホウ</t>
    </rPh>
    <phoneticPr fontId="20"/>
  </si>
  <si>
    <t>特殊開錠
用具所持</t>
    <rPh sb="0" eb="2">
      <t>トクシュ</t>
    </rPh>
    <rPh sb="2" eb="4">
      <t>カイジョウ</t>
    </rPh>
    <rPh sb="5" eb="7">
      <t>ヨウグ</t>
    </rPh>
    <rPh sb="7" eb="9">
      <t>ショジ</t>
    </rPh>
    <phoneticPr fontId="20"/>
  </si>
  <si>
    <t>迷惑防
止条例</t>
    <rPh sb="0" eb="2">
      <t>メイワク</t>
    </rPh>
    <rPh sb="2" eb="3">
      <t>ボウ</t>
    </rPh>
    <rPh sb="4" eb="5">
      <t>トメ</t>
    </rPh>
    <rPh sb="5" eb="7">
      <t>ジョウレイ</t>
    </rPh>
    <phoneticPr fontId="20"/>
  </si>
  <si>
    <t>違反法令別
構成比</t>
    <rPh sb="0" eb="2">
      <t>イハン</t>
    </rPh>
    <rPh sb="2" eb="4">
      <t>ホウレイ</t>
    </rPh>
    <rPh sb="4" eb="5">
      <t>ベツ</t>
    </rPh>
    <rPh sb="6" eb="9">
      <t>コウセイヒ</t>
    </rPh>
    <phoneticPr fontId="20"/>
  </si>
  <si>
    <t>興行</t>
  </si>
  <si>
    <t>短期滞在</t>
  </si>
  <si>
    <t>留学</t>
  </si>
  <si>
    <t>定住者</t>
  </si>
  <si>
    <t>総数
（件数）</t>
    <rPh sb="0" eb="2">
      <t>ソウスウ</t>
    </rPh>
    <rPh sb="4" eb="6">
      <t>ケンスウ</t>
    </rPh>
    <phoneticPr fontId="20"/>
  </si>
  <si>
    <t xml:space="preserve">その他の
刑法犯
</t>
    <phoneticPr fontId="20"/>
  </si>
  <si>
    <t>侵入
窃盗</t>
    <rPh sb="0" eb="2">
      <t>シンニュウ</t>
    </rPh>
    <rPh sb="3" eb="4">
      <t>セツ</t>
    </rPh>
    <rPh sb="4" eb="5">
      <t>トウ</t>
    </rPh>
    <phoneticPr fontId="20"/>
  </si>
  <si>
    <t>非侵入
窃盗</t>
    <rPh sb="0" eb="1">
      <t>ヒ</t>
    </rPh>
    <rPh sb="1" eb="3">
      <t>シンニュウ</t>
    </rPh>
    <rPh sb="4" eb="5">
      <t>セツ</t>
    </rPh>
    <rPh sb="5" eb="6">
      <t>トウ</t>
    </rPh>
    <phoneticPr fontId="20"/>
  </si>
  <si>
    <t>詐欺</t>
    <rPh sb="0" eb="2">
      <t>サギ</t>
    </rPh>
    <phoneticPr fontId="20"/>
  </si>
  <si>
    <t>文書
偽造</t>
    <rPh sb="0" eb="2">
      <t>ブンショ</t>
    </rPh>
    <rPh sb="3" eb="5">
      <t>ギゾウ</t>
    </rPh>
    <phoneticPr fontId="20"/>
  </si>
  <si>
    <t>支払用
ｶｰﾄﾞ偽造</t>
    <rPh sb="0" eb="2">
      <t>シハラ</t>
    </rPh>
    <rPh sb="2" eb="3">
      <t>ヨウ</t>
    </rPh>
    <rPh sb="8" eb="10">
      <t>ギゾウ</t>
    </rPh>
    <phoneticPr fontId="20"/>
  </si>
  <si>
    <t>侵入
強盗</t>
    <rPh sb="0" eb="2">
      <t>シンニュウ</t>
    </rPh>
    <rPh sb="3" eb="5">
      <t>ゴウトウ</t>
    </rPh>
    <phoneticPr fontId="20"/>
  </si>
  <si>
    <t>住宅
対象</t>
    <rPh sb="0" eb="2">
      <t>ジュウタク</t>
    </rPh>
    <rPh sb="3" eb="5">
      <t>タイショウ</t>
    </rPh>
    <phoneticPr fontId="20"/>
  </si>
  <si>
    <t>車上
ねらい</t>
    <rPh sb="0" eb="2">
      <t>シャジョウ</t>
    </rPh>
    <phoneticPr fontId="20"/>
  </si>
  <si>
    <t>万引き</t>
    <rPh sb="0" eb="2">
      <t>マンビ</t>
    </rPh>
    <phoneticPr fontId="20"/>
  </si>
  <si>
    <t>払出盗</t>
  </si>
  <si>
    <t>来日外国人
全　　　　 体</t>
    <rPh sb="0" eb="2">
      <t>ライニチ</t>
    </rPh>
    <rPh sb="2" eb="5">
      <t>ガイコクジン</t>
    </rPh>
    <rPh sb="6" eb="7">
      <t>ゼン</t>
    </rPh>
    <rPh sb="12" eb="13">
      <t>カラダ</t>
    </rPh>
    <phoneticPr fontId="20"/>
  </si>
  <si>
    <t>中    国</t>
    <rPh sb="0" eb="1">
      <t>ナカ</t>
    </rPh>
    <rPh sb="5" eb="6">
      <t>クニ</t>
    </rPh>
    <phoneticPr fontId="20"/>
  </si>
  <si>
    <t>図表４－16　中国の包括罪種等別刑法犯検挙件数</t>
    <rPh sb="0" eb="2">
      <t>ズヒョウ</t>
    </rPh>
    <rPh sb="7" eb="9">
      <t>チュウゴク</t>
    </rPh>
    <rPh sb="10" eb="12">
      <t>ホウカツ</t>
    </rPh>
    <rPh sb="12" eb="13">
      <t>ザイ</t>
    </rPh>
    <rPh sb="13" eb="14">
      <t>シュ</t>
    </rPh>
    <rPh sb="14" eb="15">
      <t>ナド</t>
    </rPh>
    <rPh sb="15" eb="16">
      <t>ベツ</t>
    </rPh>
    <rPh sb="16" eb="19">
      <t>ケイホウハン</t>
    </rPh>
    <rPh sb="19" eb="21">
      <t>ケンキョ</t>
    </rPh>
    <rPh sb="21" eb="23">
      <t>ケンスウ</t>
    </rPh>
    <phoneticPr fontId="6"/>
  </si>
  <si>
    <t>乗り物盗</t>
    <rPh sb="0" eb="1">
      <t>ノ</t>
    </rPh>
    <rPh sb="2" eb="3">
      <t>モノ</t>
    </rPh>
    <rPh sb="3" eb="4">
      <t>ヌス</t>
    </rPh>
    <phoneticPr fontId="6"/>
  </si>
  <si>
    <t>事後強盗</t>
    <rPh sb="0" eb="2">
      <t>ジゴ</t>
    </rPh>
    <rPh sb="2" eb="4">
      <t>ゴウトウ</t>
    </rPh>
    <phoneticPr fontId="6"/>
  </si>
  <si>
    <t>部品
ねらい</t>
    <rPh sb="0" eb="2">
      <t>ブヒン</t>
    </rPh>
    <phoneticPr fontId="20"/>
  </si>
  <si>
    <t>自動車盗</t>
    <rPh sb="0" eb="3">
      <t>ジドウシャ</t>
    </rPh>
    <rPh sb="3" eb="4">
      <t>ヌス</t>
    </rPh>
    <phoneticPr fontId="6"/>
  </si>
  <si>
    <t>ベトナム</t>
    <phoneticPr fontId="20"/>
  </si>
  <si>
    <t>図表４－17　ベトナムの包括罪種等別刑法犯検挙件数</t>
    <rPh sb="0" eb="2">
      <t>ズヒョウ</t>
    </rPh>
    <rPh sb="12" eb="14">
      <t>ホウカツ</t>
    </rPh>
    <rPh sb="14" eb="15">
      <t>ザイ</t>
    </rPh>
    <rPh sb="15" eb="16">
      <t>シュ</t>
    </rPh>
    <rPh sb="16" eb="17">
      <t>ナド</t>
    </rPh>
    <rPh sb="17" eb="18">
      <t>ベツ</t>
    </rPh>
    <rPh sb="18" eb="21">
      <t>ケイホウハン</t>
    </rPh>
    <rPh sb="21" eb="23">
      <t>ケンキョ</t>
    </rPh>
    <rPh sb="23" eb="25">
      <t>ケンスウ</t>
    </rPh>
    <phoneticPr fontId="6"/>
  </si>
  <si>
    <t>詐欺</t>
    <rPh sb="0" eb="2">
      <t>サギ</t>
    </rPh>
    <phoneticPr fontId="6"/>
  </si>
  <si>
    <t>侵入強盗</t>
    <rPh sb="0" eb="2">
      <t>シンニュウ</t>
    </rPh>
    <rPh sb="2" eb="4">
      <t>ゴウトウ</t>
    </rPh>
    <phoneticPr fontId="6"/>
  </si>
  <si>
    <t>すり</t>
    <phoneticPr fontId="20"/>
  </si>
  <si>
    <t>韓　　国</t>
    <rPh sb="0" eb="1">
      <t>カン</t>
    </rPh>
    <rPh sb="3" eb="4">
      <t>コク</t>
    </rPh>
    <phoneticPr fontId="20"/>
  </si>
  <si>
    <t>図表４－18　韓国の包括罪種等別刑法犯検挙件数</t>
    <rPh sb="0" eb="2">
      <t>ズヒョウ</t>
    </rPh>
    <rPh sb="7" eb="9">
      <t>カンコク</t>
    </rPh>
    <rPh sb="10" eb="12">
      <t>ホウカツ</t>
    </rPh>
    <rPh sb="12" eb="13">
      <t>ザイ</t>
    </rPh>
    <rPh sb="13" eb="14">
      <t>シュ</t>
    </rPh>
    <rPh sb="14" eb="15">
      <t>ナド</t>
    </rPh>
    <rPh sb="15" eb="16">
      <t>ベツ</t>
    </rPh>
    <rPh sb="16" eb="19">
      <t>ケイホウハン</t>
    </rPh>
    <rPh sb="19" eb="21">
      <t>ケンキョ</t>
    </rPh>
    <rPh sb="21" eb="23">
      <t>ケンスウ</t>
    </rPh>
    <phoneticPr fontId="6"/>
  </si>
  <si>
    <t>車上
ねらい</t>
    <rPh sb="0" eb="2">
      <t>シャジョウ</t>
    </rPh>
    <phoneticPr fontId="6"/>
  </si>
  <si>
    <t>ブラジル</t>
    <phoneticPr fontId="20"/>
  </si>
  <si>
    <t>図表４－19　ブラジルの包括罪種等別刑法犯検挙件数</t>
    <rPh sb="0" eb="2">
      <t>ズヒョウ</t>
    </rPh>
    <rPh sb="12" eb="14">
      <t>ホウカツ</t>
    </rPh>
    <rPh sb="14" eb="15">
      <t>ザイ</t>
    </rPh>
    <rPh sb="15" eb="16">
      <t>シュ</t>
    </rPh>
    <rPh sb="16" eb="17">
      <t>ナド</t>
    </rPh>
    <rPh sb="17" eb="18">
      <t>ベツ</t>
    </rPh>
    <rPh sb="18" eb="21">
      <t>ケイホウハン</t>
    </rPh>
    <rPh sb="21" eb="23">
      <t>ケンキョ</t>
    </rPh>
    <rPh sb="23" eb="25">
      <t>ケンスウ</t>
    </rPh>
    <phoneticPr fontId="6"/>
  </si>
  <si>
    <t>支払用
ｶｰﾄﾞ偽造</t>
    <rPh sb="0" eb="2">
      <t>シハラ</t>
    </rPh>
    <rPh sb="2" eb="3">
      <t>ヨウ</t>
    </rPh>
    <rPh sb="8" eb="10">
      <t>ギゾウ</t>
    </rPh>
    <phoneticPr fontId="6"/>
  </si>
  <si>
    <t>ナイジェリア</t>
    <phoneticPr fontId="20"/>
  </si>
  <si>
    <t>図表４－20　ナイジェリアの包括罪種等別刑法犯検挙件数</t>
    <rPh sb="0" eb="2">
      <t>ズヒョウ</t>
    </rPh>
    <rPh sb="14" eb="16">
      <t>ホウカツ</t>
    </rPh>
    <rPh sb="16" eb="17">
      <t>ザイ</t>
    </rPh>
    <rPh sb="17" eb="18">
      <t>シュ</t>
    </rPh>
    <rPh sb="18" eb="19">
      <t>ナド</t>
    </rPh>
    <rPh sb="19" eb="20">
      <t>ベツ</t>
    </rPh>
    <rPh sb="20" eb="23">
      <t>ケイホウハン</t>
    </rPh>
    <rPh sb="23" eb="25">
      <t>ケンキョ</t>
    </rPh>
    <rPh sb="25" eb="27">
      <t>ケンスウ</t>
    </rPh>
    <phoneticPr fontId="6"/>
  </si>
  <si>
    <t>総数</t>
    <rPh sb="0" eb="2">
      <t>ソウスウ</t>
    </rPh>
    <phoneticPr fontId="6"/>
  </si>
  <si>
    <t>地下銀行</t>
    <rPh sb="0" eb="2">
      <t>チカ</t>
    </rPh>
    <rPh sb="2" eb="4">
      <t>ギンコウ</t>
    </rPh>
    <phoneticPr fontId="6"/>
  </si>
  <si>
    <t>偽装結婚</t>
    <rPh sb="0" eb="2">
      <t>ギソウ</t>
    </rPh>
    <rPh sb="2" eb="4">
      <t>ケッコン</t>
    </rPh>
    <phoneticPr fontId="6"/>
  </si>
  <si>
    <t>偽装認知</t>
    <rPh sb="0" eb="2">
      <t>ギソウ</t>
    </rPh>
    <rPh sb="2" eb="4">
      <t>ニンチ</t>
    </rPh>
    <phoneticPr fontId="6"/>
  </si>
  <si>
    <t>旅券・在留カード等偽造</t>
    <rPh sb="0" eb="2">
      <t>リョケン</t>
    </rPh>
    <rPh sb="3" eb="5">
      <t>ザイリュウ</t>
    </rPh>
    <rPh sb="8" eb="9">
      <t>トウ</t>
    </rPh>
    <rPh sb="9" eb="11">
      <t>ギゾウ</t>
    </rPh>
    <phoneticPr fontId="6"/>
  </si>
  <si>
    <t>不法就労助長</t>
    <rPh sb="0" eb="2">
      <t>フホウ</t>
    </rPh>
    <rPh sb="2" eb="4">
      <t>シュウロウ</t>
    </rPh>
    <rPh sb="4" eb="6">
      <t>ジョチョウ</t>
    </rPh>
    <phoneticPr fontId="6"/>
  </si>
  <si>
    <t>総人員</t>
    <rPh sb="0" eb="3">
      <t>ソウジンイン</t>
    </rPh>
    <phoneticPr fontId="6"/>
  </si>
  <si>
    <t>図表４－21　犯罪インフラ事犯の検挙状況の推移</t>
    <rPh sb="0" eb="2">
      <t>ズヒョウ</t>
    </rPh>
    <rPh sb="7" eb="9">
      <t>ハンザイ</t>
    </rPh>
    <rPh sb="13" eb="15">
      <t>ジハン</t>
    </rPh>
    <rPh sb="16" eb="18">
      <t>ケンキョ</t>
    </rPh>
    <rPh sb="18" eb="20">
      <t>ジョウキョウ</t>
    </rPh>
    <rPh sb="21" eb="23">
      <t>スイイ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</si>
</sst>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0.0%"/>
    <numFmt numFmtId="177" formatCode="#,##0_ ;[Red]\-#,##0\ "/>
    <numFmt numFmtId="178" formatCode="#,##0_ "/>
    <numFmt numFmtId="179" formatCode="#,##0_);[Red]\(#,##0\)"/>
    <numFmt numFmtId="180" formatCode="0_);[Red]\(0\)"/>
    <numFmt numFmtId="181" formatCode="0_ "/>
    <numFmt numFmtId="182" formatCode="0.0&quot;ポイント&quot;"/>
  </numFmts>
  <fonts count="58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9"/>
      <color theme="1"/>
      <name val="Meiryo UI"/>
      <family val="2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2"/>
      <color theme="1"/>
      <name val="Arial"/>
      <family val="2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1"/>
      <name val="Arial"/>
      <family val="2"/>
    </font>
    <font>
      <sz val="11"/>
      <name val="ＭＳ ゴシック"/>
      <family val="3"/>
      <charset val="128"/>
    </font>
    <font>
      <sz val="11"/>
      <name val="ＭＳ Ｐゴシック"/>
      <family val="3"/>
      <charset val="128"/>
      <scheme val="major"/>
    </font>
    <font>
      <sz val="11"/>
      <color theme="1"/>
      <name val="Arial"/>
      <family val="2"/>
    </font>
    <font>
      <sz val="11"/>
      <color indexed="8"/>
      <name val="Arial"/>
      <family val="2"/>
    </font>
    <font>
      <sz val="20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Arial"/>
      <family val="2"/>
    </font>
    <font>
      <sz val="9"/>
      <name val="Arial"/>
      <family val="2"/>
    </font>
    <font>
      <sz val="9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  <scheme val="major"/>
    </font>
    <font>
      <sz val="9"/>
      <color indexed="8"/>
      <name val="Arial"/>
      <family val="2"/>
    </font>
    <font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ajor"/>
    </font>
    <font>
      <sz val="10"/>
      <name val="Arial"/>
      <family val="2"/>
    </font>
    <font>
      <sz val="11"/>
      <color theme="1"/>
      <name val="ＭＳ Ｐゴシック"/>
      <family val="2"/>
      <charset val="128"/>
    </font>
    <font>
      <sz val="10"/>
      <name val="ＭＳ Ｐゴシック"/>
      <family val="3"/>
      <charset val="128"/>
      <scheme val="major"/>
    </font>
    <font>
      <sz val="10"/>
      <color indexed="8"/>
      <name val="Arial"/>
      <family val="2"/>
    </font>
    <font>
      <sz val="10"/>
      <color theme="1"/>
      <name val="ＭＳ ゴシック"/>
      <family val="3"/>
      <charset val="128"/>
    </font>
    <font>
      <sz val="8"/>
      <name val="Arial"/>
      <family val="2"/>
    </font>
    <font>
      <sz val="8"/>
      <color indexed="8"/>
      <name val="Arial"/>
      <family val="2"/>
    </font>
    <font>
      <sz val="8"/>
      <color indexed="8"/>
      <name val="ＭＳ Ｐゴシック"/>
      <family val="3"/>
      <charset val="128"/>
    </font>
    <font>
      <sz val="8"/>
      <name val="ＭＳ Ｐゴシック"/>
      <family val="3"/>
      <charset val="128"/>
    </font>
    <font>
      <sz val="8"/>
      <color indexed="8"/>
      <name val="ＭＳ Ｐゴシック"/>
      <family val="3"/>
      <charset val="128"/>
      <scheme val="minor"/>
    </font>
    <font>
      <sz val="8"/>
      <color indexed="8"/>
      <name val="ＭＳ Ｐゴシック"/>
      <family val="3"/>
      <charset val="128"/>
      <scheme val="major"/>
    </font>
    <font>
      <sz val="8"/>
      <name val="ＭＳ Ｐゴシック"/>
      <family val="3"/>
      <charset val="128"/>
      <scheme val="major"/>
    </font>
    <font>
      <sz val="9"/>
      <name val="ＭＳ Ｐゴシック"/>
      <family val="3"/>
      <charset val="128"/>
    </font>
    <font>
      <sz val="8"/>
      <color indexed="8"/>
      <name val="ＭＳ ゴシック"/>
      <family val="3"/>
      <charset val="128"/>
    </font>
    <font>
      <sz val="8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sz val="9"/>
      <color indexed="8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color indexed="8"/>
      <name val="ＭＳ Ｐゴシック"/>
      <family val="3"/>
      <charset val="128"/>
      <scheme val="major"/>
    </font>
    <font>
      <sz val="11"/>
      <color indexed="8"/>
      <name val="ＭＳ Ｐゴシック"/>
      <family val="3"/>
      <charset val="128"/>
    </font>
    <font>
      <sz val="26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  <scheme val="major"/>
    </font>
    <font>
      <sz val="7"/>
      <color indexed="8"/>
      <name val="ＭＳ Ｐゴシック"/>
      <family val="3"/>
      <charset val="128"/>
      <scheme val="major"/>
    </font>
    <font>
      <sz val="7"/>
      <name val="ＭＳ Ｐゴシック"/>
      <family val="3"/>
      <charset val="128"/>
      <scheme val="major"/>
    </font>
    <font>
      <sz val="12"/>
      <name val="ＭＳ Ｐゴシック"/>
      <family val="3"/>
      <charset val="128"/>
      <scheme val="major"/>
    </font>
    <font>
      <sz val="12"/>
      <color indexed="8"/>
      <name val="ＭＳ Ｐゴシック"/>
      <family val="3"/>
      <charset val="128"/>
      <scheme val="major"/>
    </font>
    <font>
      <sz val="12"/>
      <color indexed="8"/>
      <name val="Arial"/>
      <family val="2"/>
    </font>
    <font>
      <sz val="14"/>
      <color indexed="8"/>
      <name val="ＭＳ Ｐゴシック"/>
      <family val="3"/>
      <charset val="128"/>
    </font>
    <font>
      <sz val="36"/>
      <color theme="1"/>
      <name val="ＭＳ Ｐゴシック"/>
      <family val="2"/>
      <charset val="128"/>
      <scheme val="minor"/>
    </font>
    <font>
      <sz val="12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D6DCE4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5D9F1"/>
        <bgColor indexed="64"/>
      </patternFill>
    </fill>
  </fills>
  <borders count="116">
    <border>
      <left/>
      <right/>
      <top/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/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tted">
        <color indexed="64"/>
      </bottom>
      <diagonal/>
    </border>
    <border diagonalDown="1">
      <left/>
      <right/>
      <top style="thin">
        <color auto="1"/>
      </top>
      <bottom/>
      <diagonal style="thin">
        <color indexed="64"/>
      </diagonal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double">
        <color indexed="64"/>
      </right>
      <top style="thin">
        <color auto="1"/>
      </top>
      <bottom style="thin">
        <color indexed="64"/>
      </bottom>
      <diagonal/>
    </border>
    <border>
      <left/>
      <right style="double">
        <color indexed="64"/>
      </right>
      <top style="thin">
        <color auto="1"/>
      </top>
      <bottom style="thin">
        <color auto="1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auto="1"/>
      </bottom>
      <diagonal/>
    </border>
    <border>
      <left style="thin">
        <color indexed="64"/>
      </left>
      <right style="double">
        <color indexed="64"/>
      </right>
      <top style="thin">
        <color auto="1"/>
      </top>
      <bottom/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double">
        <color indexed="64"/>
      </right>
      <top style="dotted">
        <color indexed="64"/>
      </top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uble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dotted">
        <color indexed="64"/>
      </top>
      <bottom/>
      <diagonal/>
    </border>
    <border>
      <left style="double">
        <color indexed="64"/>
      </left>
      <right/>
      <top/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/>
      <right/>
      <top style="dashed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dashed">
        <color indexed="64"/>
      </left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dashed">
        <color indexed="64"/>
      </left>
      <right/>
      <top style="dashed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/>
      <right/>
      <top style="thin">
        <color rgb="FFCCCCCC"/>
      </top>
      <bottom style="thin">
        <color rgb="FFCCCCCC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9" fillId="0" borderId="0"/>
    <xf numFmtId="0" fontId="19" fillId="0" borderId="0">
      <alignment vertical="center"/>
    </xf>
    <xf numFmtId="0" fontId="23" fillId="0" borderId="0"/>
    <xf numFmtId="38" fontId="19" fillId="0" borderId="0" applyFont="0" applyFill="0" applyBorder="0" applyAlignment="0" applyProtection="0"/>
    <xf numFmtId="0" fontId="1" fillId="0" borderId="0">
      <alignment vertical="center"/>
    </xf>
    <xf numFmtId="38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</cellStyleXfs>
  <cellXfs count="733">
    <xf numFmtId="0" fontId="0" fillId="0" borderId="0" xfId="0">
      <alignment vertical="center"/>
    </xf>
    <xf numFmtId="0" fontId="0" fillId="2" borderId="1" xfId="0" applyFill="1" applyBorder="1">
      <alignment vertical="center"/>
    </xf>
    <xf numFmtId="0" fontId="7" fillId="2" borderId="2" xfId="0" applyFont="1" applyFill="1" applyBorder="1" applyAlignment="1">
      <alignment horizontal="distributed" vertical="distributed"/>
    </xf>
    <xf numFmtId="176" fontId="0" fillId="0" borderId="2" xfId="2" applyNumberFormat="1" applyFont="1" applyBorder="1">
      <alignment vertical="center"/>
    </xf>
    <xf numFmtId="0" fontId="0" fillId="0" borderId="0" xfId="0" applyAlignment="1">
      <alignment horizontal="center"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0" fillId="0" borderId="17" xfId="0" applyBorder="1">
      <alignment vertical="center"/>
    </xf>
    <xf numFmtId="0" fontId="0" fillId="0" borderId="17" xfId="0" applyBorder="1" applyAlignment="1">
      <alignment horizontal="center" vertical="center"/>
    </xf>
    <xf numFmtId="0" fontId="0" fillId="0" borderId="15" xfId="0" applyBorder="1">
      <alignment vertical="center"/>
    </xf>
    <xf numFmtId="176" fontId="0" fillId="0" borderId="17" xfId="2" applyNumberFormat="1" applyFont="1" applyBorder="1">
      <alignment vertical="center"/>
    </xf>
    <xf numFmtId="0" fontId="18" fillId="0" borderId="0" xfId="0" applyFont="1">
      <alignment vertical="center"/>
    </xf>
    <xf numFmtId="0" fontId="0" fillId="2" borderId="17" xfId="0" applyFill="1" applyBorder="1" applyAlignment="1">
      <alignment horizontal="center" vertical="center"/>
    </xf>
    <xf numFmtId="38" fontId="16" fillId="0" borderId="17" xfId="1" applyFont="1" applyBorder="1">
      <alignment vertical="center"/>
    </xf>
    <xf numFmtId="176" fontId="16" fillId="0" borderId="17" xfId="2" applyNumberFormat="1" applyFont="1" applyBorder="1">
      <alignment vertical="center"/>
    </xf>
    <xf numFmtId="0" fontId="7" fillId="0" borderId="17" xfId="0" applyFont="1" applyBorder="1" applyAlignment="1">
      <alignment horizontal="distributed" vertical="center"/>
    </xf>
    <xf numFmtId="0" fontId="7" fillId="2" borderId="17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 shrinkToFit="1"/>
    </xf>
    <xf numFmtId="0" fontId="7" fillId="2" borderId="2" xfId="0" applyFont="1" applyFill="1" applyBorder="1" applyAlignment="1">
      <alignment horizontal="center" vertical="center"/>
    </xf>
    <xf numFmtId="38" fontId="16" fillId="0" borderId="2" xfId="1" applyFont="1" applyBorder="1">
      <alignment vertical="center"/>
    </xf>
    <xf numFmtId="0" fontId="16" fillId="0" borderId="2" xfId="0" applyFont="1" applyBorder="1">
      <alignment vertical="center"/>
    </xf>
    <xf numFmtId="176" fontId="16" fillId="0" borderId="2" xfId="2" applyNumberFormat="1" applyFont="1" applyBorder="1">
      <alignment vertical="center"/>
    </xf>
    <xf numFmtId="0" fontId="7" fillId="0" borderId="0" xfId="0" applyFont="1">
      <alignment vertical="center"/>
    </xf>
    <xf numFmtId="0" fontId="7" fillId="2" borderId="1" xfId="0" applyFont="1" applyFill="1" applyBorder="1">
      <alignment vertical="center"/>
    </xf>
    <xf numFmtId="0" fontId="27" fillId="2" borderId="2" xfId="0" applyFont="1" applyFill="1" applyBorder="1" applyAlignment="1">
      <alignment horizontal="center" vertical="center"/>
    </xf>
    <xf numFmtId="38" fontId="0" fillId="0" borderId="0" xfId="1" applyFont="1">
      <alignment vertical="center"/>
    </xf>
    <xf numFmtId="3" fontId="0" fillId="0" borderId="17" xfId="1" applyNumberFormat="1" applyFont="1" applyBorder="1">
      <alignment vertical="center"/>
    </xf>
    <xf numFmtId="3" fontId="0" fillId="0" borderId="0" xfId="0" applyNumberFormat="1" applyFont="1">
      <alignment vertical="center"/>
    </xf>
    <xf numFmtId="176" fontId="0" fillId="0" borderId="0" xfId="2" applyNumberFormat="1" applyFont="1">
      <alignment vertical="center"/>
    </xf>
    <xf numFmtId="38" fontId="0" fillId="0" borderId="0" xfId="1" applyFont="1" applyAlignment="1">
      <alignment vertical="center"/>
    </xf>
    <xf numFmtId="38" fontId="16" fillId="2" borderId="17" xfId="1" applyFont="1" applyFill="1" applyBorder="1" applyAlignment="1">
      <alignment horizontal="center" vertical="center"/>
    </xf>
    <xf numFmtId="38" fontId="16" fillId="2" borderId="18" xfId="1" applyFont="1" applyFill="1" applyBorder="1" applyAlignment="1">
      <alignment horizontal="center" vertical="center"/>
    </xf>
    <xf numFmtId="38" fontId="16" fillId="2" borderId="18" xfId="1" applyFont="1" applyFill="1" applyBorder="1" applyAlignment="1">
      <alignment horizontal="center" vertical="center" wrapText="1"/>
    </xf>
    <xf numFmtId="3" fontId="26" fillId="2" borderId="17" xfId="1" applyNumberFormat="1" applyFont="1" applyFill="1" applyBorder="1" applyAlignment="1">
      <alignment horizontal="center" vertical="center" wrapText="1"/>
    </xf>
    <xf numFmtId="176" fontId="26" fillId="2" borderId="21" xfId="2" applyNumberFormat="1" applyFont="1" applyFill="1" applyBorder="1" applyAlignment="1">
      <alignment horizontal="center" vertical="center" wrapText="1"/>
    </xf>
    <xf numFmtId="38" fontId="16" fillId="2" borderId="17" xfId="1" applyFont="1" applyFill="1" applyBorder="1">
      <alignment vertical="center"/>
    </xf>
    <xf numFmtId="38" fontId="16" fillId="2" borderId="18" xfId="1" applyFont="1" applyFill="1" applyBorder="1">
      <alignment vertical="center"/>
    </xf>
    <xf numFmtId="3" fontId="16" fillId="2" borderId="17" xfId="1" applyNumberFormat="1" applyFont="1" applyFill="1" applyBorder="1">
      <alignment vertical="center"/>
    </xf>
    <xf numFmtId="176" fontId="16" fillId="2" borderId="21" xfId="2" applyNumberFormat="1" applyFont="1" applyFill="1" applyBorder="1">
      <alignment vertical="center"/>
    </xf>
    <xf numFmtId="38" fontId="7" fillId="0" borderId="12" xfId="1" applyFont="1" applyBorder="1" applyAlignment="1">
      <alignment horizontal="distributed" vertical="distributed"/>
    </xf>
    <xf numFmtId="38" fontId="16" fillId="0" borderId="22" xfId="1" applyFont="1" applyBorder="1">
      <alignment vertical="center"/>
    </xf>
    <xf numFmtId="38" fontId="16" fillId="0" borderId="23" xfId="1" applyFont="1" applyBorder="1">
      <alignment vertical="center"/>
    </xf>
    <xf numFmtId="3" fontId="16" fillId="0" borderId="22" xfId="1" applyNumberFormat="1" applyFont="1" applyBorder="1">
      <alignment vertical="center"/>
    </xf>
    <xf numFmtId="176" fontId="16" fillId="0" borderId="21" xfId="2" applyNumberFormat="1" applyFont="1" applyFill="1" applyBorder="1">
      <alignment vertical="center"/>
    </xf>
    <xf numFmtId="176" fontId="16" fillId="0" borderId="20" xfId="2" applyNumberFormat="1" applyFont="1" applyFill="1" applyBorder="1">
      <alignment vertical="center"/>
    </xf>
    <xf numFmtId="38" fontId="16" fillId="0" borderId="30" xfId="1" applyFont="1" applyBorder="1">
      <alignment vertical="center"/>
    </xf>
    <xf numFmtId="38" fontId="16" fillId="0" borderId="31" xfId="1" applyFont="1" applyBorder="1">
      <alignment vertical="center"/>
    </xf>
    <xf numFmtId="3" fontId="16" fillId="0" borderId="30" xfId="1" applyNumberFormat="1" applyFont="1" applyBorder="1">
      <alignment vertical="center"/>
    </xf>
    <xf numFmtId="176" fontId="16" fillId="0" borderId="29" xfId="2" applyNumberFormat="1" applyFont="1" applyFill="1" applyBorder="1">
      <alignment vertical="center"/>
    </xf>
    <xf numFmtId="38" fontId="7" fillId="0" borderId="13" xfId="1" applyFont="1" applyBorder="1" applyAlignment="1">
      <alignment horizontal="distributed" vertical="distributed"/>
    </xf>
    <xf numFmtId="38" fontId="7" fillId="0" borderId="17" xfId="1" applyFont="1" applyBorder="1" applyAlignment="1">
      <alignment horizontal="distributed" vertical="distributed"/>
    </xf>
    <xf numFmtId="38" fontId="16" fillId="0" borderId="15" xfId="1" applyFont="1" applyBorder="1">
      <alignment vertical="center"/>
    </xf>
    <xf numFmtId="38" fontId="16" fillId="0" borderId="13" xfId="1" applyFont="1" applyBorder="1">
      <alignment vertical="center"/>
    </xf>
    <xf numFmtId="3" fontId="16" fillId="0" borderId="15" xfId="1" applyNumberFormat="1" applyFont="1" applyBorder="1">
      <alignment vertical="center"/>
    </xf>
    <xf numFmtId="38" fontId="16" fillId="0" borderId="14" xfId="1" applyFont="1" applyBorder="1">
      <alignment vertical="center"/>
    </xf>
    <xf numFmtId="38" fontId="16" fillId="0" borderId="12" xfId="1" applyFont="1" applyBorder="1">
      <alignment vertical="center"/>
    </xf>
    <xf numFmtId="3" fontId="16" fillId="0" borderId="14" xfId="1" applyNumberFormat="1" applyFont="1" applyBorder="1">
      <alignment vertical="center"/>
    </xf>
    <xf numFmtId="38" fontId="16" fillId="0" borderId="32" xfId="1" applyFont="1" applyBorder="1">
      <alignment vertical="center"/>
    </xf>
    <xf numFmtId="38" fontId="16" fillId="0" borderId="26" xfId="1" applyFont="1" applyBorder="1">
      <alignment vertical="center"/>
    </xf>
    <xf numFmtId="3" fontId="16" fillId="0" borderId="32" xfId="1" applyNumberFormat="1" applyFont="1" applyBorder="1">
      <alignment vertical="center"/>
    </xf>
    <xf numFmtId="176" fontId="16" fillId="0" borderId="27" xfId="2" applyNumberFormat="1" applyFont="1" applyFill="1" applyBorder="1">
      <alignment vertical="center"/>
    </xf>
    <xf numFmtId="176" fontId="16" fillId="0" borderId="24" xfId="2" applyNumberFormat="1" applyFont="1" applyFill="1" applyBorder="1">
      <alignment vertical="center"/>
    </xf>
    <xf numFmtId="0" fontId="0" fillId="0" borderId="0" xfId="0" applyBorder="1">
      <alignment vertical="center"/>
    </xf>
    <xf numFmtId="38" fontId="16" fillId="0" borderId="22" xfId="1" applyFont="1" applyFill="1" applyBorder="1">
      <alignment vertical="center"/>
    </xf>
    <xf numFmtId="38" fontId="16" fillId="0" borderId="23" xfId="1" applyFont="1" applyFill="1" applyBorder="1">
      <alignment vertical="center"/>
    </xf>
    <xf numFmtId="3" fontId="16" fillId="0" borderId="22" xfId="1" applyNumberFormat="1" applyFont="1" applyFill="1" applyBorder="1">
      <alignment vertical="center"/>
    </xf>
    <xf numFmtId="38" fontId="7" fillId="0" borderId="10" xfId="1" applyFont="1" applyBorder="1" applyAlignment="1">
      <alignment horizontal="distributed" vertical="distributed"/>
    </xf>
    <xf numFmtId="176" fontId="16" fillId="0" borderId="18" xfId="2" applyNumberFormat="1" applyFont="1" applyBorder="1">
      <alignment vertical="center"/>
    </xf>
    <xf numFmtId="176" fontId="16" fillId="0" borderId="0" xfId="2" applyNumberFormat="1" applyFont="1" applyBorder="1">
      <alignment vertical="center"/>
    </xf>
    <xf numFmtId="176" fontId="0" fillId="0" borderId="0" xfId="2" applyNumberFormat="1" applyFont="1" applyBorder="1">
      <alignment vertical="center"/>
    </xf>
    <xf numFmtId="38" fontId="7" fillId="0" borderId="0" xfId="1" applyFont="1" applyBorder="1" applyAlignment="1">
      <alignment horizontal="distributed" vertical="distributed"/>
    </xf>
    <xf numFmtId="38" fontId="16" fillId="0" borderId="18" xfId="1" applyFont="1" applyBorder="1">
      <alignment vertical="center"/>
    </xf>
    <xf numFmtId="3" fontId="16" fillId="0" borderId="17" xfId="1" applyNumberFormat="1" applyFont="1" applyBorder="1">
      <alignment vertical="center"/>
    </xf>
    <xf numFmtId="176" fontId="16" fillId="0" borderId="15" xfId="2" applyNumberFormat="1" applyFont="1" applyBorder="1">
      <alignment vertical="center"/>
    </xf>
    <xf numFmtId="176" fontId="16" fillId="0" borderId="13" xfId="2" applyNumberFormat="1" applyFont="1" applyBorder="1">
      <alignment vertical="center"/>
    </xf>
    <xf numFmtId="38" fontId="7" fillId="0" borderId="0" xfId="1" applyFont="1" applyAlignment="1">
      <alignment horizontal="distributed" vertical="distributed"/>
    </xf>
    <xf numFmtId="38" fontId="7" fillId="0" borderId="0" xfId="1" applyFont="1" applyAlignment="1">
      <alignment horizontal="left" vertical="distributed"/>
    </xf>
    <xf numFmtId="38" fontId="16" fillId="0" borderId="0" xfId="1" applyFont="1">
      <alignment vertical="center"/>
    </xf>
    <xf numFmtId="3" fontId="16" fillId="0" borderId="0" xfId="1" applyNumberFormat="1" applyFont="1">
      <alignment vertical="center"/>
    </xf>
    <xf numFmtId="176" fontId="16" fillId="0" borderId="0" xfId="2" applyNumberFormat="1" applyFont="1">
      <alignment vertical="center"/>
    </xf>
    <xf numFmtId="38" fontId="16" fillId="2" borderId="22" xfId="1" applyFont="1" applyFill="1" applyBorder="1">
      <alignment vertical="center"/>
    </xf>
    <xf numFmtId="38" fontId="16" fillId="2" borderId="23" xfId="1" applyFont="1" applyFill="1" applyBorder="1">
      <alignment vertical="center"/>
    </xf>
    <xf numFmtId="3" fontId="16" fillId="2" borderId="22" xfId="1" applyNumberFormat="1" applyFont="1" applyFill="1" applyBorder="1">
      <alignment vertical="center"/>
    </xf>
    <xf numFmtId="176" fontId="16" fillId="2" borderId="20" xfId="2" applyNumberFormat="1" applyFont="1" applyFill="1" applyBorder="1">
      <alignment vertical="center"/>
    </xf>
    <xf numFmtId="176" fontId="16" fillId="0" borderId="20" xfId="2" applyNumberFormat="1" applyFont="1" applyBorder="1">
      <alignment vertical="center"/>
    </xf>
    <xf numFmtId="176" fontId="16" fillId="0" borderId="29" xfId="2" applyNumberFormat="1" applyFont="1" applyBorder="1">
      <alignment vertical="center"/>
    </xf>
    <xf numFmtId="176" fontId="16" fillId="0" borderId="16" xfId="2" applyNumberFormat="1" applyFont="1" applyBorder="1">
      <alignment vertical="center"/>
    </xf>
    <xf numFmtId="176" fontId="16" fillId="0" borderId="27" xfId="2" applyNumberFormat="1" applyFont="1" applyBorder="1">
      <alignment vertical="center"/>
    </xf>
    <xf numFmtId="176" fontId="16" fillId="0" borderId="24" xfId="2" applyNumberFormat="1" applyFont="1" applyBorder="1">
      <alignment vertical="center"/>
    </xf>
    <xf numFmtId="176" fontId="16" fillId="0" borderId="21" xfId="2" applyNumberFormat="1" applyFont="1" applyBorder="1">
      <alignment vertical="center"/>
    </xf>
    <xf numFmtId="38" fontId="7" fillId="0" borderId="0" xfId="1" applyFont="1" applyBorder="1" applyAlignment="1">
      <alignment horizontal="center" vertical="distributed"/>
    </xf>
    <xf numFmtId="38" fontId="16" fillId="0" borderId="0" xfId="1" applyFont="1" applyBorder="1">
      <alignment vertical="center"/>
    </xf>
    <xf numFmtId="3" fontId="16" fillId="0" borderId="0" xfId="1" applyNumberFormat="1" applyFont="1" applyBorder="1">
      <alignment vertical="center"/>
    </xf>
    <xf numFmtId="38" fontId="16" fillId="0" borderId="14" xfId="1" applyFont="1" applyBorder="1" applyAlignment="1">
      <alignment horizontal="center" vertical="center"/>
    </xf>
    <xf numFmtId="38" fontId="16" fillId="0" borderId="22" xfId="1" applyFont="1" applyBorder="1" applyAlignment="1">
      <alignment horizontal="center" vertical="center"/>
    </xf>
    <xf numFmtId="38" fontId="16" fillId="0" borderId="30" xfId="1" applyFont="1" applyBorder="1" applyAlignment="1">
      <alignment horizontal="center" vertical="center"/>
    </xf>
    <xf numFmtId="38" fontId="16" fillId="0" borderId="32" xfId="1" applyFont="1" applyBorder="1" applyAlignment="1">
      <alignment horizontal="center" vertical="center"/>
    </xf>
    <xf numFmtId="38" fontId="16" fillId="0" borderId="15" xfId="1" applyFont="1" applyBorder="1" applyAlignment="1">
      <alignment horizontal="center" vertical="center"/>
    </xf>
    <xf numFmtId="38" fontId="16" fillId="0" borderId="17" xfId="1" applyFont="1" applyBorder="1" applyAlignment="1">
      <alignment horizontal="center" vertical="center"/>
    </xf>
    <xf numFmtId="38" fontId="7" fillId="0" borderId="0" xfId="1" applyFont="1">
      <alignment vertical="center"/>
    </xf>
    <xf numFmtId="3" fontId="0" fillId="0" borderId="0" xfId="1" applyNumberFormat="1" applyFont="1">
      <alignment vertical="center"/>
    </xf>
    <xf numFmtId="38" fontId="26" fillId="0" borderId="17" xfId="1" applyFont="1" applyBorder="1" applyAlignment="1">
      <alignment horizontal="center" vertical="center"/>
    </xf>
    <xf numFmtId="38" fontId="16" fillId="0" borderId="0" xfId="1" applyFont="1" applyBorder="1" applyAlignment="1">
      <alignment horizontal="center" vertical="center"/>
    </xf>
    <xf numFmtId="0" fontId="16" fillId="0" borderId="17" xfId="0" applyFont="1" applyBorder="1">
      <alignment vertical="center"/>
    </xf>
    <xf numFmtId="178" fontId="16" fillId="0" borderId="17" xfId="1" applyNumberFormat="1" applyFont="1" applyBorder="1">
      <alignment vertical="center"/>
    </xf>
    <xf numFmtId="178" fontId="16" fillId="0" borderId="17" xfId="0" applyNumberFormat="1" applyFont="1" applyBorder="1">
      <alignment vertical="center"/>
    </xf>
    <xf numFmtId="38" fontId="16" fillId="0" borderId="36" xfId="1" applyFont="1" applyBorder="1">
      <alignment vertical="center"/>
    </xf>
    <xf numFmtId="38" fontId="16" fillId="0" borderId="27" xfId="1" applyFont="1" applyBorder="1">
      <alignment vertical="center"/>
    </xf>
    <xf numFmtId="3" fontId="16" fillId="0" borderId="17" xfId="0" applyNumberFormat="1" applyFont="1" applyBorder="1">
      <alignment vertical="center"/>
    </xf>
    <xf numFmtId="0" fontId="7" fillId="0" borderId="12" xfId="0" applyFont="1" applyBorder="1">
      <alignment vertical="center"/>
    </xf>
    <xf numFmtId="38" fontId="16" fillId="0" borderId="37" xfId="1" applyFont="1" applyBorder="1" applyAlignment="1">
      <alignment horizontal="right" vertical="center"/>
    </xf>
    <xf numFmtId="0" fontId="7" fillId="0" borderId="14" xfId="0" applyFont="1" applyBorder="1">
      <alignment vertical="center"/>
    </xf>
    <xf numFmtId="38" fontId="16" fillId="0" borderId="38" xfId="1" applyFont="1" applyBorder="1">
      <alignment vertical="center"/>
    </xf>
    <xf numFmtId="38" fontId="16" fillId="0" borderId="39" xfId="1" applyFont="1" applyBorder="1" applyAlignment="1">
      <alignment horizontal="right" vertical="center"/>
    </xf>
    <xf numFmtId="0" fontId="0" fillId="0" borderId="14" xfId="0" applyBorder="1">
      <alignment vertical="center"/>
    </xf>
    <xf numFmtId="0" fontId="32" fillId="0" borderId="17" xfId="0" applyFont="1" applyBorder="1" applyAlignment="1">
      <alignment horizontal="distributed" vertical="center"/>
    </xf>
    <xf numFmtId="0" fontId="33" fillId="0" borderId="0" xfId="0" applyFont="1" applyAlignment="1">
      <alignment vertical="center" shrinkToFit="1"/>
    </xf>
    <xf numFmtId="0" fontId="34" fillId="0" borderId="0" xfId="5" applyFont="1" applyAlignment="1">
      <alignment vertical="center" shrinkToFit="1"/>
    </xf>
    <xf numFmtId="0" fontId="34" fillId="0" borderId="10" xfId="5" applyFont="1" applyBorder="1" applyAlignment="1">
      <alignment vertical="center" shrinkToFit="1"/>
    </xf>
    <xf numFmtId="179" fontId="34" fillId="0" borderId="10" xfId="5" applyNumberFormat="1" applyFont="1" applyBorder="1" applyAlignment="1">
      <alignment vertical="center" shrinkToFit="1"/>
    </xf>
    <xf numFmtId="0" fontId="33" fillId="0" borderId="10" xfId="0" applyFont="1" applyBorder="1" applyAlignment="1">
      <alignment vertical="center" shrinkToFit="1"/>
    </xf>
    <xf numFmtId="0" fontId="36" fillId="2" borderId="10" xfId="0" applyFont="1" applyFill="1" applyBorder="1" applyAlignment="1">
      <alignment vertical="center" shrinkToFit="1"/>
    </xf>
    <xf numFmtId="0" fontId="36" fillId="2" borderId="0" xfId="0" applyFont="1" applyFill="1" applyAlignment="1">
      <alignment vertical="center" shrinkToFit="1"/>
    </xf>
    <xf numFmtId="0" fontId="36" fillId="2" borderId="21" xfId="0" applyFont="1" applyFill="1" applyBorder="1" applyAlignment="1">
      <alignment vertical="center" shrinkToFit="1"/>
    </xf>
    <xf numFmtId="0" fontId="34" fillId="2" borderId="23" xfId="5" applyFont="1" applyFill="1" applyBorder="1" applyAlignment="1">
      <alignment horizontal="center" shrinkToFit="1"/>
    </xf>
    <xf numFmtId="0" fontId="34" fillId="2" borderId="22" xfId="5" applyFont="1" applyFill="1" applyBorder="1" applyAlignment="1">
      <alignment horizontal="center" shrinkToFit="1"/>
    </xf>
    <xf numFmtId="0" fontId="37" fillId="2" borderId="20" xfId="5" applyFont="1" applyFill="1" applyBorder="1" applyAlignment="1">
      <alignment horizontal="center" vertical="center" shrinkToFit="1"/>
    </xf>
    <xf numFmtId="0" fontId="36" fillId="0" borderId="40" xfId="0" applyFont="1" applyBorder="1" applyAlignment="1">
      <alignment horizontal="center" vertical="center" shrinkToFit="1"/>
    </xf>
    <xf numFmtId="177" fontId="34" fillId="0" borderId="41" xfId="0" applyNumberFormat="1" applyFont="1" applyFill="1" applyBorder="1" applyAlignment="1">
      <alignment vertical="center" shrinkToFit="1"/>
    </xf>
    <xf numFmtId="178" fontId="33" fillId="0" borderId="41" xfId="0" applyNumberFormat="1" applyFont="1" applyFill="1" applyBorder="1" applyAlignment="1">
      <alignment vertical="center" shrinkToFit="1"/>
    </xf>
    <xf numFmtId="178" fontId="33" fillId="0" borderId="22" xfId="0" applyNumberFormat="1" applyFont="1" applyFill="1" applyBorder="1" applyAlignment="1">
      <alignment vertical="center" shrinkToFit="1"/>
    </xf>
    <xf numFmtId="0" fontId="36" fillId="0" borderId="42" xfId="0" applyFont="1" applyBorder="1" applyAlignment="1">
      <alignment horizontal="center" vertical="center" shrinkToFit="1"/>
    </xf>
    <xf numFmtId="177" fontId="34" fillId="0" borderId="43" xfId="0" applyNumberFormat="1" applyFont="1" applyFill="1" applyBorder="1" applyAlignment="1">
      <alignment vertical="center" shrinkToFit="1"/>
    </xf>
    <xf numFmtId="178" fontId="33" fillId="0" borderId="43" xfId="0" applyNumberFormat="1" applyFont="1" applyFill="1" applyBorder="1" applyAlignment="1">
      <alignment vertical="center" shrinkToFit="1"/>
    </xf>
    <xf numFmtId="178" fontId="33" fillId="0" borderId="44" xfId="0" applyNumberFormat="1" applyFont="1" applyFill="1" applyBorder="1" applyAlignment="1">
      <alignment vertical="center" shrinkToFit="1"/>
    </xf>
    <xf numFmtId="0" fontId="35" fillId="4" borderId="12" xfId="5" applyFont="1" applyFill="1" applyBorder="1" applyAlignment="1">
      <alignment horizontal="distributed" vertical="center" shrinkToFit="1"/>
    </xf>
    <xf numFmtId="178" fontId="33" fillId="0" borderId="45" xfId="0" applyNumberFormat="1" applyFont="1" applyFill="1" applyBorder="1" applyAlignment="1">
      <alignment vertical="center" shrinkToFit="1"/>
    </xf>
    <xf numFmtId="0" fontId="35" fillId="4" borderId="14" xfId="5" applyFont="1" applyFill="1" applyBorder="1" applyAlignment="1">
      <alignment horizontal="distributed" vertical="center" shrinkToFit="1"/>
    </xf>
    <xf numFmtId="178" fontId="33" fillId="0" borderId="46" xfId="0" applyNumberFormat="1" applyFont="1" applyFill="1" applyBorder="1" applyAlignment="1">
      <alignment vertical="center" shrinkToFit="1"/>
    </xf>
    <xf numFmtId="178" fontId="33" fillId="0" borderId="15" xfId="0" applyNumberFormat="1" applyFont="1" applyFill="1" applyBorder="1" applyAlignment="1">
      <alignment vertical="center" shrinkToFit="1"/>
    </xf>
    <xf numFmtId="0" fontId="36" fillId="0" borderId="12" xfId="0" applyFont="1" applyBorder="1" applyAlignment="1">
      <alignment horizontal="distributed" vertical="center" shrinkToFit="1"/>
    </xf>
    <xf numFmtId="0" fontId="36" fillId="0" borderId="47" xfId="0" applyFont="1" applyBorder="1" applyAlignment="1">
      <alignment horizontal="center" vertical="center" shrinkToFit="1"/>
    </xf>
    <xf numFmtId="177" fontId="34" fillId="0" borderId="46" xfId="0" applyNumberFormat="1" applyFont="1" applyFill="1" applyBorder="1" applyAlignment="1">
      <alignment vertical="center" shrinkToFit="1"/>
    </xf>
    <xf numFmtId="178" fontId="33" fillId="0" borderId="48" xfId="0" applyNumberFormat="1" applyFont="1" applyFill="1" applyBorder="1" applyAlignment="1">
      <alignment vertical="center" shrinkToFit="1"/>
    </xf>
    <xf numFmtId="178" fontId="33" fillId="0" borderId="14" xfId="0" applyNumberFormat="1" applyFont="1" applyFill="1" applyBorder="1" applyAlignment="1">
      <alignment vertical="center" shrinkToFit="1"/>
    </xf>
    <xf numFmtId="0" fontId="35" fillId="4" borderId="15" xfId="5" applyFont="1" applyFill="1" applyBorder="1" applyAlignment="1">
      <alignment horizontal="distributed" vertical="center" shrinkToFit="1"/>
    </xf>
    <xf numFmtId="0" fontId="38" fillId="4" borderId="0" xfId="5" applyFont="1" applyFill="1" applyBorder="1" applyAlignment="1">
      <alignment horizontal="left" vertical="center" shrinkToFit="1"/>
    </xf>
    <xf numFmtId="0" fontId="39" fillId="0" borderId="0" xfId="0" applyFont="1" applyBorder="1" applyAlignment="1">
      <alignment horizontal="center" vertical="center" shrinkToFit="1"/>
    </xf>
    <xf numFmtId="177" fontId="25" fillId="0" borderId="0" xfId="0" applyNumberFormat="1" applyFont="1" applyFill="1" applyBorder="1" applyAlignment="1">
      <alignment vertical="center" shrinkToFit="1"/>
    </xf>
    <xf numFmtId="178" fontId="22" fillId="0" borderId="0" xfId="0" applyNumberFormat="1" applyFont="1" applyFill="1" applyBorder="1" applyAlignment="1">
      <alignment vertical="center" shrinkToFit="1"/>
    </xf>
    <xf numFmtId="0" fontId="0" fillId="2" borderId="17" xfId="0" applyFill="1" applyBorder="1" applyAlignment="1">
      <alignment horizontal="center" vertical="center" shrinkToFit="1"/>
    </xf>
    <xf numFmtId="0" fontId="0" fillId="2" borderId="54" xfId="0" applyFill="1" applyBorder="1" applyAlignment="1">
      <alignment horizontal="center" vertical="center" shrinkToFit="1"/>
    </xf>
    <xf numFmtId="0" fontId="0" fillId="0" borderId="23" xfId="0" applyBorder="1">
      <alignment vertical="center"/>
    </xf>
    <xf numFmtId="38" fontId="0" fillId="0" borderId="25" xfId="1" applyFont="1" applyBorder="1">
      <alignment vertical="center"/>
    </xf>
    <xf numFmtId="0" fontId="0" fillId="0" borderId="25" xfId="0" applyBorder="1">
      <alignment vertical="center"/>
    </xf>
    <xf numFmtId="0" fontId="0" fillId="0" borderId="57" xfId="0" applyBorder="1">
      <alignment vertical="center"/>
    </xf>
    <xf numFmtId="0" fontId="0" fillId="0" borderId="13" xfId="0" applyBorder="1">
      <alignment vertical="center"/>
    </xf>
    <xf numFmtId="38" fontId="0" fillId="0" borderId="22" xfId="1" applyFont="1" applyBorder="1">
      <alignment vertical="center"/>
    </xf>
    <xf numFmtId="38" fontId="0" fillId="0" borderId="20" xfId="1" applyFont="1" applyBorder="1">
      <alignment vertical="center"/>
    </xf>
    <xf numFmtId="38" fontId="0" fillId="0" borderId="58" xfId="1" applyFont="1" applyBorder="1">
      <alignment vertical="center"/>
    </xf>
    <xf numFmtId="0" fontId="0" fillId="0" borderId="59" xfId="0" applyBorder="1" applyAlignment="1">
      <alignment horizontal="center" vertical="center"/>
    </xf>
    <xf numFmtId="176" fontId="0" fillId="0" borderId="30" xfId="2" applyNumberFormat="1" applyFont="1" applyBorder="1">
      <alignment vertical="center"/>
    </xf>
    <xf numFmtId="176" fontId="0" fillId="0" borderId="60" xfId="2" applyNumberFormat="1" applyFont="1" applyBorder="1">
      <alignment vertical="center"/>
    </xf>
    <xf numFmtId="0" fontId="0" fillId="0" borderId="12" xfId="0" applyBorder="1">
      <alignment vertical="center"/>
    </xf>
    <xf numFmtId="0" fontId="0" fillId="0" borderId="61" xfId="0" applyBorder="1" applyAlignment="1">
      <alignment horizontal="center" vertical="center"/>
    </xf>
    <xf numFmtId="176" fontId="0" fillId="0" borderId="62" xfId="2" applyNumberFormat="1" applyFont="1" applyBorder="1">
      <alignment vertical="center"/>
    </xf>
    <xf numFmtId="176" fontId="0" fillId="0" borderId="63" xfId="2" applyNumberFormat="1" applyFont="1" applyBorder="1">
      <alignment vertical="center"/>
    </xf>
    <xf numFmtId="0" fontId="0" fillId="0" borderId="28" xfId="0" applyBorder="1">
      <alignment vertical="center"/>
    </xf>
    <xf numFmtId="38" fontId="0" fillId="0" borderId="65" xfId="1" applyFont="1" applyBorder="1">
      <alignment vertical="center"/>
    </xf>
    <xf numFmtId="38" fontId="0" fillId="0" borderId="62" xfId="1" applyFont="1" applyBorder="1">
      <alignment vertical="center"/>
    </xf>
    <xf numFmtId="38" fontId="0" fillId="0" borderId="63" xfId="1" applyFont="1" applyBorder="1">
      <alignment vertical="center"/>
    </xf>
    <xf numFmtId="38" fontId="0" fillId="0" borderId="16" xfId="1" applyFont="1" applyBorder="1">
      <alignment vertical="center"/>
    </xf>
    <xf numFmtId="38" fontId="0" fillId="0" borderId="14" xfId="1" applyFont="1" applyBorder="1">
      <alignment vertical="center"/>
    </xf>
    <xf numFmtId="38" fontId="0" fillId="0" borderId="67" xfId="1" applyFont="1" applyBorder="1">
      <alignment vertical="center"/>
    </xf>
    <xf numFmtId="0" fontId="0" fillId="0" borderId="70" xfId="0" applyBorder="1">
      <alignment vertical="center"/>
    </xf>
    <xf numFmtId="0" fontId="0" fillId="0" borderId="71" xfId="0" applyBorder="1" applyAlignment="1">
      <alignment horizontal="center" vertical="center"/>
    </xf>
    <xf numFmtId="176" fontId="0" fillId="0" borderId="72" xfId="2" applyNumberFormat="1" applyFont="1" applyBorder="1">
      <alignment vertical="center"/>
    </xf>
    <xf numFmtId="176" fontId="0" fillId="0" borderId="73" xfId="2" applyNumberFormat="1" applyFont="1" applyBorder="1">
      <alignment vertical="center"/>
    </xf>
    <xf numFmtId="0" fontId="0" fillId="0" borderId="76" xfId="0" applyBorder="1">
      <alignment vertical="center"/>
    </xf>
    <xf numFmtId="38" fontId="0" fillId="0" borderId="0" xfId="1" applyFont="1" applyBorder="1">
      <alignment vertical="center"/>
    </xf>
    <xf numFmtId="38" fontId="0" fillId="0" borderId="77" xfId="1" applyFont="1" applyBorder="1">
      <alignment vertical="center"/>
    </xf>
    <xf numFmtId="0" fontId="0" fillId="0" borderId="78" xfId="0" applyBorder="1">
      <alignment vertical="center"/>
    </xf>
    <xf numFmtId="0" fontId="13" fillId="2" borderId="22" xfId="4" applyFont="1" applyFill="1" applyBorder="1" applyAlignment="1">
      <alignment horizontal="center" vertical="center" shrinkToFit="1"/>
    </xf>
    <xf numFmtId="0" fontId="13" fillId="2" borderId="25" xfId="4" applyFont="1" applyFill="1" applyBorder="1" applyAlignment="1">
      <alignment horizontal="center" vertical="center" shrinkToFit="1"/>
    </xf>
    <xf numFmtId="0" fontId="13" fillId="2" borderId="17" xfId="4" applyFont="1" applyFill="1" applyBorder="1" applyAlignment="1">
      <alignment horizontal="center" vertical="center" shrinkToFit="1"/>
    </xf>
    <xf numFmtId="0" fontId="19" fillId="0" borderId="32" xfId="4" applyFont="1" applyBorder="1" applyAlignment="1">
      <alignment horizontal="distributed" vertical="center" shrinkToFit="1"/>
    </xf>
    <xf numFmtId="178" fontId="13" fillId="0" borderId="32" xfId="4" applyNumberFormat="1" applyFont="1" applyBorder="1" applyAlignment="1">
      <alignment vertical="center" shrinkToFit="1"/>
    </xf>
    <xf numFmtId="178" fontId="13" fillId="0" borderId="26" xfId="4" applyNumberFormat="1" applyFont="1" applyBorder="1" applyAlignment="1">
      <alignment vertical="center" shrinkToFit="1"/>
    </xf>
    <xf numFmtId="178" fontId="13" fillId="0" borderId="79" xfId="4" applyNumberFormat="1" applyFont="1" applyBorder="1" applyAlignment="1">
      <alignment vertical="center" shrinkToFit="1"/>
    </xf>
    <xf numFmtId="176" fontId="13" fillId="0" borderId="32" xfId="9" applyNumberFormat="1" applyFont="1" applyBorder="1" applyAlignment="1">
      <alignment vertical="center" shrinkToFit="1"/>
    </xf>
    <xf numFmtId="0" fontId="19" fillId="0" borderId="30" xfId="4" applyFont="1" applyBorder="1" applyAlignment="1">
      <alignment horizontal="distributed" vertical="center" shrinkToFit="1"/>
    </xf>
    <xf numFmtId="178" fontId="13" fillId="0" borderId="30" xfId="4" applyNumberFormat="1" applyFont="1" applyBorder="1" applyAlignment="1">
      <alignment vertical="center" shrinkToFit="1"/>
    </xf>
    <xf numFmtId="178" fontId="13" fillId="0" borderId="31" xfId="4" applyNumberFormat="1" applyFont="1" applyBorder="1" applyAlignment="1">
      <alignment vertical="center" shrinkToFit="1"/>
    </xf>
    <xf numFmtId="178" fontId="13" fillId="0" borderId="80" xfId="4" applyNumberFormat="1" applyFont="1" applyBorder="1" applyAlignment="1">
      <alignment vertical="center" shrinkToFit="1"/>
    </xf>
    <xf numFmtId="176" fontId="13" fillId="0" borderId="30" xfId="9" applyNumberFormat="1" applyFont="1" applyBorder="1" applyAlignment="1">
      <alignment vertical="center" shrinkToFit="1"/>
    </xf>
    <xf numFmtId="0" fontId="14" fillId="2" borderId="19" xfId="0" applyFont="1" applyFill="1" applyBorder="1" applyAlignment="1">
      <alignment vertical="center" shrinkToFit="1"/>
    </xf>
    <xf numFmtId="0" fontId="14" fillId="2" borderId="25" xfId="0" applyFont="1" applyFill="1" applyBorder="1" applyAlignment="1">
      <alignment vertical="center" shrinkToFit="1"/>
    </xf>
    <xf numFmtId="0" fontId="14" fillId="2" borderId="21" xfId="0" applyFont="1" applyFill="1" applyBorder="1" applyAlignment="1">
      <alignment vertical="center" shrinkToFit="1"/>
    </xf>
    <xf numFmtId="0" fontId="17" fillId="2" borderId="23" xfId="5" applyFont="1" applyFill="1" applyBorder="1" applyAlignment="1">
      <alignment horizontal="center" shrinkToFit="1"/>
    </xf>
    <xf numFmtId="0" fontId="17" fillId="2" borderId="22" xfId="5" applyFont="1" applyFill="1" applyBorder="1" applyAlignment="1">
      <alignment horizontal="center" shrinkToFit="1"/>
    </xf>
    <xf numFmtId="0" fontId="43" fillId="2" borderId="20" xfId="5" applyFont="1" applyFill="1" applyBorder="1" applyAlignment="1">
      <alignment horizontal="center" vertical="center" shrinkToFit="1"/>
    </xf>
    <xf numFmtId="0" fontId="14" fillId="0" borderId="40" xfId="0" applyFont="1" applyBorder="1" applyAlignment="1">
      <alignment horizontal="center" vertical="center" shrinkToFit="1"/>
    </xf>
    <xf numFmtId="177" fontId="17" fillId="0" borderId="41" xfId="0" applyNumberFormat="1" applyFont="1" applyFill="1" applyBorder="1" applyAlignment="1">
      <alignment vertical="center" shrinkToFit="1"/>
    </xf>
    <xf numFmtId="178" fontId="13" fillId="0" borderId="22" xfId="0" applyNumberFormat="1" applyFont="1" applyFill="1" applyBorder="1" applyAlignment="1">
      <alignment vertical="center" shrinkToFit="1"/>
    </xf>
    <xf numFmtId="0" fontId="14" fillId="0" borderId="42" xfId="0" applyFont="1" applyBorder="1" applyAlignment="1">
      <alignment horizontal="center" vertical="center" shrinkToFit="1"/>
    </xf>
    <xf numFmtId="177" fontId="17" fillId="0" borderId="43" xfId="0" applyNumberFormat="1" applyFont="1" applyFill="1" applyBorder="1" applyAlignment="1">
      <alignment vertical="center" shrinkToFit="1"/>
    </xf>
    <xf numFmtId="178" fontId="13" fillId="0" borderId="44" xfId="0" applyNumberFormat="1" applyFont="1" applyFill="1" applyBorder="1" applyAlignment="1">
      <alignment vertical="center" shrinkToFit="1"/>
    </xf>
    <xf numFmtId="0" fontId="43" fillId="4" borderId="12" xfId="5" applyFont="1" applyFill="1" applyBorder="1" applyAlignment="1">
      <alignment horizontal="distributed" vertical="center" shrinkToFit="1"/>
    </xf>
    <xf numFmtId="178" fontId="13" fillId="0" borderId="41" xfId="0" applyNumberFormat="1" applyFont="1" applyFill="1" applyBorder="1" applyAlignment="1">
      <alignment vertical="center" shrinkToFit="1"/>
    </xf>
    <xf numFmtId="178" fontId="13" fillId="0" borderId="45" xfId="0" applyNumberFormat="1" applyFont="1" applyFill="1" applyBorder="1" applyAlignment="1">
      <alignment vertical="center" shrinkToFit="1"/>
    </xf>
    <xf numFmtId="0" fontId="43" fillId="4" borderId="15" xfId="5" applyFont="1" applyFill="1" applyBorder="1" applyAlignment="1">
      <alignment horizontal="distributed" vertical="center" shrinkToFit="1"/>
    </xf>
    <xf numFmtId="178" fontId="13" fillId="0" borderId="15" xfId="0" applyNumberFormat="1" applyFont="1" applyFill="1" applyBorder="1" applyAlignment="1">
      <alignment vertical="center" shrinkToFit="1"/>
    </xf>
    <xf numFmtId="0" fontId="17" fillId="2" borderId="17" xfId="10" applyFont="1" applyFill="1" applyBorder="1" applyAlignment="1">
      <alignment horizontal="center" vertical="center" shrinkToFit="1"/>
    </xf>
    <xf numFmtId="0" fontId="17" fillId="2" borderId="18" xfId="10" applyFont="1" applyFill="1" applyBorder="1" applyAlignment="1">
      <alignment horizontal="center" vertical="center" shrinkToFit="1"/>
    </xf>
    <xf numFmtId="0" fontId="47" fillId="2" borderId="21" xfId="10" applyFont="1" applyFill="1" applyBorder="1" applyAlignment="1">
      <alignment horizontal="center" vertical="center" shrinkToFit="1"/>
    </xf>
    <xf numFmtId="0" fontId="47" fillId="2" borderId="17" xfId="10" applyFont="1" applyFill="1" applyBorder="1" applyAlignment="1">
      <alignment horizontal="center" vertical="center" shrinkToFit="1"/>
    </xf>
    <xf numFmtId="177" fontId="17" fillId="0" borderId="82" xfId="3" applyNumberFormat="1" applyFont="1" applyFill="1" applyBorder="1" applyAlignment="1">
      <alignment vertical="center" shrinkToFit="1"/>
    </xf>
    <xf numFmtId="177" fontId="17" fillId="0" borderId="83" xfId="3" applyNumberFormat="1" applyFont="1" applyFill="1" applyBorder="1" applyAlignment="1">
      <alignment vertical="center" shrinkToFit="1"/>
    </xf>
    <xf numFmtId="177" fontId="17" fillId="0" borderId="84" xfId="3" applyNumberFormat="1" applyFont="1" applyFill="1" applyBorder="1" applyAlignment="1">
      <alignment vertical="center" shrinkToFit="1"/>
    </xf>
    <xf numFmtId="177" fontId="17" fillId="0" borderId="15" xfId="3" applyNumberFormat="1" applyFont="1" applyFill="1" applyBorder="1" applyAlignment="1">
      <alignment vertical="center" shrinkToFit="1"/>
    </xf>
    <xf numFmtId="178" fontId="17" fillId="0" borderId="24" xfId="3" applyNumberFormat="1" applyFont="1" applyFill="1" applyBorder="1" applyAlignment="1">
      <alignment vertical="center" shrinkToFit="1"/>
    </xf>
    <xf numFmtId="176" fontId="17" fillId="0" borderId="15" xfId="2" applyNumberFormat="1" applyFont="1" applyFill="1" applyBorder="1" applyAlignment="1">
      <alignment vertical="center" shrinkToFit="1"/>
    </xf>
    <xf numFmtId="0" fontId="46" fillId="0" borderId="14" xfId="10" applyFont="1" applyFill="1" applyBorder="1" applyAlignment="1">
      <alignment horizontal="center" vertical="center"/>
    </xf>
    <xf numFmtId="177" fontId="17" fillId="0" borderId="85" xfId="3" applyNumberFormat="1" applyFont="1" applyFill="1" applyBorder="1" applyAlignment="1">
      <alignment vertical="center" shrinkToFit="1"/>
    </xf>
    <xf numFmtId="177" fontId="17" fillId="0" borderId="86" xfId="3" applyNumberFormat="1" applyFont="1" applyFill="1" applyBorder="1" applyAlignment="1">
      <alignment vertical="center" shrinkToFit="1"/>
    </xf>
    <xf numFmtId="177" fontId="17" fillId="0" borderId="87" xfId="3" applyNumberFormat="1" applyFont="1" applyFill="1" applyBorder="1" applyAlignment="1">
      <alignment vertical="center" shrinkToFit="1"/>
    </xf>
    <xf numFmtId="177" fontId="17" fillId="0" borderId="88" xfId="3" applyNumberFormat="1" applyFont="1" applyFill="1" applyBorder="1" applyAlignment="1">
      <alignment vertical="center" shrinkToFit="1"/>
    </xf>
    <xf numFmtId="178" fontId="17" fillId="0" borderId="32" xfId="3" applyNumberFormat="1" applyFont="1" applyFill="1" applyBorder="1" applyAlignment="1">
      <alignment vertical="center" shrinkToFit="1"/>
    </xf>
    <xf numFmtId="176" fontId="17" fillId="0" borderId="32" xfId="2" applyNumberFormat="1" applyFont="1" applyFill="1" applyBorder="1" applyAlignment="1">
      <alignment vertical="center" shrinkToFit="1"/>
    </xf>
    <xf numFmtId="0" fontId="46" fillId="0" borderId="13" xfId="10" applyFont="1" applyFill="1" applyBorder="1" applyAlignment="1">
      <alignment horizontal="center" vertical="center"/>
    </xf>
    <xf numFmtId="0" fontId="15" fillId="0" borderId="13" xfId="0" applyFont="1" applyBorder="1" applyAlignment="1">
      <alignment vertical="center"/>
    </xf>
    <xf numFmtId="0" fontId="46" fillId="0" borderId="11" xfId="3" applyFont="1" applyFill="1" applyBorder="1" applyAlignment="1">
      <alignment horizontal="center" vertical="center"/>
    </xf>
    <xf numFmtId="176" fontId="17" fillId="0" borderId="35" xfId="3" applyNumberFormat="1" applyFont="1" applyFill="1" applyBorder="1" applyAlignment="1">
      <alignment vertical="center" shrinkToFit="1"/>
    </xf>
    <xf numFmtId="0" fontId="46" fillId="0" borderId="22" xfId="10" applyFont="1" applyFill="1" applyBorder="1" applyAlignment="1">
      <alignment horizontal="center" vertical="center"/>
    </xf>
    <xf numFmtId="177" fontId="17" fillId="0" borderId="90" xfId="3" applyNumberFormat="1" applyFont="1" applyFill="1" applyBorder="1" applyAlignment="1">
      <alignment vertical="center" shrinkToFit="1"/>
    </xf>
    <xf numFmtId="177" fontId="17" fillId="0" borderId="91" xfId="3" applyNumberFormat="1" applyFont="1" applyFill="1" applyBorder="1" applyAlignment="1">
      <alignment vertical="center" shrinkToFit="1"/>
    </xf>
    <xf numFmtId="177" fontId="17" fillId="0" borderId="92" xfId="3" applyNumberFormat="1" applyFont="1" applyFill="1" applyBorder="1" applyAlignment="1">
      <alignment vertical="center" shrinkToFit="1"/>
    </xf>
    <xf numFmtId="177" fontId="17" fillId="0" borderId="93" xfId="3" applyNumberFormat="1" applyFont="1" applyFill="1" applyBorder="1" applyAlignment="1">
      <alignment vertical="center" shrinkToFit="1"/>
    </xf>
    <xf numFmtId="0" fontId="46" fillId="0" borderId="15" xfId="10" applyFont="1" applyFill="1" applyBorder="1" applyAlignment="1">
      <alignment horizontal="left" vertical="center"/>
    </xf>
    <xf numFmtId="176" fontId="17" fillId="0" borderId="33" xfId="10" applyNumberFormat="1" applyFont="1" applyFill="1" applyBorder="1" applyAlignment="1">
      <alignment vertical="center" shrinkToFit="1"/>
    </xf>
    <xf numFmtId="0" fontId="25" fillId="0" borderId="0" xfId="11" applyFont="1" applyFill="1" applyAlignment="1">
      <alignment vertical="center"/>
    </xf>
    <xf numFmtId="0" fontId="31" fillId="0" borderId="0" xfId="11" applyFont="1" applyFill="1" applyAlignment="1">
      <alignment vertical="center"/>
    </xf>
    <xf numFmtId="0" fontId="31" fillId="0" borderId="0" xfId="11" applyFont="1" applyFill="1" applyAlignment="1">
      <alignment horizontal="center" vertical="center"/>
    </xf>
    <xf numFmtId="0" fontId="25" fillId="0" borderId="0" xfId="11" applyFont="1" applyFill="1" applyAlignment="1">
      <alignment vertical="center" wrapText="1"/>
    </xf>
    <xf numFmtId="0" fontId="49" fillId="3" borderId="25" xfId="11" applyFont="1" applyFill="1" applyBorder="1" applyAlignment="1">
      <alignment horizontal="center" vertical="center" wrapText="1"/>
    </xf>
    <xf numFmtId="0" fontId="49" fillId="3" borderId="20" xfId="11" applyFont="1" applyFill="1" applyBorder="1" applyAlignment="1">
      <alignment horizontal="center" vertical="center" wrapText="1"/>
    </xf>
    <xf numFmtId="0" fontId="49" fillId="3" borderId="22" xfId="11" applyFont="1" applyFill="1" applyBorder="1" applyAlignment="1">
      <alignment horizontal="center" vertical="center" shrinkToFit="1"/>
    </xf>
    <xf numFmtId="0" fontId="49" fillId="3" borderId="15" xfId="11" applyFont="1" applyFill="1" applyBorder="1" applyAlignment="1">
      <alignment horizontal="center" vertical="center" shrinkToFit="1"/>
    </xf>
    <xf numFmtId="177" fontId="28" fillId="0" borderId="17" xfId="7" applyNumberFormat="1" applyFont="1" applyFill="1" applyBorder="1" applyAlignment="1">
      <alignment vertical="center"/>
    </xf>
    <xf numFmtId="177" fontId="28" fillId="0" borderId="22" xfId="7" applyNumberFormat="1" applyFont="1" applyFill="1" applyBorder="1" applyAlignment="1">
      <alignment vertical="center"/>
    </xf>
    <xf numFmtId="177" fontId="28" fillId="0" borderId="32" xfId="7" applyNumberFormat="1" applyFont="1" applyFill="1" applyBorder="1" applyAlignment="1">
      <alignment vertical="center"/>
    </xf>
    <xf numFmtId="0" fontId="49" fillId="0" borderId="12" xfId="11" applyFont="1" applyFill="1" applyBorder="1" applyAlignment="1">
      <alignment horizontal="center" vertical="center"/>
    </xf>
    <xf numFmtId="0" fontId="49" fillId="0" borderId="0" xfId="11" applyFont="1" applyFill="1" applyBorder="1" applyAlignment="1">
      <alignment horizontal="center" vertical="center"/>
    </xf>
    <xf numFmtId="0" fontId="49" fillId="0" borderId="94" xfId="11" applyFont="1" applyFill="1" applyBorder="1" applyAlignment="1">
      <alignment horizontal="center" vertical="center"/>
    </xf>
    <xf numFmtId="9" fontId="28" fillId="0" borderId="33" xfId="7" applyNumberFormat="1" applyFont="1" applyFill="1" applyBorder="1" applyAlignment="1">
      <alignment vertical="center" shrinkToFit="1"/>
    </xf>
    <xf numFmtId="176" fontId="28" fillId="0" borderId="34" xfId="7" applyNumberFormat="1" applyFont="1" applyFill="1" applyBorder="1" applyAlignment="1">
      <alignment vertical="center" shrinkToFit="1"/>
    </xf>
    <xf numFmtId="176" fontId="28" fillId="0" borderId="30" xfId="7" applyNumberFormat="1" applyFont="1" applyFill="1" applyBorder="1" applyAlignment="1">
      <alignment vertical="center" shrinkToFit="1"/>
    </xf>
    <xf numFmtId="0" fontId="49" fillId="0" borderId="13" xfId="11" applyFont="1" applyFill="1" applyBorder="1" applyAlignment="1">
      <alignment horizontal="center" vertical="center"/>
    </xf>
    <xf numFmtId="0" fontId="49" fillId="0" borderId="10" xfId="11" applyFont="1" applyFill="1" applyBorder="1" applyAlignment="1">
      <alignment horizontal="center" vertical="center"/>
    </xf>
    <xf numFmtId="176" fontId="28" fillId="0" borderId="33" xfId="7" applyNumberFormat="1" applyFont="1" applyFill="1" applyBorder="1" applyAlignment="1">
      <alignment vertical="center" shrinkToFit="1"/>
    </xf>
    <xf numFmtId="176" fontId="28" fillId="0" borderId="89" xfId="7" applyNumberFormat="1" applyFont="1" applyFill="1" applyBorder="1" applyAlignment="1">
      <alignment vertical="center" shrinkToFit="1"/>
    </xf>
    <xf numFmtId="176" fontId="28" fillId="0" borderId="95" xfId="7" applyNumberFormat="1" applyFont="1" applyFill="1" applyBorder="1" applyAlignment="1">
      <alignment vertical="center" shrinkToFit="1"/>
    </xf>
    <xf numFmtId="176" fontId="28" fillId="0" borderId="33" xfId="11" applyNumberFormat="1" applyFont="1" applyFill="1" applyBorder="1" applyAlignment="1">
      <alignment vertical="center" shrinkToFit="1"/>
    </xf>
    <xf numFmtId="176" fontId="28" fillId="0" borderId="34" xfId="11" applyNumberFormat="1" applyFont="1" applyFill="1" applyBorder="1" applyAlignment="1">
      <alignment vertical="center" shrinkToFit="1"/>
    </xf>
    <xf numFmtId="176" fontId="28" fillId="0" borderId="89" xfId="11" applyNumberFormat="1" applyFont="1" applyFill="1" applyBorder="1" applyAlignment="1">
      <alignment vertical="center" shrinkToFit="1"/>
    </xf>
    <xf numFmtId="177" fontId="28" fillId="0" borderId="18" xfId="7" applyNumberFormat="1" applyFont="1" applyFill="1" applyBorder="1" applyAlignment="1">
      <alignment vertical="center"/>
    </xf>
    <xf numFmtId="177" fontId="28" fillId="0" borderId="19" xfId="7" applyNumberFormat="1" applyFont="1" applyFill="1" applyBorder="1" applyAlignment="1">
      <alignment vertical="center"/>
    </xf>
    <xf numFmtId="0" fontId="49" fillId="0" borderId="14" xfId="11" applyFont="1" applyFill="1" applyBorder="1" applyAlignment="1">
      <alignment horizontal="center" vertical="center"/>
    </xf>
    <xf numFmtId="177" fontId="28" fillId="0" borderId="14" xfId="7" applyNumberFormat="1" applyFont="1" applyFill="1" applyBorder="1" applyAlignment="1">
      <alignment vertical="center"/>
    </xf>
    <xf numFmtId="177" fontId="28" fillId="0" borderId="12" xfId="7" applyNumberFormat="1" applyFont="1" applyFill="1" applyBorder="1" applyAlignment="1">
      <alignment vertical="center"/>
    </xf>
    <xf numFmtId="177" fontId="28" fillId="0" borderId="0" xfId="7" applyNumberFormat="1" applyFont="1" applyFill="1" applyBorder="1" applyAlignment="1">
      <alignment vertical="center"/>
    </xf>
    <xf numFmtId="0" fontId="49" fillId="0" borderId="18" xfId="11" applyFont="1" applyFill="1" applyBorder="1" applyAlignment="1">
      <alignment horizontal="center" vertical="center"/>
    </xf>
    <xf numFmtId="0" fontId="49" fillId="0" borderId="15" xfId="11" applyFont="1" applyFill="1" applyBorder="1" applyAlignment="1">
      <alignment horizontal="center" vertical="center"/>
    </xf>
    <xf numFmtId="0" fontId="52" fillId="0" borderId="0" xfId="7" applyFont="1" applyBorder="1" applyAlignment="1">
      <alignment horizontal="center" vertical="center" textRotation="255"/>
    </xf>
    <xf numFmtId="0" fontId="53" fillId="0" borderId="0" xfId="11" applyFont="1" applyFill="1" applyBorder="1" applyAlignment="1">
      <alignment horizontal="center" vertical="center"/>
    </xf>
    <xf numFmtId="177" fontId="21" fillId="0" borderId="0" xfId="7" applyNumberFormat="1" applyFont="1" applyFill="1" applyBorder="1" applyAlignment="1">
      <alignment vertical="center"/>
    </xf>
    <xf numFmtId="0" fontId="25" fillId="0" borderId="0" xfId="11" applyFont="1" applyFill="1" applyAlignment="1">
      <alignment horizontal="center" vertical="center"/>
    </xf>
    <xf numFmtId="176" fontId="28" fillId="0" borderId="0" xfId="7" applyNumberFormat="1" applyFont="1" applyFill="1" applyBorder="1" applyAlignment="1">
      <alignment vertical="center" shrinkToFit="1"/>
    </xf>
    <xf numFmtId="176" fontId="28" fillId="0" borderId="0" xfId="11" applyNumberFormat="1" applyFont="1" applyFill="1" applyBorder="1" applyAlignment="1">
      <alignment vertical="center" shrinkToFit="1"/>
    </xf>
    <xf numFmtId="0" fontId="30" fillId="0" borderId="0" xfId="7" applyFont="1" applyFill="1" applyBorder="1" applyAlignment="1">
      <alignment horizontal="center" vertical="center" wrapText="1"/>
    </xf>
    <xf numFmtId="0" fontId="49" fillId="0" borderId="0" xfId="11" applyFont="1" applyFill="1" applyBorder="1" applyAlignment="1">
      <alignment horizontal="center" vertical="center" wrapText="1"/>
    </xf>
    <xf numFmtId="0" fontId="55" fillId="0" borderId="0" xfId="11" applyFont="1" applyFill="1" applyAlignment="1">
      <alignment vertical="center"/>
    </xf>
    <xf numFmtId="0" fontId="47" fillId="3" borderId="14" xfId="11" applyFont="1" applyFill="1" applyBorder="1" applyAlignment="1">
      <alignment horizontal="center" vertical="center" wrapText="1"/>
    </xf>
    <xf numFmtId="0" fontId="47" fillId="3" borderId="22" xfId="11" applyFont="1" applyFill="1" applyBorder="1" applyAlignment="1">
      <alignment horizontal="center" vertical="center" wrapText="1"/>
    </xf>
    <xf numFmtId="0" fontId="47" fillId="3" borderId="22" xfId="11" applyFont="1" applyFill="1" applyBorder="1" applyAlignment="1">
      <alignment horizontal="center" vertical="center" shrinkToFit="1"/>
    </xf>
    <xf numFmtId="0" fontId="35" fillId="3" borderId="22" xfId="11" applyFont="1" applyFill="1" applyBorder="1" applyAlignment="1">
      <alignment horizontal="center" vertical="center" wrapText="1"/>
    </xf>
    <xf numFmtId="177" fontId="13" fillId="5" borderId="17" xfId="0" applyNumberFormat="1" applyFont="1" applyFill="1" applyBorder="1" applyAlignment="1">
      <alignment vertical="center"/>
    </xf>
    <xf numFmtId="177" fontId="13" fillId="5" borderId="22" xfId="0" applyNumberFormat="1" applyFont="1" applyFill="1" applyBorder="1" applyAlignment="1">
      <alignment vertical="center"/>
    </xf>
    <xf numFmtId="177" fontId="13" fillId="5" borderId="41" xfId="0" applyNumberFormat="1" applyFont="1" applyFill="1" applyBorder="1" applyAlignment="1">
      <alignment vertical="center"/>
    </xf>
    <xf numFmtId="0" fontId="47" fillId="5" borderId="12" xfId="11" applyFont="1" applyFill="1" applyBorder="1" applyAlignment="1">
      <alignment horizontal="center" vertical="center"/>
    </xf>
    <xf numFmtId="0" fontId="47" fillId="5" borderId="0" xfId="11" applyFont="1" applyFill="1" applyBorder="1" applyAlignment="1">
      <alignment horizontal="center" vertical="center"/>
    </xf>
    <xf numFmtId="0" fontId="47" fillId="5" borderId="94" xfId="11" applyFont="1" applyFill="1" applyBorder="1" applyAlignment="1">
      <alignment horizontal="center" vertical="center"/>
    </xf>
    <xf numFmtId="9" fontId="13" fillId="5" borderId="33" xfId="0" applyNumberFormat="1" applyFont="1" applyFill="1" applyBorder="1" applyAlignment="1">
      <alignment vertical="center" shrinkToFit="1"/>
    </xf>
    <xf numFmtId="176" fontId="13" fillId="5" borderId="33" xfId="0" applyNumberFormat="1" applyFont="1" applyFill="1" applyBorder="1" applyAlignment="1">
      <alignment vertical="center" shrinkToFit="1"/>
    </xf>
    <xf numFmtId="176" fontId="13" fillId="5" borderId="43" xfId="0" applyNumberFormat="1" applyFont="1" applyFill="1" applyBorder="1" applyAlignment="1">
      <alignment vertical="center" shrinkToFit="1"/>
    </xf>
    <xf numFmtId="0" fontId="47" fillId="5" borderId="96" xfId="11" applyFont="1" applyFill="1" applyBorder="1" applyAlignment="1">
      <alignment horizontal="center" vertical="center"/>
    </xf>
    <xf numFmtId="176" fontId="13" fillId="5" borderId="97" xfId="0" applyNumberFormat="1" applyFont="1" applyFill="1" applyBorder="1" applyAlignment="1">
      <alignment vertical="center" shrinkToFit="1"/>
    </xf>
    <xf numFmtId="177" fontId="13" fillId="5" borderId="98" xfId="0" applyNumberFormat="1" applyFont="1" applyFill="1" applyBorder="1" applyAlignment="1">
      <alignment vertical="center"/>
    </xf>
    <xf numFmtId="0" fontId="47" fillId="5" borderId="10" xfId="11" applyFont="1" applyFill="1" applyBorder="1" applyAlignment="1">
      <alignment horizontal="center" vertical="center"/>
    </xf>
    <xf numFmtId="176" fontId="13" fillId="5" borderId="33" xfId="11" applyNumberFormat="1" applyFont="1" applyFill="1" applyBorder="1" applyAlignment="1">
      <alignment vertical="center" shrinkToFit="1"/>
    </xf>
    <xf numFmtId="0" fontId="47" fillId="5" borderId="14" xfId="11" applyFont="1" applyFill="1" applyBorder="1" applyAlignment="1">
      <alignment horizontal="center" vertical="center"/>
    </xf>
    <xf numFmtId="177" fontId="13" fillId="5" borderId="101" xfId="0" applyNumberFormat="1" applyFont="1" applyFill="1" applyBorder="1" applyAlignment="1">
      <alignment vertical="center"/>
    </xf>
    <xf numFmtId="177" fontId="13" fillId="5" borderId="103" xfId="0" applyNumberFormat="1" applyFont="1" applyFill="1" applyBorder="1" applyAlignment="1">
      <alignment vertical="center"/>
    </xf>
    <xf numFmtId="0" fontId="47" fillId="5" borderId="18" xfId="11" applyFont="1" applyFill="1" applyBorder="1" applyAlignment="1">
      <alignment horizontal="center" vertical="center"/>
    </xf>
    <xf numFmtId="0" fontId="47" fillId="5" borderId="15" xfId="11" applyFont="1" applyFill="1" applyBorder="1" applyAlignment="1">
      <alignment horizontal="center" vertical="center"/>
    </xf>
    <xf numFmtId="0" fontId="56" fillId="0" borderId="0" xfId="0" applyFont="1">
      <alignment vertical="center"/>
    </xf>
    <xf numFmtId="0" fontId="53" fillId="6" borderId="19" xfId="12" applyFont="1" applyFill="1" applyBorder="1" applyAlignment="1">
      <alignment vertical="center"/>
    </xf>
    <xf numFmtId="0" fontId="53" fillId="6" borderId="21" xfId="12" applyFont="1" applyFill="1" applyBorder="1" applyAlignment="1">
      <alignment vertical="center"/>
    </xf>
    <xf numFmtId="0" fontId="53" fillId="6" borderId="19" xfId="12" applyFont="1" applyFill="1" applyBorder="1" applyAlignment="1">
      <alignment horizontal="center" vertical="center"/>
    </xf>
    <xf numFmtId="0" fontId="53" fillId="6" borderId="21" xfId="12" applyFont="1" applyFill="1" applyBorder="1" applyAlignment="1">
      <alignment horizontal="center" vertical="center"/>
    </xf>
    <xf numFmtId="0" fontId="21" fillId="6" borderId="25" xfId="0" applyFont="1" applyFill="1" applyBorder="1" applyAlignment="1">
      <alignment vertical="center"/>
    </xf>
    <xf numFmtId="0" fontId="53" fillId="6" borderId="20" xfId="12" applyFont="1" applyFill="1" applyBorder="1" applyAlignment="1">
      <alignment horizontal="center" vertical="center"/>
    </xf>
    <xf numFmtId="0" fontId="21" fillId="6" borderId="20" xfId="0" applyFont="1" applyFill="1" applyBorder="1" applyAlignment="1">
      <alignment vertical="center"/>
    </xf>
    <xf numFmtId="0" fontId="53" fillId="6" borderId="17" xfId="12" applyFont="1" applyFill="1" applyBorder="1" applyAlignment="1">
      <alignment horizontal="center" vertical="center" wrapText="1" shrinkToFit="1"/>
    </xf>
    <xf numFmtId="0" fontId="53" fillId="6" borderId="17" xfId="12" applyFont="1" applyFill="1" applyBorder="1" applyAlignment="1">
      <alignment horizontal="center" vertical="center" shrinkToFit="1"/>
    </xf>
    <xf numFmtId="178" fontId="54" fillId="0" borderId="19" xfId="12" applyNumberFormat="1" applyFont="1" applyFill="1" applyBorder="1" applyAlignment="1">
      <alignment vertical="center"/>
    </xf>
    <xf numFmtId="178" fontId="54" fillId="0" borderId="104" xfId="12" applyNumberFormat="1" applyFont="1" applyFill="1" applyBorder="1" applyAlignment="1">
      <alignment vertical="center"/>
    </xf>
    <xf numFmtId="178" fontId="54" fillId="0" borderId="105" xfId="12" applyNumberFormat="1" applyFont="1" applyFill="1" applyBorder="1" applyAlignment="1">
      <alignment vertical="center"/>
    </xf>
    <xf numFmtId="178" fontId="54" fillId="0" borderId="106" xfId="12" applyNumberFormat="1" applyFont="1" applyFill="1" applyBorder="1" applyAlignment="1">
      <alignment vertical="center"/>
    </xf>
    <xf numFmtId="178" fontId="54" fillId="0" borderId="17" xfId="12" applyNumberFormat="1" applyFont="1" applyFill="1" applyBorder="1" applyAlignment="1">
      <alignment vertical="center"/>
    </xf>
    <xf numFmtId="178" fontId="54" fillId="0" borderId="107" xfId="12" applyNumberFormat="1" applyFont="1" applyFill="1" applyBorder="1" applyAlignment="1">
      <alignment vertical="center"/>
    </xf>
    <xf numFmtId="178" fontId="54" fillId="0" borderId="108" xfId="12" applyNumberFormat="1" applyFont="1" applyFill="1" applyBorder="1" applyAlignment="1">
      <alignment vertical="center"/>
    </xf>
    <xf numFmtId="178" fontId="54" fillId="0" borderId="21" xfId="12" applyNumberFormat="1" applyFont="1" applyFill="1" applyBorder="1" applyAlignment="1">
      <alignment vertical="center"/>
    </xf>
    <xf numFmtId="0" fontId="21" fillId="0" borderId="12" xfId="0" applyFont="1" applyFill="1" applyBorder="1" applyAlignment="1">
      <alignment vertical="center"/>
    </xf>
    <xf numFmtId="178" fontId="54" fillId="0" borderId="25" xfId="12" applyNumberFormat="1" applyFont="1" applyFill="1" applyBorder="1" applyAlignment="1">
      <alignment vertical="center"/>
    </xf>
    <xf numFmtId="178" fontId="54" fillId="0" borderId="109" xfId="12" applyNumberFormat="1" applyFont="1" applyFill="1" applyBorder="1" applyAlignment="1">
      <alignment vertical="center"/>
    </xf>
    <xf numFmtId="178" fontId="54" fillId="0" borderId="110" xfId="12" applyNumberFormat="1" applyFont="1" applyFill="1" applyBorder="1" applyAlignment="1">
      <alignment vertical="center"/>
    </xf>
    <xf numFmtId="178" fontId="54" fillId="0" borderId="22" xfId="12" applyNumberFormat="1" applyFont="1" applyFill="1" applyBorder="1" applyAlignment="1">
      <alignment vertical="center"/>
    </xf>
    <xf numFmtId="178" fontId="54" fillId="0" borderId="81" xfId="12" applyNumberFormat="1" applyFont="1" applyFill="1" applyBorder="1" applyAlignment="1">
      <alignment vertical="center"/>
    </xf>
    <xf numFmtId="0" fontId="8" fillId="0" borderId="111" xfId="0" applyFont="1" applyFill="1" applyBorder="1" applyAlignment="1">
      <alignment horizontal="right" vertical="center" wrapText="1"/>
    </xf>
    <xf numFmtId="178" fontId="54" fillId="0" borderId="20" xfId="12" applyNumberFormat="1" applyFont="1" applyFill="1" applyBorder="1" applyAlignment="1">
      <alignment vertical="center"/>
    </xf>
    <xf numFmtId="0" fontId="21" fillId="0" borderId="13" xfId="0" applyFont="1" applyFill="1" applyBorder="1" applyAlignment="1">
      <alignment vertical="center"/>
    </xf>
    <xf numFmtId="0" fontId="52" fillId="0" borderId="13" xfId="0" applyFont="1" applyBorder="1" applyAlignment="1">
      <alignment vertical="center"/>
    </xf>
    <xf numFmtId="176" fontId="53" fillId="0" borderId="17" xfId="12" applyNumberFormat="1" applyFont="1" applyFill="1" applyBorder="1" applyAlignment="1">
      <alignment horizontal="center" vertical="center"/>
    </xf>
    <xf numFmtId="176" fontId="54" fillId="0" borderId="17" xfId="12" applyNumberFormat="1" applyFont="1" applyFill="1" applyBorder="1" applyAlignment="1">
      <alignment vertical="center"/>
    </xf>
    <xf numFmtId="176" fontId="54" fillId="0" borderId="112" xfId="12" applyNumberFormat="1" applyFont="1" applyFill="1" applyBorder="1" applyAlignment="1">
      <alignment vertical="center"/>
    </xf>
    <xf numFmtId="176" fontId="54" fillId="0" borderId="21" xfId="12" applyNumberFormat="1" applyFont="1" applyFill="1" applyBorder="1" applyAlignment="1">
      <alignment vertical="center"/>
    </xf>
    <xf numFmtId="0" fontId="46" fillId="0" borderId="0" xfId="12" applyFont="1" applyFill="1" applyBorder="1" applyAlignment="1">
      <alignment vertical="center" wrapText="1" shrinkToFit="1"/>
    </xf>
    <xf numFmtId="0" fontId="15" fillId="0" borderId="0" xfId="0" applyFont="1" applyBorder="1" applyAlignment="1">
      <alignment vertical="center" shrinkToFit="1"/>
    </xf>
    <xf numFmtId="0" fontId="52" fillId="6" borderId="112" xfId="0" applyFont="1" applyFill="1" applyBorder="1" applyAlignment="1">
      <alignment horizontal="center" vertical="center"/>
    </xf>
    <xf numFmtId="0" fontId="53" fillId="6" borderId="112" xfId="12" applyFont="1" applyFill="1" applyBorder="1" applyAlignment="1">
      <alignment horizontal="center" vertical="center" shrinkToFit="1"/>
    </xf>
    <xf numFmtId="178" fontId="54" fillId="0" borderId="112" xfId="12" applyNumberFormat="1" applyFont="1" applyFill="1" applyBorder="1" applyAlignment="1">
      <alignment vertical="center"/>
    </xf>
    <xf numFmtId="38" fontId="8" fillId="0" borderId="113" xfId="1" applyFont="1" applyFill="1" applyBorder="1" applyAlignment="1">
      <alignment horizontal="right" vertical="center" wrapText="1"/>
    </xf>
    <xf numFmtId="0" fontId="8" fillId="0" borderId="13" xfId="0" applyFont="1" applyFill="1" applyBorder="1" applyAlignment="1">
      <alignment horizontal="right" vertical="center" wrapText="1"/>
    </xf>
    <xf numFmtId="0" fontId="52" fillId="6" borderId="112" xfId="0" applyFont="1" applyFill="1" applyBorder="1" applyAlignment="1">
      <alignment vertical="center"/>
    </xf>
    <xf numFmtId="0" fontId="8" fillId="0" borderId="113" xfId="0" applyFont="1" applyFill="1" applyBorder="1" applyAlignment="1">
      <alignment horizontal="right" vertical="center" wrapText="1"/>
    </xf>
    <xf numFmtId="0" fontId="57" fillId="6" borderId="21" xfId="0" applyFont="1" applyFill="1" applyBorder="1" applyAlignment="1">
      <alignment horizontal="center" vertical="center"/>
    </xf>
    <xf numFmtId="0" fontId="53" fillId="6" borderId="112" xfId="12" applyFont="1" applyFill="1" applyBorder="1" applyAlignment="1">
      <alignment horizontal="center" vertical="center" wrapText="1" shrinkToFit="1"/>
    </xf>
    <xf numFmtId="0" fontId="57" fillId="6" borderId="17" xfId="0" applyFont="1" applyFill="1" applyBorder="1" applyAlignment="1">
      <alignment horizontal="center" vertical="center"/>
    </xf>
    <xf numFmtId="0" fontId="8" fillId="0" borderId="114" xfId="0" applyFont="1" applyFill="1" applyBorder="1" applyAlignment="1">
      <alignment horizontal="right" vertical="center" wrapText="1"/>
    </xf>
    <xf numFmtId="10" fontId="54" fillId="0" borderId="17" xfId="12" applyNumberFormat="1" applyFont="1" applyFill="1" applyBorder="1" applyAlignment="1">
      <alignment vertical="center"/>
    </xf>
    <xf numFmtId="0" fontId="16" fillId="2" borderId="17" xfId="0" applyFont="1" applyFill="1" applyBorder="1" applyAlignment="1">
      <alignment horizontal="center" vertical="center"/>
    </xf>
    <xf numFmtId="0" fontId="16" fillId="2" borderId="25" xfId="0" applyFont="1" applyFill="1" applyBorder="1" applyAlignment="1">
      <alignment horizontal="center" vertical="center"/>
    </xf>
    <xf numFmtId="38" fontId="16" fillId="0" borderId="27" xfId="1" applyFont="1" applyBorder="1" applyAlignment="1">
      <alignment vertical="center"/>
    </xf>
    <xf numFmtId="38" fontId="16" fillId="0" borderId="36" xfId="1" applyFont="1" applyBorder="1" applyAlignment="1">
      <alignment vertical="center"/>
    </xf>
    <xf numFmtId="38" fontId="16" fillId="0" borderId="38" xfId="1" applyFont="1" applyBorder="1" applyAlignment="1">
      <alignment vertical="center"/>
    </xf>
    <xf numFmtId="0" fontId="7" fillId="0" borderId="17" xfId="0" applyFont="1" applyBorder="1" applyAlignment="1">
      <alignment horizontal="distributed" vertical="center" wrapText="1"/>
    </xf>
    <xf numFmtId="38" fontId="16" fillId="0" borderId="38" xfId="1" applyFont="1" applyFill="1" applyBorder="1" applyAlignment="1">
      <alignment vertical="center"/>
    </xf>
    <xf numFmtId="0" fontId="7" fillId="0" borderId="17" xfId="0" applyFont="1" applyBorder="1" applyAlignment="1">
      <alignment horizontal="distributed" vertical="center" shrinkToFit="1"/>
    </xf>
    <xf numFmtId="0" fontId="16" fillId="2" borderId="22" xfId="0" applyFont="1" applyFill="1" applyBorder="1" applyAlignment="1">
      <alignment horizontal="center" vertical="center"/>
    </xf>
    <xf numFmtId="38" fontId="16" fillId="0" borderId="27" xfId="1" applyFont="1" applyBorder="1" applyAlignment="1">
      <alignment horizontal="right" vertical="center"/>
    </xf>
    <xf numFmtId="38" fontId="16" fillId="0" borderId="36" xfId="1" applyFont="1" applyBorder="1" applyAlignment="1">
      <alignment horizontal="right" vertical="center"/>
    </xf>
    <xf numFmtId="38" fontId="16" fillId="0" borderId="38" xfId="1" applyFont="1" applyBorder="1" applyAlignment="1">
      <alignment horizontal="right" vertical="center"/>
    </xf>
    <xf numFmtId="38" fontId="16" fillId="0" borderId="38" xfId="1" applyFont="1" applyFill="1" applyBorder="1" applyAlignment="1">
      <alignment horizontal="right" vertical="center"/>
    </xf>
    <xf numFmtId="176" fontId="16" fillId="0" borderId="22" xfId="2" applyNumberFormat="1" applyFont="1" applyBorder="1">
      <alignment vertical="center"/>
    </xf>
    <xf numFmtId="0" fontId="16" fillId="0" borderId="22" xfId="0" applyFont="1" applyBorder="1">
      <alignment vertical="center"/>
    </xf>
    <xf numFmtId="176" fontId="16" fillId="0" borderId="115" xfId="2" applyNumberFormat="1" applyFont="1" applyBorder="1">
      <alignment vertical="center"/>
    </xf>
    <xf numFmtId="176" fontId="16" fillId="0" borderId="30" xfId="2" applyNumberFormat="1" applyFont="1" applyBorder="1">
      <alignment vertical="center"/>
    </xf>
    <xf numFmtId="176" fontId="16" fillId="0" borderId="32" xfId="2" applyNumberFormat="1" applyFont="1" applyBorder="1">
      <alignment vertical="center"/>
    </xf>
    <xf numFmtId="178" fontId="16" fillId="0" borderId="22" xfId="1" applyNumberFormat="1" applyFont="1" applyBorder="1">
      <alignment vertical="center"/>
    </xf>
    <xf numFmtId="178" fontId="16" fillId="0" borderId="22" xfId="0" applyNumberFormat="1" applyFont="1" applyBorder="1">
      <alignment vertical="center"/>
    </xf>
    <xf numFmtId="178" fontId="16" fillId="0" borderId="32" xfId="1" applyNumberFormat="1" applyFont="1" applyBorder="1">
      <alignment vertical="center"/>
    </xf>
    <xf numFmtId="0" fontId="7" fillId="2" borderId="2" xfId="0" applyFont="1" applyFill="1" applyBorder="1" applyAlignment="1">
      <alignment horizontal="left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/>
    </xf>
    <xf numFmtId="0" fontId="7" fillId="2" borderId="25" xfId="0" applyFont="1" applyFill="1" applyBorder="1" applyAlignment="1">
      <alignment horizontal="center" vertical="center"/>
    </xf>
    <xf numFmtId="0" fontId="7" fillId="2" borderId="21" xfId="0" applyFont="1" applyFill="1" applyBorder="1" applyAlignment="1">
      <alignment horizontal="center" vertical="center"/>
    </xf>
    <xf numFmtId="0" fontId="7" fillId="0" borderId="22" xfId="0" applyFont="1" applyBorder="1" applyAlignment="1">
      <alignment horizontal="distributed" vertical="center"/>
    </xf>
    <xf numFmtId="0" fontId="7" fillId="0" borderId="17" xfId="0" applyFont="1" applyBorder="1" applyAlignment="1">
      <alignment horizontal="distributed" vertical="center"/>
    </xf>
    <xf numFmtId="0" fontId="7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/>
    </xf>
    <xf numFmtId="0" fontId="16" fillId="0" borderId="31" xfId="0" applyFont="1" applyBorder="1" applyAlignment="1">
      <alignment horizontal="center" vertical="center"/>
    </xf>
    <xf numFmtId="0" fontId="16" fillId="0" borderId="29" xfId="0" applyFont="1" applyBorder="1" applyAlignment="1">
      <alignment horizontal="center" vertical="center"/>
    </xf>
    <xf numFmtId="0" fontId="7" fillId="0" borderId="15" xfId="0" applyFont="1" applyBorder="1" applyAlignment="1">
      <alignment horizontal="distributed" vertical="center"/>
    </xf>
    <xf numFmtId="0" fontId="0" fillId="0" borderId="23" xfId="0" applyBorder="1" applyAlignment="1">
      <alignment horizontal="distributed" vertical="center"/>
    </xf>
    <xf numFmtId="0" fontId="0" fillId="0" borderId="20" xfId="0" applyBorder="1" applyAlignment="1">
      <alignment horizontal="distributed" vertical="center"/>
    </xf>
    <xf numFmtId="0" fontId="0" fillId="0" borderId="14" xfId="0" applyBorder="1" applyAlignment="1">
      <alignment horizontal="distributed" vertical="center"/>
    </xf>
    <xf numFmtId="0" fontId="0" fillId="0" borderId="15" xfId="0" applyBorder="1" applyAlignment="1">
      <alignment horizontal="distributed" vertical="center"/>
    </xf>
    <xf numFmtId="0" fontId="7" fillId="0" borderId="14" xfId="0" applyFont="1" applyBorder="1" applyAlignment="1">
      <alignment horizontal="distributed" vertical="center"/>
    </xf>
    <xf numFmtId="0" fontId="0" fillId="0" borderId="23" xfId="0" applyBorder="1" applyAlignment="1">
      <alignment horizontal="center" vertical="center" shrinkToFit="1"/>
    </xf>
    <xf numFmtId="0" fontId="0" fillId="0" borderId="20" xfId="0" applyBorder="1" applyAlignment="1">
      <alignment horizontal="center" vertical="center" shrinkToFit="1"/>
    </xf>
    <xf numFmtId="49" fontId="16" fillId="0" borderId="31" xfId="0" applyNumberFormat="1" applyFont="1" applyBorder="1" applyAlignment="1">
      <alignment horizontal="center" vertical="center"/>
    </xf>
    <xf numFmtId="49" fontId="16" fillId="0" borderId="29" xfId="0" applyNumberFormat="1" applyFont="1" applyBorder="1" applyAlignment="1">
      <alignment horizontal="center" vertical="center"/>
    </xf>
    <xf numFmtId="49" fontId="16" fillId="0" borderId="13" xfId="0" applyNumberFormat="1" applyFont="1" applyBorder="1" applyAlignment="1">
      <alignment horizontal="center" vertical="center"/>
    </xf>
    <xf numFmtId="49" fontId="16" fillId="0" borderId="24" xfId="0" applyNumberFormat="1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 shrinkToFit="1"/>
    </xf>
    <xf numFmtId="0" fontId="7" fillId="0" borderId="20" xfId="0" applyFont="1" applyBorder="1" applyAlignment="1">
      <alignment horizontal="center" vertical="center" shrinkToFit="1"/>
    </xf>
    <xf numFmtId="178" fontId="16" fillId="0" borderId="13" xfId="0" applyNumberFormat="1" applyFont="1" applyBorder="1" applyAlignment="1">
      <alignment horizontal="center" vertical="center"/>
    </xf>
    <xf numFmtId="178" fontId="16" fillId="0" borderId="24" xfId="0" applyNumberFormat="1" applyFont="1" applyBorder="1" applyAlignment="1">
      <alignment horizontal="center" vertical="center"/>
    </xf>
    <xf numFmtId="3" fontId="0" fillId="0" borderId="22" xfId="1" applyNumberFormat="1" applyFont="1" applyBorder="1" applyAlignment="1">
      <alignment horizontal="right" vertical="center"/>
    </xf>
    <xf numFmtId="3" fontId="0" fillId="0" borderId="15" xfId="1" applyNumberFormat="1" applyFont="1" applyBorder="1" applyAlignment="1">
      <alignment horizontal="right" vertical="center"/>
    </xf>
    <xf numFmtId="176" fontId="0" fillId="0" borderId="22" xfId="2" applyNumberFormat="1" applyFont="1" applyBorder="1" applyAlignment="1">
      <alignment horizontal="right" vertical="center"/>
    </xf>
    <xf numFmtId="176" fontId="0" fillId="0" borderId="15" xfId="2" applyNumberFormat="1" applyFont="1" applyBorder="1" applyAlignment="1">
      <alignment horizontal="right" vertical="center"/>
    </xf>
    <xf numFmtId="38" fontId="0" fillId="0" borderId="22" xfId="1" applyFont="1" applyBorder="1" applyAlignment="1">
      <alignment horizontal="right" vertical="center"/>
    </xf>
    <xf numFmtId="38" fontId="0" fillId="0" borderId="15" xfId="1" applyFont="1" applyBorder="1" applyAlignment="1">
      <alignment horizontal="right" vertical="center"/>
    </xf>
    <xf numFmtId="38" fontId="0" fillId="0" borderId="18" xfId="1" applyFont="1" applyBorder="1" applyAlignment="1">
      <alignment horizontal="right" vertical="center"/>
    </xf>
    <xf numFmtId="38" fontId="0" fillId="0" borderId="21" xfId="1" applyFont="1" applyBorder="1" applyAlignment="1">
      <alignment horizontal="right" vertical="center"/>
    </xf>
    <xf numFmtId="0" fontId="0" fillId="0" borderId="22" xfId="0" applyBorder="1" applyAlignment="1">
      <alignment horizontal="right" vertical="center"/>
    </xf>
    <xf numFmtId="0" fontId="0" fillId="0" borderId="15" xfId="0" applyBorder="1" applyAlignment="1">
      <alignment horizontal="right" vertical="center"/>
    </xf>
    <xf numFmtId="0" fontId="0" fillId="0" borderId="22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2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0" fillId="0" borderId="22" xfId="0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38" fontId="0" fillId="0" borderId="18" xfId="1" applyFont="1" applyBorder="1" applyAlignment="1">
      <alignment vertical="center"/>
    </xf>
    <xf numFmtId="38" fontId="0" fillId="0" borderId="21" xfId="1" applyFont="1" applyBorder="1" applyAlignment="1">
      <alignment vertical="center"/>
    </xf>
    <xf numFmtId="0" fontId="0" fillId="2" borderId="18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38" fontId="7" fillId="0" borderId="17" xfId="1" applyFont="1" applyBorder="1" applyAlignment="1">
      <alignment horizontal="distributed" vertical="distributed"/>
    </xf>
    <xf numFmtId="38" fontId="7" fillId="2" borderId="23" xfId="1" applyFont="1" applyFill="1" applyBorder="1" applyAlignment="1">
      <alignment horizontal="distributed" vertical="distributed"/>
    </xf>
    <xf numFmtId="38" fontId="7" fillId="2" borderId="20" xfId="1" applyFont="1" applyFill="1" applyBorder="1" applyAlignment="1">
      <alignment horizontal="distributed" vertical="distributed"/>
    </xf>
    <xf numFmtId="38" fontId="7" fillId="2" borderId="18" xfId="1" applyFont="1" applyFill="1" applyBorder="1" applyAlignment="1">
      <alignment horizontal="distributed" vertical="distributed"/>
    </xf>
    <xf numFmtId="38" fontId="7" fillId="2" borderId="21" xfId="1" applyFont="1" applyFill="1" applyBorder="1" applyAlignment="1">
      <alignment horizontal="distributed" vertical="distributed"/>
    </xf>
    <xf numFmtId="38" fontId="7" fillId="0" borderId="18" xfId="1" applyFont="1" applyBorder="1" applyAlignment="1">
      <alignment horizontal="distributed" vertical="distributed"/>
    </xf>
    <xf numFmtId="38" fontId="7" fillId="0" borderId="19" xfId="1" applyFont="1" applyBorder="1" applyAlignment="1">
      <alignment horizontal="distributed" vertical="distributed"/>
    </xf>
    <xf numFmtId="38" fontId="7" fillId="0" borderId="21" xfId="1" applyFont="1" applyBorder="1" applyAlignment="1">
      <alignment horizontal="distributed" vertical="distributed"/>
    </xf>
    <xf numFmtId="38" fontId="7" fillId="0" borderId="26" xfId="1" applyFont="1" applyBorder="1" applyAlignment="1">
      <alignment horizontal="distributed" vertical="distributed"/>
    </xf>
    <xf numFmtId="38" fontId="7" fillId="0" borderId="27" xfId="1" applyFont="1" applyBorder="1" applyAlignment="1">
      <alignment horizontal="distributed" vertical="distributed"/>
    </xf>
    <xf numFmtId="38" fontId="7" fillId="0" borderId="31" xfId="1" applyFont="1" applyBorder="1" applyAlignment="1">
      <alignment horizontal="distributed" vertical="distributed"/>
    </xf>
    <xf numFmtId="38" fontId="7" fillId="0" borderId="29" xfId="1" applyFont="1" applyBorder="1" applyAlignment="1">
      <alignment horizontal="distributed" vertical="distributed"/>
    </xf>
    <xf numFmtId="38" fontId="7" fillId="0" borderId="22" xfId="1" applyFont="1" applyBorder="1" applyAlignment="1">
      <alignment horizontal="distributed" vertical="distributed"/>
    </xf>
    <xf numFmtId="180" fontId="7" fillId="0" borderId="26" xfId="1" applyNumberFormat="1" applyFont="1" applyBorder="1" applyAlignment="1">
      <alignment horizontal="distributed" vertical="distributed"/>
    </xf>
    <xf numFmtId="180" fontId="7" fillId="0" borderId="27" xfId="1" applyNumberFormat="1" applyFont="1" applyBorder="1" applyAlignment="1">
      <alignment horizontal="distributed" vertical="distributed"/>
    </xf>
    <xf numFmtId="176" fontId="16" fillId="0" borderId="18" xfId="2" applyNumberFormat="1" applyFont="1" applyBorder="1" applyAlignment="1">
      <alignment horizontal="center" vertical="center"/>
    </xf>
    <xf numFmtId="176" fontId="16" fillId="0" borderId="21" xfId="2" applyNumberFormat="1" applyFont="1" applyBorder="1" applyAlignment="1">
      <alignment horizontal="center" vertical="center"/>
    </xf>
    <xf numFmtId="38" fontId="7" fillId="0" borderId="14" xfId="1" applyFont="1" applyBorder="1" applyAlignment="1">
      <alignment horizontal="distributed" vertical="distributed"/>
    </xf>
    <xf numFmtId="38" fontId="7" fillId="0" borderId="13" xfId="1" applyFont="1" applyBorder="1" applyAlignment="1">
      <alignment horizontal="distributed" vertical="distributed"/>
    </xf>
    <xf numFmtId="38" fontId="7" fillId="0" borderId="28" xfId="1" applyFont="1" applyBorder="1" applyAlignment="1">
      <alignment horizontal="distributed" vertical="distributed"/>
    </xf>
    <xf numFmtId="38" fontId="7" fillId="0" borderId="23" xfId="1" applyFont="1" applyFill="1" applyBorder="1" applyAlignment="1">
      <alignment horizontal="distributed" vertical="distributed"/>
    </xf>
    <xf numFmtId="38" fontId="7" fillId="0" borderId="25" xfId="1" applyFont="1" applyFill="1" applyBorder="1" applyAlignment="1">
      <alignment horizontal="distributed" vertical="distributed"/>
    </xf>
    <xf numFmtId="38" fontId="7" fillId="0" borderId="20" xfId="1" applyFont="1" applyFill="1" applyBorder="1" applyAlignment="1">
      <alignment horizontal="distributed" vertical="distributed"/>
    </xf>
    <xf numFmtId="176" fontId="16" fillId="0" borderId="18" xfId="2" quotePrefix="1" applyNumberFormat="1" applyFont="1" applyBorder="1" applyAlignment="1">
      <alignment horizontal="center" vertical="center"/>
    </xf>
    <xf numFmtId="176" fontId="16" fillId="0" borderId="21" xfId="2" quotePrefix="1" applyNumberFormat="1" applyFont="1" applyBorder="1" applyAlignment="1">
      <alignment horizontal="center" vertical="center"/>
    </xf>
    <xf numFmtId="38" fontId="7" fillId="0" borderId="23" xfId="1" applyFont="1" applyBorder="1" applyAlignment="1">
      <alignment horizontal="distributed" vertical="distributed"/>
    </xf>
    <xf numFmtId="38" fontId="7" fillId="0" borderId="20" xfId="1" applyFont="1" applyBorder="1" applyAlignment="1">
      <alignment horizontal="distributed" vertical="distributed"/>
    </xf>
    <xf numFmtId="38" fontId="7" fillId="0" borderId="25" xfId="1" applyFont="1" applyBorder="1" applyAlignment="1">
      <alignment horizontal="distributed" vertical="distributed"/>
    </xf>
    <xf numFmtId="38" fontId="7" fillId="0" borderId="12" xfId="1" applyFont="1" applyBorder="1" applyAlignment="1">
      <alignment horizontal="distributed" vertical="distributed"/>
    </xf>
    <xf numFmtId="0" fontId="7" fillId="2" borderId="10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7" fillId="0" borderId="12" xfId="0" applyFont="1" applyBorder="1" applyAlignment="1">
      <alignment horizontal="distributed" vertical="distributed" wrapText="1"/>
    </xf>
    <xf numFmtId="0" fontId="7" fillId="0" borderId="16" xfId="0" applyFont="1" applyBorder="1" applyAlignment="1">
      <alignment horizontal="distributed" vertical="distributed"/>
    </xf>
    <xf numFmtId="0" fontId="7" fillId="2" borderId="22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35" fillId="4" borderId="23" xfId="5" applyFont="1" applyFill="1" applyBorder="1" applyAlignment="1">
      <alignment horizontal="distributed" vertical="center" shrinkToFit="1"/>
    </xf>
    <xf numFmtId="0" fontId="35" fillId="4" borderId="25" xfId="5" applyFont="1" applyFill="1" applyBorder="1" applyAlignment="1">
      <alignment horizontal="distributed" vertical="center" shrinkToFit="1"/>
    </xf>
    <xf numFmtId="0" fontId="35" fillId="4" borderId="20" xfId="5" applyFont="1" applyFill="1" applyBorder="1" applyAlignment="1">
      <alignment horizontal="distributed" vertical="center" shrinkToFit="1"/>
    </xf>
    <xf numFmtId="0" fontId="35" fillId="4" borderId="13" xfId="5" applyFont="1" applyFill="1" applyBorder="1" applyAlignment="1">
      <alignment horizontal="distributed" vertical="center" shrinkToFit="1"/>
    </xf>
    <xf numFmtId="0" fontId="35" fillId="4" borderId="10" xfId="5" applyFont="1" applyFill="1" applyBorder="1" applyAlignment="1">
      <alignment horizontal="distributed" vertical="center" shrinkToFit="1"/>
    </xf>
    <xf numFmtId="0" fontId="35" fillId="4" borderId="24" xfId="5" applyFont="1" applyFill="1" applyBorder="1" applyAlignment="1">
      <alignment horizontal="distributed" vertical="center" shrinkToFit="1"/>
    </xf>
    <xf numFmtId="0" fontId="35" fillId="4" borderId="23" xfId="5" applyFont="1" applyFill="1" applyBorder="1" applyAlignment="1">
      <alignment horizontal="distributed" vertical="center" wrapText="1" shrinkToFit="1"/>
    </xf>
    <xf numFmtId="0" fontId="35" fillId="4" borderId="25" xfId="5" applyFont="1" applyFill="1" applyBorder="1" applyAlignment="1">
      <alignment horizontal="distributed" vertical="center" wrapText="1" shrinkToFit="1"/>
    </xf>
    <xf numFmtId="0" fontId="35" fillId="4" borderId="20" xfId="5" applyFont="1" applyFill="1" applyBorder="1" applyAlignment="1">
      <alignment horizontal="distributed" vertical="center" wrapText="1" shrinkToFit="1"/>
    </xf>
    <xf numFmtId="0" fontId="35" fillId="4" borderId="13" xfId="5" applyFont="1" applyFill="1" applyBorder="1" applyAlignment="1">
      <alignment horizontal="distributed" vertical="center" wrapText="1" shrinkToFit="1"/>
    </xf>
    <xf numFmtId="0" fontId="35" fillId="4" borderId="10" xfId="5" applyFont="1" applyFill="1" applyBorder="1" applyAlignment="1">
      <alignment horizontal="distributed" vertical="center" wrapText="1" shrinkToFit="1"/>
    </xf>
    <xf numFmtId="0" fontId="35" fillId="4" borderId="24" xfId="5" applyFont="1" applyFill="1" applyBorder="1" applyAlignment="1">
      <alignment horizontal="distributed" vertical="center" wrapText="1" shrinkToFit="1"/>
    </xf>
    <xf numFmtId="0" fontId="35" fillId="4" borderId="17" xfId="5" applyFont="1" applyFill="1" applyBorder="1" applyAlignment="1">
      <alignment horizontal="distributed" vertical="center" shrinkToFit="1"/>
    </xf>
    <xf numFmtId="0" fontId="36" fillId="0" borderId="17" xfId="0" applyFont="1" applyBorder="1" applyAlignment="1">
      <alignment horizontal="distributed" vertical="center" shrinkToFit="1"/>
    </xf>
    <xf numFmtId="0" fontId="35" fillId="0" borderId="25" xfId="5" applyFont="1" applyBorder="1" applyAlignment="1">
      <alignment horizontal="distributed" vertical="center" shrinkToFit="1"/>
    </xf>
    <xf numFmtId="0" fontId="35" fillId="0" borderId="20" xfId="5" applyFont="1" applyBorder="1" applyAlignment="1">
      <alignment horizontal="distributed" vertical="center" shrinkToFit="1"/>
    </xf>
    <xf numFmtId="0" fontId="36" fillId="0" borderId="13" xfId="0" applyFont="1" applyBorder="1" applyAlignment="1">
      <alignment horizontal="distributed" vertical="center" shrinkToFit="1"/>
    </xf>
    <xf numFmtId="0" fontId="36" fillId="0" borderId="10" xfId="0" applyFont="1" applyBorder="1" applyAlignment="1">
      <alignment horizontal="distributed" vertical="center" shrinkToFit="1"/>
    </xf>
    <xf numFmtId="0" fontId="36" fillId="0" borderId="24" xfId="0" applyFont="1" applyBorder="1" applyAlignment="1">
      <alignment horizontal="distributed" vertical="center" shrinkToFit="1"/>
    </xf>
    <xf numFmtId="0" fontId="36" fillId="0" borderId="12" xfId="0" applyFont="1" applyBorder="1" applyAlignment="1">
      <alignment horizontal="distributed" vertical="center" shrinkToFit="1"/>
    </xf>
    <xf numFmtId="0" fontId="36" fillId="0" borderId="0" xfId="0" applyFont="1" applyBorder="1" applyAlignment="1">
      <alignment horizontal="distributed" vertical="center" shrinkToFit="1"/>
    </xf>
    <xf numFmtId="0" fontId="36" fillId="0" borderId="16" xfId="0" applyFont="1" applyBorder="1" applyAlignment="1">
      <alignment horizontal="distributed" vertical="center" shrinkToFit="1"/>
    </xf>
    <xf numFmtId="0" fontId="36" fillId="0" borderId="22" xfId="0" applyFont="1" applyBorder="1" applyAlignment="1">
      <alignment horizontal="distributed" vertical="center" shrinkToFit="1"/>
    </xf>
    <xf numFmtId="0" fontId="36" fillId="0" borderId="17" xfId="0" applyFont="1" applyBorder="1" applyAlignment="1">
      <alignment horizontal="distributed" vertical="center" wrapText="1" shrinkToFit="1"/>
    </xf>
    <xf numFmtId="0" fontId="36" fillId="0" borderId="23" xfId="0" applyFont="1" applyBorder="1" applyAlignment="1">
      <alignment horizontal="distributed" vertical="center" shrinkToFit="1"/>
    </xf>
    <xf numFmtId="0" fontId="36" fillId="0" borderId="20" xfId="0" applyFont="1" applyBorder="1" applyAlignment="1">
      <alignment horizontal="distributed" vertical="center" shrinkToFit="1"/>
    </xf>
    <xf numFmtId="0" fontId="35" fillId="2" borderId="18" xfId="5" applyFont="1" applyFill="1" applyBorder="1" applyAlignment="1">
      <alignment horizontal="center" vertical="center" shrinkToFit="1"/>
    </xf>
    <xf numFmtId="0" fontId="36" fillId="2" borderId="19" xfId="0" applyFont="1" applyFill="1" applyBorder="1" applyAlignment="1">
      <alignment horizontal="center" vertical="center" shrinkToFit="1"/>
    </xf>
    <xf numFmtId="0" fontId="36" fillId="2" borderId="21" xfId="0" applyFont="1" applyFill="1" applyBorder="1" applyAlignment="1">
      <alignment vertical="center" shrinkToFit="1"/>
    </xf>
    <xf numFmtId="0" fontId="35" fillId="4" borderId="12" xfId="5" applyFont="1" applyFill="1" applyBorder="1" applyAlignment="1">
      <alignment horizontal="distributed" vertical="center" shrinkToFit="1"/>
    </xf>
    <xf numFmtId="0" fontId="35" fillId="0" borderId="0" xfId="5" applyFont="1" applyBorder="1" applyAlignment="1">
      <alignment horizontal="distributed" vertical="center" shrinkToFit="1"/>
    </xf>
    <xf numFmtId="0" fontId="35" fillId="0" borderId="16" xfId="5" applyFont="1" applyBorder="1" applyAlignment="1">
      <alignment horizontal="distributed" vertical="center" shrinkToFit="1"/>
    </xf>
    <xf numFmtId="0" fontId="36" fillId="0" borderId="0" xfId="0" applyFont="1" applyAlignment="1">
      <alignment horizontal="distributed" vertical="center" shrinkToFit="1"/>
    </xf>
    <xf numFmtId="0" fontId="36" fillId="2" borderId="21" xfId="0" applyFont="1" applyFill="1" applyBorder="1" applyAlignment="1">
      <alignment horizontal="center" vertical="center" shrinkToFit="1"/>
    </xf>
    <xf numFmtId="0" fontId="35" fillId="2" borderId="1" xfId="5" applyFont="1" applyFill="1" applyBorder="1" applyAlignment="1">
      <alignment vertical="center" shrinkToFit="1"/>
    </xf>
    <xf numFmtId="0" fontId="36" fillId="2" borderId="1" xfId="0" applyFont="1" applyFill="1" applyBorder="1" applyAlignment="1">
      <alignment vertical="center" shrinkToFit="1"/>
    </xf>
    <xf numFmtId="0" fontId="35" fillId="2" borderId="0" xfId="5" applyFont="1" applyFill="1" applyBorder="1" applyAlignment="1">
      <alignment horizontal="center" vertical="center" shrinkToFit="1"/>
    </xf>
    <xf numFmtId="0" fontId="35" fillId="2" borderId="10" xfId="5" applyFont="1" applyFill="1" applyBorder="1" applyAlignment="1">
      <alignment horizontal="center" vertical="center" shrinkToFit="1"/>
    </xf>
    <xf numFmtId="0" fontId="35" fillId="2" borderId="24" xfId="5" applyFont="1" applyFill="1" applyBorder="1" applyAlignment="1">
      <alignment horizontal="center" vertical="center" shrinkToFit="1"/>
    </xf>
    <xf numFmtId="0" fontId="0" fillId="2" borderId="23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0" fillId="2" borderId="49" xfId="0" applyFill="1" applyBorder="1" applyAlignment="1">
      <alignment horizontal="center" vertical="center"/>
    </xf>
    <xf numFmtId="0" fontId="0" fillId="2" borderId="50" xfId="0" applyFill="1" applyBorder="1" applyAlignment="1">
      <alignment horizontal="center" vertical="center"/>
    </xf>
    <xf numFmtId="0" fontId="0" fillId="2" borderId="51" xfId="0" applyFill="1" applyBorder="1" applyAlignment="1">
      <alignment horizontal="center" vertical="center"/>
    </xf>
    <xf numFmtId="0" fontId="0" fillId="2" borderId="52" xfId="0" applyFill="1" applyBorder="1" applyAlignment="1">
      <alignment horizontal="center" vertical="center"/>
    </xf>
    <xf numFmtId="0" fontId="0" fillId="2" borderId="53" xfId="0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0" borderId="64" xfId="0" applyBorder="1" applyAlignment="1">
      <alignment horizontal="center" vertical="center" shrinkToFit="1"/>
    </xf>
    <xf numFmtId="0" fontId="0" fillId="0" borderId="65" xfId="0" applyBorder="1" applyAlignment="1">
      <alignment horizontal="center" vertical="center" shrinkToFit="1"/>
    </xf>
    <xf numFmtId="0" fontId="0" fillId="0" borderId="68" xfId="0" applyBorder="1" applyAlignment="1">
      <alignment horizontal="center" vertical="center" shrinkToFit="1"/>
    </xf>
    <xf numFmtId="0" fontId="0" fillId="0" borderId="16" xfId="0" applyBorder="1" applyAlignment="1">
      <alignment horizontal="center" vertical="center" shrinkToFit="1"/>
    </xf>
    <xf numFmtId="0" fontId="0" fillId="0" borderId="13" xfId="0" applyBorder="1" applyAlignment="1">
      <alignment horizontal="center" vertical="center"/>
    </xf>
    <xf numFmtId="0" fontId="0" fillId="0" borderId="74" xfId="0" applyBorder="1" applyAlignment="1">
      <alignment horizontal="center" vertical="center" shrinkToFit="1"/>
    </xf>
    <xf numFmtId="38" fontId="0" fillId="0" borderId="56" xfId="1" applyFont="1" applyBorder="1" applyAlignment="1">
      <alignment horizontal="right" vertical="center"/>
    </xf>
    <xf numFmtId="38" fontId="0" fillId="0" borderId="20" xfId="1" applyFont="1" applyBorder="1" applyAlignment="1">
      <alignment horizontal="right" vertical="center"/>
    </xf>
    <xf numFmtId="38" fontId="0" fillId="0" borderId="23" xfId="1" applyFont="1" applyBorder="1" applyAlignment="1">
      <alignment horizontal="right" vertical="center"/>
    </xf>
    <xf numFmtId="0" fontId="0" fillId="0" borderId="25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64" xfId="0" applyBorder="1" applyAlignment="1">
      <alignment horizontal="center" vertical="center"/>
    </xf>
    <xf numFmtId="0" fontId="0" fillId="0" borderId="65" xfId="0" applyBorder="1" applyAlignment="1">
      <alignment horizontal="center" vertical="center"/>
    </xf>
    <xf numFmtId="0" fontId="0" fillId="0" borderId="66" xfId="0" applyBorder="1" applyAlignment="1">
      <alignment horizontal="center" vertical="center"/>
    </xf>
    <xf numFmtId="0" fontId="0" fillId="0" borderId="61" xfId="0" applyBorder="1" applyAlignment="1">
      <alignment horizontal="center" vertical="center" shrinkToFit="1"/>
    </xf>
    <xf numFmtId="0" fontId="0" fillId="0" borderId="69" xfId="0" applyBorder="1" applyAlignment="1">
      <alignment horizontal="center" vertical="center" shrinkToFit="1"/>
    </xf>
    <xf numFmtId="0" fontId="0" fillId="0" borderId="75" xfId="0" applyBorder="1" applyAlignment="1">
      <alignment horizontal="center" vertical="center" shrinkToFit="1"/>
    </xf>
    <xf numFmtId="0" fontId="0" fillId="0" borderId="66" xfId="0" applyBorder="1" applyAlignment="1">
      <alignment horizontal="center" vertical="center" shrinkToFit="1"/>
    </xf>
    <xf numFmtId="0" fontId="0" fillId="0" borderId="24" xfId="0" applyBorder="1" applyAlignment="1">
      <alignment horizontal="center" vertical="center" shrinkToFit="1"/>
    </xf>
    <xf numFmtId="0" fontId="0" fillId="2" borderId="55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40" fillId="2" borderId="6" xfId="4" applyFont="1" applyFill="1" applyBorder="1" applyAlignment="1">
      <alignment horizontal="center" vertical="center" shrinkToFit="1"/>
    </xf>
    <xf numFmtId="0" fontId="40" fillId="2" borderId="49" xfId="4" applyFont="1" applyFill="1" applyBorder="1" applyAlignment="1">
      <alignment horizontal="center" vertical="center" shrinkToFit="1"/>
    </xf>
    <xf numFmtId="0" fontId="40" fillId="2" borderId="7" xfId="4" applyFont="1" applyFill="1" applyBorder="1" applyAlignment="1">
      <alignment horizontal="center" vertical="center" shrinkToFit="1"/>
    </xf>
    <xf numFmtId="0" fontId="19" fillId="0" borderId="17" xfId="4" applyFont="1" applyBorder="1" applyAlignment="1">
      <alignment horizontal="distributed" vertical="center" shrinkToFit="1"/>
    </xf>
    <xf numFmtId="0" fontId="19" fillId="0" borderId="22" xfId="4" applyFont="1" applyBorder="1" applyAlignment="1">
      <alignment horizontal="distributed" vertical="center" shrinkToFit="1"/>
    </xf>
    <xf numFmtId="0" fontId="19" fillId="0" borderId="15" xfId="4" applyFont="1" applyBorder="1" applyAlignment="1">
      <alignment horizontal="center" vertical="center" shrinkToFit="1"/>
    </xf>
    <xf numFmtId="0" fontId="19" fillId="0" borderId="17" xfId="4" applyFont="1" applyBorder="1" applyAlignment="1">
      <alignment horizontal="center" vertical="center" shrinkToFit="1"/>
    </xf>
    <xf numFmtId="0" fontId="19" fillId="0" borderId="15" xfId="4" applyFont="1" applyBorder="1" applyAlignment="1">
      <alignment horizontal="distributed" vertical="center" shrinkToFit="1"/>
    </xf>
    <xf numFmtId="181" fontId="19" fillId="0" borderId="22" xfId="4" applyNumberFormat="1" applyFont="1" applyBorder="1" applyAlignment="1">
      <alignment horizontal="distributed" vertical="center" shrinkToFit="1"/>
    </xf>
    <xf numFmtId="181" fontId="19" fillId="0" borderId="15" xfId="4" applyNumberFormat="1" applyFont="1" applyBorder="1" applyAlignment="1">
      <alignment horizontal="distributed" vertical="center" shrinkToFit="1"/>
    </xf>
    <xf numFmtId="0" fontId="19" fillId="0" borderId="17" xfId="4" applyFont="1" applyBorder="1" applyAlignment="1">
      <alignment horizontal="distributed" vertical="center" wrapText="1" shrinkToFit="1"/>
    </xf>
    <xf numFmtId="0" fontId="43" fillId="4" borderId="23" xfId="5" applyFont="1" applyFill="1" applyBorder="1" applyAlignment="1">
      <alignment horizontal="distributed" vertical="center" shrinkToFit="1"/>
    </xf>
    <xf numFmtId="0" fontId="43" fillId="4" borderId="25" xfId="5" applyFont="1" applyFill="1" applyBorder="1" applyAlignment="1">
      <alignment horizontal="distributed" vertical="center" shrinkToFit="1"/>
    </xf>
    <xf numFmtId="0" fontId="43" fillId="4" borderId="20" xfId="5" applyFont="1" applyFill="1" applyBorder="1" applyAlignment="1">
      <alignment horizontal="distributed" vertical="center" shrinkToFit="1"/>
    </xf>
    <xf numFmtId="0" fontId="43" fillId="4" borderId="13" xfId="5" applyFont="1" applyFill="1" applyBorder="1" applyAlignment="1">
      <alignment horizontal="distributed" vertical="center" shrinkToFit="1"/>
    </xf>
    <xf numFmtId="0" fontId="43" fillId="4" borderId="10" xfId="5" applyFont="1" applyFill="1" applyBorder="1" applyAlignment="1">
      <alignment horizontal="distributed" vertical="center" shrinkToFit="1"/>
    </xf>
    <xf numFmtId="0" fontId="43" fillId="4" borderId="24" xfId="5" applyFont="1" applyFill="1" applyBorder="1" applyAlignment="1">
      <alignment horizontal="distributed" vertical="center" shrinkToFit="1"/>
    </xf>
    <xf numFmtId="0" fontId="43" fillId="4" borderId="23" xfId="5" applyFont="1" applyFill="1" applyBorder="1" applyAlignment="1">
      <alignment horizontal="distributed" vertical="center" wrapText="1" shrinkToFit="1"/>
    </xf>
    <xf numFmtId="0" fontId="43" fillId="4" borderId="25" xfId="5" applyFont="1" applyFill="1" applyBorder="1" applyAlignment="1">
      <alignment horizontal="distributed" vertical="center" wrapText="1" shrinkToFit="1"/>
    </xf>
    <xf numFmtId="0" fontId="43" fillId="4" borderId="20" xfId="5" applyFont="1" applyFill="1" applyBorder="1" applyAlignment="1">
      <alignment horizontal="distributed" vertical="center" wrapText="1" shrinkToFit="1"/>
    </xf>
    <xf numFmtId="0" fontId="43" fillId="4" borderId="13" xfId="5" applyFont="1" applyFill="1" applyBorder="1" applyAlignment="1">
      <alignment horizontal="distributed" vertical="center" wrapText="1" shrinkToFit="1"/>
    </xf>
    <xf numFmtId="0" fontId="43" fillId="4" borderId="10" xfId="5" applyFont="1" applyFill="1" applyBorder="1" applyAlignment="1">
      <alignment horizontal="distributed" vertical="center" wrapText="1" shrinkToFit="1"/>
    </xf>
    <xf numFmtId="0" fontId="43" fillId="4" borderId="24" xfId="5" applyFont="1" applyFill="1" applyBorder="1" applyAlignment="1">
      <alignment horizontal="distributed" vertical="center" wrapText="1" shrinkToFit="1"/>
    </xf>
    <xf numFmtId="0" fontId="43" fillId="2" borderId="18" xfId="5" applyFont="1" applyFill="1" applyBorder="1" applyAlignment="1">
      <alignment horizontal="center" vertical="center" shrinkToFit="1"/>
    </xf>
    <xf numFmtId="0" fontId="14" fillId="2" borderId="19" xfId="0" applyFont="1" applyFill="1" applyBorder="1" applyAlignment="1">
      <alignment horizontal="center" vertical="center" shrinkToFit="1"/>
    </xf>
    <xf numFmtId="0" fontId="14" fillId="2" borderId="21" xfId="0" applyFont="1" applyFill="1" applyBorder="1" applyAlignment="1">
      <alignment vertical="center" shrinkToFit="1"/>
    </xf>
    <xf numFmtId="0" fontId="43" fillId="4" borderId="12" xfId="5" applyFont="1" applyFill="1" applyBorder="1" applyAlignment="1">
      <alignment horizontal="distributed" vertical="center" shrinkToFit="1"/>
    </xf>
    <xf numFmtId="0" fontId="43" fillId="0" borderId="0" xfId="5" applyFont="1" applyBorder="1" applyAlignment="1">
      <alignment horizontal="distributed" vertical="center" shrinkToFit="1"/>
    </xf>
    <xf numFmtId="0" fontId="43" fillId="0" borderId="16" xfId="5" applyFont="1" applyBorder="1" applyAlignment="1">
      <alignment horizontal="distributed" vertical="center" shrinkToFit="1"/>
    </xf>
    <xf numFmtId="0" fontId="14" fillId="0" borderId="12" xfId="0" applyFont="1" applyBorder="1" applyAlignment="1">
      <alignment horizontal="distributed" vertical="center" shrinkToFit="1"/>
    </xf>
    <xf numFmtId="0" fontId="14" fillId="0" borderId="0" xfId="0" applyFont="1" applyBorder="1" applyAlignment="1">
      <alignment horizontal="distributed" vertical="center" shrinkToFit="1"/>
    </xf>
    <xf numFmtId="0" fontId="14" fillId="0" borderId="16" xfId="0" applyFont="1" applyBorder="1" applyAlignment="1">
      <alignment horizontal="distributed" vertical="center" shrinkToFit="1"/>
    </xf>
    <xf numFmtId="0" fontId="43" fillId="0" borderId="25" xfId="5" applyFont="1" applyBorder="1" applyAlignment="1">
      <alignment horizontal="distributed" vertical="center" shrinkToFit="1"/>
    </xf>
    <xf numFmtId="0" fontId="43" fillId="0" borderId="20" xfId="5" applyFont="1" applyBorder="1" applyAlignment="1">
      <alignment horizontal="distributed" vertical="center" shrinkToFit="1"/>
    </xf>
    <xf numFmtId="0" fontId="44" fillId="4" borderId="23" xfId="5" applyFont="1" applyFill="1" applyBorder="1" applyAlignment="1">
      <alignment horizontal="distributed" vertical="center" shrinkToFit="1"/>
    </xf>
    <xf numFmtId="0" fontId="44" fillId="0" borderId="25" xfId="5" applyFont="1" applyBorder="1" applyAlignment="1">
      <alignment horizontal="distributed" vertical="center" shrinkToFit="1"/>
    </xf>
    <xf numFmtId="0" fontId="44" fillId="0" borderId="20" xfId="5" applyFont="1" applyBorder="1" applyAlignment="1">
      <alignment horizontal="distributed" vertical="center" shrinkToFit="1"/>
    </xf>
    <xf numFmtId="0" fontId="45" fillId="0" borderId="13" xfId="0" applyFont="1" applyBorder="1" applyAlignment="1">
      <alignment horizontal="distributed" vertical="center" shrinkToFit="1"/>
    </xf>
    <xf numFmtId="0" fontId="45" fillId="0" borderId="10" xfId="0" applyFont="1" applyBorder="1" applyAlignment="1">
      <alignment horizontal="distributed" vertical="center" shrinkToFit="1"/>
    </xf>
    <xf numFmtId="0" fontId="45" fillId="0" borderId="24" xfId="0" applyFont="1" applyBorder="1" applyAlignment="1">
      <alignment horizontal="distributed" vertical="center" shrinkToFit="1"/>
    </xf>
    <xf numFmtId="0" fontId="45" fillId="0" borderId="12" xfId="0" applyFont="1" applyBorder="1" applyAlignment="1">
      <alignment horizontal="distributed" vertical="center" shrinkToFit="1"/>
    </xf>
    <xf numFmtId="0" fontId="45" fillId="0" borderId="0" xfId="0" applyFont="1" applyBorder="1" applyAlignment="1">
      <alignment horizontal="distributed" vertical="center" shrinkToFit="1"/>
    </xf>
    <xf numFmtId="0" fontId="45" fillId="0" borderId="16" xfId="0" applyFont="1" applyBorder="1" applyAlignment="1">
      <alignment horizontal="distributed" vertical="center" shrinkToFit="1"/>
    </xf>
    <xf numFmtId="0" fontId="41" fillId="2" borderId="1" xfId="5" applyFont="1" applyFill="1" applyBorder="1" applyAlignment="1">
      <alignment vertical="center" shrinkToFit="1"/>
    </xf>
    <xf numFmtId="0" fontId="42" fillId="2" borderId="1" xfId="0" applyFont="1" applyFill="1" applyBorder="1" applyAlignment="1">
      <alignment vertical="center" shrinkToFit="1"/>
    </xf>
    <xf numFmtId="0" fontId="43" fillId="2" borderId="25" xfId="5" applyFont="1" applyFill="1" applyBorder="1" applyAlignment="1">
      <alignment horizontal="center" vertical="center" shrinkToFit="1"/>
    </xf>
    <xf numFmtId="0" fontId="43" fillId="2" borderId="10" xfId="5" applyFont="1" applyFill="1" applyBorder="1" applyAlignment="1">
      <alignment horizontal="center" vertical="center" shrinkToFit="1"/>
    </xf>
    <xf numFmtId="0" fontId="43" fillId="2" borderId="24" xfId="5" applyFont="1" applyFill="1" applyBorder="1" applyAlignment="1">
      <alignment horizontal="center" vertical="center" shrinkToFit="1"/>
    </xf>
    <xf numFmtId="0" fontId="14" fillId="2" borderId="21" xfId="0" applyFont="1" applyFill="1" applyBorder="1" applyAlignment="1">
      <alignment horizontal="center" vertical="center" shrinkToFit="1"/>
    </xf>
    <xf numFmtId="49" fontId="17" fillId="0" borderId="89" xfId="10" applyNumberFormat="1" applyFont="1" applyFill="1" applyBorder="1" applyAlignment="1">
      <alignment horizontal="center" vertical="center" shrinkToFit="1"/>
    </xf>
    <xf numFmtId="49" fontId="17" fillId="0" borderId="35" xfId="10" applyNumberFormat="1" applyFont="1" applyFill="1" applyBorder="1" applyAlignment="1">
      <alignment horizontal="center" vertical="center" shrinkToFit="1"/>
    </xf>
    <xf numFmtId="0" fontId="46" fillId="2" borderId="3" xfId="10" applyFont="1" applyFill="1" applyBorder="1" applyAlignment="1">
      <alignment vertical="center"/>
    </xf>
    <xf numFmtId="0" fontId="46" fillId="2" borderId="4" xfId="10" applyFont="1" applyFill="1" applyBorder="1" applyAlignment="1">
      <alignment vertical="center"/>
    </xf>
    <xf numFmtId="0" fontId="15" fillId="2" borderId="5" xfId="0" applyFont="1" applyFill="1" applyBorder="1" applyAlignment="1">
      <alignment vertical="center"/>
    </xf>
    <xf numFmtId="0" fontId="46" fillId="0" borderId="23" xfId="3" applyFont="1" applyFill="1" applyBorder="1" applyAlignment="1">
      <alignment horizontal="center" vertical="center" shrinkToFit="1"/>
    </xf>
    <xf numFmtId="0" fontId="15" fillId="0" borderId="25" xfId="0" applyFont="1" applyBorder="1" applyAlignment="1">
      <alignment horizontal="center" vertical="center" shrinkToFit="1"/>
    </xf>
    <xf numFmtId="0" fontId="15" fillId="0" borderId="81" xfId="0" applyFont="1" applyBorder="1" applyAlignment="1">
      <alignment horizontal="center" vertical="center" shrinkToFit="1"/>
    </xf>
    <xf numFmtId="0" fontId="46" fillId="0" borderId="23" xfId="3" applyFont="1" applyFill="1" applyBorder="1" applyAlignment="1">
      <alignment horizontal="center" vertical="center"/>
    </xf>
    <xf numFmtId="0" fontId="46" fillId="0" borderId="20" xfId="3" applyFont="1" applyFill="1" applyBorder="1" applyAlignment="1">
      <alignment horizontal="center" vertical="center"/>
    </xf>
    <xf numFmtId="0" fontId="49" fillId="0" borderId="23" xfId="11" applyFont="1" applyFill="1" applyBorder="1" applyAlignment="1">
      <alignment horizontal="center" vertical="center"/>
    </xf>
    <xf numFmtId="0" fontId="49" fillId="0" borderId="25" xfId="11" applyFont="1" applyFill="1" applyBorder="1" applyAlignment="1">
      <alignment horizontal="center" vertical="center"/>
    </xf>
    <xf numFmtId="0" fontId="49" fillId="0" borderId="20" xfId="11" applyFont="1" applyFill="1" applyBorder="1" applyAlignment="1">
      <alignment horizontal="center" vertical="center"/>
    </xf>
    <xf numFmtId="0" fontId="49" fillId="0" borderId="18" xfId="11" applyFont="1" applyFill="1" applyBorder="1" applyAlignment="1">
      <alignment horizontal="center" vertical="center" shrinkToFit="1"/>
    </xf>
    <xf numFmtId="0" fontId="49" fillId="0" borderId="21" xfId="11" applyFont="1" applyFill="1" applyBorder="1" applyAlignment="1">
      <alignment horizontal="center" vertical="center" shrinkToFit="1"/>
    </xf>
    <xf numFmtId="0" fontId="50" fillId="0" borderId="22" xfId="11" applyFont="1" applyFill="1" applyBorder="1" applyAlignment="1">
      <alignment horizontal="center" vertical="center" textRotation="255" wrapText="1" shrinkToFit="1"/>
    </xf>
    <xf numFmtId="0" fontId="51" fillId="0" borderId="14" xfId="7" applyFont="1" applyBorder="1" applyAlignment="1">
      <alignment horizontal="center" vertical="center" textRotation="255" shrinkToFit="1"/>
    </xf>
    <xf numFmtId="0" fontId="51" fillId="0" borderId="15" xfId="7" applyFont="1" applyBorder="1" applyAlignment="1">
      <alignment horizontal="center" vertical="center" textRotation="255" shrinkToFit="1"/>
    </xf>
    <xf numFmtId="0" fontId="49" fillId="0" borderId="18" xfId="11" applyFont="1" applyFill="1" applyBorder="1" applyAlignment="1">
      <alignment horizontal="center" vertical="center"/>
    </xf>
    <xf numFmtId="0" fontId="49" fillId="0" borderId="19" xfId="11" applyFont="1" applyFill="1" applyBorder="1" applyAlignment="1">
      <alignment horizontal="center" vertical="center"/>
    </xf>
    <xf numFmtId="0" fontId="49" fillId="0" borderId="12" xfId="11" applyFont="1" applyFill="1" applyBorder="1" applyAlignment="1">
      <alignment horizontal="center" vertical="center"/>
    </xf>
    <xf numFmtId="0" fontId="49" fillId="0" borderId="0" xfId="11" applyFont="1" applyFill="1" applyBorder="1" applyAlignment="1">
      <alignment horizontal="center" vertical="center"/>
    </xf>
    <xf numFmtId="0" fontId="49" fillId="0" borderId="14" xfId="11" applyFont="1" applyFill="1" applyBorder="1" applyAlignment="1">
      <alignment horizontal="center" vertical="center" textRotation="255"/>
    </xf>
    <xf numFmtId="0" fontId="30" fillId="0" borderId="14" xfId="7" applyFont="1" applyBorder="1" applyAlignment="1">
      <alignment horizontal="center" vertical="center" textRotation="255"/>
    </xf>
    <xf numFmtId="0" fontId="30" fillId="0" borderId="15" xfId="7" applyFont="1" applyBorder="1" applyAlignment="1">
      <alignment horizontal="center" vertical="center" textRotation="255"/>
    </xf>
    <xf numFmtId="0" fontId="49" fillId="0" borderId="21" xfId="11" applyFont="1" applyFill="1" applyBorder="1" applyAlignment="1">
      <alignment horizontal="center" vertical="center"/>
    </xf>
    <xf numFmtId="0" fontId="48" fillId="0" borderId="0" xfId="11" applyFont="1" applyFill="1" applyBorder="1" applyAlignment="1">
      <alignment horizontal="center" vertical="center"/>
    </xf>
    <xf numFmtId="0" fontId="49" fillId="3" borderId="6" xfId="11" applyFont="1" applyFill="1" applyBorder="1" applyAlignment="1">
      <alignment vertical="center" wrapText="1"/>
    </xf>
    <xf numFmtId="0" fontId="30" fillId="3" borderId="49" xfId="7" applyFont="1" applyFill="1" applyBorder="1" applyAlignment="1">
      <alignment vertical="center" wrapText="1"/>
    </xf>
    <xf numFmtId="0" fontId="30" fillId="3" borderId="7" xfId="7" applyFont="1" applyFill="1" applyBorder="1" applyAlignment="1">
      <alignment vertical="center" wrapText="1"/>
    </xf>
    <xf numFmtId="0" fontId="30" fillId="3" borderId="50" xfId="7" applyFont="1" applyFill="1" applyBorder="1" applyAlignment="1">
      <alignment vertical="center" wrapText="1"/>
    </xf>
    <xf numFmtId="0" fontId="30" fillId="3" borderId="51" xfId="7" applyFont="1" applyFill="1" applyBorder="1" applyAlignment="1">
      <alignment vertical="center" wrapText="1"/>
    </xf>
    <xf numFmtId="0" fontId="30" fillId="3" borderId="52" xfId="7" applyFont="1" applyFill="1" applyBorder="1" applyAlignment="1">
      <alignment vertical="center" wrapText="1"/>
    </xf>
    <xf numFmtId="0" fontId="30" fillId="3" borderId="8" xfId="7" applyFont="1" applyFill="1" applyBorder="1" applyAlignment="1">
      <alignment vertical="center" wrapText="1"/>
    </xf>
    <xf numFmtId="0" fontId="30" fillId="3" borderId="53" xfId="7" applyFont="1" applyFill="1" applyBorder="1" applyAlignment="1">
      <alignment vertical="center" wrapText="1"/>
    </xf>
    <xf numFmtId="0" fontId="30" fillId="3" borderId="9" xfId="7" applyFont="1" applyFill="1" applyBorder="1" applyAlignment="1">
      <alignment vertical="center" wrapText="1"/>
    </xf>
    <xf numFmtId="0" fontId="49" fillId="3" borderId="23" xfId="11" applyFont="1" applyFill="1" applyBorder="1" applyAlignment="1">
      <alignment horizontal="center" vertical="center" wrapText="1"/>
    </xf>
    <xf numFmtId="0" fontId="49" fillId="3" borderId="25" xfId="11" applyFont="1" applyFill="1" applyBorder="1" applyAlignment="1">
      <alignment horizontal="center" vertical="center" wrapText="1"/>
    </xf>
    <xf numFmtId="0" fontId="30" fillId="3" borderId="25" xfId="7" applyFont="1" applyFill="1" applyBorder="1" applyAlignment="1">
      <alignment horizontal="center" vertical="center" wrapText="1"/>
    </xf>
    <xf numFmtId="0" fontId="30" fillId="3" borderId="20" xfId="7" applyFont="1" applyFill="1" applyBorder="1" applyAlignment="1">
      <alignment horizontal="center" vertical="center" wrapText="1"/>
    </xf>
    <xf numFmtId="0" fontId="49" fillId="3" borderId="14" xfId="11" applyFont="1" applyFill="1" applyBorder="1" applyAlignment="1">
      <alignment horizontal="center" vertical="center" wrapText="1"/>
    </xf>
    <xf numFmtId="0" fontId="49" fillId="3" borderId="15" xfId="11" applyFont="1" applyFill="1" applyBorder="1" applyAlignment="1">
      <alignment horizontal="center" vertical="center" wrapText="1"/>
    </xf>
    <xf numFmtId="0" fontId="49" fillId="3" borderId="12" xfId="11" applyFont="1" applyFill="1" applyBorder="1" applyAlignment="1">
      <alignment horizontal="center" vertical="center" wrapText="1"/>
    </xf>
    <xf numFmtId="0" fontId="49" fillId="3" borderId="13" xfId="11" applyFont="1" applyFill="1" applyBorder="1" applyAlignment="1">
      <alignment horizontal="center" vertical="center" wrapText="1"/>
    </xf>
    <xf numFmtId="0" fontId="49" fillId="3" borderId="20" xfId="11" applyFont="1" applyFill="1" applyBorder="1" applyAlignment="1">
      <alignment horizontal="center" vertical="center" wrapText="1"/>
    </xf>
    <xf numFmtId="0" fontId="49" fillId="3" borderId="16" xfId="11" applyFont="1" applyFill="1" applyBorder="1" applyAlignment="1">
      <alignment horizontal="center" vertical="center" wrapText="1"/>
    </xf>
    <xf numFmtId="0" fontId="49" fillId="3" borderId="24" xfId="11" applyFont="1" applyFill="1" applyBorder="1" applyAlignment="1">
      <alignment horizontal="center" vertical="center" wrapText="1"/>
    </xf>
    <xf numFmtId="0" fontId="49" fillId="3" borderId="22" xfId="11" applyFont="1" applyFill="1" applyBorder="1" applyAlignment="1">
      <alignment horizontal="center" vertical="center" wrapText="1"/>
    </xf>
    <xf numFmtId="0" fontId="49" fillId="3" borderId="0" xfId="11" applyFont="1" applyFill="1" applyBorder="1" applyAlignment="1">
      <alignment horizontal="center" vertical="center" wrapText="1"/>
    </xf>
    <xf numFmtId="0" fontId="49" fillId="3" borderId="10" xfId="11" applyFont="1" applyFill="1" applyBorder="1" applyAlignment="1">
      <alignment horizontal="center" vertical="center" wrapText="1"/>
    </xf>
    <xf numFmtId="0" fontId="49" fillId="3" borderId="22" xfId="11" applyFont="1" applyFill="1" applyBorder="1" applyAlignment="1">
      <alignment horizontal="center" vertical="center" wrapText="1" shrinkToFit="1"/>
    </xf>
    <xf numFmtId="0" fontId="49" fillId="3" borderId="14" xfId="11" applyFont="1" applyFill="1" applyBorder="1" applyAlignment="1">
      <alignment horizontal="center" vertical="center" shrinkToFit="1"/>
    </xf>
    <xf numFmtId="0" fontId="49" fillId="3" borderId="15" xfId="11" applyFont="1" applyFill="1" applyBorder="1" applyAlignment="1">
      <alignment horizontal="center" vertical="center" shrinkToFit="1"/>
    </xf>
    <xf numFmtId="0" fontId="49" fillId="0" borderId="19" xfId="11" applyFont="1" applyFill="1" applyBorder="1" applyAlignment="1">
      <alignment horizontal="center" vertical="center" shrinkToFit="1"/>
    </xf>
    <xf numFmtId="182" fontId="17" fillId="0" borderId="89" xfId="10" applyNumberFormat="1" applyFont="1" applyFill="1" applyBorder="1" applyAlignment="1">
      <alignment horizontal="center" vertical="center" shrinkToFit="1"/>
    </xf>
    <xf numFmtId="182" fontId="17" fillId="0" borderId="35" xfId="10" applyNumberFormat="1" applyFont="1" applyFill="1" applyBorder="1" applyAlignment="1">
      <alignment horizontal="center" vertical="center" shrinkToFit="1"/>
    </xf>
    <xf numFmtId="0" fontId="47" fillId="5" borderId="99" xfId="11" applyFont="1" applyFill="1" applyBorder="1" applyAlignment="1">
      <alignment horizontal="center" vertical="center"/>
    </xf>
    <xf numFmtId="0" fontId="47" fillId="5" borderId="100" xfId="11" applyFont="1" applyFill="1" applyBorder="1" applyAlignment="1">
      <alignment horizontal="center" vertical="center"/>
    </xf>
    <xf numFmtId="0" fontId="47" fillId="5" borderId="102" xfId="11" applyFont="1" applyFill="1" applyBorder="1" applyAlignment="1">
      <alignment horizontal="center" vertical="center"/>
    </xf>
    <xf numFmtId="0" fontId="47" fillId="5" borderId="18" xfId="11" applyFont="1" applyFill="1" applyBorder="1" applyAlignment="1">
      <alignment horizontal="center" vertical="center" shrinkToFit="1"/>
    </xf>
    <xf numFmtId="0" fontId="19" fillId="0" borderId="21" xfId="0" applyFont="1" applyBorder="1" applyAlignment="1">
      <alignment shrinkToFit="1"/>
    </xf>
    <xf numFmtId="0" fontId="47" fillId="5" borderId="18" xfId="11" applyFont="1" applyFill="1" applyBorder="1" applyAlignment="1">
      <alignment horizontal="center" vertical="center"/>
    </xf>
    <xf numFmtId="0" fontId="47" fillId="5" borderId="19" xfId="11" applyFont="1" applyFill="1" applyBorder="1" applyAlignment="1">
      <alignment horizontal="center" vertical="center"/>
    </xf>
    <xf numFmtId="0" fontId="47" fillId="5" borderId="23" xfId="11" applyFont="1" applyFill="1" applyBorder="1" applyAlignment="1">
      <alignment horizontal="center" vertical="center"/>
    </xf>
    <xf numFmtId="0" fontId="47" fillId="5" borderId="25" xfId="11" applyFont="1" applyFill="1" applyBorder="1" applyAlignment="1">
      <alignment horizontal="center" vertical="center"/>
    </xf>
    <xf numFmtId="0" fontId="47" fillId="5" borderId="98" xfId="11" applyFont="1" applyFill="1" applyBorder="1" applyAlignment="1">
      <alignment horizontal="center" vertical="center" textRotation="255"/>
    </xf>
    <xf numFmtId="0" fontId="19" fillId="5" borderId="14" xfId="0" applyFont="1" applyFill="1" applyBorder="1" applyAlignment="1">
      <alignment horizontal="center" vertical="center" textRotation="255"/>
    </xf>
    <xf numFmtId="0" fontId="19" fillId="5" borderId="15" xfId="0" applyFont="1" applyFill="1" applyBorder="1" applyAlignment="1">
      <alignment horizontal="center" vertical="center" textRotation="255"/>
    </xf>
    <xf numFmtId="0" fontId="47" fillId="5" borderId="21" xfId="11" applyFont="1" applyFill="1" applyBorder="1" applyAlignment="1">
      <alignment horizontal="center" vertical="center"/>
    </xf>
    <xf numFmtId="0" fontId="47" fillId="5" borderId="21" xfId="11" applyFont="1" applyFill="1" applyBorder="1" applyAlignment="1">
      <alignment horizontal="center" vertical="center" shrinkToFit="1"/>
    </xf>
    <xf numFmtId="0" fontId="47" fillId="3" borderId="6" xfId="11" applyFont="1" applyFill="1" applyBorder="1" applyAlignment="1"/>
    <xf numFmtId="0" fontId="19" fillId="3" borderId="49" xfId="0" applyFont="1" applyFill="1" applyBorder="1" applyAlignment="1"/>
    <xf numFmtId="0" fontId="19" fillId="3" borderId="7" xfId="0" applyFont="1" applyFill="1" applyBorder="1" applyAlignment="1"/>
    <xf numFmtId="0" fontId="19" fillId="3" borderId="8" xfId="0" applyFont="1" applyFill="1" applyBorder="1" applyAlignment="1"/>
    <xf numFmtId="0" fontId="19" fillId="3" borderId="53" xfId="0" applyFont="1" applyFill="1" applyBorder="1" applyAlignment="1"/>
    <xf numFmtId="0" fontId="19" fillId="3" borderId="9" xfId="0" applyFont="1" applyFill="1" applyBorder="1" applyAlignment="1"/>
    <xf numFmtId="0" fontId="47" fillId="3" borderId="23" xfId="11" applyFont="1" applyFill="1" applyBorder="1" applyAlignment="1">
      <alignment horizontal="center" vertical="center" wrapText="1"/>
    </xf>
    <xf numFmtId="0" fontId="47" fillId="3" borderId="25" xfId="11" applyFont="1" applyFill="1" applyBorder="1" applyAlignment="1">
      <alignment horizontal="center" vertical="center" wrapText="1"/>
    </xf>
    <xf numFmtId="0" fontId="19" fillId="3" borderId="25" xfId="0" applyFont="1" applyFill="1" applyBorder="1" applyAlignment="1">
      <alignment horizontal="center" vertical="center" wrapText="1"/>
    </xf>
    <xf numFmtId="0" fontId="19" fillId="3" borderId="20" xfId="0" applyFont="1" applyFill="1" applyBorder="1" applyAlignment="1">
      <alignment horizontal="center" vertical="center" wrapText="1"/>
    </xf>
    <xf numFmtId="0" fontId="23" fillId="5" borderId="22" xfId="11" applyFont="1" applyFill="1" applyBorder="1" applyAlignment="1">
      <alignment horizontal="center" vertical="center" textRotation="255" wrapText="1" shrinkToFit="1"/>
    </xf>
    <xf numFmtId="0" fontId="40" fillId="5" borderId="14" xfId="0" applyFont="1" applyFill="1" applyBorder="1" applyAlignment="1">
      <alignment horizontal="center" vertical="center" textRotation="255" shrinkToFit="1"/>
    </xf>
    <xf numFmtId="0" fontId="47" fillId="5" borderId="12" xfId="11" applyFont="1" applyFill="1" applyBorder="1" applyAlignment="1">
      <alignment horizontal="center" vertical="center"/>
    </xf>
    <xf numFmtId="0" fontId="47" fillId="5" borderId="0" xfId="11" applyFont="1" applyFill="1" applyBorder="1" applyAlignment="1">
      <alignment horizontal="center" vertical="center"/>
    </xf>
    <xf numFmtId="0" fontId="53" fillId="0" borderId="12" xfId="12" applyFont="1" applyFill="1" applyBorder="1" applyAlignment="1">
      <alignment horizontal="center" vertical="center" wrapText="1"/>
    </xf>
    <xf numFmtId="0" fontId="53" fillId="0" borderId="0" xfId="12" applyFont="1" applyFill="1" applyBorder="1" applyAlignment="1">
      <alignment horizontal="center" vertical="center" wrapText="1"/>
    </xf>
    <xf numFmtId="0" fontId="53" fillId="0" borderId="16" xfId="12" applyFont="1" applyFill="1" applyBorder="1" applyAlignment="1">
      <alignment horizontal="center" vertical="center" wrapText="1"/>
    </xf>
    <xf numFmtId="0" fontId="53" fillId="0" borderId="23" xfId="12" applyFont="1" applyFill="1" applyBorder="1" applyAlignment="1">
      <alignment horizontal="center" vertical="center"/>
    </xf>
    <xf numFmtId="0" fontId="53" fillId="0" borderId="20" xfId="12" applyFont="1" applyFill="1" applyBorder="1" applyAlignment="1">
      <alignment horizontal="center" vertical="center"/>
    </xf>
    <xf numFmtId="0" fontId="53" fillId="6" borderId="17" xfId="12" applyFont="1" applyFill="1" applyBorder="1" applyAlignment="1">
      <alignment horizontal="center" vertical="center"/>
    </xf>
    <xf numFmtId="0" fontId="52" fillId="6" borderId="17" xfId="0" applyFont="1" applyFill="1" applyBorder="1" applyAlignment="1">
      <alignment horizontal="center" vertical="center"/>
    </xf>
    <xf numFmtId="0" fontId="54" fillId="6" borderId="6" xfId="12" applyFont="1" applyFill="1" applyBorder="1" applyAlignment="1">
      <alignment horizontal="center" vertical="center"/>
    </xf>
    <xf numFmtId="0" fontId="54" fillId="6" borderId="49" xfId="12" applyFont="1" applyFill="1" applyBorder="1" applyAlignment="1">
      <alignment horizontal="center" vertical="center"/>
    </xf>
    <xf numFmtId="0" fontId="54" fillId="6" borderId="7" xfId="12" applyFont="1" applyFill="1" applyBorder="1" applyAlignment="1">
      <alignment horizontal="center" vertical="center"/>
    </xf>
    <xf numFmtId="0" fontId="54" fillId="6" borderId="50" xfId="12" applyFont="1" applyFill="1" applyBorder="1" applyAlignment="1">
      <alignment horizontal="center" vertical="center"/>
    </xf>
    <xf numFmtId="0" fontId="54" fillId="6" borderId="51" xfId="12" applyFont="1" applyFill="1" applyBorder="1" applyAlignment="1">
      <alignment horizontal="center" vertical="center"/>
    </xf>
    <xf numFmtId="0" fontId="54" fillId="6" borderId="52" xfId="12" applyFont="1" applyFill="1" applyBorder="1" applyAlignment="1">
      <alignment horizontal="center" vertical="center"/>
    </xf>
    <xf numFmtId="0" fontId="54" fillId="6" borderId="8" xfId="12" applyFont="1" applyFill="1" applyBorder="1" applyAlignment="1">
      <alignment horizontal="center" vertical="center"/>
    </xf>
    <xf numFmtId="0" fontId="54" fillId="6" borderId="53" xfId="12" applyFont="1" applyFill="1" applyBorder="1" applyAlignment="1">
      <alignment horizontal="center" vertical="center"/>
    </xf>
    <xf numFmtId="0" fontId="54" fillId="6" borderId="9" xfId="12" applyFont="1" applyFill="1" applyBorder="1" applyAlignment="1">
      <alignment horizontal="center" vertical="center"/>
    </xf>
    <xf numFmtId="0" fontId="53" fillId="6" borderId="25" xfId="12" applyFont="1" applyFill="1" applyBorder="1" applyAlignment="1">
      <alignment horizontal="center" vertical="center" wrapText="1"/>
    </xf>
    <xf numFmtId="0" fontId="53" fillId="6" borderId="0" xfId="12" applyFont="1" applyFill="1" applyBorder="1" applyAlignment="1">
      <alignment horizontal="center" vertical="center" wrapText="1"/>
    </xf>
    <xf numFmtId="0" fontId="53" fillId="6" borderId="10" xfId="12" applyFont="1" applyFill="1" applyBorder="1" applyAlignment="1">
      <alignment horizontal="center" vertical="center" wrapText="1"/>
    </xf>
    <xf numFmtId="0" fontId="53" fillId="6" borderId="18" xfId="12" applyFont="1" applyFill="1" applyBorder="1" applyAlignment="1">
      <alignment horizontal="center" vertical="center"/>
    </xf>
    <xf numFmtId="0" fontId="53" fillId="6" borderId="20" xfId="12" applyFont="1" applyFill="1" applyBorder="1" applyAlignment="1">
      <alignment horizontal="center" wrapText="1" shrinkToFit="1"/>
    </xf>
    <xf numFmtId="0" fontId="52" fillId="6" borderId="16" xfId="0" applyFont="1" applyFill="1" applyBorder="1" applyAlignment="1">
      <alignment horizontal="center" shrinkToFit="1"/>
    </xf>
    <xf numFmtId="0" fontId="52" fillId="6" borderId="24" xfId="0" applyFont="1" applyFill="1" applyBorder="1" applyAlignment="1">
      <alignment horizontal="center" shrinkToFit="1"/>
    </xf>
    <xf numFmtId="0" fontId="52" fillId="6" borderId="22" xfId="0" applyFont="1" applyFill="1" applyBorder="1" applyAlignment="1">
      <alignment horizontal="center" vertical="center"/>
    </xf>
    <xf numFmtId="0" fontId="52" fillId="6" borderId="15" xfId="0" applyFont="1" applyFill="1" applyBorder="1" applyAlignment="1">
      <alignment horizontal="center" vertical="center"/>
    </xf>
    <xf numFmtId="0" fontId="52" fillId="6" borderId="18" xfId="0" applyFont="1" applyFill="1" applyBorder="1" applyAlignment="1">
      <alignment horizontal="center" vertical="center"/>
    </xf>
    <xf numFmtId="0" fontId="53" fillId="6" borderId="18" xfId="12" applyFont="1" applyFill="1" applyBorder="1" applyAlignment="1">
      <alignment horizontal="center" vertical="center" wrapText="1"/>
    </xf>
    <xf numFmtId="0" fontId="53" fillId="6" borderId="23" xfId="12" applyFont="1" applyFill="1" applyBorder="1" applyAlignment="1">
      <alignment horizontal="center" vertical="center" wrapText="1" shrinkToFit="1"/>
    </xf>
    <xf numFmtId="0" fontId="52" fillId="6" borderId="13" xfId="0" applyFont="1" applyFill="1" applyBorder="1" applyAlignment="1">
      <alignment horizontal="center" vertical="center" shrinkToFit="1"/>
    </xf>
    <xf numFmtId="0" fontId="53" fillId="6" borderId="18" xfId="12" applyFont="1" applyFill="1" applyBorder="1" applyAlignment="1">
      <alignment horizontal="center" vertical="center" wrapText="1" shrinkToFit="1"/>
    </xf>
    <xf numFmtId="0" fontId="52" fillId="6" borderId="18" xfId="0" applyFont="1" applyFill="1" applyBorder="1" applyAlignment="1">
      <alignment horizontal="center" vertical="center" shrinkToFit="1"/>
    </xf>
    <xf numFmtId="0" fontId="46" fillId="6" borderId="18" xfId="12" applyFont="1" applyFill="1" applyBorder="1" applyAlignment="1">
      <alignment horizontal="center" vertical="center" wrapText="1" shrinkToFit="1"/>
    </xf>
    <xf numFmtId="0" fontId="15" fillId="6" borderId="18" xfId="0" applyFont="1" applyFill="1" applyBorder="1" applyAlignment="1">
      <alignment horizontal="center" vertical="center" shrinkToFit="1"/>
    </xf>
    <xf numFmtId="0" fontId="53" fillId="6" borderId="19" xfId="12" applyFont="1" applyFill="1" applyBorder="1" applyAlignment="1">
      <alignment horizontal="center" vertical="center"/>
    </xf>
    <xf numFmtId="0" fontId="52" fillId="6" borderId="21" xfId="0" applyFont="1" applyFill="1" applyBorder="1" applyAlignment="1">
      <alignment horizontal="center" vertical="center"/>
    </xf>
    <xf numFmtId="0" fontId="52" fillId="6" borderId="19" xfId="0" applyFont="1" applyFill="1" applyBorder="1" applyAlignment="1">
      <alignment horizontal="center" vertical="center"/>
    </xf>
    <xf numFmtId="0" fontId="53" fillId="6" borderId="112" xfId="12" applyFont="1" applyFill="1" applyBorder="1" applyAlignment="1">
      <alignment horizontal="center" vertical="center"/>
    </xf>
    <xf numFmtId="0" fontId="52" fillId="6" borderId="112" xfId="0" applyFont="1" applyFill="1" applyBorder="1" applyAlignment="1">
      <alignment horizontal="center" vertical="center"/>
    </xf>
    <xf numFmtId="0" fontId="53" fillId="6" borderId="112" xfId="12" applyFont="1" applyFill="1" applyBorder="1" applyAlignment="1">
      <alignment horizontal="center" vertical="center" wrapText="1"/>
    </xf>
    <xf numFmtId="0" fontId="57" fillId="6" borderId="23" xfId="0" applyFont="1" applyFill="1" applyBorder="1" applyAlignment="1">
      <alignment horizontal="center" vertical="center"/>
    </xf>
    <xf numFmtId="0" fontId="21" fillId="6" borderId="13" xfId="0" applyFont="1" applyFill="1" applyBorder="1" applyAlignment="1">
      <alignment horizontal="center" vertical="center"/>
    </xf>
    <xf numFmtId="0" fontId="53" fillId="6" borderId="112" xfId="12" applyFont="1" applyFill="1" applyBorder="1" applyAlignment="1">
      <alignment horizontal="center" vertical="center" wrapText="1" shrinkToFit="1"/>
    </xf>
    <xf numFmtId="0" fontId="52" fillId="6" borderId="112" xfId="0" applyFont="1" applyFill="1" applyBorder="1" applyAlignment="1">
      <alignment horizontal="center" vertical="center" shrinkToFit="1"/>
    </xf>
    <xf numFmtId="0" fontId="53" fillId="6" borderId="20" xfId="12" applyFont="1" applyFill="1" applyBorder="1" applyAlignment="1">
      <alignment horizontal="center" vertical="center" wrapText="1" shrinkToFit="1"/>
    </xf>
    <xf numFmtId="0" fontId="52" fillId="6" borderId="16" xfId="0" applyFont="1" applyFill="1" applyBorder="1" applyAlignment="1">
      <alignment horizontal="center" vertical="center" shrinkToFit="1"/>
    </xf>
    <xf numFmtId="0" fontId="52" fillId="6" borderId="24" xfId="0" applyFont="1" applyFill="1" applyBorder="1" applyAlignment="1">
      <alignment horizontal="center" vertical="center" shrinkToFit="1"/>
    </xf>
    <xf numFmtId="0" fontId="52" fillId="6" borderId="23" xfId="0" applyFont="1" applyFill="1" applyBorder="1" applyAlignment="1">
      <alignment horizontal="center" vertical="center"/>
    </xf>
    <xf numFmtId="0" fontId="53" fillId="6" borderId="22" xfId="12" applyFont="1" applyFill="1" applyBorder="1" applyAlignment="1">
      <alignment horizontal="center" vertical="center" wrapText="1" shrinkToFit="1"/>
    </xf>
    <xf numFmtId="0" fontId="53" fillId="6" borderId="15" xfId="12" applyFont="1" applyFill="1" applyBorder="1" applyAlignment="1">
      <alignment horizontal="center" vertical="center" wrapText="1" shrinkToFit="1"/>
    </xf>
    <xf numFmtId="0" fontId="7" fillId="0" borderId="23" xfId="0" applyFont="1" applyBorder="1" applyAlignment="1">
      <alignment horizontal="distributed" vertical="distributed" wrapText="1"/>
    </xf>
    <xf numFmtId="0" fontId="7" fillId="0" borderId="20" xfId="0" applyFont="1" applyBorder="1" applyAlignment="1">
      <alignment horizontal="distributed" vertical="distributed" wrapText="1"/>
    </xf>
  </cellXfs>
  <cellStyles count="13">
    <cellStyle name="パーセント" xfId="2" builtinId="5"/>
    <cellStyle name="パーセント 2" xfId="9" xr:uid="{00000000-0005-0000-0000-000001000000}"/>
    <cellStyle name="桁区切り" xfId="1" builtinId="6"/>
    <cellStyle name="桁区切り 2" xfId="6" xr:uid="{00000000-0005-0000-0000-000003000000}"/>
    <cellStyle name="桁区切り 3" xfId="8" xr:uid="{00000000-0005-0000-0000-000004000000}"/>
    <cellStyle name="標準" xfId="0" builtinId="0"/>
    <cellStyle name="標準 2" xfId="3" xr:uid="{00000000-0005-0000-0000-000006000000}"/>
    <cellStyle name="標準 3" xfId="7" xr:uid="{00000000-0005-0000-0000-000007000000}"/>
    <cellStyle name="標準_刑件　国籍・罪名・手口詳細(04)" xfId="12" xr:uid="{00000000-0005-0000-0000-000008000000}"/>
    <cellStyle name="標準_刑人　94-04　（在留資格・年）" xfId="10" xr:uid="{00000000-0005-0000-0000-000009000000}"/>
    <cellStyle name="標準_刑人　在留資格・罪種040106　" xfId="11" xr:uid="{00000000-0005-0000-0000-00000A000000}"/>
    <cellStyle name="標準_検挙状況　罪種等別国籍地域別　ｈ１６巻末" xfId="5" xr:uid="{00000000-0005-0000-0000-00000B000000}"/>
    <cellStyle name="標準_新規・刑法犯包括罪種・経年表" xfId="4" xr:uid="{00000000-0005-0000-0000-00000C000000}"/>
  </cellStyles>
  <dxfs count="0"/>
  <tableStyles count="0" defaultTableStyle="TableStyleMedium2" defaultPivotStyle="PivotStyleLight16"/>
  <colors>
    <mruColors>
      <color rgb="FFD6DC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S25"/>
  <sheetViews>
    <sheetView showGridLines="0" tabSelected="1" zoomScaleNormal="100" workbookViewId="0"/>
  </sheetViews>
  <sheetFormatPr defaultRowHeight="13.2" x14ac:dyDescent="0.2"/>
  <cols>
    <col min="1" max="1" width="8" customWidth="1"/>
    <col min="2" max="2" width="17.21875" customWidth="1"/>
  </cols>
  <sheetData>
    <row r="2" spans="2:19" ht="16.2" x14ac:dyDescent="0.2">
      <c r="B2" s="5" t="s">
        <v>211</v>
      </c>
    </row>
    <row r="4" spans="2:19" ht="19.2" x14ac:dyDescent="0.2">
      <c r="B4" s="7" t="s">
        <v>35</v>
      </c>
    </row>
    <row r="5" spans="2:19" x14ac:dyDescent="0.2">
      <c r="B5" s="1"/>
      <c r="C5" s="27" t="s">
        <v>0</v>
      </c>
      <c r="D5" s="27" t="s">
        <v>1</v>
      </c>
      <c r="E5" s="27" t="s">
        <v>2</v>
      </c>
      <c r="F5" s="27" t="s">
        <v>3</v>
      </c>
      <c r="G5" s="27" t="s">
        <v>4</v>
      </c>
      <c r="H5" s="27" t="s">
        <v>5</v>
      </c>
      <c r="I5" s="27" t="s">
        <v>6</v>
      </c>
      <c r="J5" s="27" t="s">
        <v>7</v>
      </c>
      <c r="K5" s="27" t="s">
        <v>8</v>
      </c>
      <c r="L5" s="27" t="s">
        <v>9</v>
      </c>
      <c r="M5" s="27" t="s">
        <v>10</v>
      </c>
      <c r="N5" s="27" t="s">
        <v>11</v>
      </c>
      <c r="O5" s="27" t="s">
        <v>12</v>
      </c>
      <c r="P5" s="27" t="s">
        <v>13</v>
      </c>
      <c r="Q5" s="27" t="s">
        <v>14</v>
      </c>
    </row>
    <row r="6" spans="2:19" ht="13.8" x14ac:dyDescent="0.2">
      <c r="B6" s="2" t="s">
        <v>32</v>
      </c>
      <c r="C6" s="22">
        <v>5237</v>
      </c>
      <c r="D6" s="22">
        <v>5963</v>
      </c>
      <c r="E6" s="22">
        <v>5765</v>
      </c>
      <c r="F6" s="22">
        <v>6345</v>
      </c>
      <c r="G6" s="22">
        <v>10244</v>
      </c>
      <c r="H6" s="22">
        <v>12153</v>
      </c>
      <c r="I6" s="22">
        <v>19671</v>
      </c>
      <c r="J6" s="22">
        <v>21574</v>
      </c>
      <c r="K6" s="22">
        <v>24374</v>
      </c>
      <c r="L6" s="22">
        <v>27414</v>
      </c>
      <c r="M6" s="22">
        <v>32033</v>
      </c>
      <c r="N6" s="22">
        <v>31779</v>
      </c>
      <c r="O6" s="22">
        <v>34398</v>
      </c>
      <c r="P6" s="22">
        <v>30971</v>
      </c>
      <c r="Q6" s="22">
        <v>27763</v>
      </c>
    </row>
    <row r="7" spans="2:19" ht="13.8" x14ac:dyDescent="0.2">
      <c r="B7" s="2" t="s">
        <v>33</v>
      </c>
      <c r="C7" s="22">
        <v>2567</v>
      </c>
      <c r="D7" s="22">
        <v>3906</v>
      </c>
      <c r="E7" s="22">
        <v>3572</v>
      </c>
      <c r="F7" s="22">
        <v>4064</v>
      </c>
      <c r="G7" s="22">
        <v>6990</v>
      </c>
      <c r="H7" s="22">
        <v>7457</v>
      </c>
      <c r="I7" s="22">
        <v>12771</v>
      </c>
      <c r="J7" s="22">
        <v>13321</v>
      </c>
      <c r="K7" s="22">
        <v>17213</v>
      </c>
      <c r="L7" s="22">
        <v>19513</v>
      </c>
      <c r="M7" s="22">
        <v>21670</v>
      </c>
      <c r="N7" s="22">
        <v>21689</v>
      </c>
      <c r="O7" s="22">
        <v>25135</v>
      </c>
      <c r="P7" s="22">
        <v>22947</v>
      </c>
      <c r="Q7" s="22">
        <v>18199</v>
      </c>
    </row>
    <row r="8" spans="2:19" ht="13.8" x14ac:dyDescent="0.2">
      <c r="B8" s="2" t="s">
        <v>34</v>
      </c>
      <c r="C8" s="22">
        <v>2670</v>
      </c>
      <c r="D8" s="22">
        <v>2057</v>
      </c>
      <c r="E8" s="22">
        <v>2193</v>
      </c>
      <c r="F8" s="22">
        <v>2281</v>
      </c>
      <c r="G8" s="22">
        <v>3254</v>
      </c>
      <c r="H8" s="22">
        <v>4696</v>
      </c>
      <c r="I8" s="22">
        <v>6900</v>
      </c>
      <c r="J8" s="22">
        <v>8253</v>
      </c>
      <c r="K8" s="22">
        <v>7161</v>
      </c>
      <c r="L8" s="22">
        <v>7901</v>
      </c>
      <c r="M8" s="22">
        <v>10363</v>
      </c>
      <c r="N8" s="22">
        <v>10090</v>
      </c>
      <c r="O8" s="22">
        <v>9263</v>
      </c>
      <c r="P8" s="22">
        <v>8024</v>
      </c>
      <c r="Q8" s="22">
        <v>9564</v>
      </c>
    </row>
    <row r="9" spans="2:19" x14ac:dyDescent="0.2">
      <c r="B9" s="25"/>
    </row>
    <row r="10" spans="2:19" x14ac:dyDescent="0.2">
      <c r="B10" s="26"/>
      <c r="C10" s="27" t="s">
        <v>15</v>
      </c>
      <c r="D10" s="27" t="s">
        <v>16</v>
      </c>
      <c r="E10" s="27" t="s">
        <v>17</v>
      </c>
      <c r="F10" s="27" t="s">
        <v>18</v>
      </c>
      <c r="G10" s="27" t="s">
        <v>19</v>
      </c>
      <c r="H10" s="27" t="s">
        <v>20</v>
      </c>
      <c r="I10" s="27" t="s">
        <v>21</v>
      </c>
      <c r="J10" s="27" t="s">
        <v>22</v>
      </c>
      <c r="K10" s="27" t="s">
        <v>23</v>
      </c>
      <c r="L10" s="27" t="s">
        <v>24</v>
      </c>
      <c r="M10" s="27" t="s">
        <v>25</v>
      </c>
      <c r="N10" s="27" t="s">
        <v>26</v>
      </c>
      <c r="O10" s="27" t="s">
        <v>27</v>
      </c>
      <c r="P10" s="27" t="s">
        <v>28</v>
      </c>
      <c r="Q10" s="27" t="s">
        <v>29</v>
      </c>
      <c r="R10" s="21" t="s">
        <v>30</v>
      </c>
      <c r="S10" s="21" t="s">
        <v>31</v>
      </c>
    </row>
    <row r="11" spans="2:19" ht="13.8" x14ac:dyDescent="0.2">
      <c r="B11" s="2" t="s">
        <v>32</v>
      </c>
      <c r="C11" s="22">
        <v>34746</v>
      </c>
      <c r="D11" s="22">
        <v>40615</v>
      </c>
      <c r="E11" s="22">
        <v>47128</v>
      </c>
      <c r="F11" s="22">
        <v>47865</v>
      </c>
      <c r="G11" s="22">
        <v>40128</v>
      </c>
      <c r="H11" s="22">
        <v>35782</v>
      </c>
      <c r="I11" s="22">
        <v>31252</v>
      </c>
      <c r="J11" s="22">
        <v>27836</v>
      </c>
      <c r="K11" s="22">
        <v>19809</v>
      </c>
      <c r="L11" s="22">
        <v>17272</v>
      </c>
      <c r="M11" s="22">
        <v>15368</v>
      </c>
      <c r="N11" s="22">
        <v>15419</v>
      </c>
      <c r="O11" s="22">
        <v>15215</v>
      </c>
      <c r="P11" s="22">
        <v>14267</v>
      </c>
      <c r="Q11" s="22">
        <v>14133</v>
      </c>
      <c r="R11" s="23">
        <v>-134</v>
      </c>
      <c r="S11" s="24">
        <v>-9.3923039181327533E-3</v>
      </c>
    </row>
    <row r="12" spans="2:19" ht="13.8" x14ac:dyDescent="0.2">
      <c r="B12" s="2" t="s">
        <v>33</v>
      </c>
      <c r="C12" s="22">
        <v>24258</v>
      </c>
      <c r="D12" s="22">
        <v>27258</v>
      </c>
      <c r="E12" s="22">
        <v>32087</v>
      </c>
      <c r="F12" s="22">
        <v>33037</v>
      </c>
      <c r="G12" s="22">
        <v>27453</v>
      </c>
      <c r="H12" s="22">
        <v>25730</v>
      </c>
      <c r="I12" s="22">
        <v>23202</v>
      </c>
      <c r="J12" s="22">
        <v>20561</v>
      </c>
      <c r="K12" s="22">
        <v>14025</v>
      </c>
      <c r="L12" s="22">
        <v>12582</v>
      </c>
      <c r="M12" s="22">
        <v>11142</v>
      </c>
      <c r="N12" s="22">
        <v>10674</v>
      </c>
      <c r="O12" s="22">
        <v>9664</v>
      </c>
      <c r="P12" s="22">
        <v>9417</v>
      </c>
      <c r="Q12" s="22">
        <v>9043</v>
      </c>
      <c r="R12" s="23">
        <v>-374</v>
      </c>
      <c r="S12" s="24">
        <v>-3.9715408304130825E-2</v>
      </c>
    </row>
    <row r="13" spans="2:19" ht="13.8" x14ac:dyDescent="0.2">
      <c r="B13" s="2" t="s">
        <v>34</v>
      </c>
      <c r="C13" s="22">
        <v>10488</v>
      </c>
      <c r="D13" s="22">
        <v>13357</v>
      </c>
      <c r="E13" s="22">
        <v>15041</v>
      </c>
      <c r="F13" s="22">
        <v>14828</v>
      </c>
      <c r="G13" s="22">
        <v>12675</v>
      </c>
      <c r="H13" s="22">
        <v>10052</v>
      </c>
      <c r="I13" s="22">
        <v>8050</v>
      </c>
      <c r="J13" s="22">
        <v>7275</v>
      </c>
      <c r="K13" s="22">
        <v>5784</v>
      </c>
      <c r="L13" s="22">
        <v>4690</v>
      </c>
      <c r="M13" s="22">
        <v>4226</v>
      </c>
      <c r="N13" s="22">
        <v>4745</v>
      </c>
      <c r="O13" s="22">
        <v>5551</v>
      </c>
      <c r="P13" s="22">
        <v>4850</v>
      </c>
      <c r="Q13" s="22">
        <v>5090</v>
      </c>
      <c r="R13" s="23">
        <v>240</v>
      </c>
      <c r="S13" s="24">
        <v>4.9484536082474224E-2</v>
      </c>
    </row>
    <row r="16" spans="2:19" ht="19.2" x14ac:dyDescent="0.2">
      <c r="B16" s="8" t="s">
        <v>36</v>
      </c>
    </row>
    <row r="17" spans="2:19" x14ac:dyDescent="0.2">
      <c r="B17" s="1"/>
      <c r="C17" s="27" t="s">
        <v>0</v>
      </c>
      <c r="D17" s="27" t="s">
        <v>1</v>
      </c>
      <c r="E17" s="27" t="s">
        <v>2</v>
      </c>
      <c r="F17" s="27" t="s">
        <v>3</v>
      </c>
      <c r="G17" s="27" t="s">
        <v>4</v>
      </c>
      <c r="H17" s="27" t="s">
        <v>5</v>
      </c>
      <c r="I17" s="27" t="s">
        <v>6</v>
      </c>
      <c r="J17" s="27" t="s">
        <v>7</v>
      </c>
      <c r="K17" s="27" t="s">
        <v>8</v>
      </c>
      <c r="L17" s="27" t="s">
        <v>9</v>
      </c>
      <c r="M17" s="27" t="s">
        <v>10</v>
      </c>
      <c r="N17" s="27" t="s">
        <v>11</v>
      </c>
      <c r="O17" s="27" t="s">
        <v>12</v>
      </c>
      <c r="P17" s="27" t="s">
        <v>13</v>
      </c>
      <c r="Q17" s="27" t="s">
        <v>14</v>
      </c>
    </row>
    <row r="18" spans="2:19" ht="13.8" x14ac:dyDescent="0.2">
      <c r="B18" s="2" t="s">
        <v>37</v>
      </c>
      <c r="C18" s="22">
        <v>4062</v>
      </c>
      <c r="D18" s="22">
        <v>4586</v>
      </c>
      <c r="E18" s="22">
        <v>4618</v>
      </c>
      <c r="F18" s="22">
        <v>4770</v>
      </c>
      <c r="G18" s="22">
        <v>7270</v>
      </c>
      <c r="H18" s="22">
        <v>9456</v>
      </c>
      <c r="I18" s="22">
        <v>12467</v>
      </c>
      <c r="J18" s="22">
        <v>13576</v>
      </c>
      <c r="K18" s="22">
        <v>11976</v>
      </c>
      <c r="L18" s="22">
        <v>11949</v>
      </c>
      <c r="M18" s="22">
        <v>13883</v>
      </c>
      <c r="N18" s="22">
        <v>13418</v>
      </c>
      <c r="O18" s="22">
        <v>13436</v>
      </c>
      <c r="P18" s="22">
        <v>12711</v>
      </c>
      <c r="Q18" s="22">
        <v>14660</v>
      </c>
    </row>
    <row r="19" spans="2:19" ht="13.8" x14ac:dyDescent="0.2">
      <c r="B19" s="2" t="s">
        <v>38</v>
      </c>
      <c r="C19" s="22">
        <v>1871</v>
      </c>
      <c r="D19" s="22">
        <v>3020</v>
      </c>
      <c r="E19" s="22">
        <v>2989</v>
      </c>
      <c r="F19" s="22">
        <v>2978</v>
      </c>
      <c r="G19" s="22">
        <v>4813</v>
      </c>
      <c r="H19" s="22">
        <v>5961</v>
      </c>
      <c r="I19" s="22">
        <v>7276</v>
      </c>
      <c r="J19" s="22">
        <v>6989</v>
      </c>
      <c r="K19" s="22">
        <v>6527</v>
      </c>
      <c r="L19" s="22">
        <v>6026</v>
      </c>
      <c r="M19" s="22">
        <v>5435</v>
      </c>
      <c r="N19" s="22">
        <v>5382</v>
      </c>
      <c r="O19" s="22">
        <v>5963</v>
      </c>
      <c r="P19" s="22">
        <v>6329</v>
      </c>
      <c r="Q19" s="22">
        <v>7168</v>
      </c>
    </row>
    <row r="20" spans="2:19" ht="13.8" x14ac:dyDescent="0.2">
      <c r="B20" s="2" t="s">
        <v>39</v>
      </c>
      <c r="C20" s="22">
        <v>2191</v>
      </c>
      <c r="D20" s="22">
        <v>1566</v>
      </c>
      <c r="E20" s="22">
        <v>1629</v>
      </c>
      <c r="F20" s="22">
        <v>1792</v>
      </c>
      <c r="G20" s="22">
        <v>2457</v>
      </c>
      <c r="H20" s="22">
        <v>3495</v>
      </c>
      <c r="I20" s="22">
        <v>5191</v>
      </c>
      <c r="J20" s="22">
        <v>6587</v>
      </c>
      <c r="K20" s="22">
        <v>5449</v>
      </c>
      <c r="L20" s="22">
        <v>5923</v>
      </c>
      <c r="M20" s="22">
        <v>8448</v>
      </c>
      <c r="N20" s="22">
        <v>8036</v>
      </c>
      <c r="O20" s="22">
        <v>7473</v>
      </c>
      <c r="P20" s="22">
        <v>6382</v>
      </c>
      <c r="Q20" s="22">
        <v>7492</v>
      </c>
    </row>
    <row r="21" spans="2:19" x14ac:dyDescent="0.2">
      <c r="B21" s="25"/>
    </row>
    <row r="22" spans="2:19" x14ac:dyDescent="0.2">
      <c r="B22" s="26"/>
      <c r="C22" s="27" t="s">
        <v>15</v>
      </c>
      <c r="D22" s="27" t="s">
        <v>16</v>
      </c>
      <c r="E22" s="27" t="s">
        <v>17</v>
      </c>
      <c r="F22" s="27" t="s">
        <v>18</v>
      </c>
      <c r="G22" s="27" t="s">
        <v>19</v>
      </c>
      <c r="H22" s="27" t="s">
        <v>20</v>
      </c>
      <c r="I22" s="27" t="s">
        <v>21</v>
      </c>
      <c r="J22" s="27" t="s">
        <v>22</v>
      </c>
      <c r="K22" s="27" t="s">
        <v>23</v>
      </c>
      <c r="L22" s="27" t="s">
        <v>24</v>
      </c>
      <c r="M22" s="27" t="s">
        <v>25</v>
      </c>
      <c r="N22" s="27" t="s">
        <v>26</v>
      </c>
      <c r="O22" s="27" t="s">
        <v>27</v>
      </c>
      <c r="P22" s="27" t="s">
        <v>28</v>
      </c>
      <c r="Q22" s="27" t="s">
        <v>29</v>
      </c>
      <c r="R22" s="21" t="s">
        <v>30</v>
      </c>
      <c r="S22" s="21" t="s">
        <v>31</v>
      </c>
    </row>
    <row r="23" spans="2:19" ht="13.8" x14ac:dyDescent="0.2">
      <c r="B23" s="2" t="s">
        <v>37</v>
      </c>
      <c r="C23" s="22">
        <v>16212</v>
      </c>
      <c r="D23" s="22">
        <v>20007</v>
      </c>
      <c r="E23" s="22">
        <v>21842</v>
      </c>
      <c r="F23" s="22">
        <v>21178</v>
      </c>
      <c r="G23" s="22">
        <v>18872</v>
      </c>
      <c r="H23" s="22">
        <v>15914</v>
      </c>
      <c r="I23" s="22">
        <v>13885</v>
      </c>
      <c r="J23" s="22">
        <v>13257</v>
      </c>
      <c r="K23" s="22">
        <v>11858</v>
      </c>
      <c r="L23" s="22">
        <v>10048</v>
      </c>
      <c r="M23" s="22">
        <v>9149</v>
      </c>
      <c r="N23" s="22">
        <v>9884</v>
      </c>
      <c r="O23" s="22">
        <v>10689</v>
      </c>
      <c r="P23" s="22">
        <v>10042</v>
      </c>
      <c r="Q23" s="22">
        <v>10109</v>
      </c>
      <c r="R23" s="23">
        <v>67</v>
      </c>
      <c r="S23" s="24">
        <v>6.671977693686517E-3</v>
      </c>
    </row>
    <row r="24" spans="2:19" ht="13.8" x14ac:dyDescent="0.2">
      <c r="B24" s="2" t="s">
        <v>38</v>
      </c>
      <c r="C24" s="22">
        <v>7690</v>
      </c>
      <c r="D24" s="22">
        <v>8725</v>
      </c>
      <c r="E24" s="22">
        <v>8898</v>
      </c>
      <c r="F24" s="22">
        <v>8505</v>
      </c>
      <c r="G24" s="22">
        <v>8148</v>
      </c>
      <c r="H24" s="22">
        <v>7528</v>
      </c>
      <c r="I24" s="22">
        <v>7148</v>
      </c>
      <c r="J24" s="22">
        <v>7190</v>
      </c>
      <c r="K24" s="22">
        <v>6710</v>
      </c>
      <c r="L24" s="22">
        <v>5889</v>
      </c>
      <c r="M24" s="22">
        <v>5423</v>
      </c>
      <c r="N24" s="22">
        <v>5620</v>
      </c>
      <c r="O24" s="22">
        <v>5787</v>
      </c>
      <c r="P24" s="22">
        <v>6187</v>
      </c>
      <c r="Q24" s="22">
        <v>6097</v>
      </c>
      <c r="R24" s="23">
        <v>-90</v>
      </c>
      <c r="S24" s="24">
        <v>-1.4546630030709553E-2</v>
      </c>
    </row>
    <row r="25" spans="2:19" ht="13.8" x14ac:dyDescent="0.2">
      <c r="B25" s="2" t="s">
        <v>39</v>
      </c>
      <c r="C25" s="22">
        <v>8522</v>
      </c>
      <c r="D25" s="22">
        <v>11282</v>
      </c>
      <c r="E25" s="22">
        <v>12944</v>
      </c>
      <c r="F25" s="22">
        <v>12673</v>
      </c>
      <c r="G25" s="22">
        <v>10724</v>
      </c>
      <c r="H25" s="22">
        <v>8386</v>
      </c>
      <c r="I25" s="22">
        <v>6737</v>
      </c>
      <c r="J25" s="22">
        <v>6067</v>
      </c>
      <c r="K25" s="22">
        <v>5148</v>
      </c>
      <c r="L25" s="22">
        <v>4159</v>
      </c>
      <c r="M25" s="22">
        <v>3726</v>
      </c>
      <c r="N25" s="22">
        <v>4264</v>
      </c>
      <c r="O25" s="22">
        <v>4902</v>
      </c>
      <c r="P25" s="22">
        <v>3855</v>
      </c>
      <c r="Q25" s="22">
        <v>4012</v>
      </c>
      <c r="R25" s="23">
        <v>157</v>
      </c>
      <c r="S25" s="24">
        <v>4.0726329442282751E-2</v>
      </c>
    </row>
  </sheetData>
  <phoneticPr fontId="6"/>
  <pageMargins left="0.7" right="0.7" top="0.75" bottom="0.75" header="0.3" footer="0.3"/>
  <pageSetup paperSize="9" scale="50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2:S26"/>
  <sheetViews>
    <sheetView showGridLines="0" zoomScaleNormal="100" workbookViewId="0">
      <selection activeCell="U19" sqref="U19"/>
    </sheetView>
  </sheetViews>
  <sheetFormatPr defaultRowHeight="13.2" x14ac:dyDescent="0.2"/>
  <cols>
    <col min="2" max="2" width="1.21875" customWidth="1"/>
    <col min="3" max="4" width="0.88671875" customWidth="1"/>
    <col min="6" max="6" width="0.88671875" customWidth="1"/>
    <col min="13" max="13" width="0.88671875" customWidth="1"/>
  </cols>
  <sheetData>
    <row r="2" spans="2:19" ht="16.2" x14ac:dyDescent="0.2">
      <c r="B2" s="5" t="s">
        <v>210</v>
      </c>
    </row>
    <row r="4" spans="2:19" x14ac:dyDescent="0.2">
      <c r="B4" s="387"/>
      <c r="C4" s="518"/>
      <c r="D4" s="518"/>
      <c r="E4" s="388"/>
      <c r="F4" s="512" t="s">
        <v>192</v>
      </c>
      <c r="G4" s="513"/>
      <c r="H4" s="431" t="s">
        <v>193</v>
      </c>
      <c r="I4" s="431"/>
      <c r="J4" s="431"/>
      <c r="K4" s="431"/>
      <c r="L4" s="546"/>
      <c r="M4" s="513" t="s">
        <v>192</v>
      </c>
      <c r="N4" s="513"/>
      <c r="O4" s="431" t="s">
        <v>194</v>
      </c>
      <c r="P4" s="431"/>
      <c r="Q4" s="431"/>
      <c r="R4" s="431"/>
      <c r="S4" s="432"/>
    </row>
    <row r="5" spans="2:19" x14ac:dyDescent="0.2">
      <c r="B5" s="519"/>
      <c r="C5" s="520"/>
      <c r="D5" s="520"/>
      <c r="E5" s="521"/>
      <c r="F5" s="514"/>
      <c r="G5" s="515"/>
      <c r="H5" s="523" t="s">
        <v>195</v>
      </c>
      <c r="I5" s="512" t="s">
        <v>196</v>
      </c>
      <c r="J5" s="431"/>
      <c r="K5" s="431"/>
      <c r="L5" s="546"/>
      <c r="M5" s="547"/>
      <c r="N5" s="515"/>
      <c r="O5" s="523" t="s">
        <v>195</v>
      </c>
      <c r="P5" s="512" t="s">
        <v>196</v>
      </c>
      <c r="Q5" s="431"/>
      <c r="R5" s="431"/>
      <c r="S5" s="432"/>
    </row>
    <row r="6" spans="2:19" x14ac:dyDescent="0.2">
      <c r="B6" s="389"/>
      <c r="C6" s="522"/>
      <c r="D6" s="522"/>
      <c r="E6" s="390"/>
      <c r="F6" s="516"/>
      <c r="G6" s="517"/>
      <c r="H6" s="524"/>
      <c r="I6" s="524"/>
      <c r="J6" s="153" t="s">
        <v>197</v>
      </c>
      <c r="K6" s="153" t="s">
        <v>198</v>
      </c>
      <c r="L6" s="154" t="s">
        <v>199</v>
      </c>
      <c r="M6" s="548"/>
      <c r="N6" s="517"/>
      <c r="O6" s="524"/>
      <c r="P6" s="524"/>
      <c r="Q6" s="153" t="s">
        <v>197</v>
      </c>
      <c r="R6" s="153" t="s">
        <v>198</v>
      </c>
      <c r="S6" s="153" t="s">
        <v>199</v>
      </c>
    </row>
    <row r="7" spans="2:19" x14ac:dyDescent="0.2">
      <c r="B7" s="433" t="s">
        <v>200</v>
      </c>
      <c r="C7" s="534"/>
      <c r="D7" s="534"/>
      <c r="E7" s="434"/>
      <c r="F7" s="533">
        <v>9043</v>
      </c>
      <c r="G7" s="532"/>
      <c r="H7" s="160">
        <v>6199</v>
      </c>
      <c r="I7" s="160">
        <v>2844</v>
      </c>
      <c r="J7" s="160">
        <v>1262</v>
      </c>
      <c r="K7" s="160">
        <v>1016</v>
      </c>
      <c r="L7" s="162">
        <v>566</v>
      </c>
      <c r="M7" s="531">
        <v>310837</v>
      </c>
      <c r="N7" s="532"/>
      <c r="O7" s="160">
        <v>275890</v>
      </c>
      <c r="P7" s="160">
        <v>34947</v>
      </c>
      <c r="Q7" s="160">
        <v>23306</v>
      </c>
      <c r="R7" s="160">
        <v>6306</v>
      </c>
      <c r="S7" s="160">
        <v>5335</v>
      </c>
    </row>
    <row r="8" spans="2:19" x14ac:dyDescent="0.2">
      <c r="B8" s="435"/>
      <c r="C8" s="535"/>
      <c r="D8" s="535"/>
      <c r="E8" s="436"/>
      <c r="F8" s="159"/>
      <c r="G8" s="163" t="s">
        <v>201</v>
      </c>
      <c r="H8" s="164">
        <v>0.68550259869512331</v>
      </c>
      <c r="I8" s="164">
        <v>0.31449740130487669</v>
      </c>
      <c r="J8" s="164">
        <v>0.13955545725975893</v>
      </c>
      <c r="K8" s="164">
        <v>0.11235209554351432</v>
      </c>
      <c r="L8" s="165">
        <v>6.2589848501603457E-2</v>
      </c>
      <c r="M8" s="158"/>
      <c r="N8" s="163" t="s">
        <v>201</v>
      </c>
      <c r="O8" s="164">
        <v>0.88757129942703084</v>
      </c>
      <c r="P8" s="164">
        <v>0.11242870057296911</v>
      </c>
      <c r="Q8" s="164">
        <v>7.4978204010462068E-2</v>
      </c>
      <c r="R8" s="164">
        <v>2.0287160151462022E-2</v>
      </c>
      <c r="S8" s="164">
        <v>1.7163336411045019E-2</v>
      </c>
    </row>
    <row r="9" spans="2:19" x14ac:dyDescent="0.2">
      <c r="B9" s="424"/>
      <c r="C9" s="433" t="s">
        <v>202</v>
      </c>
      <c r="D9" s="534"/>
      <c r="E9" s="434"/>
      <c r="F9" s="155"/>
      <c r="G9" s="161">
        <v>146</v>
      </c>
      <c r="H9" s="160">
        <v>116</v>
      </c>
      <c r="I9" s="160">
        <v>30</v>
      </c>
      <c r="J9" s="160">
        <v>16</v>
      </c>
      <c r="K9" s="160">
        <v>8</v>
      </c>
      <c r="L9" s="162">
        <v>6</v>
      </c>
      <c r="M9" s="157"/>
      <c r="N9" s="161">
        <v>3990</v>
      </c>
      <c r="O9" s="160">
        <v>3568</v>
      </c>
      <c r="P9" s="160">
        <v>422</v>
      </c>
      <c r="Q9" s="160">
        <v>221</v>
      </c>
      <c r="R9" s="160">
        <v>107</v>
      </c>
      <c r="S9" s="160">
        <v>94</v>
      </c>
    </row>
    <row r="10" spans="2:19" x14ac:dyDescent="0.2">
      <c r="B10" s="424"/>
      <c r="C10" s="435"/>
      <c r="D10" s="536"/>
      <c r="E10" s="537"/>
      <c r="F10" s="166"/>
      <c r="G10" s="167" t="s">
        <v>201</v>
      </c>
      <c r="H10" s="168">
        <v>0.79452054794520544</v>
      </c>
      <c r="I10" s="168">
        <v>0.20547945205479451</v>
      </c>
      <c r="J10" s="168">
        <v>0.1095890410958904</v>
      </c>
      <c r="K10" s="168">
        <v>5.4794520547945202E-2</v>
      </c>
      <c r="L10" s="169">
        <v>4.1095890410958902E-2</v>
      </c>
      <c r="M10" s="181"/>
      <c r="N10" s="167" t="s">
        <v>201</v>
      </c>
      <c r="O10" s="168">
        <v>0.89423558897243105</v>
      </c>
      <c r="P10" s="168">
        <v>0.10576441102756892</v>
      </c>
      <c r="Q10" s="168">
        <v>5.5388471177944862E-2</v>
      </c>
      <c r="R10" s="168">
        <v>2.6817042606516291E-2</v>
      </c>
      <c r="S10" s="168">
        <v>2.3558897243107769E-2</v>
      </c>
    </row>
    <row r="11" spans="2:19" x14ac:dyDescent="0.2">
      <c r="B11" s="424"/>
      <c r="C11" s="435"/>
      <c r="D11" s="538" t="s">
        <v>203</v>
      </c>
      <c r="E11" s="539"/>
      <c r="F11" s="170"/>
      <c r="G11" s="171">
        <v>78</v>
      </c>
      <c r="H11" s="172">
        <v>55</v>
      </c>
      <c r="I11" s="172">
        <v>23</v>
      </c>
      <c r="J11" s="172">
        <v>12</v>
      </c>
      <c r="K11" s="172">
        <v>6</v>
      </c>
      <c r="L11" s="173">
        <v>5</v>
      </c>
      <c r="M11" s="183"/>
      <c r="N11" s="171">
        <v>1721</v>
      </c>
      <c r="O11" s="172">
        <v>1410</v>
      </c>
      <c r="P11" s="172">
        <v>311</v>
      </c>
      <c r="Q11" s="172">
        <v>158</v>
      </c>
      <c r="R11" s="172">
        <v>78</v>
      </c>
      <c r="S11" s="172">
        <v>75</v>
      </c>
    </row>
    <row r="12" spans="2:19" x14ac:dyDescent="0.2">
      <c r="B12" s="424"/>
      <c r="C12" s="529"/>
      <c r="D12" s="540"/>
      <c r="E12" s="436"/>
      <c r="F12" s="159"/>
      <c r="G12" s="163" t="s">
        <v>201</v>
      </c>
      <c r="H12" s="164">
        <v>0.70512820512820518</v>
      </c>
      <c r="I12" s="164">
        <v>0.29487179487179488</v>
      </c>
      <c r="J12" s="164">
        <v>0.15384615384615385</v>
      </c>
      <c r="K12" s="164">
        <v>7.6923076923076927E-2</v>
      </c>
      <c r="L12" s="165">
        <v>6.4102564102564097E-2</v>
      </c>
      <c r="M12" s="158"/>
      <c r="N12" s="163" t="s">
        <v>201</v>
      </c>
      <c r="O12" s="164">
        <v>0.81929110981987219</v>
      </c>
      <c r="P12" s="164">
        <v>0.18070889018012784</v>
      </c>
      <c r="Q12" s="164">
        <v>9.1807088901801281E-2</v>
      </c>
      <c r="R12" s="164">
        <v>4.5322486926205698E-2</v>
      </c>
      <c r="S12" s="164">
        <v>4.3579314352120861E-2</v>
      </c>
    </row>
    <row r="13" spans="2:19" x14ac:dyDescent="0.2">
      <c r="B13" s="424"/>
      <c r="C13" s="433" t="s">
        <v>204</v>
      </c>
      <c r="D13" s="534"/>
      <c r="E13" s="434"/>
      <c r="F13" s="155"/>
      <c r="G13" s="161">
        <v>5452</v>
      </c>
      <c r="H13" s="160">
        <v>3317</v>
      </c>
      <c r="I13" s="160">
        <v>2135</v>
      </c>
      <c r="J13" s="160">
        <v>877</v>
      </c>
      <c r="K13" s="160">
        <v>783</v>
      </c>
      <c r="L13" s="162">
        <v>475</v>
      </c>
      <c r="M13" s="156"/>
      <c r="N13" s="161">
        <v>191103</v>
      </c>
      <c r="O13" s="160">
        <v>170140</v>
      </c>
      <c r="P13" s="160">
        <v>20963</v>
      </c>
      <c r="Q13" s="160">
        <v>15334</v>
      </c>
      <c r="R13" s="160">
        <v>4135</v>
      </c>
      <c r="S13" s="160">
        <v>1494</v>
      </c>
    </row>
    <row r="14" spans="2:19" x14ac:dyDescent="0.2">
      <c r="B14" s="424"/>
      <c r="C14" s="435"/>
      <c r="D14" s="536"/>
      <c r="E14" s="537"/>
      <c r="F14" s="166"/>
      <c r="G14" s="167" t="s">
        <v>201</v>
      </c>
      <c r="H14" s="168">
        <v>0.60840058694057231</v>
      </c>
      <c r="I14" s="168">
        <v>0.39159941305942775</v>
      </c>
      <c r="J14" s="168">
        <v>0.16085840058694056</v>
      </c>
      <c r="K14" s="168">
        <v>0.14361702127659576</v>
      </c>
      <c r="L14" s="169">
        <v>8.7123991195891412E-2</v>
      </c>
      <c r="M14" s="181"/>
      <c r="N14" s="167" t="s">
        <v>201</v>
      </c>
      <c r="O14" s="168">
        <v>0.89030522807072621</v>
      </c>
      <c r="P14" s="168">
        <v>0.10969477192927374</v>
      </c>
      <c r="Q14" s="168">
        <v>8.0239452023254471E-2</v>
      </c>
      <c r="R14" s="168">
        <v>2.1637546244695268E-2</v>
      </c>
      <c r="S14" s="168">
        <v>7.8177736613239974E-3</v>
      </c>
    </row>
    <row r="15" spans="2:19" x14ac:dyDescent="0.2">
      <c r="B15" s="424"/>
      <c r="C15" s="435"/>
      <c r="D15" s="525" t="s">
        <v>205</v>
      </c>
      <c r="E15" s="526"/>
      <c r="F15" s="170"/>
      <c r="G15" s="171">
        <v>972</v>
      </c>
      <c r="H15" s="172">
        <v>226</v>
      </c>
      <c r="I15" s="172">
        <v>746</v>
      </c>
      <c r="J15" s="172">
        <v>239</v>
      </c>
      <c r="K15" s="172">
        <v>318</v>
      </c>
      <c r="L15" s="173">
        <v>189</v>
      </c>
      <c r="M15" s="183"/>
      <c r="N15" s="171">
        <v>41584</v>
      </c>
      <c r="O15" s="172">
        <v>34934</v>
      </c>
      <c r="P15" s="172">
        <v>6650</v>
      </c>
      <c r="Q15" s="172">
        <v>4596</v>
      </c>
      <c r="R15" s="172">
        <v>1564</v>
      </c>
      <c r="S15" s="172">
        <v>490</v>
      </c>
    </row>
    <row r="16" spans="2:19" x14ac:dyDescent="0.2">
      <c r="B16" s="424"/>
      <c r="C16" s="435"/>
      <c r="D16" s="527"/>
      <c r="E16" s="528"/>
      <c r="F16" s="166"/>
      <c r="G16" s="167" t="s">
        <v>201</v>
      </c>
      <c r="H16" s="168">
        <v>0.23251028806584362</v>
      </c>
      <c r="I16" s="168">
        <v>0.76748971193415638</v>
      </c>
      <c r="J16" s="168">
        <v>0.24588477366255143</v>
      </c>
      <c r="K16" s="168">
        <v>0.3271604938271605</v>
      </c>
      <c r="L16" s="169">
        <v>0.19444444444444445</v>
      </c>
      <c r="M16" s="181"/>
      <c r="N16" s="167" t="s">
        <v>201</v>
      </c>
      <c r="O16" s="168">
        <v>0.84008272412466334</v>
      </c>
      <c r="P16" s="168">
        <v>0.15991727587533666</v>
      </c>
      <c r="Q16" s="168">
        <v>0.11052327818391688</v>
      </c>
      <c r="R16" s="168">
        <v>3.7610619469026552E-2</v>
      </c>
      <c r="S16" s="168">
        <v>1.1783378222393228E-2</v>
      </c>
    </row>
    <row r="17" spans="2:19" x14ac:dyDescent="0.2">
      <c r="B17" s="424"/>
      <c r="C17" s="435"/>
      <c r="D17" s="527"/>
      <c r="E17" s="541" t="s">
        <v>206</v>
      </c>
      <c r="F17" s="170"/>
      <c r="G17" s="171">
        <v>766</v>
      </c>
      <c r="H17" s="172">
        <v>158</v>
      </c>
      <c r="I17" s="172">
        <v>608</v>
      </c>
      <c r="J17" s="172">
        <v>190</v>
      </c>
      <c r="K17" s="172">
        <v>258</v>
      </c>
      <c r="L17" s="173">
        <v>160</v>
      </c>
      <c r="M17" s="183"/>
      <c r="N17" s="171">
        <v>20828</v>
      </c>
      <c r="O17" s="172">
        <v>17980</v>
      </c>
      <c r="P17" s="172">
        <v>2848</v>
      </c>
      <c r="Q17" s="172">
        <v>1994</v>
      </c>
      <c r="R17" s="172">
        <v>604</v>
      </c>
      <c r="S17" s="172">
        <v>250</v>
      </c>
    </row>
    <row r="18" spans="2:19" x14ac:dyDescent="0.2">
      <c r="B18" s="424"/>
      <c r="C18" s="435"/>
      <c r="D18" s="530"/>
      <c r="E18" s="542"/>
      <c r="F18" s="177"/>
      <c r="G18" s="178" t="s">
        <v>201</v>
      </c>
      <c r="H18" s="179">
        <v>0.20626631853785901</v>
      </c>
      <c r="I18" s="179">
        <v>0.79373368146214096</v>
      </c>
      <c r="J18" s="179">
        <v>0.24804177545691905</v>
      </c>
      <c r="K18" s="179">
        <v>0.33681462140992169</v>
      </c>
      <c r="L18" s="180">
        <v>0.20887728459530025</v>
      </c>
      <c r="M18" s="184"/>
      <c r="N18" s="178" t="s">
        <v>201</v>
      </c>
      <c r="O18" s="179">
        <v>0.86326099481467256</v>
      </c>
      <c r="P18" s="179">
        <v>0.13673900518532744</v>
      </c>
      <c r="Q18" s="179">
        <v>9.5736508546187829E-2</v>
      </c>
      <c r="R18" s="179">
        <v>2.8999423852506243E-2</v>
      </c>
      <c r="S18" s="179">
        <v>1.2003072786633378E-2</v>
      </c>
    </row>
    <row r="19" spans="2:19" x14ac:dyDescent="0.2">
      <c r="B19" s="424"/>
      <c r="C19" s="435"/>
      <c r="D19" s="525" t="s">
        <v>207</v>
      </c>
      <c r="E19" s="526"/>
      <c r="F19" s="166"/>
      <c r="G19" s="174">
        <v>66</v>
      </c>
      <c r="H19" s="175">
        <v>44</v>
      </c>
      <c r="I19" s="175">
        <v>22</v>
      </c>
      <c r="J19" s="175">
        <v>14</v>
      </c>
      <c r="K19" s="175">
        <v>7</v>
      </c>
      <c r="L19" s="176">
        <v>1</v>
      </c>
      <c r="M19" s="182"/>
      <c r="N19" s="174">
        <v>10552</v>
      </c>
      <c r="O19" s="175">
        <v>8420</v>
      </c>
      <c r="P19" s="175">
        <v>2132</v>
      </c>
      <c r="Q19" s="175">
        <v>1792</v>
      </c>
      <c r="R19" s="175">
        <v>308</v>
      </c>
      <c r="S19" s="175">
        <v>32</v>
      </c>
    </row>
    <row r="20" spans="2:19" x14ac:dyDescent="0.2">
      <c r="B20" s="424"/>
      <c r="C20" s="435"/>
      <c r="D20" s="527"/>
      <c r="E20" s="528"/>
      <c r="F20" s="166"/>
      <c r="G20" s="167" t="s">
        <v>201</v>
      </c>
      <c r="H20" s="168">
        <v>0.66666666666666663</v>
      </c>
      <c r="I20" s="168">
        <v>0.33333333333333331</v>
      </c>
      <c r="J20" s="168">
        <v>0.21212121212121213</v>
      </c>
      <c r="K20" s="168">
        <v>0.10606060606060606</v>
      </c>
      <c r="L20" s="169">
        <v>1.5151515151515152E-2</v>
      </c>
      <c r="M20" s="181"/>
      <c r="N20" s="167" t="s">
        <v>201</v>
      </c>
      <c r="O20" s="168">
        <v>0.79795299469294922</v>
      </c>
      <c r="P20" s="168">
        <v>0.2020470053070508</v>
      </c>
      <c r="Q20" s="168">
        <v>0.16982562547384383</v>
      </c>
      <c r="R20" s="168">
        <v>2.9188779378316907E-2</v>
      </c>
      <c r="S20" s="168">
        <v>3.0326004548900682E-3</v>
      </c>
    </row>
    <row r="21" spans="2:19" x14ac:dyDescent="0.2">
      <c r="B21" s="424"/>
      <c r="C21" s="435"/>
      <c r="D21" s="525" t="s">
        <v>208</v>
      </c>
      <c r="E21" s="526"/>
      <c r="F21" s="170"/>
      <c r="G21" s="171">
        <v>2711</v>
      </c>
      <c r="H21" s="172">
        <v>2075</v>
      </c>
      <c r="I21" s="172">
        <v>636</v>
      </c>
      <c r="J21" s="172">
        <v>363</v>
      </c>
      <c r="K21" s="172">
        <v>158</v>
      </c>
      <c r="L21" s="173">
        <v>115</v>
      </c>
      <c r="M21" s="183">
        <v>0</v>
      </c>
      <c r="N21" s="171">
        <v>73351</v>
      </c>
      <c r="O21" s="172">
        <v>70385</v>
      </c>
      <c r="P21" s="172">
        <v>2966</v>
      </c>
      <c r="Q21" s="172">
        <v>2397</v>
      </c>
      <c r="R21" s="172">
        <v>460</v>
      </c>
      <c r="S21" s="172">
        <v>109</v>
      </c>
    </row>
    <row r="22" spans="2:19" x14ac:dyDescent="0.2">
      <c r="B22" s="424"/>
      <c r="C22" s="435"/>
      <c r="D22" s="530"/>
      <c r="E22" s="543"/>
      <c r="F22" s="177"/>
      <c r="G22" s="178" t="s">
        <v>201</v>
      </c>
      <c r="H22" s="179">
        <v>0.76540022132054597</v>
      </c>
      <c r="I22" s="179">
        <v>0.23459977867945409</v>
      </c>
      <c r="J22" s="179">
        <v>0.13389893028402802</v>
      </c>
      <c r="K22" s="179">
        <v>5.8281077093323495E-2</v>
      </c>
      <c r="L22" s="180">
        <v>4.2419771302102546E-2</v>
      </c>
      <c r="M22" s="184"/>
      <c r="N22" s="178" t="s">
        <v>201</v>
      </c>
      <c r="O22" s="179">
        <v>0.95956428678545624</v>
      </c>
      <c r="P22" s="179">
        <v>4.043571321454377E-2</v>
      </c>
      <c r="Q22" s="179">
        <v>3.2678491090782677E-2</v>
      </c>
      <c r="R22" s="179">
        <v>6.271216479666262E-3</v>
      </c>
      <c r="S22" s="179">
        <v>1.4860056440948316E-3</v>
      </c>
    </row>
    <row r="23" spans="2:19" x14ac:dyDescent="0.2">
      <c r="B23" s="424"/>
      <c r="C23" s="435"/>
      <c r="D23" s="527" t="s">
        <v>209</v>
      </c>
      <c r="E23" s="528"/>
      <c r="F23" s="166"/>
      <c r="G23" s="174">
        <v>118</v>
      </c>
      <c r="H23" s="175">
        <v>37</v>
      </c>
      <c r="I23" s="175">
        <v>81</v>
      </c>
      <c r="J23" s="175">
        <v>14</v>
      </c>
      <c r="K23" s="175">
        <v>29</v>
      </c>
      <c r="L23" s="176">
        <v>38</v>
      </c>
      <c r="M23" s="182"/>
      <c r="N23" s="174">
        <v>4951</v>
      </c>
      <c r="O23" s="175">
        <v>2977</v>
      </c>
      <c r="P23" s="175">
        <v>1974</v>
      </c>
      <c r="Q23" s="175">
        <v>1368</v>
      </c>
      <c r="R23" s="175">
        <v>411</v>
      </c>
      <c r="S23" s="175">
        <v>195</v>
      </c>
    </row>
    <row r="24" spans="2:19" x14ac:dyDescent="0.2">
      <c r="B24" s="424"/>
      <c r="C24" s="529"/>
      <c r="D24" s="544"/>
      <c r="E24" s="545"/>
      <c r="F24" s="159"/>
      <c r="G24" s="163" t="s">
        <v>201</v>
      </c>
      <c r="H24" s="164">
        <v>0.3135593220338983</v>
      </c>
      <c r="I24" s="164">
        <v>0.68644067796610164</v>
      </c>
      <c r="J24" s="164">
        <v>0.11864406779661017</v>
      </c>
      <c r="K24" s="164">
        <v>0.24576271186440679</v>
      </c>
      <c r="L24" s="165">
        <v>0.32203389830508472</v>
      </c>
      <c r="M24" s="158"/>
      <c r="N24" s="163" t="s">
        <v>201</v>
      </c>
      <c r="O24" s="164">
        <v>0.60129266814784887</v>
      </c>
      <c r="P24" s="164">
        <v>0.39870733185215107</v>
      </c>
      <c r="Q24" s="164">
        <v>0.27630781660270654</v>
      </c>
      <c r="R24" s="164">
        <v>8.30135326196728E-2</v>
      </c>
      <c r="S24" s="164">
        <v>3.9385982629771762E-2</v>
      </c>
    </row>
    <row r="25" spans="2:19" x14ac:dyDescent="0.2">
      <c r="B25" s="424"/>
      <c r="C25" s="433" t="s">
        <v>61</v>
      </c>
      <c r="D25" s="534"/>
      <c r="E25" s="434"/>
      <c r="F25" s="155"/>
      <c r="G25" s="161">
        <v>3445</v>
      </c>
      <c r="H25" s="160">
        <v>2766</v>
      </c>
      <c r="I25" s="160">
        <v>679</v>
      </c>
      <c r="J25" s="160">
        <v>369</v>
      </c>
      <c r="K25" s="160">
        <v>225</v>
      </c>
      <c r="L25" s="162">
        <v>85</v>
      </c>
      <c r="M25" s="156"/>
      <c r="N25" s="161">
        <v>115744</v>
      </c>
      <c r="O25" s="160">
        <v>102182</v>
      </c>
      <c r="P25" s="160">
        <v>13562</v>
      </c>
      <c r="Q25" s="160">
        <v>7751</v>
      </c>
      <c r="R25" s="160">
        <v>2064</v>
      </c>
      <c r="S25" s="160">
        <v>3747</v>
      </c>
    </row>
    <row r="26" spans="2:19" x14ac:dyDescent="0.2">
      <c r="B26" s="422"/>
      <c r="C26" s="529"/>
      <c r="D26" s="535"/>
      <c r="E26" s="436"/>
      <c r="F26" s="159"/>
      <c r="G26" s="163" t="s">
        <v>201</v>
      </c>
      <c r="H26" s="164">
        <v>0.80290275761973873</v>
      </c>
      <c r="I26" s="164">
        <v>0.19709724238026124</v>
      </c>
      <c r="J26" s="164">
        <v>0.10711175616835994</v>
      </c>
      <c r="K26" s="164">
        <v>6.5312046444121918E-2</v>
      </c>
      <c r="L26" s="165">
        <v>2.4673439767779391E-2</v>
      </c>
      <c r="M26" s="158"/>
      <c r="N26" s="163" t="s">
        <v>201</v>
      </c>
      <c r="O26" s="164">
        <v>0.88282761957423284</v>
      </c>
      <c r="P26" s="164">
        <v>0.11717238042576721</v>
      </c>
      <c r="Q26" s="164">
        <v>6.6966754216201269E-2</v>
      </c>
      <c r="R26" s="164">
        <v>1.7832457837987283E-2</v>
      </c>
      <c r="S26" s="164">
        <v>3.2373168371578658E-2</v>
      </c>
    </row>
  </sheetData>
  <mergeCells count="28">
    <mergeCell ref="O5:O6"/>
    <mergeCell ref="P5:P6"/>
    <mergeCell ref="H4:L4"/>
    <mergeCell ref="O4:S4"/>
    <mergeCell ref="M4:N6"/>
    <mergeCell ref="Q5:S5"/>
    <mergeCell ref="J5:L5"/>
    <mergeCell ref="M7:N7"/>
    <mergeCell ref="F7:G7"/>
    <mergeCell ref="B7:E8"/>
    <mergeCell ref="B9:B26"/>
    <mergeCell ref="C9:E10"/>
    <mergeCell ref="D11:E12"/>
    <mergeCell ref="C13:E14"/>
    <mergeCell ref="D15:E16"/>
    <mergeCell ref="E17:E18"/>
    <mergeCell ref="D21:E22"/>
    <mergeCell ref="D23:E24"/>
    <mergeCell ref="C25:E26"/>
    <mergeCell ref="F4:G6"/>
    <mergeCell ref="B4:E6"/>
    <mergeCell ref="H5:H6"/>
    <mergeCell ref="I5:I6"/>
    <mergeCell ref="D19:E20"/>
    <mergeCell ref="C11:C12"/>
    <mergeCell ref="C15:C16"/>
    <mergeCell ref="C17:C24"/>
    <mergeCell ref="D17:D18"/>
  </mergeCells>
  <phoneticPr fontId="6"/>
  <pageMargins left="0.7" right="0.7" top="0.75" bottom="0.75" header="0.3" footer="0.3"/>
  <pageSetup paperSize="9" scale="68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2:P18"/>
  <sheetViews>
    <sheetView showGridLines="0" zoomScaleNormal="100" workbookViewId="0">
      <selection activeCell="B3" sqref="B3"/>
    </sheetView>
  </sheetViews>
  <sheetFormatPr defaultRowHeight="13.2" x14ac:dyDescent="0.2"/>
  <cols>
    <col min="2" max="2" width="3.88671875" customWidth="1"/>
    <col min="3" max="3" width="13" customWidth="1"/>
    <col min="4" max="4" width="6.33203125" customWidth="1"/>
  </cols>
  <sheetData>
    <row r="2" spans="2:16" ht="16.2" x14ac:dyDescent="0.2">
      <c r="B2" s="5" t="s">
        <v>241</v>
      </c>
    </row>
    <row r="4" spans="2:16" ht="35.25" customHeight="1" x14ac:dyDescent="0.2">
      <c r="B4" s="549"/>
      <c r="C4" s="550"/>
      <c r="D4" s="551"/>
      <c r="E4" s="185" t="s">
        <v>20</v>
      </c>
      <c r="F4" s="185" t="s">
        <v>21</v>
      </c>
      <c r="G4" s="185" t="s">
        <v>22</v>
      </c>
      <c r="H4" s="185" t="s">
        <v>23</v>
      </c>
      <c r="I4" s="185" t="s">
        <v>24</v>
      </c>
      <c r="J4" s="185" t="s">
        <v>25</v>
      </c>
      <c r="K4" s="185" t="s">
        <v>26</v>
      </c>
      <c r="L4" s="185" t="s">
        <v>27</v>
      </c>
      <c r="M4" s="185" t="s">
        <v>28</v>
      </c>
      <c r="N4" s="186" t="s">
        <v>221</v>
      </c>
      <c r="O4" s="185" t="s">
        <v>222</v>
      </c>
      <c r="P4" s="187" t="s">
        <v>223</v>
      </c>
    </row>
    <row r="5" spans="2:16" ht="13.8" x14ac:dyDescent="0.2">
      <c r="B5" s="552" t="s">
        <v>83</v>
      </c>
      <c r="C5" s="552"/>
      <c r="D5" s="188" t="s">
        <v>224</v>
      </c>
      <c r="E5" s="189">
        <v>10052</v>
      </c>
      <c r="F5" s="189">
        <v>8050</v>
      </c>
      <c r="G5" s="190">
        <v>7275</v>
      </c>
      <c r="H5" s="190">
        <v>5784</v>
      </c>
      <c r="I5" s="190">
        <v>4690</v>
      </c>
      <c r="J5" s="190">
        <v>4226</v>
      </c>
      <c r="K5" s="190">
        <v>4745</v>
      </c>
      <c r="L5" s="190">
        <v>5551</v>
      </c>
      <c r="M5" s="189">
        <v>4850</v>
      </c>
      <c r="N5" s="191">
        <v>5090</v>
      </c>
      <c r="O5" s="189">
        <f>N5-M5</f>
        <v>240</v>
      </c>
      <c r="P5" s="192">
        <f>O5/M5</f>
        <v>4.9484536082474224E-2</v>
      </c>
    </row>
    <row r="6" spans="2:16" ht="13.8" x14ac:dyDescent="0.2">
      <c r="B6" s="553"/>
      <c r="C6" s="553"/>
      <c r="D6" s="193" t="s">
        <v>225</v>
      </c>
      <c r="E6" s="194">
        <v>8386</v>
      </c>
      <c r="F6" s="194">
        <v>6737</v>
      </c>
      <c r="G6" s="195">
        <v>6067</v>
      </c>
      <c r="H6" s="195">
        <v>5148</v>
      </c>
      <c r="I6" s="195">
        <v>4159</v>
      </c>
      <c r="J6" s="195">
        <v>3726</v>
      </c>
      <c r="K6" s="195">
        <v>4264</v>
      </c>
      <c r="L6" s="195">
        <v>4902</v>
      </c>
      <c r="M6" s="194">
        <v>3855</v>
      </c>
      <c r="N6" s="196">
        <v>4012</v>
      </c>
      <c r="O6" s="194">
        <f t="shared" ref="O6:O18" si="0">N6-M6</f>
        <v>157</v>
      </c>
      <c r="P6" s="197">
        <f t="shared" ref="P6:P18" si="1">O6/M6</f>
        <v>4.0726329442282751E-2</v>
      </c>
    </row>
    <row r="7" spans="2:16" ht="13.8" x14ac:dyDescent="0.2">
      <c r="B7" s="554"/>
      <c r="C7" s="552" t="s">
        <v>88</v>
      </c>
      <c r="D7" s="188" t="s">
        <v>224</v>
      </c>
      <c r="E7" s="189">
        <v>7335</v>
      </c>
      <c r="F7" s="189">
        <v>5616</v>
      </c>
      <c r="G7" s="190">
        <v>4737</v>
      </c>
      <c r="H7" s="190">
        <v>3672</v>
      </c>
      <c r="I7" s="190">
        <v>2819</v>
      </c>
      <c r="J7" s="190">
        <v>2436</v>
      </c>
      <c r="K7" s="190">
        <v>3232</v>
      </c>
      <c r="L7" s="190">
        <v>3855</v>
      </c>
      <c r="M7" s="189">
        <v>3154</v>
      </c>
      <c r="N7" s="191">
        <v>3343</v>
      </c>
      <c r="O7" s="189">
        <f t="shared" si="0"/>
        <v>189</v>
      </c>
      <c r="P7" s="192">
        <f t="shared" si="1"/>
        <v>5.992390615091947E-2</v>
      </c>
    </row>
    <row r="8" spans="2:16" ht="13.8" x14ac:dyDescent="0.2">
      <c r="B8" s="555"/>
      <c r="C8" s="552"/>
      <c r="D8" s="193" t="s">
        <v>225</v>
      </c>
      <c r="E8" s="194">
        <v>6270</v>
      </c>
      <c r="F8" s="194">
        <v>4775</v>
      </c>
      <c r="G8" s="195">
        <v>4050</v>
      </c>
      <c r="H8" s="195">
        <v>3189</v>
      </c>
      <c r="I8" s="195">
        <v>2435</v>
      </c>
      <c r="J8" s="195">
        <v>2166</v>
      </c>
      <c r="K8" s="195">
        <v>2825</v>
      </c>
      <c r="L8" s="195">
        <v>3374</v>
      </c>
      <c r="M8" s="194">
        <v>2391</v>
      </c>
      <c r="N8" s="196">
        <v>2520</v>
      </c>
      <c r="O8" s="194">
        <f t="shared" si="0"/>
        <v>129</v>
      </c>
      <c r="P8" s="197">
        <f t="shared" si="1"/>
        <v>5.3952321204516936E-2</v>
      </c>
    </row>
    <row r="9" spans="2:16" ht="13.8" x14ac:dyDescent="0.2">
      <c r="B9" s="555"/>
      <c r="C9" s="553" t="s">
        <v>226</v>
      </c>
      <c r="D9" s="188" t="s">
        <v>224</v>
      </c>
      <c r="E9" s="189">
        <v>363</v>
      </c>
      <c r="F9" s="189">
        <v>331</v>
      </c>
      <c r="G9" s="190">
        <v>336</v>
      </c>
      <c r="H9" s="190">
        <v>327</v>
      </c>
      <c r="I9" s="190">
        <v>261</v>
      </c>
      <c r="J9" s="190">
        <v>228</v>
      </c>
      <c r="K9" s="190">
        <v>192</v>
      </c>
      <c r="L9" s="190">
        <v>241</v>
      </c>
      <c r="M9" s="189">
        <v>239</v>
      </c>
      <c r="N9" s="191">
        <v>190</v>
      </c>
      <c r="O9" s="189">
        <f t="shared" si="0"/>
        <v>-49</v>
      </c>
      <c r="P9" s="192">
        <f t="shared" si="1"/>
        <v>-0.20502092050209206</v>
      </c>
    </row>
    <row r="10" spans="2:16" ht="13.8" x14ac:dyDescent="0.2">
      <c r="B10" s="555"/>
      <c r="C10" s="556"/>
      <c r="D10" s="193" t="s">
        <v>225</v>
      </c>
      <c r="E10" s="194">
        <v>455</v>
      </c>
      <c r="F10" s="194">
        <v>411</v>
      </c>
      <c r="G10" s="195">
        <v>431</v>
      </c>
      <c r="H10" s="195">
        <v>517</v>
      </c>
      <c r="I10" s="195">
        <v>421</v>
      </c>
      <c r="J10" s="195">
        <v>307</v>
      </c>
      <c r="K10" s="195">
        <v>299</v>
      </c>
      <c r="L10" s="195">
        <v>289</v>
      </c>
      <c r="M10" s="194">
        <v>277</v>
      </c>
      <c r="N10" s="196">
        <v>220</v>
      </c>
      <c r="O10" s="194">
        <f t="shared" si="0"/>
        <v>-57</v>
      </c>
      <c r="P10" s="197">
        <f t="shared" si="1"/>
        <v>-0.20577617328519857</v>
      </c>
    </row>
    <row r="11" spans="2:16" ht="13.8" x14ac:dyDescent="0.2">
      <c r="B11" s="555"/>
      <c r="C11" s="557" t="s">
        <v>227</v>
      </c>
      <c r="D11" s="188" t="s">
        <v>224</v>
      </c>
      <c r="E11" s="189">
        <v>165</v>
      </c>
      <c r="F11" s="189">
        <v>226</v>
      </c>
      <c r="G11" s="190">
        <v>273</v>
      </c>
      <c r="H11" s="190">
        <v>144</v>
      </c>
      <c r="I11" s="190">
        <v>79</v>
      </c>
      <c r="J11" s="190">
        <v>101</v>
      </c>
      <c r="K11" s="190">
        <v>94</v>
      </c>
      <c r="L11" s="190">
        <v>86</v>
      </c>
      <c r="M11" s="189">
        <v>64</v>
      </c>
      <c r="N11" s="191">
        <v>49</v>
      </c>
      <c r="O11" s="189">
        <f t="shared" si="0"/>
        <v>-15</v>
      </c>
      <c r="P11" s="192">
        <f t="shared" si="1"/>
        <v>-0.234375</v>
      </c>
    </row>
    <row r="12" spans="2:16" ht="13.8" x14ac:dyDescent="0.2">
      <c r="B12" s="555"/>
      <c r="C12" s="558"/>
      <c r="D12" s="193" t="s">
        <v>225</v>
      </c>
      <c r="E12" s="194">
        <v>85</v>
      </c>
      <c r="F12" s="194">
        <v>80</v>
      </c>
      <c r="G12" s="195">
        <v>98</v>
      </c>
      <c r="H12" s="195">
        <v>90</v>
      </c>
      <c r="I12" s="195">
        <v>63</v>
      </c>
      <c r="J12" s="195">
        <v>68</v>
      </c>
      <c r="K12" s="195">
        <v>50</v>
      </c>
      <c r="L12" s="195">
        <v>51</v>
      </c>
      <c r="M12" s="194">
        <v>40</v>
      </c>
      <c r="N12" s="196">
        <v>36</v>
      </c>
      <c r="O12" s="194">
        <f t="shared" si="0"/>
        <v>-4</v>
      </c>
      <c r="P12" s="197">
        <f t="shared" si="1"/>
        <v>-0.1</v>
      </c>
    </row>
    <row r="13" spans="2:16" ht="13.8" x14ac:dyDescent="0.2">
      <c r="B13" s="555"/>
      <c r="C13" s="552" t="s">
        <v>93</v>
      </c>
      <c r="D13" s="188" t="s">
        <v>224</v>
      </c>
      <c r="E13" s="189">
        <v>109</v>
      </c>
      <c r="F13" s="189">
        <v>105</v>
      </c>
      <c r="G13" s="190">
        <v>116</v>
      </c>
      <c r="H13" s="190">
        <v>80</v>
      </c>
      <c r="I13" s="190">
        <v>94</v>
      </c>
      <c r="J13" s="190">
        <v>95</v>
      </c>
      <c r="K13" s="190">
        <v>88</v>
      </c>
      <c r="L13" s="190">
        <v>98</v>
      </c>
      <c r="M13" s="189">
        <v>123</v>
      </c>
      <c r="N13" s="191">
        <v>135</v>
      </c>
      <c r="O13" s="189">
        <f t="shared" si="0"/>
        <v>12</v>
      </c>
      <c r="P13" s="192">
        <f t="shared" si="1"/>
        <v>9.7560975609756101E-2</v>
      </c>
    </row>
    <row r="14" spans="2:16" ht="13.8" x14ac:dyDescent="0.2">
      <c r="B14" s="555"/>
      <c r="C14" s="552"/>
      <c r="D14" s="193" t="s">
        <v>225</v>
      </c>
      <c r="E14" s="194">
        <v>93</v>
      </c>
      <c r="F14" s="194">
        <v>83</v>
      </c>
      <c r="G14" s="195">
        <v>90</v>
      </c>
      <c r="H14" s="195">
        <v>68</v>
      </c>
      <c r="I14" s="195">
        <v>76</v>
      </c>
      <c r="J14" s="195">
        <v>76</v>
      </c>
      <c r="K14" s="195">
        <v>83</v>
      </c>
      <c r="L14" s="195">
        <v>80</v>
      </c>
      <c r="M14" s="194">
        <v>99</v>
      </c>
      <c r="N14" s="196">
        <v>116</v>
      </c>
      <c r="O14" s="194">
        <f t="shared" si="0"/>
        <v>17</v>
      </c>
      <c r="P14" s="197">
        <f t="shared" si="1"/>
        <v>0.17171717171717171</v>
      </c>
    </row>
    <row r="15" spans="2:16" ht="13.8" x14ac:dyDescent="0.2">
      <c r="B15" s="555"/>
      <c r="C15" s="552" t="s">
        <v>95</v>
      </c>
      <c r="D15" s="188" t="s">
        <v>224</v>
      </c>
      <c r="E15" s="189">
        <v>1090</v>
      </c>
      <c r="F15" s="189">
        <v>898</v>
      </c>
      <c r="G15" s="190">
        <v>782</v>
      </c>
      <c r="H15" s="190">
        <v>738</v>
      </c>
      <c r="I15" s="190">
        <v>698</v>
      </c>
      <c r="J15" s="190">
        <v>600</v>
      </c>
      <c r="K15" s="190">
        <v>513</v>
      </c>
      <c r="L15" s="190">
        <v>527</v>
      </c>
      <c r="M15" s="189">
        <v>560</v>
      </c>
      <c r="N15" s="191">
        <v>641</v>
      </c>
      <c r="O15" s="189">
        <f t="shared" si="0"/>
        <v>81</v>
      </c>
      <c r="P15" s="192">
        <f t="shared" si="1"/>
        <v>0.14464285714285716</v>
      </c>
    </row>
    <row r="16" spans="2:16" ht="13.8" x14ac:dyDescent="0.2">
      <c r="B16" s="555"/>
      <c r="C16" s="552"/>
      <c r="D16" s="193" t="s">
        <v>225</v>
      </c>
      <c r="E16" s="194">
        <v>683</v>
      </c>
      <c r="F16" s="194">
        <v>622</v>
      </c>
      <c r="G16" s="195">
        <v>577</v>
      </c>
      <c r="H16" s="195">
        <v>538</v>
      </c>
      <c r="I16" s="195">
        <v>497</v>
      </c>
      <c r="J16" s="195">
        <v>436</v>
      </c>
      <c r="K16" s="195">
        <v>411</v>
      </c>
      <c r="L16" s="195">
        <v>427</v>
      </c>
      <c r="M16" s="194">
        <v>410</v>
      </c>
      <c r="N16" s="196">
        <v>465</v>
      </c>
      <c r="O16" s="194">
        <f t="shared" si="0"/>
        <v>55</v>
      </c>
      <c r="P16" s="197">
        <f t="shared" si="1"/>
        <v>0.13414634146341464</v>
      </c>
    </row>
    <row r="17" spans="2:16" ht="13.8" x14ac:dyDescent="0.2">
      <c r="B17" s="555"/>
      <c r="C17" s="559" t="s">
        <v>96</v>
      </c>
      <c r="D17" s="188" t="s">
        <v>224</v>
      </c>
      <c r="E17" s="189">
        <v>990</v>
      </c>
      <c r="F17" s="189">
        <v>874</v>
      </c>
      <c r="G17" s="190">
        <v>1031</v>
      </c>
      <c r="H17" s="190">
        <v>823</v>
      </c>
      <c r="I17" s="190">
        <v>739</v>
      </c>
      <c r="J17" s="190">
        <v>766</v>
      </c>
      <c r="K17" s="190">
        <v>626</v>
      </c>
      <c r="L17" s="190">
        <v>744</v>
      </c>
      <c r="M17" s="189">
        <v>710</v>
      </c>
      <c r="N17" s="191">
        <v>732</v>
      </c>
      <c r="O17" s="189">
        <f t="shared" si="0"/>
        <v>22</v>
      </c>
      <c r="P17" s="192">
        <f t="shared" si="1"/>
        <v>3.0985915492957747E-2</v>
      </c>
    </row>
    <row r="18" spans="2:16" ht="13.8" x14ac:dyDescent="0.2">
      <c r="B18" s="555"/>
      <c r="C18" s="552"/>
      <c r="D18" s="193" t="s">
        <v>225</v>
      </c>
      <c r="E18" s="194">
        <v>800</v>
      </c>
      <c r="F18" s="194">
        <v>766</v>
      </c>
      <c r="G18" s="195">
        <v>821</v>
      </c>
      <c r="H18" s="195">
        <v>746</v>
      </c>
      <c r="I18" s="195">
        <v>667</v>
      </c>
      <c r="J18" s="195">
        <v>673</v>
      </c>
      <c r="K18" s="195">
        <v>596</v>
      </c>
      <c r="L18" s="195">
        <v>681</v>
      </c>
      <c r="M18" s="194">
        <v>638</v>
      </c>
      <c r="N18" s="196">
        <v>655</v>
      </c>
      <c r="O18" s="194">
        <f t="shared" si="0"/>
        <v>17</v>
      </c>
      <c r="P18" s="197">
        <f t="shared" si="1"/>
        <v>2.664576802507837E-2</v>
      </c>
    </row>
  </sheetData>
  <mergeCells count="9">
    <mergeCell ref="B4:D4"/>
    <mergeCell ref="B5:C6"/>
    <mergeCell ref="B7:B18"/>
    <mergeCell ref="C7:C8"/>
    <mergeCell ref="C9:C10"/>
    <mergeCell ref="C11:C12"/>
    <mergeCell ref="C13:C14"/>
    <mergeCell ref="C15:C16"/>
    <mergeCell ref="C17:C18"/>
  </mergeCells>
  <phoneticPr fontId="6"/>
  <pageMargins left="0.7" right="0.7" top="0.75" bottom="0.75" header="0.3" footer="0.3"/>
  <pageSetup paperSize="9" scale="63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Y21"/>
  <sheetViews>
    <sheetView showGridLines="0" zoomScaleNormal="100" workbookViewId="0">
      <selection activeCell="J22" sqref="J22"/>
    </sheetView>
  </sheetViews>
  <sheetFormatPr defaultRowHeight="13.2" x14ac:dyDescent="0.2"/>
  <cols>
    <col min="1" max="1" width="9" customWidth="1"/>
    <col min="2" max="3" width="1" customWidth="1"/>
    <col min="4" max="4" width="1.109375" customWidth="1"/>
    <col min="5" max="5" width="9.88671875" customWidth="1"/>
    <col min="6" max="6" width="3.88671875" customWidth="1"/>
    <col min="7" max="24" width="5.77734375" customWidth="1"/>
    <col min="25" max="25" width="1.44140625" customWidth="1"/>
  </cols>
  <sheetData>
    <row r="2" spans="1:25" ht="23.4" x14ac:dyDescent="0.2">
      <c r="A2" s="13" t="s">
        <v>232</v>
      </c>
      <c r="B2" s="5" t="s">
        <v>240</v>
      </c>
    </row>
    <row r="3" spans="1:25" x14ac:dyDescent="0.2">
      <c r="B3" s="120"/>
      <c r="C3" s="120"/>
      <c r="D3" s="120"/>
      <c r="E3" s="120"/>
      <c r="F3" s="120"/>
      <c r="G3" s="121"/>
      <c r="H3" s="122"/>
      <c r="I3" s="122"/>
      <c r="J3" s="122"/>
      <c r="K3" s="122"/>
      <c r="L3" s="122"/>
      <c r="M3" s="122"/>
      <c r="N3" s="122"/>
      <c r="O3" s="122"/>
      <c r="P3" s="122"/>
      <c r="Q3" s="122"/>
      <c r="R3" s="122"/>
      <c r="S3" s="122"/>
      <c r="T3" s="122"/>
      <c r="U3" s="122"/>
      <c r="V3" s="122"/>
      <c r="W3" s="122"/>
      <c r="X3" s="123"/>
      <c r="Y3" s="119"/>
    </row>
    <row r="4" spans="1:25" x14ac:dyDescent="0.2">
      <c r="B4" s="592"/>
      <c r="C4" s="593"/>
      <c r="D4" s="593"/>
      <c r="E4" s="593"/>
      <c r="F4" s="593"/>
      <c r="G4" s="594" t="s">
        <v>168</v>
      </c>
      <c r="H4" s="594"/>
      <c r="I4" s="594"/>
      <c r="J4" s="198"/>
      <c r="K4" s="199"/>
      <c r="L4" s="199"/>
      <c r="M4" s="199"/>
      <c r="N4" s="199"/>
      <c r="O4" s="199"/>
      <c r="P4" s="199"/>
      <c r="Q4" s="199"/>
      <c r="R4" s="199"/>
      <c r="S4" s="199"/>
      <c r="T4" s="199"/>
      <c r="U4" s="199"/>
      <c r="V4" s="199"/>
      <c r="W4" s="199"/>
      <c r="X4" s="200"/>
      <c r="Y4" s="119"/>
    </row>
    <row r="5" spans="1:25" x14ac:dyDescent="0.2">
      <c r="B5" s="592"/>
      <c r="C5" s="593"/>
      <c r="D5" s="593"/>
      <c r="E5" s="593"/>
      <c r="F5" s="593"/>
      <c r="G5" s="595"/>
      <c r="H5" s="595"/>
      <c r="I5" s="596"/>
      <c r="J5" s="572" t="s">
        <v>169</v>
      </c>
      <c r="K5" s="573"/>
      <c r="L5" s="597"/>
      <c r="M5" s="572" t="s">
        <v>228</v>
      </c>
      <c r="N5" s="573"/>
      <c r="O5" s="597"/>
      <c r="P5" s="572" t="s">
        <v>229</v>
      </c>
      <c r="Q5" s="573"/>
      <c r="R5" s="597"/>
      <c r="S5" s="572" t="s">
        <v>230</v>
      </c>
      <c r="T5" s="573"/>
      <c r="U5" s="597"/>
      <c r="V5" s="572" t="s">
        <v>171</v>
      </c>
      <c r="W5" s="573"/>
      <c r="X5" s="574"/>
      <c r="Y5" s="119"/>
    </row>
    <row r="6" spans="1:25" ht="14.25" customHeight="1" x14ac:dyDescent="0.25">
      <c r="B6" s="592"/>
      <c r="C6" s="593"/>
      <c r="D6" s="593"/>
      <c r="E6" s="593"/>
      <c r="F6" s="593"/>
      <c r="G6" s="201" t="s">
        <v>231</v>
      </c>
      <c r="H6" s="202" t="s">
        <v>177</v>
      </c>
      <c r="I6" s="203" t="s">
        <v>178</v>
      </c>
      <c r="J6" s="201" t="s">
        <v>231</v>
      </c>
      <c r="K6" s="202" t="s">
        <v>177</v>
      </c>
      <c r="L6" s="203" t="s">
        <v>178</v>
      </c>
      <c r="M6" s="201" t="s">
        <v>231</v>
      </c>
      <c r="N6" s="202" t="s">
        <v>177</v>
      </c>
      <c r="O6" s="203" t="s">
        <v>178</v>
      </c>
      <c r="P6" s="201" t="s">
        <v>231</v>
      </c>
      <c r="Q6" s="202" t="s">
        <v>177</v>
      </c>
      <c r="R6" s="203" t="s">
        <v>178</v>
      </c>
      <c r="S6" s="201" t="s">
        <v>231</v>
      </c>
      <c r="T6" s="202" t="s">
        <v>177</v>
      </c>
      <c r="U6" s="203" t="s">
        <v>178</v>
      </c>
      <c r="V6" s="201" t="s">
        <v>231</v>
      </c>
      <c r="W6" s="202" t="s">
        <v>177</v>
      </c>
      <c r="X6" s="203" t="s">
        <v>178</v>
      </c>
      <c r="Y6" s="119"/>
    </row>
    <row r="7" spans="1:25" ht="13.8" x14ac:dyDescent="0.2">
      <c r="B7" s="575" t="s">
        <v>83</v>
      </c>
      <c r="C7" s="576"/>
      <c r="D7" s="576"/>
      <c r="E7" s="577"/>
      <c r="F7" s="204" t="s">
        <v>85</v>
      </c>
      <c r="G7" s="205">
        <v>4850</v>
      </c>
      <c r="H7" s="205">
        <v>5090</v>
      </c>
      <c r="I7" s="206">
        <f>H7-G7</f>
        <v>240</v>
      </c>
      <c r="J7" s="205">
        <v>2225</v>
      </c>
      <c r="K7" s="205">
        <v>1859</v>
      </c>
      <c r="L7" s="206">
        <f>K7-J7</f>
        <v>-366</v>
      </c>
      <c r="M7" s="205">
        <v>759</v>
      </c>
      <c r="N7" s="205">
        <v>1035</v>
      </c>
      <c r="O7" s="206">
        <f>N7-M7</f>
        <v>276</v>
      </c>
      <c r="P7" s="205">
        <v>416</v>
      </c>
      <c r="Q7" s="205">
        <v>387</v>
      </c>
      <c r="R7" s="206">
        <f>Q7-P7</f>
        <v>-29</v>
      </c>
      <c r="S7" s="205">
        <v>246</v>
      </c>
      <c r="T7" s="205">
        <v>351</v>
      </c>
      <c r="U7" s="206">
        <f>T7-S7</f>
        <v>105</v>
      </c>
      <c r="V7" s="205">
        <v>321</v>
      </c>
      <c r="W7" s="205">
        <v>270</v>
      </c>
      <c r="X7" s="206">
        <f>W7-V7</f>
        <v>-51</v>
      </c>
      <c r="Y7" s="119"/>
    </row>
    <row r="8" spans="1:25" ht="13.8" x14ac:dyDescent="0.2">
      <c r="B8" s="578"/>
      <c r="C8" s="579"/>
      <c r="D8" s="579"/>
      <c r="E8" s="580"/>
      <c r="F8" s="207" t="s">
        <v>86</v>
      </c>
      <c r="G8" s="208">
        <v>3855</v>
      </c>
      <c r="H8" s="208">
        <v>4012</v>
      </c>
      <c r="I8" s="209">
        <f t="shared" ref="I8:I20" si="0">H8-G8</f>
        <v>157</v>
      </c>
      <c r="J8" s="208">
        <v>1789</v>
      </c>
      <c r="K8" s="208">
        <v>1456</v>
      </c>
      <c r="L8" s="209">
        <f t="shared" ref="L8:L20" si="1">K8-J8</f>
        <v>-333</v>
      </c>
      <c r="M8" s="208">
        <v>492</v>
      </c>
      <c r="N8" s="208">
        <v>709</v>
      </c>
      <c r="O8" s="209">
        <f t="shared" ref="O8:O20" si="2">N8-M8</f>
        <v>217</v>
      </c>
      <c r="P8" s="208">
        <v>398</v>
      </c>
      <c r="Q8" s="208">
        <v>352</v>
      </c>
      <c r="R8" s="209">
        <f t="shared" ref="R8:R20" si="3">Q8-P8</f>
        <v>-46</v>
      </c>
      <c r="S8" s="208">
        <v>215</v>
      </c>
      <c r="T8" s="208">
        <v>307</v>
      </c>
      <c r="U8" s="209">
        <f t="shared" ref="U8:U20" si="4">T8-S8</f>
        <v>92</v>
      </c>
      <c r="V8" s="208">
        <v>252</v>
      </c>
      <c r="W8" s="208">
        <v>224</v>
      </c>
      <c r="X8" s="209">
        <f t="shared" ref="X8:X20" si="5">W8-V8</f>
        <v>-28</v>
      </c>
      <c r="Y8" s="119"/>
    </row>
    <row r="9" spans="1:25" ht="13.8" x14ac:dyDescent="0.2">
      <c r="B9" s="210"/>
      <c r="C9" s="560" t="s">
        <v>88</v>
      </c>
      <c r="D9" s="581"/>
      <c r="E9" s="582"/>
      <c r="F9" s="204" t="s">
        <v>85</v>
      </c>
      <c r="G9" s="205">
        <v>3154</v>
      </c>
      <c r="H9" s="205">
        <v>3343</v>
      </c>
      <c r="I9" s="211">
        <f t="shared" si="0"/>
        <v>189</v>
      </c>
      <c r="J9" s="205">
        <v>1628</v>
      </c>
      <c r="K9" s="205">
        <v>1286</v>
      </c>
      <c r="L9" s="211">
        <f t="shared" si="1"/>
        <v>-342</v>
      </c>
      <c r="M9" s="205">
        <v>651</v>
      </c>
      <c r="N9" s="205">
        <v>879</v>
      </c>
      <c r="O9" s="211">
        <f t="shared" si="2"/>
        <v>228</v>
      </c>
      <c r="P9" s="205">
        <v>251</v>
      </c>
      <c r="Q9" s="205">
        <v>259</v>
      </c>
      <c r="R9" s="211">
        <f t="shared" si="3"/>
        <v>8</v>
      </c>
      <c r="S9" s="205">
        <v>181</v>
      </c>
      <c r="T9" s="205">
        <v>295</v>
      </c>
      <c r="U9" s="211">
        <f t="shared" si="4"/>
        <v>114</v>
      </c>
      <c r="V9" s="205">
        <v>147</v>
      </c>
      <c r="W9" s="205">
        <v>149</v>
      </c>
      <c r="X9" s="211">
        <f t="shared" si="5"/>
        <v>2</v>
      </c>
      <c r="Y9" s="119"/>
    </row>
    <row r="10" spans="1:25" ht="13.8" x14ac:dyDescent="0.2">
      <c r="B10" s="210"/>
      <c r="C10" s="578"/>
      <c r="D10" s="579"/>
      <c r="E10" s="580"/>
      <c r="F10" s="207" t="s">
        <v>86</v>
      </c>
      <c r="G10" s="208">
        <v>2391</v>
      </c>
      <c r="H10" s="208">
        <v>2520</v>
      </c>
      <c r="I10" s="212">
        <f t="shared" si="0"/>
        <v>129</v>
      </c>
      <c r="J10" s="208">
        <v>1217</v>
      </c>
      <c r="K10" s="208">
        <v>936</v>
      </c>
      <c r="L10" s="212">
        <f t="shared" si="1"/>
        <v>-281</v>
      </c>
      <c r="M10" s="208">
        <v>402</v>
      </c>
      <c r="N10" s="208">
        <v>571</v>
      </c>
      <c r="O10" s="212">
        <f t="shared" si="2"/>
        <v>169</v>
      </c>
      <c r="P10" s="208">
        <v>244</v>
      </c>
      <c r="Q10" s="208">
        <v>235</v>
      </c>
      <c r="R10" s="212">
        <f t="shared" si="3"/>
        <v>-9</v>
      </c>
      <c r="S10" s="208">
        <v>168</v>
      </c>
      <c r="T10" s="208">
        <v>262</v>
      </c>
      <c r="U10" s="212">
        <f t="shared" si="4"/>
        <v>94</v>
      </c>
      <c r="V10" s="208">
        <v>116</v>
      </c>
      <c r="W10" s="208">
        <v>123</v>
      </c>
      <c r="X10" s="212">
        <f t="shared" si="5"/>
        <v>7</v>
      </c>
      <c r="Y10" s="119"/>
    </row>
    <row r="11" spans="1:25" ht="13.8" x14ac:dyDescent="0.2">
      <c r="B11" s="210"/>
      <c r="C11" s="583" t="s">
        <v>226</v>
      </c>
      <c r="D11" s="584"/>
      <c r="E11" s="585"/>
      <c r="F11" s="204" t="s">
        <v>85</v>
      </c>
      <c r="G11" s="205">
        <v>239</v>
      </c>
      <c r="H11" s="205">
        <v>190</v>
      </c>
      <c r="I11" s="206">
        <f t="shared" si="0"/>
        <v>-49</v>
      </c>
      <c r="J11" s="205">
        <v>154</v>
      </c>
      <c r="K11" s="205">
        <v>130</v>
      </c>
      <c r="L11" s="206">
        <f t="shared" si="1"/>
        <v>-24</v>
      </c>
      <c r="M11" s="205">
        <v>1</v>
      </c>
      <c r="N11" s="205">
        <v>0</v>
      </c>
      <c r="O11" s="206">
        <f t="shared" si="2"/>
        <v>-1</v>
      </c>
      <c r="P11" s="205">
        <v>18</v>
      </c>
      <c r="Q11" s="205">
        <v>10</v>
      </c>
      <c r="R11" s="206">
        <f t="shared" si="3"/>
        <v>-8</v>
      </c>
      <c r="S11" s="205">
        <v>5</v>
      </c>
      <c r="T11" s="205">
        <v>6</v>
      </c>
      <c r="U11" s="206">
        <f t="shared" si="4"/>
        <v>1</v>
      </c>
      <c r="V11" s="205">
        <v>39</v>
      </c>
      <c r="W11" s="205">
        <v>29</v>
      </c>
      <c r="X11" s="206">
        <f t="shared" si="5"/>
        <v>-10</v>
      </c>
      <c r="Y11" s="119"/>
    </row>
    <row r="12" spans="1:25" ht="13.8" x14ac:dyDescent="0.2">
      <c r="B12" s="210"/>
      <c r="C12" s="586"/>
      <c r="D12" s="587"/>
      <c r="E12" s="588"/>
      <c r="F12" s="207" t="s">
        <v>86</v>
      </c>
      <c r="G12" s="208">
        <v>277</v>
      </c>
      <c r="H12" s="208">
        <v>220</v>
      </c>
      <c r="I12" s="209">
        <f t="shared" si="0"/>
        <v>-57</v>
      </c>
      <c r="J12" s="208">
        <v>208</v>
      </c>
      <c r="K12" s="208">
        <v>167</v>
      </c>
      <c r="L12" s="209">
        <f t="shared" si="1"/>
        <v>-41</v>
      </c>
      <c r="M12" s="208">
        <v>1</v>
      </c>
      <c r="N12" s="208">
        <v>0</v>
      </c>
      <c r="O12" s="209">
        <f t="shared" si="2"/>
        <v>-1</v>
      </c>
      <c r="P12" s="208">
        <v>23</v>
      </c>
      <c r="Q12" s="208">
        <v>8</v>
      </c>
      <c r="R12" s="209">
        <f t="shared" si="3"/>
        <v>-15</v>
      </c>
      <c r="S12" s="208">
        <v>4</v>
      </c>
      <c r="T12" s="208">
        <v>8</v>
      </c>
      <c r="U12" s="209">
        <f t="shared" si="4"/>
        <v>4</v>
      </c>
      <c r="V12" s="208">
        <v>26</v>
      </c>
      <c r="W12" s="208">
        <v>22</v>
      </c>
      <c r="X12" s="209">
        <f t="shared" si="5"/>
        <v>-4</v>
      </c>
      <c r="Y12" s="119"/>
    </row>
    <row r="13" spans="1:25" ht="13.8" x14ac:dyDescent="0.2">
      <c r="B13" s="210"/>
      <c r="C13" s="583" t="s">
        <v>97</v>
      </c>
      <c r="D13" s="584"/>
      <c r="E13" s="585"/>
      <c r="F13" s="204" t="s">
        <v>85</v>
      </c>
      <c r="G13" s="205">
        <v>64</v>
      </c>
      <c r="H13" s="205">
        <v>49</v>
      </c>
      <c r="I13" s="211">
        <f t="shared" si="0"/>
        <v>-15</v>
      </c>
      <c r="J13" s="205">
        <v>37</v>
      </c>
      <c r="K13" s="205">
        <v>27</v>
      </c>
      <c r="L13" s="211">
        <f t="shared" si="1"/>
        <v>-10</v>
      </c>
      <c r="M13" s="205">
        <v>0</v>
      </c>
      <c r="N13" s="205">
        <v>0</v>
      </c>
      <c r="O13" s="211">
        <f t="shared" si="2"/>
        <v>0</v>
      </c>
      <c r="P13" s="205">
        <v>0</v>
      </c>
      <c r="Q13" s="205">
        <v>0</v>
      </c>
      <c r="R13" s="211">
        <f t="shared" si="3"/>
        <v>0</v>
      </c>
      <c r="S13" s="205">
        <v>6</v>
      </c>
      <c r="T13" s="205">
        <v>3</v>
      </c>
      <c r="U13" s="211">
        <f t="shared" si="4"/>
        <v>-3</v>
      </c>
      <c r="V13" s="205">
        <v>16</v>
      </c>
      <c r="W13" s="205">
        <v>12</v>
      </c>
      <c r="X13" s="211">
        <f t="shared" si="5"/>
        <v>-4</v>
      </c>
      <c r="Y13" s="119"/>
    </row>
    <row r="14" spans="1:25" ht="13.8" x14ac:dyDescent="0.2">
      <c r="B14" s="210"/>
      <c r="C14" s="589"/>
      <c r="D14" s="590"/>
      <c r="E14" s="591"/>
      <c r="F14" s="207" t="s">
        <v>86</v>
      </c>
      <c r="G14" s="208">
        <v>40</v>
      </c>
      <c r="H14" s="208">
        <v>36</v>
      </c>
      <c r="I14" s="212">
        <f t="shared" si="0"/>
        <v>-4</v>
      </c>
      <c r="J14" s="208">
        <v>27</v>
      </c>
      <c r="K14" s="208">
        <v>22</v>
      </c>
      <c r="L14" s="212">
        <f t="shared" si="1"/>
        <v>-5</v>
      </c>
      <c r="M14" s="208">
        <v>0</v>
      </c>
      <c r="N14" s="208">
        <v>0</v>
      </c>
      <c r="O14" s="212">
        <f t="shared" si="2"/>
        <v>0</v>
      </c>
      <c r="P14" s="208">
        <v>0</v>
      </c>
      <c r="Q14" s="208">
        <v>0</v>
      </c>
      <c r="R14" s="212">
        <f t="shared" si="3"/>
        <v>0</v>
      </c>
      <c r="S14" s="208">
        <v>3</v>
      </c>
      <c r="T14" s="208">
        <v>4</v>
      </c>
      <c r="U14" s="212">
        <f t="shared" si="4"/>
        <v>1</v>
      </c>
      <c r="V14" s="208">
        <v>7</v>
      </c>
      <c r="W14" s="208">
        <v>4</v>
      </c>
      <c r="X14" s="212">
        <f t="shared" si="5"/>
        <v>-3</v>
      </c>
      <c r="Y14" s="119"/>
    </row>
    <row r="15" spans="1:25" ht="13.8" x14ac:dyDescent="0.2">
      <c r="B15" s="210"/>
      <c r="C15" s="560" t="s">
        <v>93</v>
      </c>
      <c r="D15" s="561"/>
      <c r="E15" s="562"/>
      <c r="F15" s="204" t="s">
        <v>85</v>
      </c>
      <c r="G15" s="205">
        <v>123</v>
      </c>
      <c r="H15" s="205">
        <v>135</v>
      </c>
      <c r="I15" s="206">
        <f t="shared" si="0"/>
        <v>12</v>
      </c>
      <c r="J15" s="205">
        <v>38</v>
      </c>
      <c r="K15" s="205">
        <v>41</v>
      </c>
      <c r="L15" s="206">
        <f t="shared" si="1"/>
        <v>3</v>
      </c>
      <c r="M15" s="205">
        <v>20</v>
      </c>
      <c r="N15" s="205">
        <v>26</v>
      </c>
      <c r="O15" s="206">
        <f t="shared" si="2"/>
        <v>6</v>
      </c>
      <c r="P15" s="205">
        <v>9</v>
      </c>
      <c r="Q15" s="205">
        <v>10</v>
      </c>
      <c r="R15" s="206">
        <f t="shared" si="3"/>
        <v>1</v>
      </c>
      <c r="S15" s="205">
        <v>4</v>
      </c>
      <c r="T15" s="205">
        <v>2</v>
      </c>
      <c r="U15" s="206">
        <f t="shared" si="4"/>
        <v>-2</v>
      </c>
      <c r="V15" s="205">
        <v>7</v>
      </c>
      <c r="W15" s="205">
        <v>6</v>
      </c>
      <c r="X15" s="206">
        <f t="shared" si="5"/>
        <v>-1</v>
      </c>
      <c r="Y15" s="119"/>
    </row>
    <row r="16" spans="1:25" ht="13.8" x14ac:dyDescent="0.2">
      <c r="B16" s="210"/>
      <c r="C16" s="563"/>
      <c r="D16" s="564"/>
      <c r="E16" s="565"/>
      <c r="F16" s="207" t="s">
        <v>86</v>
      </c>
      <c r="G16" s="208">
        <v>99</v>
      </c>
      <c r="H16" s="208">
        <v>116</v>
      </c>
      <c r="I16" s="209">
        <f t="shared" si="0"/>
        <v>17</v>
      </c>
      <c r="J16" s="208">
        <v>34</v>
      </c>
      <c r="K16" s="208">
        <v>35</v>
      </c>
      <c r="L16" s="209">
        <f t="shared" si="1"/>
        <v>1</v>
      </c>
      <c r="M16" s="208">
        <v>9</v>
      </c>
      <c r="N16" s="208">
        <v>24</v>
      </c>
      <c r="O16" s="209">
        <f t="shared" si="2"/>
        <v>15</v>
      </c>
      <c r="P16" s="208">
        <v>8</v>
      </c>
      <c r="Q16" s="208">
        <v>10</v>
      </c>
      <c r="R16" s="209">
        <f t="shared" si="3"/>
        <v>2</v>
      </c>
      <c r="S16" s="208">
        <v>4</v>
      </c>
      <c r="T16" s="208">
        <v>2</v>
      </c>
      <c r="U16" s="209">
        <f t="shared" si="4"/>
        <v>-2</v>
      </c>
      <c r="V16" s="208">
        <v>4</v>
      </c>
      <c r="W16" s="208">
        <v>4</v>
      </c>
      <c r="X16" s="209">
        <f t="shared" si="5"/>
        <v>0</v>
      </c>
      <c r="Y16" s="119"/>
    </row>
    <row r="17" spans="2:25" ht="13.8" x14ac:dyDescent="0.2">
      <c r="B17" s="210"/>
      <c r="C17" s="560" t="s">
        <v>95</v>
      </c>
      <c r="D17" s="561"/>
      <c r="E17" s="562"/>
      <c r="F17" s="204" t="s">
        <v>85</v>
      </c>
      <c r="G17" s="205">
        <v>560</v>
      </c>
      <c r="H17" s="205">
        <v>641</v>
      </c>
      <c r="I17" s="211">
        <f t="shared" si="0"/>
        <v>81</v>
      </c>
      <c r="J17" s="205">
        <v>31</v>
      </c>
      <c r="K17" s="205">
        <v>33</v>
      </c>
      <c r="L17" s="211">
        <f t="shared" si="1"/>
        <v>2</v>
      </c>
      <c r="M17" s="205">
        <v>30</v>
      </c>
      <c r="N17" s="205">
        <v>37</v>
      </c>
      <c r="O17" s="211">
        <f t="shared" si="2"/>
        <v>7</v>
      </c>
      <c r="P17" s="205">
        <v>89</v>
      </c>
      <c r="Q17" s="205">
        <v>79</v>
      </c>
      <c r="R17" s="211">
        <f t="shared" si="3"/>
        <v>-10</v>
      </c>
      <c r="S17" s="205">
        <v>35</v>
      </c>
      <c r="T17" s="205">
        <v>31</v>
      </c>
      <c r="U17" s="211">
        <f t="shared" si="4"/>
        <v>-4</v>
      </c>
      <c r="V17" s="205">
        <v>42</v>
      </c>
      <c r="W17" s="205">
        <v>21</v>
      </c>
      <c r="X17" s="211">
        <f t="shared" si="5"/>
        <v>-21</v>
      </c>
      <c r="Y17" s="119"/>
    </row>
    <row r="18" spans="2:25" ht="13.8" x14ac:dyDescent="0.2">
      <c r="B18" s="210"/>
      <c r="C18" s="563"/>
      <c r="D18" s="564"/>
      <c r="E18" s="565"/>
      <c r="F18" s="207" t="s">
        <v>86</v>
      </c>
      <c r="G18" s="208">
        <v>410</v>
      </c>
      <c r="H18" s="208">
        <v>465</v>
      </c>
      <c r="I18" s="212">
        <f t="shared" si="0"/>
        <v>55</v>
      </c>
      <c r="J18" s="208">
        <v>24</v>
      </c>
      <c r="K18" s="208">
        <v>22</v>
      </c>
      <c r="L18" s="212">
        <f t="shared" si="1"/>
        <v>-2</v>
      </c>
      <c r="M18" s="208">
        <v>23</v>
      </c>
      <c r="N18" s="208">
        <v>30</v>
      </c>
      <c r="O18" s="212">
        <f t="shared" si="2"/>
        <v>7</v>
      </c>
      <c r="P18" s="208">
        <v>73</v>
      </c>
      <c r="Q18" s="208">
        <v>61</v>
      </c>
      <c r="R18" s="212">
        <f t="shared" si="3"/>
        <v>-12</v>
      </c>
      <c r="S18" s="208">
        <v>26</v>
      </c>
      <c r="T18" s="208">
        <v>17</v>
      </c>
      <c r="U18" s="212">
        <f t="shared" si="4"/>
        <v>-9</v>
      </c>
      <c r="V18" s="208">
        <v>26</v>
      </c>
      <c r="W18" s="208">
        <v>18</v>
      </c>
      <c r="X18" s="212">
        <f t="shared" si="5"/>
        <v>-8</v>
      </c>
      <c r="Y18" s="119"/>
    </row>
    <row r="19" spans="2:25" ht="13.8" x14ac:dyDescent="0.2">
      <c r="B19" s="210"/>
      <c r="C19" s="566" t="s">
        <v>96</v>
      </c>
      <c r="D19" s="567"/>
      <c r="E19" s="568"/>
      <c r="F19" s="204" t="s">
        <v>85</v>
      </c>
      <c r="G19" s="205">
        <v>710</v>
      </c>
      <c r="H19" s="205">
        <v>732</v>
      </c>
      <c r="I19" s="211">
        <f t="shared" si="0"/>
        <v>22</v>
      </c>
      <c r="J19" s="205">
        <v>337</v>
      </c>
      <c r="K19" s="205">
        <v>342</v>
      </c>
      <c r="L19" s="211">
        <f t="shared" si="1"/>
        <v>5</v>
      </c>
      <c r="M19" s="205">
        <v>57</v>
      </c>
      <c r="N19" s="205">
        <v>93</v>
      </c>
      <c r="O19" s="211">
        <f t="shared" si="2"/>
        <v>36</v>
      </c>
      <c r="P19" s="205">
        <v>49</v>
      </c>
      <c r="Q19" s="205">
        <v>29</v>
      </c>
      <c r="R19" s="211">
        <f t="shared" si="3"/>
        <v>-20</v>
      </c>
      <c r="S19" s="205">
        <v>15</v>
      </c>
      <c r="T19" s="205">
        <v>14</v>
      </c>
      <c r="U19" s="211">
        <f t="shared" si="4"/>
        <v>-1</v>
      </c>
      <c r="V19" s="205">
        <v>70</v>
      </c>
      <c r="W19" s="205">
        <v>53</v>
      </c>
      <c r="X19" s="211">
        <f t="shared" si="5"/>
        <v>-17</v>
      </c>
      <c r="Y19" s="119"/>
    </row>
    <row r="20" spans="2:25" ht="13.8" x14ac:dyDescent="0.2">
      <c r="B20" s="213"/>
      <c r="C20" s="569"/>
      <c r="D20" s="570"/>
      <c r="E20" s="571"/>
      <c r="F20" s="207" t="s">
        <v>86</v>
      </c>
      <c r="G20" s="208">
        <v>638</v>
      </c>
      <c r="H20" s="208">
        <v>655</v>
      </c>
      <c r="I20" s="214">
        <f t="shared" si="0"/>
        <v>17</v>
      </c>
      <c r="J20" s="208">
        <v>279</v>
      </c>
      <c r="K20" s="208">
        <v>274</v>
      </c>
      <c r="L20" s="214">
        <f t="shared" si="1"/>
        <v>-5</v>
      </c>
      <c r="M20" s="208">
        <v>57</v>
      </c>
      <c r="N20" s="208">
        <v>84</v>
      </c>
      <c r="O20" s="214">
        <f t="shared" si="2"/>
        <v>27</v>
      </c>
      <c r="P20" s="208">
        <v>50</v>
      </c>
      <c r="Q20" s="208">
        <v>38</v>
      </c>
      <c r="R20" s="214">
        <f t="shared" si="3"/>
        <v>-12</v>
      </c>
      <c r="S20" s="208">
        <v>10</v>
      </c>
      <c r="T20" s="208">
        <v>14</v>
      </c>
      <c r="U20" s="214">
        <f t="shared" si="4"/>
        <v>4</v>
      </c>
      <c r="V20" s="208">
        <v>73</v>
      </c>
      <c r="W20" s="208">
        <v>53</v>
      </c>
      <c r="X20" s="214">
        <f t="shared" si="5"/>
        <v>-20</v>
      </c>
      <c r="Y20" s="119"/>
    </row>
    <row r="21" spans="2:25" x14ac:dyDescent="0.2">
      <c r="B21" s="149"/>
      <c r="C21" s="150"/>
      <c r="D21" s="150"/>
      <c r="E21" s="150"/>
      <c r="F21" s="150"/>
      <c r="G21" s="151"/>
      <c r="H21" s="151"/>
      <c r="I21" s="152"/>
      <c r="J21" s="151"/>
      <c r="K21" s="151"/>
      <c r="L21" s="152"/>
      <c r="M21" s="151"/>
      <c r="N21" s="151"/>
      <c r="O21" s="152"/>
      <c r="P21" s="151"/>
      <c r="Q21" s="151"/>
      <c r="R21" s="152"/>
      <c r="S21" s="151"/>
      <c r="T21" s="151"/>
      <c r="U21" s="152"/>
      <c r="V21" s="151"/>
      <c r="W21" s="151"/>
      <c r="X21" s="152"/>
      <c r="Y21" s="119"/>
    </row>
  </sheetData>
  <mergeCells count="14">
    <mergeCell ref="C17:E18"/>
    <mergeCell ref="C19:E20"/>
    <mergeCell ref="V5:X5"/>
    <mergeCell ref="B7:E8"/>
    <mergeCell ref="C9:E10"/>
    <mergeCell ref="C11:E12"/>
    <mergeCell ref="C13:E14"/>
    <mergeCell ref="C15:E16"/>
    <mergeCell ref="B4:F6"/>
    <mergeCell ref="G4:I5"/>
    <mergeCell ref="J5:L5"/>
    <mergeCell ref="M5:O5"/>
    <mergeCell ref="P5:R5"/>
    <mergeCell ref="S5:U5"/>
  </mergeCells>
  <phoneticPr fontId="6"/>
  <pageMargins left="0.7" right="0.7" top="0.75" bottom="0.75" header="0.3" footer="0.3"/>
  <pageSetup paperSize="9" scale="68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2:P9"/>
  <sheetViews>
    <sheetView showGridLines="0" zoomScaleNormal="100" workbookViewId="0">
      <selection activeCell="B3" sqref="B3"/>
    </sheetView>
  </sheetViews>
  <sheetFormatPr defaultRowHeight="13.2" x14ac:dyDescent="0.2"/>
  <cols>
    <col min="2" max="3" width="1.109375" customWidth="1"/>
    <col min="4" max="4" width="12.6640625" customWidth="1"/>
  </cols>
  <sheetData>
    <row r="2" spans="2:16" ht="16.2" x14ac:dyDescent="0.2">
      <c r="B2" s="5" t="s">
        <v>239</v>
      </c>
    </row>
    <row r="4" spans="2:16" ht="13.8" x14ac:dyDescent="0.2">
      <c r="B4" s="600"/>
      <c r="C4" s="601"/>
      <c r="D4" s="602"/>
      <c r="E4" s="215" t="s">
        <v>20</v>
      </c>
      <c r="F4" s="215" t="s">
        <v>21</v>
      </c>
      <c r="G4" s="215" t="s">
        <v>22</v>
      </c>
      <c r="H4" s="215" t="s">
        <v>23</v>
      </c>
      <c r="I4" s="215" t="s">
        <v>24</v>
      </c>
      <c r="J4" s="215" t="s">
        <v>25</v>
      </c>
      <c r="K4" s="216" t="s">
        <v>26</v>
      </c>
      <c r="L4" s="215" t="s">
        <v>27</v>
      </c>
      <c r="M4" s="215" t="s">
        <v>28</v>
      </c>
      <c r="N4" s="215" t="s">
        <v>29</v>
      </c>
      <c r="O4" s="217" t="s">
        <v>233</v>
      </c>
      <c r="P4" s="218" t="s">
        <v>82</v>
      </c>
    </row>
    <row r="5" spans="2:16" ht="13.8" x14ac:dyDescent="0.2">
      <c r="B5" s="603" t="s">
        <v>234</v>
      </c>
      <c r="C5" s="604"/>
      <c r="D5" s="605"/>
      <c r="E5" s="219">
        <v>7528</v>
      </c>
      <c r="F5" s="219">
        <v>7148</v>
      </c>
      <c r="G5" s="219">
        <v>7190</v>
      </c>
      <c r="H5" s="219">
        <v>6710</v>
      </c>
      <c r="I5" s="219">
        <v>5889</v>
      </c>
      <c r="J5" s="219">
        <v>5423</v>
      </c>
      <c r="K5" s="220">
        <v>5620</v>
      </c>
      <c r="L5" s="221">
        <v>5787</v>
      </c>
      <c r="M5" s="221">
        <v>6187</v>
      </c>
      <c r="N5" s="222">
        <v>6097</v>
      </c>
      <c r="O5" s="223">
        <f>N5-M5</f>
        <v>-90</v>
      </c>
      <c r="P5" s="224">
        <f>O5/M5</f>
        <v>-1.4546630030709553E-2</v>
      </c>
    </row>
    <row r="6" spans="2:16" ht="13.8" x14ac:dyDescent="0.2">
      <c r="B6" s="225"/>
      <c r="C6" s="606" t="s">
        <v>235</v>
      </c>
      <c r="D6" s="607"/>
      <c r="E6" s="226">
        <v>6774</v>
      </c>
      <c r="F6" s="226">
        <v>6534</v>
      </c>
      <c r="G6" s="226">
        <v>6569</v>
      </c>
      <c r="H6" s="226">
        <v>6243</v>
      </c>
      <c r="I6" s="226">
        <v>5501</v>
      </c>
      <c r="J6" s="226">
        <v>5102</v>
      </c>
      <c r="K6" s="227">
        <v>5313</v>
      </c>
      <c r="L6" s="228">
        <v>5504</v>
      </c>
      <c r="M6" s="228">
        <v>5829</v>
      </c>
      <c r="N6" s="229">
        <v>5699</v>
      </c>
      <c r="O6" s="230">
        <f>N6-M6</f>
        <v>-130</v>
      </c>
      <c r="P6" s="231">
        <f>O6/M6</f>
        <v>-2.2302281694973409E-2</v>
      </c>
    </row>
    <row r="7" spans="2:16" ht="13.8" x14ac:dyDescent="0.2">
      <c r="B7" s="232"/>
      <c r="C7" s="233"/>
      <c r="D7" s="234" t="s">
        <v>87</v>
      </c>
      <c r="E7" s="235">
        <f t="shared" ref="E7:N7" si="0">E6/E5</f>
        <v>0.89984059511158343</v>
      </c>
      <c r="F7" s="235">
        <f t="shared" si="0"/>
        <v>0.91410184667039729</v>
      </c>
      <c r="G7" s="235">
        <f t="shared" si="0"/>
        <v>0.91363004172461748</v>
      </c>
      <c r="H7" s="235">
        <f t="shared" si="0"/>
        <v>0.93040238450074519</v>
      </c>
      <c r="I7" s="235">
        <f t="shared" si="0"/>
        <v>0.93411445067074206</v>
      </c>
      <c r="J7" s="235">
        <f t="shared" si="0"/>
        <v>0.94080767103079477</v>
      </c>
      <c r="K7" s="235">
        <f t="shared" si="0"/>
        <v>0.94537366548042701</v>
      </c>
      <c r="L7" s="235">
        <f t="shared" si="0"/>
        <v>0.95109728702263696</v>
      </c>
      <c r="M7" s="235">
        <f t="shared" si="0"/>
        <v>0.94213673832228872</v>
      </c>
      <c r="N7" s="235">
        <f t="shared" si="0"/>
        <v>0.93472199442348691</v>
      </c>
      <c r="O7" s="598" t="s">
        <v>236</v>
      </c>
      <c r="P7" s="599"/>
    </row>
    <row r="8" spans="2:16" ht="13.8" x14ac:dyDescent="0.2">
      <c r="B8" s="236"/>
      <c r="C8" s="606" t="s">
        <v>237</v>
      </c>
      <c r="D8" s="607"/>
      <c r="E8" s="237">
        <v>754</v>
      </c>
      <c r="F8" s="237">
        <v>614</v>
      </c>
      <c r="G8" s="237">
        <v>621</v>
      </c>
      <c r="H8" s="237">
        <v>467</v>
      </c>
      <c r="I8" s="237">
        <v>388</v>
      </c>
      <c r="J8" s="237">
        <v>321</v>
      </c>
      <c r="K8" s="238">
        <v>307</v>
      </c>
      <c r="L8" s="239">
        <v>283</v>
      </c>
      <c r="M8" s="239">
        <v>358</v>
      </c>
      <c r="N8" s="240">
        <v>398</v>
      </c>
      <c r="O8" s="230">
        <f>N8-M8</f>
        <v>40</v>
      </c>
      <c r="P8" s="231">
        <f>O8/M8</f>
        <v>0.11173184357541899</v>
      </c>
    </row>
    <row r="9" spans="2:16" ht="13.8" x14ac:dyDescent="0.2">
      <c r="B9" s="241"/>
      <c r="C9" s="233"/>
      <c r="D9" s="234" t="s">
        <v>87</v>
      </c>
      <c r="E9" s="242">
        <f t="shared" ref="E9:N9" si="1">E8/E5</f>
        <v>0.10015940488841658</v>
      </c>
      <c r="F9" s="242">
        <f t="shared" si="1"/>
        <v>8.5898153329602683E-2</v>
      </c>
      <c r="G9" s="242">
        <f t="shared" si="1"/>
        <v>8.6369958275382477E-2</v>
      </c>
      <c r="H9" s="242">
        <f t="shared" si="1"/>
        <v>6.9597615499254847E-2</v>
      </c>
      <c r="I9" s="242">
        <f t="shared" si="1"/>
        <v>6.5885549329257942E-2</v>
      </c>
      <c r="J9" s="242">
        <f t="shared" si="1"/>
        <v>5.9192328969205239E-2</v>
      </c>
      <c r="K9" s="242">
        <f t="shared" si="1"/>
        <v>5.4626334519572953E-2</v>
      </c>
      <c r="L9" s="242">
        <f t="shared" si="1"/>
        <v>4.8902712977363053E-2</v>
      </c>
      <c r="M9" s="242">
        <f t="shared" si="1"/>
        <v>5.7863261677711331E-2</v>
      </c>
      <c r="N9" s="242">
        <f t="shared" si="1"/>
        <v>6.5278005576513046E-2</v>
      </c>
      <c r="O9" s="598" t="s">
        <v>238</v>
      </c>
      <c r="P9" s="599"/>
    </row>
  </sheetData>
  <mergeCells count="6">
    <mergeCell ref="O9:P9"/>
    <mergeCell ref="B4:D4"/>
    <mergeCell ref="B5:D5"/>
    <mergeCell ref="C6:D6"/>
    <mergeCell ref="O7:P7"/>
    <mergeCell ref="C8:D8"/>
  </mergeCells>
  <phoneticPr fontId="6"/>
  <pageMargins left="0.7" right="0.7" top="0.75" bottom="0.75" header="0.3" footer="0.3"/>
  <pageSetup paperSize="9" scale="67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2:Z36"/>
  <sheetViews>
    <sheetView showGridLines="0" zoomScaleNormal="100" workbookViewId="0">
      <selection activeCell="U8" sqref="U8"/>
    </sheetView>
  </sheetViews>
  <sheetFormatPr defaultColWidth="7" defaultRowHeight="11.4" x14ac:dyDescent="0.2"/>
  <cols>
    <col min="1" max="1" width="7" style="243"/>
    <col min="2" max="2" width="5.21875" style="243" customWidth="1"/>
    <col min="3" max="4" width="1.109375" style="279" customWidth="1"/>
    <col min="5" max="5" width="10.44140625" style="279" customWidth="1"/>
    <col min="6" max="14" width="7.6640625" style="243" customWidth="1"/>
    <col min="15" max="15" width="7.88671875" style="243" customWidth="1"/>
    <col min="16" max="22" width="7.6640625" style="243" customWidth="1"/>
    <col min="23" max="36" width="6.109375" style="243" customWidth="1"/>
    <col min="37" max="16384" width="7" style="243"/>
  </cols>
  <sheetData>
    <row r="2" spans="2:26" ht="16.2" x14ac:dyDescent="0.2">
      <c r="B2" s="284" t="s">
        <v>271</v>
      </c>
    </row>
    <row r="3" spans="2:26" ht="13.2" x14ac:dyDescent="0.2">
      <c r="B3" s="244"/>
      <c r="C3" s="245"/>
      <c r="D3" s="245"/>
      <c r="E3" s="245"/>
      <c r="F3" s="244"/>
      <c r="G3" s="244"/>
      <c r="H3" s="244"/>
      <c r="I3" s="244"/>
      <c r="J3" s="244"/>
      <c r="K3" s="244"/>
      <c r="L3" s="244"/>
      <c r="M3" s="244"/>
      <c r="N3" s="244"/>
      <c r="O3" s="244"/>
      <c r="P3" s="244"/>
      <c r="Q3" s="244"/>
      <c r="R3" s="244"/>
      <c r="S3" s="244"/>
      <c r="T3" s="244"/>
      <c r="U3" s="244"/>
      <c r="V3" s="244"/>
      <c r="W3" s="624"/>
      <c r="X3" s="624"/>
      <c r="Y3" s="624"/>
      <c r="Z3" s="624"/>
    </row>
    <row r="4" spans="2:26" s="246" customFormat="1" ht="12" x14ac:dyDescent="0.2">
      <c r="B4" s="625"/>
      <c r="C4" s="626"/>
      <c r="D4" s="626"/>
      <c r="E4" s="627"/>
      <c r="F4" s="634" t="s">
        <v>242</v>
      </c>
      <c r="G4" s="635"/>
      <c r="H4" s="636"/>
      <c r="I4" s="636"/>
      <c r="J4" s="636"/>
      <c r="K4" s="636"/>
      <c r="L4" s="636"/>
      <c r="M4" s="636"/>
      <c r="N4" s="636"/>
      <c r="O4" s="636"/>
      <c r="P4" s="636"/>
      <c r="Q4" s="636"/>
      <c r="R4" s="637"/>
      <c r="S4" s="282"/>
      <c r="T4" s="282"/>
      <c r="U4" s="282"/>
      <c r="V4" s="282"/>
      <c r="W4" s="624"/>
      <c r="X4" s="624"/>
      <c r="Y4" s="624"/>
      <c r="Z4" s="624"/>
    </row>
    <row r="5" spans="2:26" s="246" customFormat="1" ht="12" x14ac:dyDescent="0.2">
      <c r="B5" s="628"/>
      <c r="C5" s="629"/>
      <c r="D5" s="629"/>
      <c r="E5" s="630"/>
      <c r="F5" s="638" t="s">
        <v>243</v>
      </c>
      <c r="G5" s="634" t="s">
        <v>202</v>
      </c>
      <c r="H5" s="247"/>
      <c r="I5" s="247" t="s">
        <v>244</v>
      </c>
      <c r="J5" s="247"/>
      <c r="K5" s="247" t="s">
        <v>244</v>
      </c>
      <c r="L5" s="248" t="s">
        <v>244</v>
      </c>
      <c r="M5" s="642" t="s">
        <v>89</v>
      </c>
      <c r="N5" s="634" t="s">
        <v>204</v>
      </c>
      <c r="O5" s="248"/>
      <c r="P5" s="645" t="s">
        <v>245</v>
      </c>
      <c r="Q5" s="645" t="s">
        <v>246</v>
      </c>
      <c r="R5" s="645" t="s">
        <v>247</v>
      </c>
      <c r="S5" s="283"/>
      <c r="T5" s="283"/>
      <c r="U5" s="283"/>
      <c r="V5" s="283"/>
      <c r="W5" s="624"/>
      <c r="X5" s="624"/>
      <c r="Y5" s="624"/>
      <c r="Z5" s="624"/>
    </row>
    <row r="6" spans="2:26" s="246" customFormat="1" ht="12" x14ac:dyDescent="0.2">
      <c r="B6" s="628"/>
      <c r="C6" s="629"/>
      <c r="D6" s="629"/>
      <c r="E6" s="630"/>
      <c r="F6" s="638"/>
      <c r="G6" s="640"/>
      <c r="H6" s="645" t="s">
        <v>248</v>
      </c>
      <c r="I6" s="634" t="s">
        <v>249</v>
      </c>
      <c r="J6" s="248"/>
      <c r="K6" s="635" t="s">
        <v>250</v>
      </c>
      <c r="L6" s="645" t="s">
        <v>251</v>
      </c>
      <c r="M6" s="643"/>
      <c r="N6" s="640"/>
      <c r="O6" s="648" t="s">
        <v>252</v>
      </c>
      <c r="P6" s="638"/>
      <c r="Q6" s="638"/>
      <c r="R6" s="638"/>
      <c r="S6" s="283"/>
      <c r="T6" s="283"/>
      <c r="U6" s="283"/>
      <c r="V6" s="283"/>
      <c r="W6" s="624"/>
      <c r="X6" s="624"/>
      <c r="Y6" s="624"/>
      <c r="Z6" s="624"/>
    </row>
    <row r="7" spans="2:26" s="246" customFormat="1" ht="12" x14ac:dyDescent="0.2">
      <c r="B7" s="628"/>
      <c r="C7" s="629"/>
      <c r="D7" s="629"/>
      <c r="E7" s="630"/>
      <c r="F7" s="638"/>
      <c r="G7" s="640"/>
      <c r="H7" s="638"/>
      <c r="I7" s="640"/>
      <c r="J7" s="249" t="s">
        <v>253</v>
      </c>
      <c r="K7" s="646"/>
      <c r="L7" s="638"/>
      <c r="M7" s="643"/>
      <c r="N7" s="640"/>
      <c r="O7" s="649"/>
      <c r="P7" s="638"/>
      <c r="Q7" s="638"/>
      <c r="R7" s="638"/>
      <c r="S7" s="283"/>
      <c r="T7" s="283"/>
      <c r="U7" s="283"/>
      <c r="V7" s="283"/>
      <c r="W7" s="624"/>
      <c r="X7" s="624"/>
      <c r="Y7" s="624"/>
      <c r="Z7" s="624"/>
    </row>
    <row r="8" spans="2:26" s="246" customFormat="1" ht="12" x14ac:dyDescent="0.2">
      <c r="B8" s="631"/>
      <c r="C8" s="632"/>
      <c r="D8" s="632"/>
      <c r="E8" s="633"/>
      <c r="F8" s="639"/>
      <c r="G8" s="641"/>
      <c r="H8" s="639"/>
      <c r="I8" s="641"/>
      <c r="J8" s="250" t="s">
        <v>254</v>
      </c>
      <c r="K8" s="647"/>
      <c r="L8" s="639"/>
      <c r="M8" s="644"/>
      <c r="N8" s="641"/>
      <c r="O8" s="650"/>
      <c r="P8" s="639"/>
      <c r="Q8" s="639"/>
      <c r="R8" s="639"/>
      <c r="S8" s="283"/>
      <c r="T8" s="283"/>
      <c r="U8" s="283"/>
      <c r="V8" s="283"/>
    </row>
    <row r="9" spans="2:26" ht="13.2" x14ac:dyDescent="0.2">
      <c r="B9" s="613" t="s">
        <v>255</v>
      </c>
      <c r="C9" s="616" t="s">
        <v>256</v>
      </c>
      <c r="D9" s="617"/>
      <c r="E9" s="617"/>
      <c r="F9" s="251">
        <f>F10+F12</f>
        <v>6097</v>
      </c>
      <c r="G9" s="251">
        <f t="shared" ref="G9:R9" si="0">G10+G12</f>
        <v>161</v>
      </c>
      <c r="H9" s="251">
        <f t="shared" si="0"/>
        <v>35</v>
      </c>
      <c r="I9" s="251">
        <f t="shared" si="0"/>
        <v>87</v>
      </c>
      <c r="J9" s="251">
        <f>J10+J12</f>
        <v>20</v>
      </c>
      <c r="K9" s="251">
        <f t="shared" si="0"/>
        <v>3</v>
      </c>
      <c r="L9" s="251">
        <f t="shared" si="0"/>
        <v>36</v>
      </c>
      <c r="M9" s="251">
        <f t="shared" si="0"/>
        <v>1225</v>
      </c>
      <c r="N9" s="251">
        <f t="shared" si="0"/>
        <v>3030</v>
      </c>
      <c r="O9" s="251">
        <f t="shared" si="0"/>
        <v>150</v>
      </c>
      <c r="P9" s="251">
        <f t="shared" si="0"/>
        <v>437</v>
      </c>
      <c r="Q9" s="251">
        <f t="shared" si="0"/>
        <v>127</v>
      </c>
      <c r="R9" s="251">
        <f t="shared" si="0"/>
        <v>1117</v>
      </c>
      <c r="S9" s="273"/>
      <c r="T9" s="273"/>
      <c r="U9" s="273"/>
      <c r="V9" s="273"/>
    </row>
    <row r="10" spans="2:26" ht="13.2" x14ac:dyDescent="0.2">
      <c r="B10" s="614"/>
      <c r="C10" s="618" t="s">
        <v>235</v>
      </c>
      <c r="D10" s="619"/>
      <c r="E10" s="619"/>
      <c r="F10" s="252">
        <f>F14</f>
        <v>5699</v>
      </c>
      <c r="G10" s="252">
        <f t="shared" ref="G10:R10" si="1">G14</f>
        <v>129</v>
      </c>
      <c r="H10" s="252">
        <f t="shared" si="1"/>
        <v>22</v>
      </c>
      <c r="I10" s="252">
        <f t="shared" si="1"/>
        <v>71</v>
      </c>
      <c r="J10" s="252">
        <f t="shared" si="1"/>
        <v>15</v>
      </c>
      <c r="K10" s="252">
        <f t="shared" si="1"/>
        <v>3</v>
      </c>
      <c r="L10" s="252">
        <f t="shared" si="1"/>
        <v>33</v>
      </c>
      <c r="M10" s="252">
        <f t="shared" si="1"/>
        <v>1187</v>
      </c>
      <c r="N10" s="252">
        <f t="shared" si="1"/>
        <v>2802</v>
      </c>
      <c r="O10" s="252">
        <f t="shared" si="1"/>
        <v>121</v>
      </c>
      <c r="P10" s="252">
        <f t="shared" si="1"/>
        <v>380</v>
      </c>
      <c r="Q10" s="252">
        <f t="shared" si="1"/>
        <v>123</v>
      </c>
      <c r="R10" s="253">
        <f t="shared" si="1"/>
        <v>1078</v>
      </c>
      <c r="S10" s="273"/>
      <c r="T10" s="273"/>
      <c r="U10" s="273"/>
      <c r="V10" s="273"/>
    </row>
    <row r="11" spans="2:26" ht="13.2" x14ac:dyDescent="0.2">
      <c r="B11" s="614"/>
      <c r="C11" s="254"/>
      <c r="D11" s="255"/>
      <c r="E11" s="256" t="s">
        <v>257</v>
      </c>
      <c r="F11" s="257">
        <v>1</v>
      </c>
      <c r="G11" s="258">
        <f>G10/$F$10</f>
        <v>2.263555009650816E-2</v>
      </c>
      <c r="H11" s="258">
        <f t="shared" ref="H11:R11" si="2">H10/$F$10</f>
        <v>3.8603263730479032E-3</v>
      </c>
      <c r="I11" s="258">
        <f t="shared" si="2"/>
        <v>1.2458326022109141E-2</v>
      </c>
      <c r="J11" s="258">
        <f t="shared" si="2"/>
        <v>2.6320407088962976E-3</v>
      </c>
      <c r="K11" s="258">
        <f t="shared" si="2"/>
        <v>5.2640814177925947E-4</v>
      </c>
      <c r="L11" s="258">
        <f t="shared" si="2"/>
        <v>5.7904895595718544E-3</v>
      </c>
      <c r="M11" s="258">
        <f t="shared" si="2"/>
        <v>0.20828215476399367</v>
      </c>
      <c r="N11" s="258">
        <f t="shared" si="2"/>
        <v>0.49166520442182837</v>
      </c>
      <c r="O11" s="258">
        <f t="shared" si="2"/>
        <v>2.1231795051763466E-2</v>
      </c>
      <c r="P11" s="258">
        <f t="shared" si="2"/>
        <v>6.6678364625372868E-2</v>
      </c>
      <c r="Q11" s="258">
        <f t="shared" si="2"/>
        <v>2.1582733812949641E-2</v>
      </c>
      <c r="R11" s="259">
        <f t="shared" si="2"/>
        <v>0.18915599227934726</v>
      </c>
      <c r="S11" s="280"/>
      <c r="T11" s="280"/>
      <c r="U11" s="280"/>
      <c r="V11" s="280"/>
    </row>
    <row r="12" spans="2:26" ht="13.2" x14ac:dyDescent="0.2">
      <c r="B12" s="614"/>
      <c r="C12" s="608" t="s">
        <v>237</v>
      </c>
      <c r="D12" s="609"/>
      <c r="E12" s="609"/>
      <c r="F12" s="252">
        <f>F24</f>
        <v>398</v>
      </c>
      <c r="G12" s="252">
        <f t="shared" ref="G12:Q12" si="3">G24</f>
        <v>32</v>
      </c>
      <c r="H12" s="252">
        <f t="shared" si="3"/>
        <v>13</v>
      </c>
      <c r="I12" s="252">
        <f t="shared" si="3"/>
        <v>16</v>
      </c>
      <c r="J12" s="252">
        <f t="shared" si="3"/>
        <v>5</v>
      </c>
      <c r="K12" s="252">
        <f t="shared" si="3"/>
        <v>0</v>
      </c>
      <c r="L12" s="252">
        <f t="shared" si="3"/>
        <v>3</v>
      </c>
      <c r="M12" s="252">
        <f t="shared" si="3"/>
        <v>38</v>
      </c>
      <c r="N12" s="252">
        <f t="shared" si="3"/>
        <v>228</v>
      </c>
      <c r="O12" s="252">
        <f t="shared" si="3"/>
        <v>29</v>
      </c>
      <c r="P12" s="252">
        <f t="shared" si="3"/>
        <v>57</v>
      </c>
      <c r="Q12" s="252">
        <f t="shared" si="3"/>
        <v>4</v>
      </c>
      <c r="R12" s="252">
        <f>R24</f>
        <v>39</v>
      </c>
      <c r="S12" s="273"/>
      <c r="T12" s="273"/>
      <c r="U12" s="273"/>
      <c r="V12" s="273"/>
    </row>
    <row r="13" spans="2:26" ht="13.2" x14ac:dyDescent="0.2">
      <c r="B13" s="615"/>
      <c r="C13" s="260"/>
      <c r="D13" s="261"/>
      <c r="E13" s="256" t="s">
        <v>257</v>
      </c>
      <c r="F13" s="257">
        <v>1</v>
      </c>
      <c r="G13" s="258">
        <f>G12/$F$12</f>
        <v>8.0402010050251257E-2</v>
      </c>
      <c r="H13" s="262">
        <f t="shared" ref="H13:R13" si="4">H12/$F$12</f>
        <v>3.2663316582914576E-2</v>
      </c>
      <c r="I13" s="258">
        <f t="shared" si="4"/>
        <v>4.0201005025125629E-2</v>
      </c>
      <c r="J13" s="262">
        <f t="shared" si="4"/>
        <v>1.2562814070351759E-2</v>
      </c>
      <c r="K13" s="263">
        <f t="shared" si="4"/>
        <v>0</v>
      </c>
      <c r="L13" s="262">
        <f t="shared" si="4"/>
        <v>7.537688442211055E-3</v>
      </c>
      <c r="M13" s="264">
        <f t="shared" si="4"/>
        <v>9.5477386934673364E-2</v>
      </c>
      <c r="N13" s="258">
        <f t="shared" si="4"/>
        <v>0.57286432160804024</v>
      </c>
      <c r="O13" s="262">
        <f t="shared" si="4"/>
        <v>7.2864321608040197E-2</v>
      </c>
      <c r="P13" s="264">
        <f t="shared" si="4"/>
        <v>0.14321608040201006</v>
      </c>
      <c r="Q13" s="264">
        <f t="shared" si="4"/>
        <v>1.0050251256281407E-2</v>
      </c>
      <c r="R13" s="262">
        <f t="shared" si="4"/>
        <v>9.7989949748743713E-2</v>
      </c>
      <c r="S13" s="280"/>
      <c r="T13" s="280"/>
      <c r="U13" s="280"/>
      <c r="V13" s="280"/>
    </row>
    <row r="14" spans="2:26" ht="13.2" x14ac:dyDescent="0.2">
      <c r="B14" s="620" t="s">
        <v>258</v>
      </c>
      <c r="C14" s="608" t="s">
        <v>235</v>
      </c>
      <c r="D14" s="609"/>
      <c r="E14" s="609"/>
      <c r="F14" s="252">
        <f t="shared" ref="F14:R14" si="5">SUM(F16:F23)</f>
        <v>5699</v>
      </c>
      <c r="G14" s="252">
        <f t="shared" si="5"/>
        <v>129</v>
      </c>
      <c r="H14" s="252">
        <f t="shared" si="5"/>
        <v>22</v>
      </c>
      <c r="I14" s="252">
        <f t="shared" si="5"/>
        <v>71</v>
      </c>
      <c r="J14" s="252">
        <f t="shared" si="5"/>
        <v>15</v>
      </c>
      <c r="K14" s="252">
        <f t="shared" si="5"/>
        <v>3</v>
      </c>
      <c r="L14" s="252">
        <f t="shared" si="5"/>
        <v>33</v>
      </c>
      <c r="M14" s="252">
        <f t="shared" si="5"/>
        <v>1187</v>
      </c>
      <c r="N14" s="252">
        <f t="shared" si="5"/>
        <v>2802</v>
      </c>
      <c r="O14" s="252">
        <f t="shared" si="5"/>
        <v>121</v>
      </c>
      <c r="P14" s="252">
        <f t="shared" si="5"/>
        <v>380</v>
      </c>
      <c r="Q14" s="252">
        <f t="shared" si="5"/>
        <v>123</v>
      </c>
      <c r="R14" s="252">
        <f t="shared" si="5"/>
        <v>1078</v>
      </c>
      <c r="S14" s="273"/>
      <c r="T14" s="273"/>
      <c r="U14" s="273"/>
      <c r="V14" s="273"/>
    </row>
    <row r="15" spans="2:26" ht="13.2" x14ac:dyDescent="0.2">
      <c r="B15" s="621"/>
      <c r="C15" s="254"/>
      <c r="D15" s="261"/>
      <c r="E15" s="256" t="s">
        <v>257</v>
      </c>
      <c r="F15" s="265">
        <f>F14/F9</f>
        <v>0.93472199442348691</v>
      </c>
      <c r="G15" s="266">
        <f t="shared" ref="G15:R15" si="6">G14/G9</f>
        <v>0.80124223602484468</v>
      </c>
      <c r="H15" s="265">
        <f t="shared" si="6"/>
        <v>0.62857142857142856</v>
      </c>
      <c r="I15" s="266">
        <f t="shared" si="6"/>
        <v>0.81609195402298851</v>
      </c>
      <c r="J15" s="265">
        <f t="shared" si="6"/>
        <v>0.75</v>
      </c>
      <c r="K15" s="267">
        <f t="shared" si="6"/>
        <v>1</v>
      </c>
      <c r="L15" s="265">
        <f t="shared" si="6"/>
        <v>0.91666666666666663</v>
      </c>
      <c r="M15" s="265">
        <f t="shared" si="6"/>
        <v>0.96897959183673465</v>
      </c>
      <c r="N15" s="266">
        <f t="shared" si="6"/>
        <v>0.9247524752475248</v>
      </c>
      <c r="O15" s="265">
        <f t="shared" si="6"/>
        <v>0.80666666666666664</v>
      </c>
      <c r="P15" s="265">
        <f t="shared" si="6"/>
        <v>0.86956521739130432</v>
      </c>
      <c r="Q15" s="265">
        <f>Q14/Q9</f>
        <v>0.96850393700787396</v>
      </c>
      <c r="R15" s="265">
        <f t="shared" si="6"/>
        <v>0.96508504923903315</v>
      </c>
      <c r="S15" s="281"/>
      <c r="T15" s="281"/>
      <c r="U15" s="281"/>
      <c r="V15" s="281"/>
    </row>
    <row r="16" spans="2:26" ht="13.2" x14ac:dyDescent="0.2">
      <c r="B16" s="621"/>
      <c r="C16" s="254"/>
      <c r="D16" s="616" t="s">
        <v>120</v>
      </c>
      <c r="E16" s="617"/>
      <c r="F16" s="251">
        <v>475</v>
      </c>
      <c r="G16" s="268">
        <v>8</v>
      </c>
      <c r="H16" s="251">
        <v>0</v>
      </c>
      <c r="I16" s="268">
        <v>5</v>
      </c>
      <c r="J16" s="251">
        <v>2</v>
      </c>
      <c r="K16" s="269">
        <v>1</v>
      </c>
      <c r="L16" s="251">
        <v>2</v>
      </c>
      <c r="M16" s="251">
        <v>78</v>
      </c>
      <c r="N16" s="268">
        <v>237</v>
      </c>
      <c r="O16" s="251">
        <v>18</v>
      </c>
      <c r="P16" s="251">
        <v>19</v>
      </c>
      <c r="Q16" s="251">
        <v>13</v>
      </c>
      <c r="R16" s="251">
        <v>120</v>
      </c>
      <c r="S16" s="273"/>
      <c r="T16" s="273"/>
      <c r="U16" s="273"/>
      <c r="V16" s="273"/>
    </row>
    <row r="17" spans="2:22" ht="13.2" x14ac:dyDescent="0.2">
      <c r="B17" s="621"/>
      <c r="C17" s="270"/>
      <c r="D17" s="616" t="s">
        <v>128</v>
      </c>
      <c r="E17" s="617"/>
      <c r="F17" s="251">
        <v>562</v>
      </c>
      <c r="G17" s="268">
        <v>18</v>
      </c>
      <c r="H17" s="251">
        <v>7</v>
      </c>
      <c r="I17" s="268">
        <v>10</v>
      </c>
      <c r="J17" s="251">
        <v>3</v>
      </c>
      <c r="K17" s="269">
        <v>0</v>
      </c>
      <c r="L17" s="251">
        <v>1</v>
      </c>
      <c r="M17" s="251">
        <v>36</v>
      </c>
      <c r="N17" s="268">
        <v>394</v>
      </c>
      <c r="O17" s="251">
        <v>8</v>
      </c>
      <c r="P17" s="251">
        <v>29</v>
      </c>
      <c r="Q17" s="251">
        <v>5</v>
      </c>
      <c r="R17" s="251">
        <v>80</v>
      </c>
      <c r="S17" s="273"/>
      <c r="T17" s="273"/>
      <c r="U17" s="273"/>
      <c r="V17" s="273"/>
    </row>
    <row r="18" spans="2:22" ht="13.2" x14ac:dyDescent="0.2">
      <c r="B18" s="621"/>
      <c r="C18" s="270"/>
      <c r="D18" s="616" t="s">
        <v>259</v>
      </c>
      <c r="E18" s="623"/>
      <c r="F18" s="251">
        <v>9</v>
      </c>
      <c r="G18" s="251">
        <v>0</v>
      </c>
      <c r="H18" s="251">
        <v>0</v>
      </c>
      <c r="I18" s="251">
        <v>0</v>
      </c>
      <c r="J18" s="251">
        <v>0</v>
      </c>
      <c r="K18" s="251">
        <v>0</v>
      </c>
      <c r="L18" s="251">
        <v>0</v>
      </c>
      <c r="M18" s="251">
        <v>1</v>
      </c>
      <c r="N18" s="251">
        <v>6</v>
      </c>
      <c r="O18" s="251">
        <v>1</v>
      </c>
      <c r="P18" s="251">
        <v>1</v>
      </c>
      <c r="Q18" s="251">
        <v>0</v>
      </c>
      <c r="R18" s="251">
        <v>1</v>
      </c>
      <c r="S18" s="273"/>
      <c r="T18" s="273"/>
      <c r="U18" s="273"/>
      <c r="V18" s="273"/>
    </row>
    <row r="19" spans="2:22" ht="13.2" x14ac:dyDescent="0.2">
      <c r="B19" s="621"/>
      <c r="C19" s="270"/>
      <c r="D19" s="616" t="s">
        <v>130</v>
      </c>
      <c r="E19" s="623"/>
      <c r="F19" s="251">
        <v>1397</v>
      </c>
      <c r="G19" s="268">
        <v>19</v>
      </c>
      <c r="H19" s="251">
        <v>5</v>
      </c>
      <c r="I19" s="268">
        <v>8</v>
      </c>
      <c r="J19" s="251">
        <v>1</v>
      </c>
      <c r="K19" s="269">
        <v>0</v>
      </c>
      <c r="L19" s="251">
        <v>6</v>
      </c>
      <c r="M19" s="251">
        <v>125</v>
      </c>
      <c r="N19" s="268">
        <v>744</v>
      </c>
      <c r="O19" s="251">
        <v>30</v>
      </c>
      <c r="P19" s="251">
        <v>88</v>
      </c>
      <c r="Q19" s="251">
        <v>23</v>
      </c>
      <c r="R19" s="251">
        <v>398</v>
      </c>
      <c r="S19" s="273"/>
      <c r="T19" s="273"/>
      <c r="U19" s="273"/>
      <c r="V19" s="273"/>
    </row>
    <row r="20" spans="2:22" ht="13.2" x14ac:dyDescent="0.2">
      <c r="B20" s="621"/>
      <c r="C20" s="270"/>
      <c r="D20" s="616" t="s">
        <v>260</v>
      </c>
      <c r="E20" s="623"/>
      <c r="F20" s="251">
        <v>48</v>
      </c>
      <c r="G20" s="251">
        <v>1</v>
      </c>
      <c r="H20" s="251">
        <v>0</v>
      </c>
      <c r="I20" s="251">
        <v>1</v>
      </c>
      <c r="J20" s="251">
        <v>0</v>
      </c>
      <c r="K20" s="251">
        <v>0</v>
      </c>
      <c r="L20" s="251">
        <v>0</v>
      </c>
      <c r="M20" s="251">
        <v>4</v>
      </c>
      <c r="N20" s="251">
        <v>37</v>
      </c>
      <c r="O20" s="251">
        <v>0</v>
      </c>
      <c r="P20" s="251">
        <v>2</v>
      </c>
      <c r="Q20" s="251">
        <v>0</v>
      </c>
      <c r="R20" s="251">
        <v>4</v>
      </c>
      <c r="S20" s="273"/>
      <c r="T20" s="273"/>
      <c r="U20" s="273"/>
      <c r="V20" s="273"/>
    </row>
    <row r="21" spans="2:22" ht="13.2" x14ac:dyDescent="0.2">
      <c r="B21" s="621"/>
      <c r="C21" s="270"/>
      <c r="D21" s="611" t="s">
        <v>261</v>
      </c>
      <c r="E21" s="651"/>
      <c r="F21" s="251">
        <v>889</v>
      </c>
      <c r="G21" s="268">
        <v>23</v>
      </c>
      <c r="H21" s="251">
        <v>4</v>
      </c>
      <c r="I21" s="268">
        <v>15</v>
      </c>
      <c r="J21" s="251">
        <v>0</v>
      </c>
      <c r="K21" s="269">
        <v>0</v>
      </c>
      <c r="L21" s="251">
        <v>4</v>
      </c>
      <c r="M21" s="251">
        <v>301</v>
      </c>
      <c r="N21" s="268">
        <v>333</v>
      </c>
      <c r="O21" s="251">
        <v>10</v>
      </c>
      <c r="P21" s="251">
        <v>126</v>
      </c>
      <c r="Q21" s="251">
        <v>15</v>
      </c>
      <c r="R21" s="251">
        <v>91</v>
      </c>
      <c r="S21" s="273"/>
      <c r="T21" s="273"/>
      <c r="U21" s="273"/>
      <c r="V21" s="273"/>
    </row>
    <row r="22" spans="2:22" ht="13.2" x14ac:dyDescent="0.2">
      <c r="B22" s="621"/>
      <c r="C22" s="270"/>
      <c r="D22" s="611" t="s">
        <v>262</v>
      </c>
      <c r="E22" s="612"/>
      <c r="F22" s="251">
        <v>1087</v>
      </c>
      <c r="G22" s="268">
        <v>34</v>
      </c>
      <c r="H22" s="251">
        <v>3</v>
      </c>
      <c r="I22" s="268">
        <v>21</v>
      </c>
      <c r="J22" s="251">
        <v>7</v>
      </c>
      <c r="K22" s="269">
        <v>1</v>
      </c>
      <c r="L22" s="251">
        <v>9</v>
      </c>
      <c r="M22" s="251">
        <v>346</v>
      </c>
      <c r="N22" s="268">
        <v>472</v>
      </c>
      <c r="O22" s="251">
        <v>39</v>
      </c>
      <c r="P22" s="251">
        <v>59</v>
      </c>
      <c r="Q22" s="251">
        <v>21</v>
      </c>
      <c r="R22" s="251">
        <v>155</v>
      </c>
      <c r="S22" s="273"/>
      <c r="T22" s="273"/>
      <c r="U22" s="273"/>
      <c r="V22" s="273"/>
    </row>
    <row r="23" spans="2:22" ht="13.2" x14ac:dyDescent="0.2">
      <c r="B23" s="621"/>
      <c r="C23" s="260"/>
      <c r="D23" s="616" t="s">
        <v>96</v>
      </c>
      <c r="E23" s="617"/>
      <c r="F23" s="251">
        <v>1232</v>
      </c>
      <c r="G23" s="268">
        <v>26</v>
      </c>
      <c r="H23" s="251">
        <v>3</v>
      </c>
      <c r="I23" s="268">
        <v>11</v>
      </c>
      <c r="J23" s="251">
        <v>2</v>
      </c>
      <c r="K23" s="269">
        <v>1</v>
      </c>
      <c r="L23" s="251">
        <v>11</v>
      </c>
      <c r="M23" s="251">
        <v>296</v>
      </c>
      <c r="N23" s="268">
        <v>579</v>
      </c>
      <c r="O23" s="251">
        <v>15</v>
      </c>
      <c r="P23" s="251">
        <v>56</v>
      </c>
      <c r="Q23" s="251">
        <v>46</v>
      </c>
      <c r="R23" s="251">
        <v>229</v>
      </c>
      <c r="S23" s="273"/>
      <c r="T23" s="273"/>
      <c r="U23" s="273"/>
      <c r="V23" s="273"/>
    </row>
    <row r="24" spans="2:22" ht="13.2" x14ac:dyDescent="0.2">
      <c r="B24" s="621"/>
      <c r="C24" s="608" t="s">
        <v>237</v>
      </c>
      <c r="D24" s="609"/>
      <c r="E24" s="610"/>
      <c r="F24" s="271">
        <f>SUM(F26:F28)</f>
        <v>398</v>
      </c>
      <c r="G24" s="272">
        <f t="shared" ref="G24:R24" si="7">SUM(G26:G28)</f>
        <v>32</v>
      </c>
      <c r="H24" s="271">
        <f t="shared" si="7"/>
        <v>13</v>
      </c>
      <c r="I24" s="272">
        <f t="shared" si="7"/>
        <v>16</v>
      </c>
      <c r="J24" s="271">
        <f t="shared" si="7"/>
        <v>5</v>
      </c>
      <c r="K24" s="273">
        <f t="shared" si="7"/>
        <v>0</v>
      </c>
      <c r="L24" s="271">
        <f t="shared" si="7"/>
        <v>3</v>
      </c>
      <c r="M24" s="271">
        <f t="shared" si="7"/>
        <v>38</v>
      </c>
      <c r="N24" s="272">
        <f t="shared" si="7"/>
        <v>228</v>
      </c>
      <c r="O24" s="271">
        <f t="shared" si="7"/>
        <v>29</v>
      </c>
      <c r="P24" s="271">
        <f t="shared" si="7"/>
        <v>57</v>
      </c>
      <c r="Q24" s="271">
        <f t="shared" si="7"/>
        <v>4</v>
      </c>
      <c r="R24" s="271">
        <f t="shared" si="7"/>
        <v>39</v>
      </c>
      <c r="S24" s="273"/>
      <c r="T24" s="273"/>
      <c r="U24" s="273"/>
      <c r="V24" s="273"/>
    </row>
    <row r="25" spans="2:22" ht="13.2" x14ac:dyDescent="0.2">
      <c r="B25" s="621"/>
      <c r="C25" s="254"/>
      <c r="D25" s="261"/>
      <c r="E25" s="256" t="s">
        <v>87</v>
      </c>
      <c r="F25" s="265">
        <f>F24/F9</f>
        <v>6.5278005576513046E-2</v>
      </c>
      <c r="G25" s="266">
        <f t="shared" ref="G25:R25" si="8">G24/G9</f>
        <v>0.19875776397515527</v>
      </c>
      <c r="H25" s="265">
        <f t="shared" si="8"/>
        <v>0.37142857142857144</v>
      </c>
      <c r="I25" s="266">
        <f t="shared" si="8"/>
        <v>0.18390804597701149</v>
      </c>
      <c r="J25" s="265">
        <f t="shared" si="8"/>
        <v>0.25</v>
      </c>
      <c r="K25" s="267">
        <f t="shared" si="8"/>
        <v>0</v>
      </c>
      <c r="L25" s="265">
        <f t="shared" si="8"/>
        <v>8.3333333333333329E-2</v>
      </c>
      <c r="M25" s="265">
        <f t="shared" si="8"/>
        <v>3.1020408163265307E-2</v>
      </c>
      <c r="N25" s="266">
        <f t="shared" si="8"/>
        <v>7.5247524752475245E-2</v>
      </c>
      <c r="O25" s="265">
        <f t="shared" si="8"/>
        <v>0.19333333333333333</v>
      </c>
      <c r="P25" s="265">
        <f>P24/P9</f>
        <v>0.13043478260869565</v>
      </c>
      <c r="Q25" s="265">
        <f t="shared" si="8"/>
        <v>3.1496062992125984E-2</v>
      </c>
      <c r="R25" s="265">
        <f t="shared" si="8"/>
        <v>3.4914950760966873E-2</v>
      </c>
      <c r="S25" s="281"/>
      <c r="T25" s="281"/>
      <c r="U25" s="281"/>
      <c r="V25" s="281"/>
    </row>
    <row r="26" spans="2:22" ht="13.2" x14ac:dyDescent="0.2">
      <c r="B26" s="621"/>
      <c r="C26" s="270"/>
      <c r="D26" s="611" t="s">
        <v>263</v>
      </c>
      <c r="E26" s="612"/>
      <c r="F26" s="251">
        <v>21</v>
      </c>
      <c r="G26" s="268">
        <v>8</v>
      </c>
      <c r="H26" s="251">
        <v>5</v>
      </c>
      <c r="I26" s="268">
        <v>2</v>
      </c>
      <c r="J26" s="251">
        <v>0</v>
      </c>
      <c r="K26" s="269">
        <v>0</v>
      </c>
      <c r="L26" s="251">
        <v>1</v>
      </c>
      <c r="M26" s="251">
        <v>2</v>
      </c>
      <c r="N26" s="268">
        <v>7</v>
      </c>
      <c r="O26" s="251">
        <v>5</v>
      </c>
      <c r="P26" s="251">
        <v>4</v>
      </c>
      <c r="Q26" s="251">
        <v>0</v>
      </c>
      <c r="R26" s="251">
        <v>0</v>
      </c>
      <c r="S26" s="273"/>
      <c r="T26" s="273"/>
      <c r="U26" s="273"/>
      <c r="V26" s="273"/>
    </row>
    <row r="27" spans="2:22" ht="13.2" x14ac:dyDescent="0.2">
      <c r="B27" s="621"/>
      <c r="C27" s="270"/>
      <c r="D27" s="616" t="s">
        <v>264</v>
      </c>
      <c r="E27" s="617"/>
      <c r="F27" s="251">
        <v>46</v>
      </c>
      <c r="G27" s="268">
        <v>3</v>
      </c>
      <c r="H27" s="251">
        <v>2</v>
      </c>
      <c r="I27" s="268">
        <v>1</v>
      </c>
      <c r="J27" s="251">
        <v>1</v>
      </c>
      <c r="K27" s="269">
        <v>0</v>
      </c>
      <c r="L27" s="251">
        <v>0</v>
      </c>
      <c r="M27" s="251">
        <v>7</v>
      </c>
      <c r="N27" s="268">
        <v>25</v>
      </c>
      <c r="O27" s="251">
        <v>3</v>
      </c>
      <c r="P27" s="251">
        <v>6</v>
      </c>
      <c r="Q27" s="251">
        <v>1</v>
      </c>
      <c r="R27" s="251">
        <v>4</v>
      </c>
      <c r="S27" s="273"/>
      <c r="T27" s="273"/>
      <c r="U27" s="273"/>
      <c r="V27" s="273"/>
    </row>
    <row r="28" spans="2:22" ht="13.2" x14ac:dyDescent="0.2">
      <c r="B28" s="621"/>
      <c r="C28" s="270"/>
      <c r="D28" s="608" t="s">
        <v>265</v>
      </c>
      <c r="E28" s="609"/>
      <c r="F28" s="251">
        <f>SUM(F29:F34)</f>
        <v>331</v>
      </c>
      <c r="G28" s="268">
        <f t="shared" ref="G28:R28" si="9">SUM(G29:G34)</f>
        <v>21</v>
      </c>
      <c r="H28" s="251">
        <f t="shared" si="9"/>
        <v>6</v>
      </c>
      <c r="I28" s="268">
        <f t="shared" si="9"/>
        <v>13</v>
      </c>
      <c r="J28" s="251">
        <f t="shared" si="9"/>
        <v>4</v>
      </c>
      <c r="K28" s="269">
        <f t="shared" si="9"/>
        <v>0</v>
      </c>
      <c r="L28" s="251">
        <f t="shared" si="9"/>
        <v>2</v>
      </c>
      <c r="M28" s="251">
        <f t="shared" si="9"/>
        <v>29</v>
      </c>
      <c r="N28" s="268">
        <f t="shared" si="9"/>
        <v>196</v>
      </c>
      <c r="O28" s="251">
        <f t="shared" si="9"/>
        <v>21</v>
      </c>
      <c r="P28" s="251">
        <f t="shared" si="9"/>
        <v>47</v>
      </c>
      <c r="Q28" s="251">
        <f t="shared" si="9"/>
        <v>3</v>
      </c>
      <c r="R28" s="251">
        <f t="shared" si="9"/>
        <v>35</v>
      </c>
      <c r="S28" s="273"/>
      <c r="T28" s="273"/>
      <c r="U28" s="273"/>
      <c r="V28" s="273"/>
    </row>
    <row r="29" spans="2:22" ht="13.2" x14ac:dyDescent="0.2">
      <c r="B29" s="621"/>
      <c r="C29" s="270"/>
      <c r="D29" s="270"/>
      <c r="E29" s="274" t="s">
        <v>266</v>
      </c>
      <c r="F29" s="251">
        <v>51</v>
      </c>
      <c r="G29" s="268">
        <v>5</v>
      </c>
      <c r="H29" s="251">
        <v>1</v>
      </c>
      <c r="I29" s="268">
        <v>2</v>
      </c>
      <c r="J29" s="251">
        <v>0</v>
      </c>
      <c r="K29" s="269">
        <v>0</v>
      </c>
      <c r="L29" s="251">
        <v>2</v>
      </c>
      <c r="M29" s="251">
        <v>11</v>
      </c>
      <c r="N29" s="268">
        <v>22</v>
      </c>
      <c r="O29" s="251">
        <v>5</v>
      </c>
      <c r="P29" s="251">
        <v>9</v>
      </c>
      <c r="Q29" s="251">
        <v>0</v>
      </c>
      <c r="R29" s="251">
        <v>4</v>
      </c>
      <c r="S29" s="273"/>
      <c r="T29" s="273"/>
      <c r="U29" s="273"/>
      <c r="V29" s="273"/>
    </row>
    <row r="30" spans="2:22" ht="13.2" x14ac:dyDescent="0.2">
      <c r="B30" s="621"/>
      <c r="C30" s="270"/>
      <c r="D30" s="270"/>
      <c r="E30" s="274" t="s">
        <v>267</v>
      </c>
      <c r="F30" s="251">
        <v>116</v>
      </c>
      <c r="G30" s="268">
        <v>3</v>
      </c>
      <c r="H30" s="251">
        <v>1</v>
      </c>
      <c r="I30" s="268">
        <v>2</v>
      </c>
      <c r="J30" s="251">
        <v>1</v>
      </c>
      <c r="K30" s="269">
        <v>0</v>
      </c>
      <c r="L30" s="251">
        <v>0</v>
      </c>
      <c r="M30" s="251">
        <v>3</v>
      </c>
      <c r="N30" s="268">
        <v>69</v>
      </c>
      <c r="O30" s="251">
        <v>6</v>
      </c>
      <c r="P30" s="251">
        <v>21</v>
      </c>
      <c r="Q30" s="251">
        <v>2</v>
      </c>
      <c r="R30" s="251">
        <v>18</v>
      </c>
      <c r="S30" s="273"/>
      <c r="T30" s="273"/>
      <c r="U30" s="273"/>
      <c r="V30" s="273"/>
    </row>
    <row r="31" spans="2:22" ht="13.2" x14ac:dyDescent="0.2">
      <c r="B31" s="621"/>
      <c r="C31" s="270"/>
      <c r="D31" s="270"/>
      <c r="E31" s="274" t="s">
        <v>268</v>
      </c>
      <c r="F31" s="251">
        <v>0</v>
      </c>
      <c r="G31" s="251">
        <v>0</v>
      </c>
      <c r="H31" s="251">
        <v>0</v>
      </c>
      <c r="I31" s="251">
        <v>0</v>
      </c>
      <c r="J31" s="251">
        <v>0</v>
      </c>
      <c r="K31" s="251">
        <v>0</v>
      </c>
      <c r="L31" s="251">
        <v>0</v>
      </c>
      <c r="M31" s="251">
        <v>0</v>
      </c>
      <c r="N31" s="251">
        <v>0</v>
      </c>
      <c r="O31" s="251">
        <v>0</v>
      </c>
      <c r="P31" s="251">
        <v>0</v>
      </c>
      <c r="Q31" s="251">
        <v>0</v>
      </c>
      <c r="R31" s="251">
        <v>0</v>
      </c>
      <c r="S31" s="273"/>
      <c r="T31" s="273"/>
      <c r="U31" s="273"/>
      <c r="V31" s="273"/>
    </row>
    <row r="32" spans="2:22" ht="13.2" x14ac:dyDescent="0.2">
      <c r="B32" s="621"/>
      <c r="C32" s="270"/>
      <c r="D32" s="270"/>
      <c r="E32" s="274" t="s">
        <v>269</v>
      </c>
      <c r="F32" s="251">
        <v>109</v>
      </c>
      <c r="G32" s="268">
        <v>9</v>
      </c>
      <c r="H32" s="251">
        <v>1</v>
      </c>
      <c r="I32" s="268">
        <v>8</v>
      </c>
      <c r="J32" s="251">
        <v>2</v>
      </c>
      <c r="K32" s="269">
        <v>0</v>
      </c>
      <c r="L32" s="251">
        <v>0</v>
      </c>
      <c r="M32" s="251">
        <v>6</v>
      </c>
      <c r="N32" s="268">
        <v>77</v>
      </c>
      <c r="O32" s="251">
        <v>4</v>
      </c>
      <c r="P32" s="251">
        <v>9</v>
      </c>
      <c r="Q32" s="251">
        <v>0</v>
      </c>
      <c r="R32" s="251">
        <v>8</v>
      </c>
      <c r="S32" s="273"/>
      <c r="T32" s="273"/>
      <c r="U32" s="273"/>
      <c r="V32" s="273"/>
    </row>
    <row r="33" spans="2:22" ht="13.2" x14ac:dyDescent="0.2">
      <c r="B33" s="621"/>
      <c r="C33" s="270"/>
      <c r="D33" s="270"/>
      <c r="E33" s="274" t="s">
        <v>270</v>
      </c>
      <c r="F33" s="251">
        <v>11</v>
      </c>
      <c r="G33" s="251">
        <v>1</v>
      </c>
      <c r="H33" s="251">
        <v>0</v>
      </c>
      <c r="I33" s="251">
        <v>1</v>
      </c>
      <c r="J33" s="251">
        <v>1</v>
      </c>
      <c r="K33" s="251">
        <v>0</v>
      </c>
      <c r="L33" s="251">
        <v>0</v>
      </c>
      <c r="M33" s="251">
        <v>1</v>
      </c>
      <c r="N33" s="251">
        <v>7</v>
      </c>
      <c r="O33" s="251">
        <v>0</v>
      </c>
      <c r="P33" s="251">
        <v>1</v>
      </c>
      <c r="Q33" s="251">
        <v>0</v>
      </c>
      <c r="R33" s="251">
        <v>1</v>
      </c>
      <c r="S33" s="273"/>
      <c r="T33" s="273"/>
      <c r="U33" s="273"/>
      <c r="V33" s="273"/>
    </row>
    <row r="34" spans="2:22" ht="13.2" x14ac:dyDescent="0.2">
      <c r="B34" s="622"/>
      <c r="C34" s="275"/>
      <c r="D34" s="275"/>
      <c r="E34" s="274" t="s">
        <v>96</v>
      </c>
      <c r="F34" s="251">
        <v>44</v>
      </c>
      <c r="G34" s="251">
        <v>3</v>
      </c>
      <c r="H34" s="251">
        <v>3</v>
      </c>
      <c r="I34" s="251">
        <v>0</v>
      </c>
      <c r="J34" s="251">
        <v>0</v>
      </c>
      <c r="K34" s="251">
        <v>0</v>
      </c>
      <c r="L34" s="251">
        <v>0</v>
      </c>
      <c r="M34" s="251">
        <v>8</v>
      </c>
      <c r="N34" s="251">
        <v>21</v>
      </c>
      <c r="O34" s="251">
        <v>6</v>
      </c>
      <c r="P34" s="251">
        <v>7</v>
      </c>
      <c r="Q34" s="251">
        <v>1</v>
      </c>
      <c r="R34" s="251">
        <v>4</v>
      </c>
      <c r="S34" s="273"/>
      <c r="T34" s="273"/>
      <c r="U34" s="273"/>
      <c r="V34" s="273"/>
    </row>
    <row r="35" spans="2:22" ht="15" x14ac:dyDescent="0.2">
      <c r="B35" s="276"/>
      <c r="C35" s="277"/>
      <c r="D35" s="277"/>
      <c r="E35" s="277"/>
      <c r="F35" s="278"/>
      <c r="G35" s="278"/>
      <c r="H35" s="278"/>
      <c r="I35" s="278"/>
      <c r="J35" s="278"/>
      <c r="K35" s="278"/>
      <c r="L35" s="278"/>
      <c r="M35" s="278"/>
      <c r="N35" s="278"/>
      <c r="O35" s="278"/>
      <c r="P35" s="278"/>
      <c r="Q35" s="278"/>
      <c r="R35" s="278"/>
      <c r="S35" s="278"/>
      <c r="T35" s="278"/>
      <c r="U35" s="278"/>
      <c r="V35" s="278"/>
    </row>
    <row r="36" spans="2:22" ht="13.2" x14ac:dyDescent="0.2">
      <c r="B36" s="244"/>
      <c r="C36" s="245"/>
      <c r="D36" s="245"/>
      <c r="E36" s="245"/>
      <c r="F36" s="244"/>
      <c r="G36" s="244"/>
      <c r="H36" s="244"/>
      <c r="I36" s="244"/>
      <c r="J36" s="244"/>
      <c r="K36" s="244"/>
      <c r="L36" s="244"/>
      <c r="M36" s="244"/>
      <c r="N36" s="244"/>
      <c r="O36" s="244"/>
      <c r="P36" s="244"/>
      <c r="Q36" s="244"/>
      <c r="R36" s="244"/>
      <c r="S36" s="244"/>
      <c r="T36" s="244"/>
      <c r="U36" s="244"/>
      <c r="V36" s="244"/>
    </row>
  </sheetData>
  <mergeCells count="33">
    <mergeCell ref="D23:E23"/>
    <mergeCell ref="D21:E21"/>
    <mergeCell ref="W3:Z7"/>
    <mergeCell ref="B4:E8"/>
    <mergeCell ref="F4:R4"/>
    <mergeCell ref="F5:F8"/>
    <mergeCell ref="G5:G8"/>
    <mergeCell ref="M5:M8"/>
    <mergeCell ref="N5:N8"/>
    <mergeCell ref="P5:P8"/>
    <mergeCell ref="Q5:Q8"/>
    <mergeCell ref="R5:R8"/>
    <mergeCell ref="H6:H8"/>
    <mergeCell ref="I6:I8"/>
    <mergeCell ref="L6:L8"/>
    <mergeCell ref="K6:K8"/>
    <mergeCell ref="O6:O8"/>
    <mergeCell ref="C24:E24"/>
    <mergeCell ref="D26:E26"/>
    <mergeCell ref="B9:B13"/>
    <mergeCell ref="C9:E9"/>
    <mergeCell ref="C10:E10"/>
    <mergeCell ref="C12:E12"/>
    <mergeCell ref="B14:B34"/>
    <mergeCell ref="C14:E14"/>
    <mergeCell ref="D16:E16"/>
    <mergeCell ref="D17:E17"/>
    <mergeCell ref="D18:E18"/>
    <mergeCell ref="D19:E19"/>
    <mergeCell ref="D27:E27"/>
    <mergeCell ref="D28:E28"/>
    <mergeCell ref="D20:E20"/>
    <mergeCell ref="D22:E22"/>
  </mergeCells>
  <phoneticPr fontId="6"/>
  <pageMargins left="0.7" right="0.7" top="0.75" bottom="0.75" header="0.3" footer="0.3"/>
  <pageSetup paperSize="9" scale="71" orientation="portrait" verticalDpi="0" r:id="rId1"/>
  <colBreaks count="1" manualBreakCount="1">
    <brk id="18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2:P9"/>
  <sheetViews>
    <sheetView showGridLines="0" zoomScaleNormal="100" workbookViewId="0">
      <selection activeCell="M13" sqref="M13"/>
    </sheetView>
  </sheetViews>
  <sheetFormatPr defaultRowHeight="13.2" x14ac:dyDescent="0.2"/>
  <cols>
    <col min="2" max="3" width="1.109375" customWidth="1"/>
    <col min="4" max="4" width="12.6640625" customWidth="1"/>
  </cols>
  <sheetData>
    <row r="2" spans="2:16" ht="16.2" x14ac:dyDescent="0.2">
      <c r="B2" s="5" t="s">
        <v>273</v>
      </c>
    </row>
    <row r="4" spans="2:16" ht="13.8" x14ac:dyDescent="0.2">
      <c r="B4" s="600"/>
      <c r="C4" s="601"/>
      <c r="D4" s="602"/>
      <c r="E4" s="215" t="s">
        <v>20</v>
      </c>
      <c r="F4" s="215" t="s">
        <v>21</v>
      </c>
      <c r="G4" s="215" t="s">
        <v>22</v>
      </c>
      <c r="H4" s="215" t="s">
        <v>23</v>
      </c>
      <c r="I4" s="215" t="s">
        <v>24</v>
      </c>
      <c r="J4" s="215" t="s">
        <v>25</v>
      </c>
      <c r="K4" s="216" t="s">
        <v>26</v>
      </c>
      <c r="L4" s="215" t="s">
        <v>27</v>
      </c>
      <c r="M4" s="215" t="s">
        <v>28</v>
      </c>
      <c r="N4" s="215" t="s">
        <v>29</v>
      </c>
      <c r="O4" s="217" t="s">
        <v>233</v>
      </c>
      <c r="P4" s="218" t="s">
        <v>82</v>
      </c>
    </row>
    <row r="5" spans="2:16" ht="13.8" x14ac:dyDescent="0.2">
      <c r="B5" s="603" t="s">
        <v>272</v>
      </c>
      <c r="C5" s="604"/>
      <c r="D5" s="605"/>
      <c r="E5" s="219">
        <v>8386</v>
      </c>
      <c r="F5" s="219">
        <v>6737</v>
      </c>
      <c r="G5" s="219">
        <v>6067</v>
      </c>
      <c r="H5" s="219">
        <v>5148</v>
      </c>
      <c r="I5" s="219">
        <v>4159</v>
      </c>
      <c r="J5" s="219">
        <v>3726</v>
      </c>
      <c r="K5" s="220">
        <v>4264</v>
      </c>
      <c r="L5" s="221">
        <v>4902</v>
      </c>
      <c r="M5" s="221">
        <v>3855</v>
      </c>
      <c r="N5" s="222">
        <v>4012</v>
      </c>
      <c r="O5" s="223">
        <f>N5-M5</f>
        <v>157</v>
      </c>
      <c r="P5" s="224">
        <f>O5/M5</f>
        <v>4.0726329442282751E-2</v>
      </c>
    </row>
    <row r="6" spans="2:16" ht="13.8" x14ac:dyDescent="0.2">
      <c r="B6" s="225"/>
      <c r="C6" s="606" t="s">
        <v>235</v>
      </c>
      <c r="D6" s="607"/>
      <c r="E6" s="226">
        <v>2306</v>
      </c>
      <c r="F6" s="226">
        <v>2047</v>
      </c>
      <c r="G6" s="226">
        <v>2184</v>
      </c>
      <c r="H6" s="226">
        <v>2404</v>
      </c>
      <c r="I6" s="226">
        <v>2328</v>
      </c>
      <c r="J6" s="226">
        <v>2303</v>
      </c>
      <c r="K6" s="227">
        <v>2814</v>
      </c>
      <c r="L6" s="228">
        <v>3303</v>
      </c>
      <c r="M6" s="228">
        <v>1999</v>
      </c>
      <c r="N6" s="229">
        <v>2019</v>
      </c>
      <c r="O6" s="230">
        <f>N6-M6</f>
        <v>20</v>
      </c>
      <c r="P6" s="231">
        <f>O6/M6</f>
        <v>1.0005002501250625E-2</v>
      </c>
    </row>
    <row r="7" spans="2:16" ht="13.8" x14ac:dyDescent="0.2">
      <c r="B7" s="232"/>
      <c r="C7" s="233"/>
      <c r="D7" s="234" t="s">
        <v>87</v>
      </c>
      <c r="E7" s="235">
        <f t="shared" ref="E7:M7" si="0">E6/E5</f>
        <v>0.27498211304555209</v>
      </c>
      <c r="F7" s="235">
        <f t="shared" si="0"/>
        <v>0.30384444114591064</v>
      </c>
      <c r="G7" s="235">
        <f t="shared" si="0"/>
        <v>0.35998022086698533</v>
      </c>
      <c r="H7" s="235">
        <f t="shared" si="0"/>
        <v>0.466977466977467</v>
      </c>
      <c r="I7" s="235">
        <f t="shared" si="0"/>
        <v>0.55974993988939648</v>
      </c>
      <c r="J7" s="235">
        <f t="shared" si="0"/>
        <v>0.61808910359634994</v>
      </c>
      <c r="K7" s="235">
        <f t="shared" si="0"/>
        <v>0.65994371482176362</v>
      </c>
      <c r="L7" s="235">
        <f t="shared" si="0"/>
        <v>0.67380660954712357</v>
      </c>
      <c r="M7" s="235">
        <f t="shared" si="0"/>
        <v>0.51854734111543455</v>
      </c>
      <c r="N7" s="235">
        <f>N6/N5</f>
        <v>0.50324027916251246</v>
      </c>
      <c r="O7" s="652">
        <f>(ROUND(N7,3)-ROUND(M7,3))*100</f>
        <v>-1.6000000000000014</v>
      </c>
      <c r="P7" s="653"/>
    </row>
    <row r="8" spans="2:16" ht="13.8" x14ac:dyDescent="0.2">
      <c r="B8" s="236"/>
      <c r="C8" s="606" t="s">
        <v>237</v>
      </c>
      <c r="D8" s="607"/>
      <c r="E8" s="237">
        <v>6080</v>
      </c>
      <c r="F8" s="237">
        <v>4690</v>
      </c>
      <c r="G8" s="237">
        <v>3883</v>
      </c>
      <c r="H8" s="237">
        <v>2744</v>
      </c>
      <c r="I8" s="237">
        <v>1831</v>
      </c>
      <c r="J8" s="237">
        <v>1423</v>
      </c>
      <c r="K8" s="238">
        <v>1450</v>
      </c>
      <c r="L8" s="239">
        <v>1599</v>
      </c>
      <c r="M8" s="239">
        <v>1856</v>
      </c>
      <c r="N8" s="240">
        <v>1993</v>
      </c>
      <c r="O8" s="230">
        <f>N8-M8</f>
        <v>137</v>
      </c>
      <c r="P8" s="231">
        <f>O8/M8</f>
        <v>7.3814655172413798E-2</v>
      </c>
    </row>
    <row r="9" spans="2:16" ht="13.8" x14ac:dyDescent="0.2">
      <c r="B9" s="241"/>
      <c r="C9" s="233"/>
      <c r="D9" s="234" t="s">
        <v>87</v>
      </c>
      <c r="E9" s="242">
        <f t="shared" ref="E9:M9" si="1">E8/E5</f>
        <v>0.72501788695444791</v>
      </c>
      <c r="F9" s="242">
        <f t="shared" si="1"/>
        <v>0.69615555885408931</v>
      </c>
      <c r="G9" s="242">
        <f t="shared" si="1"/>
        <v>0.64001977913301467</v>
      </c>
      <c r="H9" s="242">
        <f t="shared" si="1"/>
        <v>0.533022533022533</v>
      </c>
      <c r="I9" s="242">
        <f t="shared" si="1"/>
        <v>0.44025006011060352</v>
      </c>
      <c r="J9" s="242">
        <f t="shared" si="1"/>
        <v>0.38191089640365</v>
      </c>
      <c r="K9" s="242">
        <f>K8/K5</f>
        <v>0.34005628517823638</v>
      </c>
      <c r="L9" s="242">
        <f t="shared" si="1"/>
        <v>0.32619339045287638</v>
      </c>
      <c r="M9" s="242">
        <f t="shared" si="1"/>
        <v>0.48145265888456551</v>
      </c>
      <c r="N9" s="242">
        <f>N8/N5</f>
        <v>0.49675972083748754</v>
      </c>
      <c r="O9" s="652">
        <f>(ROUND(N9,3)-ROUND(M9,3))*100</f>
        <v>1.6000000000000014</v>
      </c>
      <c r="P9" s="653"/>
    </row>
  </sheetData>
  <mergeCells count="6">
    <mergeCell ref="O9:P9"/>
    <mergeCell ref="B4:D4"/>
    <mergeCell ref="B5:D5"/>
    <mergeCell ref="C6:D6"/>
    <mergeCell ref="O7:P7"/>
    <mergeCell ref="C8:D8"/>
  </mergeCells>
  <phoneticPr fontId="6"/>
  <pageMargins left="0.7" right="0.7" top="0.75" bottom="0.75" header="0.3" footer="0.3"/>
  <pageSetup paperSize="9" scale="67"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2:P31"/>
  <sheetViews>
    <sheetView showGridLines="0" zoomScaleNormal="100" workbookViewId="0">
      <selection activeCell="R16" sqref="R16"/>
    </sheetView>
  </sheetViews>
  <sheetFormatPr defaultRowHeight="13.2" x14ac:dyDescent="0.2"/>
  <cols>
    <col min="2" max="2" width="5.21875" customWidth="1"/>
    <col min="3" max="4" width="1.109375" customWidth="1"/>
    <col min="5" max="5" width="9.88671875" customWidth="1"/>
    <col min="6" max="16" width="7.77734375" customWidth="1"/>
  </cols>
  <sheetData>
    <row r="2" spans="2:16" ht="22.5" customHeight="1" x14ac:dyDescent="0.2">
      <c r="B2" s="5" t="s">
        <v>274</v>
      </c>
    </row>
    <row r="3" spans="2:16" ht="13.5" customHeight="1" x14ac:dyDescent="0.2"/>
    <row r="4" spans="2:16" ht="13.5" customHeight="1" x14ac:dyDescent="0.2">
      <c r="B4" s="668"/>
      <c r="C4" s="669"/>
      <c r="D4" s="669"/>
      <c r="E4" s="670"/>
      <c r="F4" s="674" t="s">
        <v>275</v>
      </c>
      <c r="G4" s="675"/>
      <c r="H4" s="676"/>
      <c r="I4" s="676"/>
      <c r="J4" s="676"/>
      <c r="K4" s="676"/>
      <c r="L4" s="676"/>
      <c r="M4" s="676"/>
      <c r="N4" s="676"/>
      <c r="O4" s="676"/>
      <c r="P4" s="677"/>
    </row>
    <row r="5" spans="2:16" ht="21" customHeight="1" x14ac:dyDescent="0.2">
      <c r="B5" s="671"/>
      <c r="C5" s="672"/>
      <c r="D5" s="672"/>
      <c r="E5" s="673"/>
      <c r="F5" s="285" t="s">
        <v>243</v>
      </c>
      <c r="G5" s="286" t="s">
        <v>88</v>
      </c>
      <c r="H5" s="286" t="s">
        <v>276</v>
      </c>
      <c r="I5" s="286" t="s">
        <v>91</v>
      </c>
      <c r="J5" s="287" t="s">
        <v>95</v>
      </c>
      <c r="K5" s="286" t="s">
        <v>277</v>
      </c>
      <c r="L5" s="286" t="s">
        <v>93</v>
      </c>
      <c r="M5" s="287" t="s">
        <v>278</v>
      </c>
      <c r="N5" s="288" t="s">
        <v>279</v>
      </c>
      <c r="O5" s="288" t="s">
        <v>280</v>
      </c>
      <c r="P5" s="286" t="s">
        <v>96</v>
      </c>
    </row>
    <row r="6" spans="2:16" ht="14.25" customHeight="1" x14ac:dyDescent="0.2">
      <c r="B6" s="678" t="s">
        <v>281</v>
      </c>
      <c r="C6" s="659" t="s">
        <v>256</v>
      </c>
      <c r="D6" s="660"/>
      <c r="E6" s="660"/>
      <c r="F6" s="289">
        <f>F7+F9</f>
        <v>4012</v>
      </c>
      <c r="G6" s="289">
        <f t="shared" ref="G6:P6" si="0">G7+G9</f>
        <v>2520</v>
      </c>
      <c r="H6" s="289">
        <f t="shared" si="0"/>
        <v>220</v>
      </c>
      <c r="I6" s="289">
        <f t="shared" si="0"/>
        <v>36</v>
      </c>
      <c r="J6" s="289">
        <f t="shared" si="0"/>
        <v>465</v>
      </c>
      <c r="K6" s="289">
        <f t="shared" si="0"/>
        <v>30</v>
      </c>
      <c r="L6" s="289">
        <f t="shared" si="0"/>
        <v>116</v>
      </c>
      <c r="M6" s="289">
        <f t="shared" si="0"/>
        <v>115</v>
      </c>
      <c r="N6" s="289">
        <f t="shared" si="0"/>
        <v>3</v>
      </c>
      <c r="O6" s="289">
        <f t="shared" si="0"/>
        <v>158</v>
      </c>
      <c r="P6" s="289">
        <f t="shared" si="0"/>
        <v>349</v>
      </c>
    </row>
    <row r="7" spans="2:16" ht="15" customHeight="1" x14ac:dyDescent="0.2">
      <c r="B7" s="679"/>
      <c r="C7" s="680" t="s">
        <v>235</v>
      </c>
      <c r="D7" s="681"/>
      <c r="E7" s="681"/>
      <c r="F7" s="290">
        <f>F11</f>
        <v>2019</v>
      </c>
      <c r="G7" s="290">
        <f t="shared" ref="G7:O7" si="1">G11</f>
        <v>621</v>
      </c>
      <c r="H7" s="290">
        <f t="shared" si="1"/>
        <v>200</v>
      </c>
      <c r="I7" s="290">
        <f t="shared" si="1"/>
        <v>36</v>
      </c>
      <c r="J7" s="290">
        <f t="shared" si="1"/>
        <v>417</v>
      </c>
      <c r="K7" s="290">
        <f t="shared" si="1"/>
        <v>29</v>
      </c>
      <c r="L7" s="290">
        <f t="shared" si="1"/>
        <v>109</v>
      </c>
      <c r="M7" s="290">
        <f t="shared" si="1"/>
        <v>112</v>
      </c>
      <c r="N7" s="290">
        <f t="shared" si="1"/>
        <v>3</v>
      </c>
      <c r="O7" s="290">
        <f t="shared" si="1"/>
        <v>152</v>
      </c>
      <c r="P7" s="291">
        <f>P11</f>
        <v>340</v>
      </c>
    </row>
    <row r="8" spans="2:16" ht="13.8" x14ac:dyDescent="0.2">
      <c r="B8" s="679"/>
      <c r="C8" s="292"/>
      <c r="D8" s="293"/>
      <c r="E8" s="294" t="s">
        <v>257</v>
      </c>
      <c r="F8" s="295">
        <v>1</v>
      </c>
      <c r="G8" s="296">
        <f t="shared" ref="G8:P8" si="2">G7/$F$7</f>
        <v>0.30757800891530462</v>
      </c>
      <c r="H8" s="296">
        <f t="shared" si="2"/>
        <v>9.9058940069341253E-2</v>
      </c>
      <c r="I8" s="296">
        <f t="shared" si="2"/>
        <v>1.7830609212481426E-2</v>
      </c>
      <c r="J8" s="296">
        <f t="shared" si="2"/>
        <v>0.20653789004457651</v>
      </c>
      <c r="K8" s="296">
        <f t="shared" si="2"/>
        <v>1.4363546310054482E-2</v>
      </c>
      <c r="L8" s="296">
        <f t="shared" si="2"/>
        <v>5.3987122337790988E-2</v>
      </c>
      <c r="M8" s="296">
        <f t="shared" si="2"/>
        <v>5.5473006438831102E-2</v>
      </c>
      <c r="N8" s="296">
        <f t="shared" si="2"/>
        <v>1.4858841010401188E-3</v>
      </c>
      <c r="O8" s="296">
        <f t="shared" si="2"/>
        <v>7.5284794452699352E-2</v>
      </c>
      <c r="P8" s="297">
        <f t="shared" si="2"/>
        <v>0.16840019811788015</v>
      </c>
    </row>
    <row r="9" spans="2:16" ht="13.8" x14ac:dyDescent="0.2">
      <c r="B9" s="679"/>
      <c r="C9" s="661" t="s">
        <v>237</v>
      </c>
      <c r="D9" s="662"/>
      <c r="E9" s="662"/>
      <c r="F9" s="290">
        <f>F21</f>
        <v>1993</v>
      </c>
      <c r="G9" s="290">
        <f t="shared" ref="G9:P9" si="3">G21</f>
        <v>1899</v>
      </c>
      <c r="H9" s="290">
        <f t="shared" si="3"/>
        <v>20</v>
      </c>
      <c r="I9" s="290">
        <f t="shared" si="3"/>
        <v>0</v>
      </c>
      <c r="J9" s="290">
        <f t="shared" si="3"/>
        <v>48</v>
      </c>
      <c r="K9" s="290">
        <f t="shared" si="3"/>
        <v>1</v>
      </c>
      <c r="L9" s="290">
        <f t="shared" si="3"/>
        <v>7</v>
      </c>
      <c r="M9" s="290">
        <f t="shared" si="3"/>
        <v>3</v>
      </c>
      <c r="N9" s="290">
        <f t="shared" si="3"/>
        <v>0</v>
      </c>
      <c r="O9" s="290">
        <f t="shared" si="3"/>
        <v>6</v>
      </c>
      <c r="P9" s="290">
        <f t="shared" si="3"/>
        <v>9</v>
      </c>
    </row>
    <row r="10" spans="2:16" ht="14.4" thickBot="1" x14ac:dyDescent="0.25">
      <c r="B10" s="679"/>
      <c r="C10" s="292"/>
      <c r="D10" s="293"/>
      <c r="E10" s="298" t="s">
        <v>257</v>
      </c>
      <c r="F10" s="295">
        <v>1</v>
      </c>
      <c r="G10" s="299">
        <f>G9/$F$9</f>
        <v>0.95283492222779731</v>
      </c>
      <c r="H10" s="299">
        <f t="shared" ref="H10:P10" si="4">H9/$F$9</f>
        <v>1.0035122930255895E-2</v>
      </c>
      <c r="I10" s="299">
        <f t="shared" si="4"/>
        <v>0</v>
      </c>
      <c r="J10" s="299">
        <f t="shared" si="4"/>
        <v>2.408429503261415E-2</v>
      </c>
      <c r="K10" s="299">
        <f t="shared" si="4"/>
        <v>5.0175614651279475E-4</v>
      </c>
      <c r="L10" s="299">
        <f t="shared" si="4"/>
        <v>3.5122930255895636E-3</v>
      </c>
      <c r="M10" s="299">
        <f t="shared" si="4"/>
        <v>1.5052684395383843E-3</v>
      </c>
      <c r="N10" s="299">
        <f t="shared" si="4"/>
        <v>0</v>
      </c>
      <c r="O10" s="299">
        <f t="shared" si="4"/>
        <v>3.0105368790767687E-3</v>
      </c>
      <c r="P10" s="299">
        <f t="shared" si="4"/>
        <v>4.5158053186151528E-3</v>
      </c>
    </row>
    <row r="11" spans="2:16" ht="14.4" thickTop="1" x14ac:dyDescent="0.2">
      <c r="B11" s="663" t="s">
        <v>258</v>
      </c>
      <c r="C11" s="654" t="s">
        <v>235</v>
      </c>
      <c r="D11" s="655"/>
      <c r="E11" s="655"/>
      <c r="F11" s="300">
        <f>SUM(F13:F20)</f>
        <v>2019</v>
      </c>
      <c r="G11" s="300">
        <f t="shared" ref="G11:P11" si="5">SUM(G13:G20)</f>
        <v>621</v>
      </c>
      <c r="H11" s="300">
        <f t="shared" si="5"/>
        <v>200</v>
      </c>
      <c r="I11" s="300">
        <f t="shared" si="5"/>
        <v>36</v>
      </c>
      <c r="J11" s="300">
        <f t="shared" si="5"/>
        <v>417</v>
      </c>
      <c r="K11" s="300">
        <f t="shared" si="5"/>
        <v>29</v>
      </c>
      <c r="L11" s="300">
        <f t="shared" si="5"/>
        <v>109</v>
      </c>
      <c r="M11" s="300">
        <f t="shared" si="5"/>
        <v>112</v>
      </c>
      <c r="N11" s="300">
        <f t="shared" si="5"/>
        <v>3</v>
      </c>
      <c r="O11" s="300">
        <f t="shared" si="5"/>
        <v>152</v>
      </c>
      <c r="P11" s="300">
        <f t="shared" si="5"/>
        <v>340</v>
      </c>
    </row>
    <row r="12" spans="2:16" ht="13.8" x14ac:dyDescent="0.2">
      <c r="B12" s="664"/>
      <c r="C12" s="292"/>
      <c r="D12" s="301"/>
      <c r="E12" s="294" t="s">
        <v>257</v>
      </c>
      <c r="F12" s="302">
        <f>F11/F6</f>
        <v>0.50324027916251246</v>
      </c>
      <c r="G12" s="302">
        <f t="shared" ref="G12:P12" si="6">G11/G6</f>
        <v>0.24642857142857144</v>
      </c>
      <c r="H12" s="302">
        <f t="shared" si="6"/>
        <v>0.90909090909090906</v>
      </c>
      <c r="I12" s="302">
        <f t="shared" si="6"/>
        <v>1</v>
      </c>
      <c r="J12" s="302">
        <f t="shared" si="6"/>
        <v>0.89677419354838706</v>
      </c>
      <c r="K12" s="302">
        <f t="shared" si="6"/>
        <v>0.96666666666666667</v>
      </c>
      <c r="L12" s="302">
        <f t="shared" si="6"/>
        <v>0.93965517241379315</v>
      </c>
      <c r="M12" s="302">
        <f t="shared" si="6"/>
        <v>0.97391304347826091</v>
      </c>
      <c r="N12" s="302">
        <f t="shared" si="6"/>
        <v>1</v>
      </c>
      <c r="O12" s="302">
        <f t="shared" si="6"/>
        <v>0.96202531645569622</v>
      </c>
      <c r="P12" s="302">
        <f t="shared" si="6"/>
        <v>0.97421203438395421</v>
      </c>
    </row>
    <row r="13" spans="2:16" ht="13.8" x14ac:dyDescent="0.2">
      <c r="B13" s="664"/>
      <c r="C13" s="303"/>
      <c r="D13" s="659" t="s">
        <v>282</v>
      </c>
      <c r="E13" s="660"/>
      <c r="F13" s="289">
        <v>12</v>
      </c>
      <c r="G13" s="289">
        <v>5</v>
      </c>
      <c r="H13" s="289">
        <v>0</v>
      </c>
      <c r="I13" s="289">
        <v>0</v>
      </c>
      <c r="J13" s="289">
        <v>7</v>
      </c>
      <c r="K13" s="289">
        <v>0</v>
      </c>
      <c r="L13" s="289">
        <v>0</v>
      </c>
      <c r="M13" s="289">
        <v>0</v>
      </c>
      <c r="N13" s="289">
        <v>0</v>
      </c>
      <c r="O13" s="289">
        <v>0</v>
      </c>
      <c r="P13" s="289">
        <f>F13-SUM(G13:O13)</f>
        <v>0</v>
      </c>
    </row>
    <row r="14" spans="2:16" ht="13.8" x14ac:dyDescent="0.2">
      <c r="B14" s="664"/>
      <c r="C14" s="303"/>
      <c r="D14" s="659" t="s">
        <v>283</v>
      </c>
      <c r="E14" s="660"/>
      <c r="F14" s="289">
        <v>252</v>
      </c>
      <c r="G14" s="289">
        <v>83</v>
      </c>
      <c r="H14" s="289">
        <v>8</v>
      </c>
      <c r="I14" s="289">
        <v>4</v>
      </c>
      <c r="J14" s="289">
        <v>109</v>
      </c>
      <c r="K14" s="289">
        <v>1</v>
      </c>
      <c r="L14" s="289">
        <v>12</v>
      </c>
      <c r="M14" s="289">
        <v>1</v>
      </c>
      <c r="N14" s="289">
        <v>2</v>
      </c>
      <c r="O14" s="289">
        <v>11</v>
      </c>
      <c r="P14" s="289">
        <f t="shared" ref="P14:P19" si="7">F14-SUM(G14:O14)</f>
        <v>21</v>
      </c>
    </row>
    <row r="15" spans="2:16" ht="13.8" x14ac:dyDescent="0.2">
      <c r="B15" s="664"/>
      <c r="C15" s="303"/>
      <c r="D15" s="659" t="s">
        <v>284</v>
      </c>
      <c r="E15" s="660"/>
      <c r="F15" s="289">
        <v>381</v>
      </c>
      <c r="G15" s="289">
        <v>189</v>
      </c>
      <c r="H15" s="289">
        <v>16</v>
      </c>
      <c r="I15" s="289">
        <v>0</v>
      </c>
      <c r="J15" s="289">
        <v>29</v>
      </c>
      <c r="K15" s="289">
        <v>2</v>
      </c>
      <c r="L15" s="289">
        <v>28</v>
      </c>
      <c r="M15" s="289">
        <v>16</v>
      </c>
      <c r="N15" s="289">
        <v>0</v>
      </c>
      <c r="O15" s="289">
        <v>16</v>
      </c>
      <c r="P15" s="289">
        <f t="shared" si="7"/>
        <v>85</v>
      </c>
    </row>
    <row r="16" spans="2:16" ht="13.8" x14ac:dyDescent="0.2">
      <c r="B16" s="664"/>
      <c r="C16" s="303"/>
      <c r="D16" s="659" t="s">
        <v>260</v>
      </c>
      <c r="E16" s="660"/>
      <c r="F16" s="289">
        <v>6</v>
      </c>
      <c r="G16" s="289">
        <v>0</v>
      </c>
      <c r="H16" s="289">
        <v>2</v>
      </c>
      <c r="I16" s="289">
        <v>0</v>
      </c>
      <c r="J16" s="289">
        <v>0</v>
      </c>
      <c r="K16" s="289">
        <v>1</v>
      </c>
      <c r="L16" s="289">
        <v>0</v>
      </c>
      <c r="M16" s="289">
        <v>1</v>
      </c>
      <c r="N16" s="289">
        <v>0</v>
      </c>
      <c r="O16" s="289">
        <v>1</v>
      </c>
      <c r="P16" s="289">
        <f t="shared" si="7"/>
        <v>1</v>
      </c>
    </row>
    <row r="17" spans="2:16" ht="13.8" x14ac:dyDescent="0.2">
      <c r="B17" s="664"/>
      <c r="C17" s="303"/>
      <c r="D17" s="659" t="s">
        <v>267</v>
      </c>
      <c r="E17" s="666"/>
      <c r="F17" s="290">
        <v>117</v>
      </c>
      <c r="G17" s="290">
        <v>63</v>
      </c>
      <c r="H17" s="290">
        <v>1</v>
      </c>
      <c r="I17" s="290">
        <v>0</v>
      </c>
      <c r="J17" s="290">
        <v>2</v>
      </c>
      <c r="K17" s="290">
        <v>0</v>
      </c>
      <c r="L17" s="290">
        <v>5</v>
      </c>
      <c r="M17" s="290">
        <v>7</v>
      </c>
      <c r="N17" s="290">
        <v>0</v>
      </c>
      <c r="O17" s="290">
        <v>2</v>
      </c>
      <c r="P17" s="289">
        <f t="shared" si="7"/>
        <v>37</v>
      </c>
    </row>
    <row r="18" spans="2:16" ht="13.8" x14ac:dyDescent="0.2">
      <c r="B18" s="664"/>
      <c r="C18" s="303"/>
      <c r="D18" s="659" t="s">
        <v>285</v>
      </c>
      <c r="E18" s="660"/>
      <c r="F18" s="289">
        <v>374</v>
      </c>
      <c r="G18" s="289">
        <v>34</v>
      </c>
      <c r="H18" s="289">
        <v>28</v>
      </c>
      <c r="I18" s="289">
        <v>4</v>
      </c>
      <c r="J18" s="289">
        <v>149</v>
      </c>
      <c r="K18" s="289">
        <v>4</v>
      </c>
      <c r="L18" s="289">
        <v>25</v>
      </c>
      <c r="M18" s="289">
        <v>40</v>
      </c>
      <c r="N18" s="289">
        <v>0</v>
      </c>
      <c r="O18" s="289">
        <v>29</v>
      </c>
      <c r="P18" s="289">
        <f t="shared" si="7"/>
        <v>61</v>
      </c>
    </row>
    <row r="19" spans="2:16" ht="13.8" x14ac:dyDescent="0.2">
      <c r="B19" s="664"/>
      <c r="C19" s="292"/>
      <c r="D19" s="657" t="s">
        <v>261</v>
      </c>
      <c r="E19" s="667"/>
      <c r="F19" s="289">
        <v>391</v>
      </c>
      <c r="G19" s="289">
        <v>36</v>
      </c>
      <c r="H19" s="289">
        <v>120</v>
      </c>
      <c r="I19" s="289">
        <v>25</v>
      </c>
      <c r="J19" s="289">
        <v>79</v>
      </c>
      <c r="K19" s="289">
        <v>10</v>
      </c>
      <c r="L19" s="289">
        <v>14</v>
      </c>
      <c r="M19" s="289">
        <v>16</v>
      </c>
      <c r="N19" s="289">
        <v>0</v>
      </c>
      <c r="O19" s="289">
        <v>43</v>
      </c>
      <c r="P19" s="289">
        <f t="shared" si="7"/>
        <v>48</v>
      </c>
    </row>
    <row r="20" spans="2:16" ht="14.4" thickBot="1" x14ac:dyDescent="0.25">
      <c r="B20" s="664"/>
      <c r="C20" s="292"/>
      <c r="D20" s="661" t="s">
        <v>96</v>
      </c>
      <c r="E20" s="662"/>
      <c r="F20" s="290">
        <v>486</v>
      </c>
      <c r="G20" s="290">
        <v>211</v>
      </c>
      <c r="H20" s="290">
        <v>25</v>
      </c>
      <c r="I20" s="290">
        <v>3</v>
      </c>
      <c r="J20" s="290">
        <v>42</v>
      </c>
      <c r="K20" s="290">
        <v>11</v>
      </c>
      <c r="L20" s="290">
        <v>25</v>
      </c>
      <c r="M20" s="304">
        <v>31</v>
      </c>
      <c r="N20" s="304">
        <v>1</v>
      </c>
      <c r="O20" s="304">
        <v>50</v>
      </c>
      <c r="P20" s="290">
        <f>F20-SUM(G20:O20)</f>
        <v>87</v>
      </c>
    </row>
    <row r="21" spans="2:16" ht="14.4" thickTop="1" x14ac:dyDescent="0.2">
      <c r="B21" s="664"/>
      <c r="C21" s="654" t="s">
        <v>237</v>
      </c>
      <c r="D21" s="655"/>
      <c r="E21" s="656"/>
      <c r="F21" s="300">
        <f>F23+F24+F25</f>
        <v>1993</v>
      </c>
      <c r="G21" s="300">
        <f t="shared" ref="G21:P21" si="8">G23+G24+G25</f>
        <v>1899</v>
      </c>
      <c r="H21" s="300">
        <f t="shared" si="8"/>
        <v>20</v>
      </c>
      <c r="I21" s="300">
        <f t="shared" si="8"/>
        <v>0</v>
      </c>
      <c r="J21" s="300">
        <f t="shared" si="8"/>
        <v>48</v>
      </c>
      <c r="K21" s="300">
        <f t="shared" si="8"/>
        <v>1</v>
      </c>
      <c r="L21" s="300">
        <f t="shared" si="8"/>
        <v>7</v>
      </c>
      <c r="M21" s="305">
        <f t="shared" si="8"/>
        <v>3</v>
      </c>
      <c r="N21" s="305">
        <f t="shared" si="8"/>
        <v>0</v>
      </c>
      <c r="O21" s="305">
        <f t="shared" si="8"/>
        <v>6</v>
      </c>
      <c r="P21" s="305">
        <f t="shared" si="8"/>
        <v>9</v>
      </c>
    </row>
    <row r="22" spans="2:16" ht="13.8" x14ac:dyDescent="0.2">
      <c r="B22" s="664"/>
      <c r="C22" s="292"/>
      <c r="D22" s="301"/>
      <c r="E22" s="294" t="s">
        <v>87</v>
      </c>
      <c r="F22" s="302">
        <f>F21/F6</f>
        <v>0.49675972083748754</v>
      </c>
      <c r="G22" s="302">
        <f t="shared" ref="G22:P22" si="9">G21/G6</f>
        <v>0.75357142857142856</v>
      </c>
      <c r="H22" s="302">
        <f t="shared" si="9"/>
        <v>9.0909090909090912E-2</v>
      </c>
      <c r="I22" s="302">
        <f t="shared" si="9"/>
        <v>0</v>
      </c>
      <c r="J22" s="302">
        <f t="shared" si="9"/>
        <v>0.1032258064516129</v>
      </c>
      <c r="K22" s="302">
        <f t="shared" si="9"/>
        <v>3.3333333333333333E-2</v>
      </c>
      <c r="L22" s="302">
        <f t="shared" si="9"/>
        <v>6.0344827586206899E-2</v>
      </c>
      <c r="M22" s="302">
        <f t="shared" si="9"/>
        <v>2.6086956521739129E-2</v>
      </c>
      <c r="N22" s="302">
        <f t="shared" si="9"/>
        <v>0</v>
      </c>
      <c r="O22" s="302">
        <f t="shared" si="9"/>
        <v>3.7974683544303799E-2</v>
      </c>
      <c r="P22" s="302">
        <f t="shared" si="9"/>
        <v>2.5787965616045846E-2</v>
      </c>
    </row>
    <row r="23" spans="2:16" ht="13.8" x14ac:dyDescent="0.2">
      <c r="B23" s="664"/>
      <c r="C23" s="303"/>
      <c r="D23" s="657" t="s">
        <v>263</v>
      </c>
      <c r="E23" s="658"/>
      <c r="F23" s="289">
        <v>14</v>
      </c>
      <c r="G23" s="289">
        <v>9</v>
      </c>
      <c r="H23" s="289">
        <v>0</v>
      </c>
      <c r="I23" s="289">
        <v>0</v>
      </c>
      <c r="J23" s="289">
        <v>5</v>
      </c>
      <c r="K23" s="289">
        <v>0</v>
      </c>
      <c r="L23" s="289">
        <v>0</v>
      </c>
      <c r="M23" s="289">
        <v>0</v>
      </c>
      <c r="N23" s="289">
        <v>0</v>
      </c>
      <c r="O23" s="289">
        <v>0</v>
      </c>
      <c r="P23" s="289">
        <f>F23-SUM(G23:O23)</f>
        <v>0</v>
      </c>
    </row>
    <row r="24" spans="2:16" ht="13.8" x14ac:dyDescent="0.2">
      <c r="B24" s="664"/>
      <c r="C24" s="303"/>
      <c r="D24" s="659" t="s">
        <v>264</v>
      </c>
      <c r="E24" s="660"/>
      <c r="F24" s="289">
        <v>102</v>
      </c>
      <c r="G24" s="289">
        <v>89</v>
      </c>
      <c r="H24" s="289">
        <v>2</v>
      </c>
      <c r="I24" s="289">
        <v>0</v>
      </c>
      <c r="J24" s="289">
        <v>9</v>
      </c>
      <c r="K24" s="289">
        <v>0</v>
      </c>
      <c r="L24" s="289">
        <v>2</v>
      </c>
      <c r="M24" s="289">
        <v>0</v>
      </c>
      <c r="N24" s="289">
        <v>0</v>
      </c>
      <c r="O24" s="289">
        <v>0</v>
      </c>
      <c r="P24" s="289">
        <f>F24-SUM(G24:O24)</f>
        <v>0</v>
      </c>
    </row>
    <row r="25" spans="2:16" ht="13.8" x14ac:dyDescent="0.2">
      <c r="B25" s="664"/>
      <c r="C25" s="303"/>
      <c r="D25" s="661" t="s">
        <v>265</v>
      </c>
      <c r="E25" s="662"/>
      <c r="F25" s="289">
        <f>SUM(F26:F31)</f>
        <v>1877</v>
      </c>
      <c r="G25" s="289">
        <f t="shared" ref="G25:P25" si="10">SUM(G26:G31)</f>
        <v>1801</v>
      </c>
      <c r="H25" s="289">
        <f t="shared" si="10"/>
        <v>18</v>
      </c>
      <c r="I25" s="289">
        <f t="shared" si="10"/>
        <v>0</v>
      </c>
      <c r="J25" s="289">
        <f t="shared" si="10"/>
        <v>34</v>
      </c>
      <c r="K25" s="289">
        <f t="shared" si="10"/>
        <v>1</v>
      </c>
      <c r="L25" s="289">
        <f t="shared" si="10"/>
        <v>5</v>
      </c>
      <c r="M25" s="289">
        <f t="shared" si="10"/>
        <v>3</v>
      </c>
      <c r="N25" s="289">
        <f t="shared" si="10"/>
        <v>0</v>
      </c>
      <c r="O25" s="289">
        <f t="shared" si="10"/>
        <v>6</v>
      </c>
      <c r="P25" s="289">
        <f t="shared" si="10"/>
        <v>9</v>
      </c>
    </row>
    <row r="26" spans="2:16" ht="13.8" x14ac:dyDescent="0.2">
      <c r="B26" s="664"/>
      <c r="C26" s="303"/>
      <c r="D26" s="303"/>
      <c r="E26" s="306" t="s">
        <v>268</v>
      </c>
      <c r="F26" s="289">
        <v>7</v>
      </c>
      <c r="G26" s="289">
        <v>7</v>
      </c>
      <c r="H26" s="289">
        <v>0</v>
      </c>
      <c r="I26" s="289">
        <v>0</v>
      </c>
      <c r="J26" s="289">
        <v>0</v>
      </c>
      <c r="K26" s="289">
        <v>0</v>
      </c>
      <c r="L26" s="289">
        <v>0</v>
      </c>
      <c r="M26" s="289">
        <v>0</v>
      </c>
      <c r="N26" s="289">
        <v>0</v>
      </c>
      <c r="O26" s="289">
        <v>0</v>
      </c>
      <c r="P26" s="289">
        <f>F26-SUM(G26:O26)</f>
        <v>0</v>
      </c>
    </row>
    <row r="27" spans="2:16" ht="13.8" x14ac:dyDescent="0.2">
      <c r="B27" s="664"/>
      <c r="C27" s="303"/>
      <c r="D27" s="303"/>
      <c r="E27" s="306" t="s">
        <v>266</v>
      </c>
      <c r="F27" s="289">
        <v>635</v>
      </c>
      <c r="G27" s="289">
        <v>620</v>
      </c>
      <c r="H27" s="289">
        <v>6</v>
      </c>
      <c r="I27" s="289">
        <v>0</v>
      </c>
      <c r="J27" s="289">
        <v>6</v>
      </c>
      <c r="K27" s="289">
        <v>1</v>
      </c>
      <c r="L27" s="289">
        <v>0</v>
      </c>
      <c r="M27" s="289">
        <v>0</v>
      </c>
      <c r="N27" s="289">
        <v>0</v>
      </c>
      <c r="O27" s="289">
        <v>1</v>
      </c>
      <c r="P27" s="289">
        <f>F27-SUM(G27:O27)</f>
        <v>1</v>
      </c>
    </row>
    <row r="28" spans="2:16" ht="13.8" x14ac:dyDescent="0.2">
      <c r="B28" s="664"/>
      <c r="C28" s="303"/>
      <c r="D28" s="303"/>
      <c r="E28" s="306" t="s">
        <v>269</v>
      </c>
      <c r="F28" s="289">
        <v>382</v>
      </c>
      <c r="G28" s="289">
        <v>364</v>
      </c>
      <c r="H28" s="289">
        <v>2</v>
      </c>
      <c r="I28" s="289">
        <v>0</v>
      </c>
      <c r="J28" s="289">
        <v>9</v>
      </c>
      <c r="K28" s="289">
        <v>0</v>
      </c>
      <c r="L28" s="289">
        <v>1</v>
      </c>
      <c r="M28" s="289">
        <v>0</v>
      </c>
      <c r="N28" s="289">
        <v>0</v>
      </c>
      <c r="O28" s="289">
        <v>1</v>
      </c>
      <c r="P28" s="289">
        <f t="shared" ref="P28:P30" si="11">F28-SUM(G28:O28)</f>
        <v>5</v>
      </c>
    </row>
    <row r="29" spans="2:16" ht="13.8" x14ac:dyDescent="0.2">
      <c r="B29" s="664"/>
      <c r="C29" s="303"/>
      <c r="D29" s="303"/>
      <c r="E29" s="306" t="s">
        <v>270</v>
      </c>
      <c r="F29" s="289">
        <v>48</v>
      </c>
      <c r="G29" s="289">
        <v>44</v>
      </c>
      <c r="H29" s="289">
        <v>0</v>
      </c>
      <c r="I29" s="289">
        <v>0</v>
      </c>
      <c r="J29" s="289">
        <v>2</v>
      </c>
      <c r="K29" s="289">
        <v>0</v>
      </c>
      <c r="L29" s="289">
        <v>0</v>
      </c>
      <c r="M29" s="289">
        <v>1</v>
      </c>
      <c r="N29" s="289">
        <v>0</v>
      </c>
      <c r="O29" s="289">
        <v>0</v>
      </c>
      <c r="P29" s="289">
        <f t="shared" si="11"/>
        <v>1</v>
      </c>
    </row>
    <row r="30" spans="2:16" ht="13.8" x14ac:dyDescent="0.2">
      <c r="B30" s="664"/>
      <c r="C30" s="303"/>
      <c r="D30" s="303"/>
      <c r="E30" s="306" t="s">
        <v>267</v>
      </c>
      <c r="F30" s="289">
        <v>592</v>
      </c>
      <c r="G30" s="289">
        <v>576</v>
      </c>
      <c r="H30" s="289">
        <v>6</v>
      </c>
      <c r="I30" s="289">
        <v>0</v>
      </c>
      <c r="J30" s="289">
        <v>2</v>
      </c>
      <c r="K30" s="289">
        <v>0</v>
      </c>
      <c r="L30" s="289">
        <v>3</v>
      </c>
      <c r="M30" s="289">
        <v>0</v>
      </c>
      <c r="N30" s="289">
        <v>0</v>
      </c>
      <c r="O30" s="289">
        <v>3</v>
      </c>
      <c r="P30" s="289">
        <f t="shared" si="11"/>
        <v>2</v>
      </c>
    </row>
    <row r="31" spans="2:16" ht="13.8" x14ac:dyDescent="0.2">
      <c r="B31" s="665"/>
      <c r="C31" s="307"/>
      <c r="D31" s="307"/>
      <c r="E31" s="306" t="s">
        <v>96</v>
      </c>
      <c r="F31" s="289">
        <v>213</v>
      </c>
      <c r="G31" s="289">
        <v>190</v>
      </c>
      <c r="H31" s="289">
        <v>4</v>
      </c>
      <c r="I31" s="289">
        <v>0</v>
      </c>
      <c r="J31" s="289">
        <v>15</v>
      </c>
      <c r="K31" s="289">
        <v>0</v>
      </c>
      <c r="L31" s="289">
        <v>1</v>
      </c>
      <c r="M31" s="289">
        <v>2</v>
      </c>
      <c r="N31" s="289">
        <v>0</v>
      </c>
      <c r="O31" s="289">
        <v>1</v>
      </c>
      <c r="P31" s="289">
        <f>F31-SUM(G31:O31)</f>
        <v>0</v>
      </c>
    </row>
  </sheetData>
  <mergeCells count="20">
    <mergeCell ref="B4:E5"/>
    <mergeCell ref="F4:P4"/>
    <mergeCell ref="B6:B10"/>
    <mergeCell ref="C6:E6"/>
    <mergeCell ref="C7:E7"/>
    <mergeCell ref="C9:E9"/>
    <mergeCell ref="C21:E21"/>
    <mergeCell ref="D23:E23"/>
    <mergeCell ref="D24:E24"/>
    <mergeCell ref="D25:E25"/>
    <mergeCell ref="B11:B31"/>
    <mergeCell ref="C11:E11"/>
    <mergeCell ref="D13:E13"/>
    <mergeCell ref="D14:E14"/>
    <mergeCell ref="D15:E15"/>
    <mergeCell ref="D16:E16"/>
    <mergeCell ref="D17:E17"/>
    <mergeCell ref="D18:E18"/>
    <mergeCell ref="D19:E19"/>
    <mergeCell ref="D20:E20"/>
  </mergeCells>
  <phoneticPr fontId="6"/>
  <pageMargins left="0.7" right="0.7" top="0.75" bottom="0.75" header="0.3" footer="0.3"/>
  <pageSetup paperSize="9" scale="79" orientation="portrait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2:W14"/>
  <sheetViews>
    <sheetView showGridLines="0" zoomScale="78" zoomScaleNormal="78" workbookViewId="0">
      <selection activeCell="E14" sqref="E14"/>
    </sheetView>
  </sheetViews>
  <sheetFormatPr defaultRowHeight="13.2" x14ac:dyDescent="0.2"/>
  <cols>
    <col min="1" max="1" width="5.77734375" customWidth="1"/>
    <col min="2" max="3" width="1.6640625" customWidth="1"/>
    <col min="4" max="22" width="9.109375" customWidth="1"/>
    <col min="23" max="23" width="10.33203125" customWidth="1"/>
  </cols>
  <sheetData>
    <row r="2" spans="1:23" ht="35.25" customHeight="1" x14ac:dyDescent="0.2">
      <c r="A2" s="308"/>
      <c r="B2" s="5" t="s">
        <v>300</v>
      </c>
    </row>
    <row r="4" spans="1:23" ht="14.4" x14ac:dyDescent="0.2">
      <c r="B4" s="689"/>
      <c r="C4" s="690"/>
      <c r="D4" s="691"/>
      <c r="E4" s="698" t="s">
        <v>286</v>
      </c>
      <c r="F4" s="309"/>
      <c r="G4" s="309"/>
      <c r="H4" s="309"/>
      <c r="I4" s="309"/>
      <c r="J4" s="309"/>
      <c r="K4" s="309"/>
      <c r="L4" s="309"/>
      <c r="M4" s="309"/>
      <c r="N4" s="309"/>
      <c r="O4" s="309"/>
      <c r="P4" s="309"/>
      <c r="Q4" s="309"/>
      <c r="R4" s="309"/>
      <c r="S4" s="309"/>
      <c r="T4" s="309"/>
      <c r="U4" s="309"/>
      <c r="V4" s="309"/>
      <c r="W4" s="310"/>
    </row>
    <row r="5" spans="1:23" ht="14.4" x14ac:dyDescent="0.2">
      <c r="B5" s="692"/>
      <c r="C5" s="693"/>
      <c r="D5" s="694"/>
      <c r="E5" s="699"/>
      <c r="F5" s="701" t="s">
        <v>84</v>
      </c>
      <c r="G5" s="311"/>
      <c r="H5" s="311"/>
      <c r="I5" s="311"/>
      <c r="J5" s="687" t="s">
        <v>89</v>
      </c>
      <c r="K5" s="715" t="s">
        <v>90</v>
      </c>
      <c r="L5" s="311"/>
      <c r="M5" s="311"/>
      <c r="N5" s="311"/>
      <c r="O5" s="311"/>
      <c r="P5" s="311"/>
      <c r="Q5" s="312"/>
      <c r="R5" s="715" t="s">
        <v>92</v>
      </c>
      <c r="S5" s="311"/>
      <c r="T5" s="311"/>
      <c r="U5" s="311"/>
      <c r="V5" s="687" t="s">
        <v>94</v>
      </c>
      <c r="W5" s="702" t="s">
        <v>287</v>
      </c>
    </row>
    <row r="6" spans="1:23" ht="15" customHeight="1" x14ac:dyDescent="0.2">
      <c r="B6" s="692"/>
      <c r="C6" s="693"/>
      <c r="D6" s="694"/>
      <c r="E6" s="699"/>
      <c r="F6" s="688"/>
      <c r="G6" s="705" t="s">
        <v>180</v>
      </c>
      <c r="H6" s="701" t="s">
        <v>181</v>
      </c>
      <c r="I6" s="313"/>
      <c r="J6" s="688"/>
      <c r="K6" s="716"/>
      <c r="L6" s="708" t="s">
        <v>288</v>
      </c>
      <c r="M6" s="314"/>
      <c r="N6" s="709" t="s">
        <v>289</v>
      </c>
      <c r="O6" s="313"/>
      <c r="P6" s="313"/>
      <c r="Q6" s="315"/>
      <c r="R6" s="717"/>
      <c r="S6" s="711" t="s">
        <v>290</v>
      </c>
      <c r="T6" s="711" t="s">
        <v>291</v>
      </c>
      <c r="U6" s="713" t="s">
        <v>292</v>
      </c>
      <c r="V6" s="688"/>
      <c r="W6" s="703"/>
    </row>
    <row r="7" spans="1:23" ht="28.8" x14ac:dyDescent="0.2">
      <c r="B7" s="695"/>
      <c r="C7" s="696"/>
      <c r="D7" s="697"/>
      <c r="E7" s="700"/>
      <c r="F7" s="688"/>
      <c r="G7" s="706"/>
      <c r="H7" s="707"/>
      <c r="I7" s="316" t="s">
        <v>293</v>
      </c>
      <c r="J7" s="688"/>
      <c r="K7" s="716"/>
      <c r="L7" s="707"/>
      <c r="M7" s="316" t="s">
        <v>294</v>
      </c>
      <c r="N7" s="710"/>
      <c r="O7" s="316" t="s">
        <v>295</v>
      </c>
      <c r="P7" s="317" t="s">
        <v>296</v>
      </c>
      <c r="Q7" s="317" t="s">
        <v>297</v>
      </c>
      <c r="R7" s="717"/>
      <c r="S7" s="712"/>
      <c r="T7" s="712"/>
      <c r="U7" s="714"/>
      <c r="V7" s="688"/>
      <c r="W7" s="704"/>
    </row>
    <row r="8" spans="1:23" ht="33" customHeight="1" x14ac:dyDescent="0.2">
      <c r="B8" s="682" t="s">
        <v>298</v>
      </c>
      <c r="C8" s="683"/>
      <c r="D8" s="684"/>
      <c r="E8" s="318">
        <v>9043</v>
      </c>
      <c r="F8" s="319">
        <v>146</v>
      </c>
      <c r="G8" s="318">
        <v>32</v>
      </c>
      <c r="H8" s="320">
        <v>78</v>
      </c>
      <c r="I8" s="321">
        <v>10</v>
      </c>
      <c r="J8" s="322">
        <v>1081</v>
      </c>
      <c r="K8" s="323">
        <v>5452</v>
      </c>
      <c r="L8" s="320">
        <v>972</v>
      </c>
      <c r="M8" s="322">
        <v>766</v>
      </c>
      <c r="N8" s="322">
        <v>3998</v>
      </c>
      <c r="O8" s="321">
        <v>66</v>
      </c>
      <c r="P8" s="321">
        <v>2711</v>
      </c>
      <c r="Q8" s="324">
        <v>141</v>
      </c>
      <c r="R8" s="318">
        <v>865</v>
      </c>
      <c r="S8" s="322">
        <v>542</v>
      </c>
      <c r="T8" s="322">
        <v>119</v>
      </c>
      <c r="U8" s="322">
        <v>167</v>
      </c>
      <c r="V8" s="322">
        <v>169</v>
      </c>
      <c r="W8" s="325">
        <v>1330</v>
      </c>
    </row>
    <row r="9" spans="1:23" ht="33" customHeight="1" x14ac:dyDescent="0.2">
      <c r="B9" s="326"/>
      <c r="C9" s="685" t="s">
        <v>299</v>
      </c>
      <c r="D9" s="686"/>
      <c r="E9" s="318">
        <v>2761</v>
      </c>
      <c r="F9" s="319">
        <v>23</v>
      </c>
      <c r="G9" s="327">
        <v>10</v>
      </c>
      <c r="H9" s="328">
        <v>9</v>
      </c>
      <c r="I9" s="329">
        <v>2</v>
      </c>
      <c r="J9" s="330">
        <v>271</v>
      </c>
      <c r="K9" s="331">
        <v>1606</v>
      </c>
      <c r="L9" s="328">
        <v>405</v>
      </c>
      <c r="M9" s="322">
        <v>300</v>
      </c>
      <c r="N9" s="330">
        <v>1144</v>
      </c>
      <c r="O9" s="329">
        <v>1</v>
      </c>
      <c r="P9" s="332">
        <v>598</v>
      </c>
      <c r="Q9" s="324">
        <v>107</v>
      </c>
      <c r="R9" s="327">
        <v>464</v>
      </c>
      <c r="S9" s="322">
        <v>310</v>
      </c>
      <c r="T9" s="322">
        <v>60</v>
      </c>
      <c r="U9" s="322">
        <v>70</v>
      </c>
      <c r="V9" s="322">
        <v>36</v>
      </c>
      <c r="W9" s="333">
        <v>361</v>
      </c>
    </row>
    <row r="10" spans="1:23" ht="33" customHeight="1" x14ac:dyDescent="0.2">
      <c r="B10" s="334"/>
      <c r="C10" s="335"/>
      <c r="D10" s="336" t="s">
        <v>87</v>
      </c>
      <c r="E10" s="337">
        <f>E9/E8</f>
        <v>0.30531903129492427</v>
      </c>
      <c r="F10" s="337">
        <f t="shared" ref="F10:W10" si="0">F9/F8</f>
        <v>0.15753424657534246</v>
      </c>
      <c r="G10" s="337">
        <f t="shared" si="0"/>
        <v>0.3125</v>
      </c>
      <c r="H10" s="338">
        <f t="shared" si="0"/>
        <v>0.11538461538461539</v>
      </c>
      <c r="I10" s="337">
        <f t="shared" si="0"/>
        <v>0.2</v>
      </c>
      <c r="J10" s="337">
        <f t="shared" si="0"/>
        <v>0.25069380203515262</v>
      </c>
      <c r="K10" s="339">
        <f t="shared" si="0"/>
        <v>0.29457079970652972</v>
      </c>
      <c r="L10" s="338">
        <f t="shared" si="0"/>
        <v>0.41666666666666669</v>
      </c>
      <c r="M10" s="337">
        <f>M9/M8</f>
        <v>0.391644908616188</v>
      </c>
      <c r="N10" s="337">
        <f>N9/N8</f>
        <v>0.2861430715357679</v>
      </c>
      <c r="O10" s="337">
        <f t="shared" si="0"/>
        <v>1.5151515151515152E-2</v>
      </c>
      <c r="P10" s="337">
        <f t="shared" si="0"/>
        <v>0.22058281077093322</v>
      </c>
      <c r="Q10" s="337">
        <f t="shared" si="0"/>
        <v>0.75886524822695034</v>
      </c>
      <c r="R10" s="338">
        <f t="shared" si="0"/>
        <v>0.53641618497109822</v>
      </c>
      <c r="S10" s="337">
        <f>S9/S8</f>
        <v>0.5719557195571956</v>
      </c>
      <c r="T10" s="337">
        <f t="shared" ref="T10" si="1">T9/T8</f>
        <v>0.50420168067226889</v>
      </c>
      <c r="U10" s="337">
        <f t="shared" si="0"/>
        <v>0.41916167664670656</v>
      </c>
      <c r="V10" s="339">
        <f t="shared" si="0"/>
        <v>0.21301775147928995</v>
      </c>
      <c r="W10" s="337">
        <f t="shared" si="0"/>
        <v>0.27142857142857141</v>
      </c>
    </row>
    <row r="13" spans="1:23" x14ac:dyDescent="0.2">
      <c r="T13" s="340"/>
    </row>
    <row r="14" spans="1:23" x14ac:dyDescent="0.2">
      <c r="T14" s="341"/>
    </row>
  </sheetData>
  <mergeCells count="17">
    <mergeCell ref="W5:W7"/>
    <mergeCell ref="G6:G7"/>
    <mergeCell ref="H6:H7"/>
    <mergeCell ref="L6:L7"/>
    <mergeCell ref="N6:N7"/>
    <mergeCell ref="S6:S7"/>
    <mergeCell ref="T6:T7"/>
    <mergeCell ref="U6:U7"/>
    <mergeCell ref="J5:J7"/>
    <mergeCell ref="K5:K7"/>
    <mergeCell ref="R5:R7"/>
    <mergeCell ref="B8:D8"/>
    <mergeCell ref="C9:D9"/>
    <mergeCell ref="V5:V7"/>
    <mergeCell ref="B4:D7"/>
    <mergeCell ref="E4:E7"/>
    <mergeCell ref="F5:F7"/>
  </mergeCells>
  <phoneticPr fontId="6"/>
  <pageMargins left="0.7" right="0.7" top="0.75" bottom="0.75" header="0.3" footer="0.3"/>
  <pageSetup paperSize="9" scale="46" orientation="portrait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B2:U10"/>
  <sheetViews>
    <sheetView showGridLines="0" zoomScale="78" zoomScaleNormal="78" workbookViewId="0">
      <selection activeCell="F16" sqref="F16"/>
    </sheetView>
  </sheetViews>
  <sheetFormatPr defaultRowHeight="13.2" x14ac:dyDescent="0.2"/>
  <cols>
    <col min="1" max="1" width="5.77734375" customWidth="1"/>
    <col min="2" max="3" width="1.6640625" customWidth="1"/>
    <col min="4" max="20" width="9.109375" customWidth="1"/>
    <col min="21" max="21" width="10.6640625" customWidth="1"/>
  </cols>
  <sheetData>
    <row r="2" spans="2:21" ht="29.25" customHeight="1" x14ac:dyDescent="0.2">
      <c r="B2" s="5" t="s">
        <v>306</v>
      </c>
    </row>
    <row r="4" spans="2:21" ht="14.4" x14ac:dyDescent="0.2">
      <c r="B4" s="689"/>
      <c r="C4" s="690"/>
      <c r="D4" s="691"/>
      <c r="E4" s="698" t="s">
        <v>286</v>
      </c>
      <c r="F4" s="309"/>
      <c r="G4" s="309"/>
      <c r="H4" s="309"/>
      <c r="I4" s="309"/>
      <c r="J4" s="309"/>
      <c r="K4" s="309"/>
      <c r="L4" s="309"/>
      <c r="M4" s="309"/>
      <c r="N4" s="309"/>
      <c r="O4" s="309"/>
      <c r="P4" s="309"/>
      <c r="Q4" s="309"/>
      <c r="R4" s="309"/>
      <c r="S4" s="309"/>
      <c r="T4" s="309"/>
      <c r="U4" s="310"/>
    </row>
    <row r="5" spans="2:21" ht="14.4" x14ac:dyDescent="0.2">
      <c r="B5" s="692"/>
      <c r="C5" s="693"/>
      <c r="D5" s="694"/>
      <c r="E5" s="699"/>
      <c r="F5" s="718" t="s">
        <v>84</v>
      </c>
      <c r="G5" s="311"/>
      <c r="H5" s="311"/>
      <c r="I5" s="311"/>
      <c r="J5" s="687" t="s">
        <v>89</v>
      </c>
      <c r="K5" s="715" t="s">
        <v>90</v>
      </c>
      <c r="L5" s="311"/>
      <c r="M5" s="311"/>
      <c r="N5" s="311"/>
      <c r="O5" s="311"/>
      <c r="P5" s="311"/>
      <c r="Q5" s="312"/>
      <c r="R5" s="715" t="s">
        <v>92</v>
      </c>
      <c r="S5" s="311"/>
      <c r="T5" s="687" t="s">
        <v>94</v>
      </c>
      <c r="U5" s="702" t="s">
        <v>287</v>
      </c>
    </row>
    <row r="6" spans="2:21" ht="15" customHeight="1" x14ac:dyDescent="0.2">
      <c r="B6" s="692"/>
      <c r="C6" s="693"/>
      <c r="D6" s="694"/>
      <c r="E6" s="699"/>
      <c r="F6" s="688"/>
      <c r="G6" s="705" t="s">
        <v>180</v>
      </c>
      <c r="H6" s="718" t="s">
        <v>181</v>
      </c>
      <c r="I6" s="312"/>
      <c r="J6" s="688"/>
      <c r="K6" s="716"/>
      <c r="L6" s="720" t="s">
        <v>288</v>
      </c>
      <c r="M6" s="709" t="s">
        <v>289</v>
      </c>
      <c r="N6" s="313"/>
      <c r="O6" s="313"/>
      <c r="P6" s="721" t="s">
        <v>301</v>
      </c>
      <c r="Q6" s="315"/>
      <c r="R6" s="717"/>
      <c r="S6" s="723" t="s">
        <v>290</v>
      </c>
      <c r="T6" s="688"/>
      <c r="U6" s="703"/>
    </row>
    <row r="7" spans="2:21" ht="28.8" x14ac:dyDescent="0.2">
      <c r="B7" s="695"/>
      <c r="C7" s="696"/>
      <c r="D7" s="697"/>
      <c r="E7" s="700"/>
      <c r="F7" s="688"/>
      <c r="G7" s="706"/>
      <c r="H7" s="719"/>
      <c r="I7" s="342" t="s">
        <v>302</v>
      </c>
      <c r="J7" s="688"/>
      <c r="K7" s="716"/>
      <c r="L7" s="719"/>
      <c r="M7" s="710"/>
      <c r="N7" s="316" t="s">
        <v>303</v>
      </c>
      <c r="O7" s="343" t="s">
        <v>296</v>
      </c>
      <c r="P7" s="722"/>
      <c r="Q7" s="317" t="s">
        <v>304</v>
      </c>
      <c r="R7" s="717"/>
      <c r="S7" s="724"/>
      <c r="T7" s="688"/>
      <c r="U7" s="704"/>
    </row>
    <row r="8" spans="2:21" ht="32.25" customHeight="1" x14ac:dyDescent="0.2">
      <c r="B8" s="682" t="s">
        <v>298</v>
      </c>
      <c r="C8" s="683"/>
      <c r="D8" s="684"/>
      <c r="E8" s="318">
        <v>9043</v>
      </c>
      <c r="F8" s="319">
        <v>146</v>
      </c>
      <c r="G8" s="318">
        <v>32</v>
      </c>
      <c r="H8" s="320">
        <v>78</v>
      </c>
      <c r="I8" s="322">
        <v>28</v>
      </c>
      <c r="J8" s="322">
        <v>1081</v>
      </c>
      <c r="K8" s="323">
        <v>5452</v>
      </c>
      <c r="L8" s="320">
        <v>972</v>
      </c>
      <c r="M8" s="322">
        <v>3998</v>
      </c>
      <c r="N8" s="321">
        <v>23</v>
      </c>
      <c r="O8" s="320">
        <v>2711</v>
      </c>
      <c r="P8" s="344">
        <v>482</v>
      </c>
      <c r="Q8" s="324">
        <v>118</v>
      </c>
      <c r="R8" s="318">
        <v>865</v>
      </c>
      <c r="S8" s="322">
        <v>542</v>
      </c>
      <c r="T8" s="322">
        <v>169</v>
      </c>
      <c r="U8" s="325">
        <v>1330</v>
      </c>
    </row>
    <row r="9" spans="2:21" ht="32.25" customHeight="1" x14ac:dyDescent="0.2">
      <c r="B9" s="326"/>
      <c r="C9" s="685" t="s">
        <v>305</v>
      </c>
      <c r="D9" s="686"/>
      <c r="E9" s="318">
        <v>2142</v>
      </c>
      <c r="F9" s="319">
        <v>44</v>
      </c>
      <c r="G9" s="327">
        <v>9</v>
      </c>
      <c r="H9" s="328">
        <v>31</v>
      </c>
      <c r="I9" s="322">
        <v>18</v>
      </c>
      <c r="J9" s="330">
        <v>44</v>
      </c>
      <c r="K9" s="331">
        <v>1694</v>
      </c>
      <c r="L9" s="328">
        <v>43</v>
      </c>
      <c r="M9" s="330">
        <v>1531</v>
      </c>
      <c r="N9" s="329">
        <v>10</v>
      </c>
      <c r="O9" s="345">
        <v>1412</v>
      </c>
      <c r="P9" s="346">
        <v>120</v>
      </c>
      <c r="Q9" s="324">
        <v>41</v>
      </c>
      <c r="R9" s="327">
        <v>65</v>
      </c>
      <c r="S9" s="322">
        <v>35</v>
      </c>
      <c r="T9" s="322">
        <v>9</v>
      </c>
      <c r="U9" s="333">
        <v>286</v>
      </c>
    </row>
    <row r="10" spans="2:21" ht="32.25" customHeight="1" x14ac:dyDescent="0.2">
      <c r="B10" s="334"/>
      <c r="C10" s="335"/>
      <c r="D10" s="336" t="s">
        <v>87</v>
      </c>
      <c r="E10" s="337">
        <f t="shared" ref="E10:S10" si="0">E9/E8</f>
        <v>0.23686829591949574</v>
      </c>
      <c r="F10" s="337">
        <f t="shared" si="0"/>
        <v>0.30136986301369861</v>
      </c>
      <c r="G10" s="337">
        <f t="shared" si="0"/>
        <v>0.28125</v>
      </c>
      <c r="H10" s="338">
        <f t="shared" si="0"/>
        <v>0.39743589743589741</v>
      </c>
      <c r="I10" s="338">
        <f t="shared" si="0"/>
        <v>0.6428571428571429</v>
      </c>
      <c r="J10" s="337">
        <f t="shared" si="0"/>
        <v>4.0703052728954671E-2</v>
      </c>
      <c r="K10" s="339">
        <f t="shared" si="0"/>
        <v>0.3107116654438738</v>
      </c>
      <c r="L10" s="338">
        <f t="shared" si="0"/>
        <v>4.4238683127572016E-2</v>
      </c>
      <c r="M10" s="337">
        <f t="shared" si="0"/>
        <v>0.38294147073536766</v>
      </c>
      <c r="N10" s="337">
        <f t="shared" si="0"/>
        <v>0.43478260869565216</v>
      </c>
      <c r="O10" s="337">
        <f t="shared" si="0"/>
        <v>0.52084101807451122</v>
      </c>
      <c r="P10" s="337">
        <f t="shared" si="0"/>
        <v>0.24896265560165975</v>
      </c>
      <c r="Q10" s="337">
        <f t="shared" si="0"/>
        <v>0.34745762711864409</v>
      </c>
      <c r="R10" s="338">
        <f>R9/R8</f>
        <v>7.5144508670520235E-2</v>
      </c>
      <c r="S10" s="337">
        <f t="shared" si="0"/>
        <v>6.4575645756457564E-2</v>
      </c>
      <c r="T10" s="339">
        <f>T9/T8</f>
        <v>5.3254437869822487E-2</v>
      </c>
      <c r="U10" s="337">
        <f>U9/U8</f>
        <v>0.21503759398496242</v>
      </c>
    </row>
  </sheetData>
  <mergeCells count="16">
    <mergeCell ref="B8:D8"/>
    <mergeCell ref="C9:D9"/>
    <mergeCell ref="T5:T7"/>
    <mergeCell ref="U5:U7"/>
    <mergeCell ref="G6:G7"/>
    <mergeCell ref="H6:H7"/>
    <mergeCell ref="L6:L7"/>
    <mergeCell ref="M6:M7"/>
    <mergeCell ref="P6:P7"/>
    <mergeCell ref="S6:S7"/>
    <mergeCell ref="B4:D7"/>
    <mergeCell ref="E4:E7"/>
    <mergeCell ref="F5:F7"/>
    <mergeCell ref="J5:J7"/>
    <mergeCell ref="K5:K7"/>
    <mergeCell ref="R5:R7"/>
  </mergeCells>
  <phoneticPr fontId="6"/>
  <pageMargins left="0.7" right="0.7" top="0.75" bottom="0.75" header="0.3" footer="0.3"/>
  <pageSetup paperSize="9" scale="51" orientation="portrait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B2:T10"/>
  <sheetViews>
    <sheetView showGridLines="0" zoomScale="80" zoomScaleNormal="80" workbookViewId="0">
      <selection activeCell="P16" sqref="P16"/>
    </sheetView>
  </sheetViews>
  <sheetFormatPr defaultRowHeight="13.2" x14ac:dyDescent="0.2"/>
  <cols>
    <col min="1" max="1" width="5.77734375" customWidth="1"/>
    <col min="2" max="3" width="1.6640625" customWidth="1"/>
    <col min="4" max="19" width="9.109375" customWidth="1"/>
    <col min="20" max="20" width="10.77734375" customWidth="1"/>
  </cols>
  <sheetData>
    <row r="2" spans="2:20" ht="25.5" customHeight="1" x14ac:dyDescent="0.2">
      <c r="B2" s="5" t="s">
        <v>311</v>
      </c>
    </row>
    <row r="4" spans="2:20" ht="14.4" x14ac:dyDescent="0.2">
      <c r="B4" s="689"/>
      <c r="C4" s="690"/>
      <c r="D4" s="691"/>
      <c r="E4" s="698" t="s">
        <v>286</v>
      </c>
      <c r="F4" s="309"/>
      <c r="G4" s="309"/>
      <c r="H4" s="309"/>
      <c r="I4" s="309"/>
      <c r="J4" s="309"/>
      <c r="K4" s="309"/>
      <c r="L4" s="309"/>
      <c r="M4" s="309"/>
      <c r="N4" s="309"/>
      <c r="O4" s="309"/>
      <c r="P4" s="309"/>
      <c r="Q4" s="309"/>
      <c r="R4" s="309"/>
      <c r="S4" s="309"/>
      <c r="T4" s="310"/>
    </row>
    <row r="5" spans="2:20" ht="14.4" x14ac:dyDescent="0.2">
      <c r="B5" s="692"/>
      <c r="C5" s="693"/>
      <c r="D5" s="694"/>
      <c r="E5" s="699"/>
      <c r="F5" s="718" t="s">
        <v>84</v>
      </c>
      <c r="G5" s="311"/>
      <c r="H5" s="311"/>
      <c r="I5" s="687" t="s">
        <v>89</v>
      </c>
      <c r="J5" s="715" t="s">
        <v>90</v>
      </c>
      <c r="K5" s="311"/>
      <c r="L5" s="311"/>
      <c r="M5" s="311"/>
      <c r="N5" s="311"/>
      <c r="O5" s="311"/>
      <c r="P5" s="718" t="s">
        <v>92</v>
      </c>
      <c r="Q5" s="311"/>
      <c r="R5" s="311"/>
      <c r="S5" s="687" t="s">
        <v>94</v>
      </c>
      <c r="T5" s="725" t="s">
        <v>191</v>
      </c>
    </row>
    <row r="6" spans="2:20" ht="15" customHeight="1" x14ac:dyDescent="0.2">
      <c r="B6" s="692"/>
      <c r="C6" s="693"/>
      <c r="D6" s="694"/>
      <c r="E6" s="699"/>
      <c r="F6" s="688"/>
      <c r="G6" s="728" t="s">
        <v>181</v>
      </c>
      <c r="H6" s="310"/>
      <c r="I6" s="688"/>
      <c r="J6" s="716"/>
      <c r="K6" s="720" t="s">
        <v>288</v>
      </c>
      <c r="L6" s="709" t="s">
        <v>289</v>
      </c>
      <c r="M6" s="313"/>
      <c r="N6" s="313"/>
      <c r="O6" s="721" t="s">
        <v>301</v>
      </c>
      <c r="P6" s="719"/>
      <c r="Q6" s="723" t="s">
        <v>307</v>
      </c>
      <c r="R6" s="723" t="s">
        <v>291</v>
      </c>
      <c r="S6" s="688"/>
      <c r="T6" s="726"/>
    </row>
    <row r="7" spans="2:20" ht="26.25" customHeight="1" x14ac:dyDescent="0.2">
      <c r="B7" s="695"/>
      <c r="C7" s="696"/>
      <c r="D7" s="697"/>
      <c r="E7" s="700"/>
      <c r="F7" s="688"/>
      <c r="G7" s="706"/>
      <c r="H7" s="347" t="s">
        <v>308</v>
      </c>
      <c r="I7" s="688"/>
      <c r="J7" s="716"/>
      <c r="K7" s="719"/>
      <c r="L7" s="710"/>
      <c r="M7" s="316" t="s">
        <v>296</v>
      </c>
      <c r="N7" s="343" t="s">
        <v>309</v>
      </c>
      <c r="O7" s="722"/>
      <c r="P7" s="719"/>
      <c r="Q7" s="724"/>
      <c r="R7" s="724"/>
      <c r="S7" s="688"/>
      <c r="T7" s="727"/>
    </row>
    <row r="8" spans="2:20" ht="33" customHeight="1" x14ac:dyDescent="0.2">
      <c r="B8" s="682" t="s">
        <v>298</v>
      </c>
      <c r="C8" s="683"/>
      <c r="D8" s="684"/>
      <c r="E8" s="318">
        <v>9043</v>
      </c>
      <c r="F8" s="319">
        <v>146</v>
      </c>
      <c r="G8" s="318">
        <v>78</v>
      </c>
      <c r="H8" s="320">
        <v>10</v>
      </c>
      <c r="I8" s="322">
        <v>1081</v>
      </c>
      <c r="J8" s="323">
        <v>5452</v>
      </c>
      <c r="K8" s="320">
        <v>972</v>
      </c>
      <c r="L8" s="322">
        <v>3998</v>
      </c>
      <c r="M8" s="321">
        <v>2711</v>
      </c>
      <c r="N8" s="320">
        <v>48</v>
      </c>
      <c r="O8" s="344">
        <v>482</v>
      </c>
      <c r="P8" s="322">
        <v>865</v>
      </c>
      <c r="Q8" s="322">
        <v>542</v>
      </c>
      <c r="R8" s="322">
        <v>119</v>
      </c>
      <c r="S8" s="322">
        <v>169</v>
      </c>
      <c r="T8" s="325">
        <v>1330</v>
      </c>
    </row>
    <row r="9" spans="2:20" ht="33" customHeight="1" x14ac:dyDescent="0.2">
      <c r="B9" s="326"/>
      <c r="C9" s="685" t="s">
        <v>310</v>
      </c>
      <c r="D9" s="686"/>
      <c r="E9" s="318">
        <v>620</v>
      </c>
      <c r="F9" s="319">
        <v>8</v>
      </c>
      <c r="G9" s="327">
        <v>4</v>
      </c>
      <c r="H9" s="328">
        <v>0</v>
      </c>
      <c r="I9" s="330">
        <v>100</v>
      </c>
      <c r="J9" s="331">
        <v>382</v>
      </c>
      <c r="K9" s="328">
        <v>77</v>
      </c>
      <c r="L9" s="330">
        <v>288</v>
      </c>
      <c r="M9" s="329">
        <v>119</v>
      </c>
      <c r="N9" s="348">
        <v>22</v>
      </c>
      <c r="O9" s="346">
        <v>17</v>
      </c>
      <c r="P9" s="322">
        <v>34</v>
      </c>
      <c r="Q9" s="322">
        <v>18</v>
      </c>
      <c r="R9" s="322">
        <v>15</v>
      </c>
      <c r="S9" s="322">
        <v>8</v>
      </c>
      <c r="T9" s="333">
        <v>88</v>
      </c>
    </row>
    <row r="10" spans="2:20" ht="33" customHeight="1" x14ac:dyDescent="0.2">
      <c r="B10" s="334"/>
      <c r="C10" s="335"/>
      <c r="D10" s="336" t="s">
        <v>87</v>
      </c>
      <c r="E10" s="337">
        <f t="shared" ref="E10:R10" si="0">E9/E8</f>
        <v>6.8561318146632758E-2</v>
      </c>
      <c r="F10" s="337">
        <f t="shared" si="0"/>
        <v>5.4794520547945202E-2</v>
      </c>
      <c r="G10" s="337">
        <f t="shared" si="0"/>
        <v>5.128205128205128E-2</v>
      </c>
      <c r="H10" s="338">
        <f t="shared" si="0"/>
        <v>0</v>
      </c>
      <c r="I10" s="337">
        <f t="shared" si="0"/>
        <v>9.2506938020351523E-2</v>
      </c>
      <c r="J10" s="339">
        <f t="shared" si="0"/>
        <v>7.0066030814380051E-2</v>
      </c>
      <c r="K10" s="338">
        <f t="shared" si="0"/>
        <v>7.9218106995884774E-2</v>
      </c>
      <c r="L10" s="337">
        <f t="shared" si="0"/>
        <v>7.2036018009004499E-2</v>
      </c>
      <c r="M10" s="337">
        <f t="shared" si="0"/>
        <v>4.3895241608262636E-2</v>
      </c>
      <c r="N10" s="337">
        <f t="shared" si="0"/>
        <v>0.45833333333333331</v>
      </c>
      <c r="O10" s="337">
        <f t="shared" si="0"/>
        <v>3.5269709543568464E-2</v>
      </c>
      <c r="P10" s="338">
        <f t="shared" si="0"/>
        <v>3.9306358381502891E-2</v>
      </c>
      <c r="Q10" s="337">
        <f t="shared" si="0"/>
        <v>3.3210332103321034E-2</v>
      </c>
      <c r="R10" s="337">
        <f t="shared" si="0"/>
        <v>0.12605042016806722</v>
      </c>
      <c r="S10" s="339">
        <f>S9/S8</f>
        <v>4.7337278106508875E-2</v>
      </c>
      <c r="T10" s="337">
        <f>T9/T8</f>
        <v>6.616541353383458E-2</v>
      </c>
    </row>
  </sheetData>
  <mergeCells count="16">
    <mergeCell ref="B8:D8"/>
    <mergeCell ref="C9:D9"/>
    <mergeCell ref="S5:S7"/>
    <mergeCell ref="T5:T7"/>
    <mergeCell ref="G6:G7"/>
    <mergeCell ref="K6:K7"/>
    <mergeCell ref="L6:L7"/>
    <mergeCell ref="O6:O7"/>
    <mergeCell ref="Q6:Q7"/>
    <mergeCell ref="R6:R7"/>
    <mergeCell ref="B4:D7"/>
    <mergeCell ref="E4:E7"/>
    <mergeCell ref="F5:F7"/>
    <mergeCell ref="I5:I7"/>
    <mergeCell ref="J5:J7"/>
    <mergeCell ref="P5:P7"/>
  </mergeCells>
  <phoneticPr fontId="6"/>
  <pageMargins left="0.7" right="0.7" top="0.75" bottom="0.75" header="0.3" footer="0.3"/>
  <pageSetup paperSize="9" scale="53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U10"/>
  <sheetViews>
    <sheetView showGridLines="0" zoomScaleNormal="100" workbookViewId="0">
      <selection activeCell="B3" sqref="B3"/>
    </sheetView>
  </sheetViews>
  <sheetFormatPr defaultRowHeight="13.2" x14ac:dyDescent="0.2"/>
  <cols>
    <col min="2" max="2" width="9" customWidth="1"/>
  </cols>
  <sheetData>
    <row r="2" spans="2:21" ht="16.2" x14ac:dyDescent="0.2">
      <c r="B2" s="5" t="s">
        <v>212</v>
      </c>
    </row>
    <row r="4" spans="2:21" x14ac:dyDescent="0.2">
      <c r="B4" s="376"/>
      <c r="C4" s="377"/>
      <c r="D4" s="377"/>
      <c r="E4" s="377"/>
      <c r="F4" s="378"/>
      <c r="G4" s="27" t="s">
        <v>0</v>
      </c>
      <c r="H4" s="27" t="s">
        <v>1</v>
      </c>
      <c r="I4" s="27" t="s">
        <v>40</v>
      </c>
      <c r="J4" s="27" t="s">
        <v>3</v>
      </c>
      <c r="K4" s="27" t="s">
        <v>4</v>
      </c>
      <c r="L4" s="27" t="s">
        <v>5</v>
      </c>
      <c r="M4" s="27" t="s">
        <v>6</v>
      </c>
      <c r="N4" s="27" t="s">
        <v>7</v>
      </c>
      <c r="O4" s="27" t="s">
        <v>8</v>
      </c>
      <c r="P4" s="27" t="s">
        <v>9</v>
      </c>
      <c r="Q4" s="27" t="s">
        <v>10</v>
      </c>
      <c r="R4" s="27" t="s">
        <v>11</v>
      </c>
      <c r="S4" s="27" t="s">
        <v>12</v>
      </c>
      <c r="T4" s="27" t="s">
        <v>13</v>
      </c>
      <c r="U4" s="27" t="s">
        <v>14</v>
      </c>
    </row>
    <row r="5" spans="2:21" x14ac:dyDescent="0.2">
      <c r="B5" s="375" t="s">
        <v>41</v>
      </c>
      <c r="C5" s="375"/>
      <c r="D5" s="375"/>
      <c r="E5" s="375"/>
      <c r="F5" s="375"/>
      <c r="G5" s="3">
        <v>2.5363707863836314E-3</v>
      </c>
      <c r="H5" s="3">
        <v>3.9769285201570002E-3</v>
      </c>
      <c r="I5" s="3">
        <v>4.625025896001657E-3</v>
      </c>
      <c r="J5" s="3">
        <v>5.8678040349815835E-3</v>
      </c>
      <c r="K5" s="3">
        <v>1.0679288291894436E-2</v>
      </c>
      <c r="L5" s="3">
        <v>1.1719498970595169E-2</v>
      </c>
      <c r="M5" s="3">
        <v>1.7649009825734856E-2</v>
      </c>
      <c r="N5" s="3">
        <v>1.7348576012835942E-2</v>
      </c>
      <c r="O5" s="3">
        <v>2.2853948755533249E-2</v>
      </c>
      <c r="P5" s="3">
        <v>2.6516515577926322E-2</v>
      </c>
      <c r="Q5" s="3">
        <v>2.851762315415177E-2</v>
      </c>
      <c r="R5" s="3">
        <v>2.8084300812397545E-2</v>
      </c>
      <c r="S5" s="3">
        <v>3.4371051465641254E-2</v>
      </c>
      <c r="T5" s="3">
        <v>3.9785287401759101E-2</v>
      </c>
      <c r="U5" s="3">
        <v>3.3570367910867621E-2</v>
      </c>
    </row>
    <row r="6" spans="2:21" x14ac:dyDescent="0.2">
      <c r="B6" s="375" t="s">
        <v>42</v>
      </c>
      <c r="C6" s="375"/>
      <c r="D6" s="375"/>
      <c r="E6" s="375"/>
      <c r="F6" s="375"/>
      <c r="G6" s="3">
        <v>4.6224695005954121E-3</v>
      </c>
      <c r="H6" s="3">
        <v>7.5839762134361942E-3</v>
      </c>
      <c r="I6" s="3">
        <v>9.5497648502198135E-3</v>
      </c>
      <c r="J6" s="3">
        <v>1.0154672922690818E-2</v>
      </c>
      <c r="K6" s="3">
        <v>1.625146036912729E-2</v>
      </c>
      <c r="L6" s="3">
        <v>2.0922543417524253E-2</v>
      </c>
      <c r="M6" s="3">
        <v>2.4438659837097993E-2</v>
      </c>
      <c r="N6" s="3">
        <v>2.2694137320799442E-2</v>
      </c>
      <c r="O6" s="3">
        <v>2.2257307708046323E-2</v>
      </c>
      <c r="P6" s="3">
        <v>2.0386759770488254E-2</v>
      </c>
      <c r="Q6" s="3">
        <v>1.7332487172046062E-2</v>
      </c>
      <c r="R6" s="3">
        <v>1.659763833678218E-2</v>
      </c>
      <c r="S6" s="3">
        <v>1.8908848757749203E-2</v>
      </c>
      <c r="T6" s="3">
        <v>2.0439271562317333E-2</v>
      </c>
      <c r="U6" s="3">
        <v>2.2035586488447303E-2</v>
      </c>
    </row>
    <row r="8" spans="2:21" x14ac:dyDescent="0.2">
      <c r="B8" s="376"/>
      <c r="C8" s="377"/>
      <c r="D8" s="377"/>
      <c r="E8" s="377"/>
      <c r="F8" s="378"/>
      <c r="G8" s="27" t="s">
        <v>15</v>
      </c>
      <c r="H8" s="27" t="s">
        <v>16</v>
      </c>
      <c r="I8" s="27" t="s">
        <v>17</v>
      </c>
      <c r="J8" s="27" t="s">
        <v>18</v>
      </c>
      <c r="K8" s="27" t="s">
        <v>19</v>
      </c>
      <c r="L8" s="27" t="s">
        <v>20</v>
      </c>
      <c r="M8" s="27" t="s">
        <v>21</v>
      </c>
      <c r="N8" s="27" t="s">
        <v>22</v>
      </c>
      <c r="O8" s="27" t="s">
        <v>23</v>
      </c>
      <c r="P8" s="27" t="s">
        <v>24</v>
      </c>
      <c r="Q8" s="27" t="s">
        <v>25</v>
      </c>
      <c r="R8" s="27" t="s">
        <v>26</v>
      </c>
      <c r="S8" s="27" t="s">
        <v>27</v>
      </c>
      <c r="T8" s="27" t="s">
        <v>28</v>
      </c>
      <c r="U8" s="27" t="s">
        <v>29</v>
      </c>
    </row>
    <row r="9" spans="2:21" x14ac:dyDescent="0.2">
      <c r="B9" s="375" t="s">
        <v>41</v>
      </c>
      <c r="C9" s="375"/>
      <c r="D9" s="375"/>
      <c r="E9" s="375"/>
      <c r="F9" s="375"/>
      <c r="G9" s="3">
        <v>4.0951517576334619E-2</v>
      </c>
      <c r="H9" s="3">
        <v>4.2044117170713803E-2</v>
      </c>
      <c r="I9" s="3">
        <v>4.806177166651688E-2</v>
      </c>
      <c r="J9" s="3">
        <v>5.0865046042897419E-2</v>
      </c>
      <c r="K9" s="3">
        <v>4.2851322938795643E-2</v>
      </c>
      <c r="L9" s="3">
        <v>4.2503774625923835E-2</v>
      </c>
      <c r="M9" s="3">
        <v>4.0464464101347769E-2</v>
      </c>
      <c r="N9" s="3">
        <v>3.7747453180563946E-2</v>
      </c>
      <c r="O9" s="3">
        <v>2.8199116930327572E-2</v>
      </c>
      <c r="P9" s="3">
        <v>2.720226577448193E-2</v>
      </c>
      <c r="Q9" s="3">
        <v>2.5461026941797492E-2</v>
      </c>
      <c r="R9" s="3">
        <v>2.7083053174025234E-2</v>
      </c>
      <c r="S9" s="3">
        <v>2.6078884307333607E-2</v>
      </c>
      <c r="T9" s="3">
        <v>2.6342437703505611E-2</v>
      </c>
      <c r="U9" s="3">
        <v>2.7E-2</v>
      </c>
    </row>
    <row r="10" spans="2:21" x14ac:dyDescent="0.2">
      <c r="B10" s="375" t="s">
        <v>42</v>
      </c>
      <c r="C10" s="375"/>
      <c r="D10" s="375"/>
      <c r="E10" s="375"/>
      <c r="F10" s="375"/>
      <c r="G10" s="3">
        <v>2.2125803463019122E-2</v>
      </c>
      <c r="H10" s="3">
        <v>2.2984599659643522E-2</v>
      </c>
      <c r="I10" s="3">
        <v>2.2872448441881927E-2</v>
      </c>
      <c r="J10" s="3">
        <v>2.1979299918595187E-2</v>
      </c>
      <c r="K10" s="3">
        <v>2.1204944697462591E-2</v>
      </c>
      <c r="L10" s="3">
        <v>2.0592105083197247E-2</v>
      </c>
      <c r="M10" s="3">
        <v>2.1038875415008595E-2</v>
      </c>
      <c r="N10" s="3">
        <v>2.1598856071711806E-2</v>
      </c>
      <c r="O10" s="3">
        <v>2.0798462587564317E-2</v>
      </c>
      <c r="P10" s="3">
        <v>1.9268333382412125E-2</v>
      </c>
      <c r="Q10" s="3">
        <v>1.8894087889039478E-2</v>
      </c>
      <c r="R10" s="3">
        <v>2.1410665711695101E-2</v>
      </c>
      <c r="S10" s="3">
        <v>2.3045218326264858E-2</v>
      </c>
      <c r="T10" s="3">
        <v>2.5848634872887553E-2</v>
      </c>
      <c r="U10" s="3">
        <v>2.7E-2</v>
      </c>
    </row>
  </sheetData>
  <mergeCells count="6">
    <mergeCell ref="B10:F10"/>
    <mergeCell ref="B4:F4"/>
    <mergeCell ref="B5:F5"/>
    <mergeCell ref="B6:F6"/>
    <mergeCell ref="B8:F8"/>
    <mergeCell ref="B9:F9"/>
  </mergeCells>
  <phoneticPr fontId="6"/>
  <pageMargins left="0.7" right="0.7" top="0.75" bottom="0.75" header="0.3" footer="0.3"/>
  <pageSetup paperSize="9" scale="47" orientation="portrait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B2:U10"/>
  <sheetViews>
    <sheetView showGridLines="0" zoomScale="77" zoomScaleNormal="77" workbookViewId="0">
      <selection activeCell="H17" sqref="H17"/>
    </sheetView>
  </sheetViews>
  <sheetFormatPr defaultRowHeight="13.2" x14ac:dyDescent="0.2"/>
  <cols>
    <col min="1" max="1" width="4" customWidth="1"/>
    <col min="2" max="3" width="1.6640625" customWidth="1"/>
    <col min="4" max="20" width="9.109375" customWidth="1"/>
    <col min="21" max="21" width="10.6640625" customWidth="1"/>
  </cols>
  <sheetData>
    <row r="2" spans="2:21" ht="27.75" customHeight="1" x14ac:dyDescent="0.2">
      <c r="B2" s="5" t="s">
        <v>314</v>
      </c>
    </row>
    <row r="4" spans="2:21" ht="14.4" x14ac:dyDescent="0.2">
      <c r="B4" s="689"/>
      <c r="C4" s="690"/>
      <c r="D4" s="691"/>
      <c r="E4" s="698" t="s">
        <v>286</v>
      </c>
      <c r="F4" s="309"/>
      <c r="G4" s="309"/>
      <c r="H4" s="309"/>
      <c r="I4" s="309"/>
      <c r="J4" s="309"/>
      <c r="K4" s="309"/>
      <c r="L4" s="309"/>
      <c r="M4" s="309"/>
      <c r="N4" s="309"/>
      <c r="O4" s="309"/>
      <c r="P4" s="309"/>
      <c r="Q4" s="309"/>
      <c r="R4" s="309"/>
      <c r="S4" s="309"/>
      <c r="T4" s="309"/>
      <c r="U4" s="310"/>
    </row>
    <row r="5" spans="2:21" ht="14.4" x14ac:dyDescent="0.2">
      <c r="B5" s="692"/>
      <c r="C5" s="693"/>
      <c r="D5" s="694"/>
      <c r="E5" s="699"/>
      <c r="F5" s="718" t="s">
        <v>84</v>
      </c>
      <c r="G5" s="311"/>
      <c r="H5" s="311"/>
      <c r="I5" s="687" t="s">
        <v>89</v>
      </c>
      <c r="J5" s="715" t="s">
        <v>90</v>
      </c>
      <c r="K5" s="311"/>
      <c r="L5" s="311"/>
      <c r="M5" s="311"/>
      <c r="N5" s="311"/>
      <c r="O5" s="311"/>
      <c r="P5" s="311"/>
      <c r="Q5" s="311"/>
      <c r="R5" s="718" t="s">
        <v>92</v>
      </c>
      <c r="S5" s="311"/>
      <c r="T5" s="687" t="s">
        <v>94</v>
      </c>
      <c r="U5" s="725" t="s">
        <v>191</v>
      </c>
    </row>
    <row r="6" spans="2:21" ht="15" customHeight="1" x14ac:dyDescent="0.2">
      <c r="B6" s="692"/>
      <c r="C6" s="693"/>
      <c r="D6" s="694"/>
      <c r="E6" s="699"/>
      <c r="F6" s="688"/>
      <c r="G6" s="728" t="s">
        <v>181</v>
      </c>
      <c r="H6" s="310"/>
      <c r="I6" s="688"/>
      <c r="J6" s="716"/>
      <c r="K6" s="720" t="s">
        <v>288</v>
      </c>
      <c r="L6" s="709" t="s">
        <v>289</v>
      </c>
      <c r="M6" s="313"/>
      <c r="N6" s="313"/>
      <c r="O6" s="313"/>
      <c r="P6" s="721" t="s">
        <v>301</v>
      </c>
      <c r="Q6" s="349"/>
      <c r="R6" s="719"/>
      <c r="S6" s="729" t="s">
        <v>307</v>
      </c>
      <c r="T6" s="688"/>
      <c r="U6" s="726"/>
    </row>
    <row r="7" spans="2:21" ht="33" customHeight="1" x14ac:dyDescent="0.2">
      <c r="B7" s="695"/>
      <c r="C7" s="696"/>
      <c r="D7" s="697"/>
      <c r="E7" s="700"/>
      <c r="F7" s="688"/>
      <c r="G7" s="706"/>
      <c r="H7" s="347" t="s">
        <v>308</v>
      </c>
      <c r="I7" s="688"/>
      <c r="J7" s="716"/>
      <c r="K7" s="719"/>
      <c r="L7" s="710"/>
      <c r="M7" s="316" t="s">
        <v>303</v>
      </c>
      <c r="N7" s="350" t="s">
        <v>312</v>
      </c>
      <c r="O7" s="343" t="s">
        <v>296</v>
      </c>
      <c r="P7" s="722"/>
      <c r="Q7" s="351" t="s">
        <v>304</v>
      </c>
      <c r="R7" s="719"/>
      <c r="S7" s="730"/>
      <c r="T7" s="688"/>
      <c r="U7" s="727"/>
    </row>
    <row r="8" spans="2:21" ht="34.5" customHeight="1" x14ac:dyDescent="0.2">
      <c r="B8" s="682" t="s">
        <v>298</v>
      </c>
      <c r="C8" s="683"/>
      <c r="D8" s="684"/>
      <c r="E8" s="318">
        <v>9043</v>
      </c>
      <c r="F8" s="319">
        <v>146</v>
      </c>
      <c r="G8" s="318">
        <v>78</v>
      </c>
      <c r="H8" s="320">
        <v>10</v>
      </c>
      <c r="I8" s="322">
        <v>1081</v>
      </c>
      <c r="J8" s="323">
        <v>5452</v>
      </c>
      <c r="K8" s="320">
        <v>972</v>
      </c>
      <c r="L8" s="322">
        <v>3998</v>
      </c>
      <c r="M8" s="321">
        <v>23</v>
      </c>
      <c r="N8" s="320">
        <v>66</v>
      </c>
      <c r="O8" s="320">
        <v>2711</v>
      </c>
      <c r="P8" s="344">
        <v>482</v>
      </c>
      <c r="Q8" s="344">
        <v>118</v>
      </c>
      <c r="R8" s="322">
        <v>865</v>
      </c>
      <c r="S8" s="322">
        <v>542</v>
      </c>
      <c r="T8" s="322">
        <v>169</v>
      </c>
      <c r="U8" s="325">
        <v>1330</v>
      </c>
    </row>
    <row r="9" spans="2:21" ht="34.5" customHeight="1" x14ac:dyDescent="0.2">
      <c r="B9" s="326"/>
      <c r="C9" s="685" t="s">
        <v>313</v>
      </c>
      <c r="D9" s="686"/>
      <c r="E9" s="318">
        <v>495</v>
      </c>
      <c r="F9" s="319">
        <v>10</v>
      </c>
      <c r="G9" s="327">
        <v>7</v>
      </c>
      <c r="H9" s="328">
        <v>3</v>
      </c>
      <c r="I9" s="330">
        <v>97</v>
      </c>
      <c r="J9" s="331">
        <v>295</v>
      </c>
      <c r="K9" s="328">
        <v>51</v>
      </c>
      <c r="L9" s="330">
        <v>211</v>
      </c>
      <c r="M9" s="328">
        <v>0</v>
      </c>
      <c r="N9" s="322">
        <v>24</v>
      </c>
      <c r="O9" s="352">
        <v>51</v>
      </c>
      <c r="P9" s="346">
        <v>33</v>
      </c>
      <c r="Q9" s="346">
        <v>15</v>
      </c>
      <c r="R9" s="322">
        <v>17</v>
      </c>
      <c r="S9" s="322">
        <v>14</v>
      </c>
      <c r="T9" s="322">
        <v>3</v>
      </c>
      <c r="U9" s="333">
        <v>73</v>
      </c>
    </row>
    <row r="10" spans="2:21" ht="34.5" customHeight="1" x14ac:dyDescent="0.2">
      <c r="B10" s="334"/>
      <c r="C10" s="335"/>
      <c r="D10" s="336" t="s">
        <v>87</v>
      </c>
      <c r="E10" s="337">
        <f t="shared" ref="E10:P10" si="0">E9/E8</f>
        <v>5.4738471746101955E-2</v>
      </c>
      <c r="F10" s="337">
        <f t="shared" si="0"/>
        <v>6.8493150684931503E-2</v>
      </c>
      <c r="G10" s="337">
        <f t="shared" si="0"/>
        <v>8.9743589743589744E-2</v>
      </c>
      <c r="H10" s="338">
        <f t="shared" si="0"/>
        <v>0.3</v>
      </c>
      <c r="I10" s="337">
        <f t="shared" si="0"/>
        <v>8.9731729879740985E-2</v>
      </c>
      <c r="J10" s="339">
        <f t="shared" si="0"/>
        <v>5.4108584005869403E-2</v>
      </c>
      <c r="K10" s="338">
        <f t="shared" si="0"/>
        <v>5.2469135802469133E-2</v>
      </c>
      <c r="L10" s="337">
        <f t="shared" si="0"/>
        <v>5.2776388194097051E-2</v>
      </c>
      <c r="M10" s="337">
        <f t="shared" si="0"/>
        <v>0</v>
      </c>
      <c r="N10" s="337">
        <f t="shared" si="0"/>
        <v>0.36363636363636365</v>
      </c>
      <c r="O10" s="337">
        <f t="shared" si="0"/>
        <v>1.8812246403541129E-2</v>
      </c>
      <c r="P10" s="337">
        <f t="shared" si="0"/>
        <v>6.8464730290456438E-2</v>
      </c>
      <c r="Q10" s="337">
        <f>Q9/Q8</f>
        <v>0.1271186440677966</v>
      </c>
      <c r="R10" s="338">
        <f>R9/R8</f>
        <v>1.9653179190751446E-2</v>
      </c>
      <c r="S10" s="337">
        <f t="shared" ref="S10" si="1">S9/S8</f>
        <v>2.5830258302583026E-2</v>
      </c>
      <c r="T10" s="339">
        <f>T9/T8</f>
        <v>1.7751479289940829E-2</v>
      </c>
      <c r="U10" s="337">
        <f>U9/U8</f>
        <v>5.4887218045112783E-2</v>
      </c>
    </row>
  </sheetData>
  <mergeCells count="15">
    <mergeCell ref="B8:D8"/>
    <mergeCell ref="C9:D9"/>
    <mergeCell ref="T5:T7"/>
    <mergeCell ref="U5:U7"/>
    <mergeCell ref="G6:G7"/>
    <mergeCell ref="K6:K7"/>
    <mergeCell ref="L6:L7"/>
    <mergeCell ref="P6:P7"/>
    <mergeCell ref="S6:S7"/>
    <mergeCell ref="B4:D7"/>
    <mergeCell ref="E4:E7"/>
    <mergeCell ref="F5:F7"/>
    <mergeCell ref="I5:I7"/>
    <mergeCell ref="J5:J7"/>
    <mergeCell ref="R5:R7"/>
  </mergeCells>
  <phoneticPr fontId="6"/>
  <pageMargins left="0.7" right="0.7" top="0.75" bottom="0.75" header="0.3" footer="0.3"/>
  <pageSetup paperSize="9" scale="51" orientation="portrait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B2:R10"/>
  <sheetViews>
    <sheetView showGridLines="0" zoomScale="80" zoomScaleNormal="80" workbookViewId="0">
      <selection activeCell="G17" sqref="G17"/>
    </sheetView>
  </sheetViews>
  <sheetFormatPr defaultRowHeight="13.2" x14ac:dyDescent="0.2"/>
  <cols>
    <col min="2" max="3" width="1.6640625" customWidth="1"/>
    <col min="4" max="17" width="9.109375" customWidth="1"/>
    <col min="18" max="18" width="10.77734375" customWidth="1"/>
  </cols>
  <sheetData>
    <row r="2" spans="2:18" ht="18.75" customHeight="1" x14ac:dyDescent="0.2">
      <c r="B2" s="5" t="s">
        <v>317</v>
      </c>
    </row>
    <row r="4" spans="2:18" ht="14.4" x14ac:dyDescent="0.2">
      <c r="B4" s="689"/>
      <c r="C4" s="690"/>
      <c r="D4" s="691"/>
      <c r="E4" s="698" t="s">
        <v>286</v>
      </c>
      <c r="F4" s="309"/>
      <c r="G4" s="309"/>
      <c r="H4" s="309"/>
      <c r="I4" s="309"/>
      <c r="J4" s="309"/>
      <c r="K4" s="309"/>
      <c r="L4" s="309"/>
      <c r="M4" s="309"/>
      <c r="N4" s="309"/>
      <c r="O4" s="309"/>
      <c r="P4" s="309"/>
      <c r="Q4" s="309"/>
      <c r="R4" s="310"/>
    </row>
    <row r="5" spans="2:18" ht="14.4" x14ac:dyDescent="0.2">
      <c r="B5" s="692"/>
      <c r="C5" s="693"/>
      <c r="D5" s="694"/>
      <c r="E5" s="699"/>
      <c r="F5" s="718" t="s">
        <v>84</v>
      </c>
      <c r="G5" s="687" t="s">
        <v>89</v>
      </c>
      <c r="H5" s="715" t="s">
        <v>90</v>
      </c>
      <c r="I5" s="311"/>
      <c r="J5" s="311"/>
      <c r="K5" s="311"/>
      <c r="L5" s="311"/>
      <c r="M5" s="311"/>
      <c r="N5" s="718" t="s">
        <v>92</v>
      </c>
      <c r="O5" s="311"/>
      <c r="P5" s="311"/>
      <c r="Q5" s="687" t="s">
        <v>94</v>
      </c>
      <c r="R5" s="725" t="s">
        <v>191</v>
      </c>
    </row>
    <row r="6" spans="2:18" ht="15" customHeight="1" x14ac:dyDescent="0.2">
      <c r="B6" s="692"/>
      <c r="C6" s="693"/>
      <c r="D6" s="694"/>
      <c r="E6" s="699"/>
      <c r="F6" s="688"/>
      <c r="G6" s="688"/>
      <c r="H6" s="716"/>
      <c r="I6" s="720" t="s">
        <v>288</v>
      </c>
      <c r="J6" s="709" t="s">
        <v>289</v>
      </c>
      <c r="K6" s="313"/>
      <c r="L6" s="721" t="s">
        <v>301</v>
      </c>
      <c r="M6" s="349"/>
      <c r="N6" s="719"/>
      <c r="O6" s="729" t="s">
        <v>307</v>
      </c>
      <c r="P6" s="729" t="s">
        <v>315</v>
      </c>
      <c r="Q6" s="688"/>
      <c r="R6" s="726"/>
    </row>
    <row r="7" spans="2:18" ht="27" customHeight="1" x14ac:dyDescent="0.2">
      <c r="B7" s="695"/>
      <c r="C7" s="696"/>
      <c r="D7" s="697"/>
      <c r="E7" s="700"/>
      <c r="F7" s="688"/>
      <c r="G7" s="688"/>
      <c r="H7" s="716"/>
      <c r="I7" s="719"/>
      <c r="J7" s="710"/>
      <c r="K7" s="343" t="s">
        <v>296</v>
      </c>
      <c r="L7" s="722"/>
      <c r="M7" s="351" t="s">
        <v>304</v>
      </c>
      <c r="N7" s="719"/>
      <c r="O7" s="730"/>
      <c r="P7" s="730"/>
      <c r="Q7" s="688"/>
      <c r="R7" s="727"/>
    </row>
    <row r="8" spans="2:18" ht="33" customHeight="1" x14ac:dyDescent="0.2">
      <c r="B8" s="682" t="s">
        <v>298</v>
      </c>
      <c r="C8" s="683"/>
      <c r="D8" s="684"/>
      <c r="E8" s="318">
        <v>9043</v>
      </c>
      <c r="F8" s="319">
        <v>146</v>
      </c>
      <c r="G8" s="322">
        <v>1081</v>
      </c>
      <c r="H8" s="323">
        <v>5452</v>
      </c>
      <c r="I8" s="320">
        <v>972</v>
      </c>
      <c r="J8" s="322">
        <v>3998</v>
      </c>
      <c r="K8" s="320">
        <v>2711</v>
      </c>
      <c r="L8" s="344">
        <v>482</v>
      </c>
      <c r="M8" s="344">
        <v>118</v>
      </c>
      <c r="N8" s="322">
        <v>865</v>
      </c>
      <c r="O8" s="322">
        <v>542</v>
      </c>
      <c r="P8" s="322">
        <v>167</v>
      </c>
      <c r="Q8" s="322">
        <v>169</v>
      </c>
      <c r="R8" s="325">
        <v>1330</v>
      </c>
    </row>
    <row r="9" spans="2:18" ht="33" customHeight="1" x14ac:dyDescent="0.2">
      <c r="B9" s="326"/>
      <c r="C9" s="685" t="s">
        <v>316</v>
      </c>
      <c r="D9" s="686"/>
      <c r="E9" s="318">
        <v>154</v>
      </c>
      <c r="F9" s="319">
        <v>3</v>
      </c>
      <c r="G9" s="330">
        <v>7</v>
      </c>
      <c r="H9" s="331">
        <v>6</v>
      </c>
      <c r="I9" s="328">
        <v>2</v>
      </c>
      <c r="J9" s="330">
        <v>3</v>
      </c>
      <c r="K9" s="352">
        <v>1</v>
      </c>
      <c r="L9" s="346">
        <v>1</v>
      </c>
      <c r="M9" s="346">
        <v>1</v>
      </c>
      <c r="N9" s="322">
        <v>129</v>
      </c>
      <c r="O9" s="322">
        <v>64</v>
      </c>
      <c r="P9" s="322">
        <v>65</v>
      </c>
      <c r="Q9" s="322">
        <v>3</v>
      </c>
      <c r="R9" s="333">
        <v>6</v>
      </c>
    </row>
    <row r="10" spans="2:18" ht="33" customHeight="1" x14ac:dyDescent="0.2">
      <c r="B10" s="334"/>
      <c r="C10" s="335"/>
      <c r="D10" s="336" t="s">
        <v>87</v>
      </c>
      <c r="E10" s="337">
        <f t="shared" ref="E10:L10" si="0">E9/E8</f>
        <v>1.7029746765453942E-2</v>
      </c>
      <c r="F10" s="337">
        <f t="shared" si="0"/>
        <v>2.0547945205479451E-2</v>
      </c>
      <c r="G10" s="337">
        <f t="shared" si="0"/>
        <v>6.4754856614246065E-3</v>
      </c>
      <c r="H10" s="339">
        <f t="shared" si="0"/>
        <v>1.1005135730007337E-3</v>
      </c>
      <c r="I10" s="338">
        <f t="shared" si="0"/>
        <v>2.05761316872428E-3</v>
      </c>
      <c r="J10" s="337">
        <f t="shared" si="0"/>
        <v>7.503751875937969E-4</v>
      </c>
      <c r="K10" s="353">
        <f t="shared" si="0"/>
        <v>3.6886757654002215E-4</v>
      </c>
      <c r="L10" s="337">
        <f t="shared" si="0"/>
        <v>2.0746887966804979E-3</v>
      </c>
      <c r="M10" s="337">
        <f>M9/M8</f>
        <v>8.4745762711864406E-3</v>
      </c>
      <c r="N10" s="338">
        <f>N9/N8</f>
        <v>0.14913294797687862</v>
      </c>
      <c r="O10" s="337">
        <f t="shared" ref="O10:P10" si="1">O9/O8</f>
        <v>0.11808118081180811</v>
      </c>
      <c r="P10" s="337">
        <f t="shared" si="1"/>
        <v>0.38922155688622756</v>
      </c>
      <c r="Q10" s="339">
        <f>Q9/Q8</f>
        <v>1.7751479289940829E-2</v>
      </c>
      <c r="R10" s="337">
        <f>R9/R8</f>
        <v>4.5112781954887221E-3</v>
      </c>
    </row>
  </sheetData>
  <mergeCells count="15">
    <mergeCell ref="B8:D8"/>
    <mergeCell ref="C9:D9"/>
    <mergeCell ref="Q5:Q7"/>
    <mergeCell ref="R5:R7"/>
    <mergeCell ref="I6:I7"/>
    <mergeCell ref="J6:J7"/>
    <mergeCell ref="L6:L7"/>
    <mergeCell ref="O6:O7"/>
    <mergeCell ref="P6:P7"/>
    <mergeCell ref="B4:D7"/>
    <mergeCell ref="E4:E7"/>
    <mergeCell ref="F5:F7"/>
    <mergeCell ref="G5:G7"/>
    <mergeCell ref="H5:H7"/>
    <mergeCell ref="N5:N7"/>
  </mergeCells>
  <phoneticPr fontId="6"/>
  <pageMargins left="0.7" right="0.7" top="0.75" bottom="0.75" header="0.3" footer="0.3"/>
  <pageSetup paperSize="9" scale="59" orientation="portrait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B2:J21"/>
  <sheetViews>
    <sheetView showGridLines="0" zoomScaleNormal="100" workbookViewId="0">
      <selection activeCell="M17" sqref="M17"/>
    </sheetView>
  </sheetViews>
  <sheetFormatPr defaultRowHeight="13.2" x14ac:dyDescent="0.2"/>
  <cols>
    <col min="2" max="2" width="1.88671875" customWidth="1"/>
    <col min="3" max="3" width="14" customWidth="1"/>
  </cols>
  <sheetData>
    <row r="2" spans="2:10" ht="18" customHeight="1" x14ac:dyDescent="0.2">
      <c r="B2" s="5" t="s">
        <v>325</v>
      </c>
    </row>
    <row r="4" spans="2:10" ht="16.2" x14ac:dyDescent="0.2">
      <c r="B4" s="5" t="s">
        <v>35</v>
      </c>
    </row>
    <row r="5" spans="2:10" ht="26.25" customHeight="1" x14ac:dyDescent="0.2">
      <c r="B5" s="472"/>
      <c r="C5" s="472"/>
      <c r="D5" s="354" t="s">
        <v>25</v>
      </c>
      <c r="E5" s="354" t="s">
        <v>26</v>
      </c>
      <c r="F5" s="354" t="s">
        <v>27</v>
      </c>
      <c r="G5" s="354" t="s">
        <v>28</v>
      </c>
      <c r="H5" s="355" t="s">
        <v>29</v>
      </c>
      <c r="I5" s="18" t="s">
        <v>100</v>
      </c>
      <c r="J5" s="18" t="s">
        <v>101</v>
      </c>
    </row>
    <row r="6" spans="2:10" ht="26.25" customHeight="1" x14ac:dyDescent="0.2">
      <c r="B6" s="468" t="s">
        <v>318</v>
      </c>
      <c r="C6" s="469"/>
      <c r="D6" s="109">
        <f t="shared" ref="D6:G6" si="0">SUM(D7:D11)</f>
        <v>604</v>
      </c>
      <c r="E6" s="109">
        <f t="shared" si="0"/>
        <v>697</v>
      </c>
      <c r="F6" s="109">
        <f t="shared" si="0"/>
        <v>750</v>
      </c>
      <c r="G6" s="15">
        <f t="shared" si="0"/>
        <v>733</v>
      </c>
      <c r="H6" s="356">
        <v>640</v>
      </c>
      <c r="I6" s="111">
        <f>H6-G6</f>
        <v>-93</v>
      </c>
      <c r="J6" s="16">
        <f>I6/G6</f>
        <v>-0.12687585266030013</v>
      </c>
    </row>
    <row r="7" spans="2:10" ht="26.25" customHeight="1" x14ac:dyDescent="0.2">
      <c r="B7" s="112"/>
      <c r="C7" s="17" t="s">
        <v>319</v>
      </c>
      <c r="D7" s="109">
        <v>24</v>
      </c>
      <c r="E7" s="109">
        <v>30</v>
      </c>
      <c r="F7" s="109">
        <v>24</v>
      </c>
      <c r="G7" s="109">
        <v>19</v>
      </c>
      <c r="H7" s="357">
        <v>13</v>
      </c>
      <c r="I7" s="111">
        <f t="shared" ref="I7:I11" si="1">H7-G7</f>
        <v>-6</v>
      </c>
      <c r="J7" s="16">
        <f t="shared" ref="J7:J11" si="2">I7/G7</f>
        <v>-0.31578947368421051</v>
      </c>
    </row>
    <row r="8" spans="2:10" ht="26.25" customHeight="1" x14ac:dyDescent="0.2">
      <c r="B8" s="114"/>
      <c r="C8" s="17" t="s">
        <v>320</v>
      </c>
      <c r="D8" s="115">
        <v>172</v>
      </c>
      <c r="E8" s="115">
        <v>158</v>
      </c>
      <c r="F8" s="115">
        <v>141</v>
      </c>
      <c r="G8" s="115">
        <v>102</v>
      </c>
      <c r="H8" s="358">
        <v>93</v>
      </c>
      <c r="I8" s="111">
        <f t="shared" si="1"/>
        <v>-9</v>
      </c>
      <c r="J8" s="16">
        <f t="shared" si="2"/>
        <v>-8.8235294117647065E-2</v>
      </c>
    </row>
    <row r="9" spans="2:10" ht="26.25" customHeight="1" x14ac:dyDescent="0.2">
      <c r="B9" s="114"/>
      <c r="C9" s="17" t="s">
        <v>321</v>
      </c>
      <c r="D9" s="115">
        <v>3</v>
      </c>
      <c r="E9" s="115">
        <v>4</v>
      </c>
      <c r="F9" s="115">
        <v>3</v>
      </c>
      <c r="G9" s="115">
        <v>3</v>
      </c>
      <c r="H9" s="358">
        <v>3</v>
      </c>
      <c r="I9" s="111">
        <f t="shared" si="1"/>
        <v>0</v>
      </c>
      <c r="J9" s="16">
        <f t="shared" si="2"/>
        <v>0</v>
      </c>
    </row>
    <row r="10" spans="2:10" ht="26.25" customHeight="1" x14ac:dyDescent="0.2">
      <c r="B10" s="114"/>
      <c r="C10" s="359" t="s">
        <v>322</v>
      </c>
      <c r="D10" s="115">
        <v>62</v>
      </c>
      <c r="E10" s="115">
        <v>117</v>
      </c>
      <c r="F10" s="115">
        <v>189</v>
      </c>
      <c r="G10" s="115">
        <v>239</v>
      </c>
      <c r="H10" s="360">
        <v>143</v>
      </c>
      <c r="I10" s="111">
        <f t="shared" si="1"/>
        <v>-96</v>
      </c>
      <c r="J10" s="16">
        <f t="shared" si="2"/>
        <v>-0.40167364016736401</v>
      </c>
    </row>
    <row r="11" spans="2:10" ht="26.25" customHeight="1" x14ac:dyDescent="0.2">
      <c r="B11" s="11"/>
      <c r="C11" s="361" t="s">
        <v>323</v>
      </c>
      <c r="D11" s="115">
        <v>343</v>
      </c>
      <c r="E11" s="115">
        <v>388</v>
      </c>
      <c r="F11" s="115">
        <v>393</v>
      </c>
      <c r="G11" s="115">
        <v>370</v>
      </c>
      <c r="H11" s="358">
        <v>388</v>
      </c>
      <c r="I11" s="111">
        <f t="shared" si="1"/>
        <v>18</v>
      </c>
      <c r="J11" s="16">
        <f t="shared" si="2"/>
        <v>4.8648648648648651E-2</v>
      </c>
    </row>
    <row r="14" spans="2:10" ht="16.2" x14ac:dyDescent="0.2">
      <c r="B14" s="6" t="s">
        <v>36</v>
      </c>
    </row>
    <row r="15" spans="2:10" ht="26.25" customHeight="1" x14ac:dyDescent="0.2">
      <c r="B15" s="387"/>
      <c r="C15" s="388"/>
      <c r="D15" s="362" t="s">
        <v>25</v>
      </c>
      <c r="E15" s="362" t="s">
        <v>26</v>
      </c>
      <c r="F15" s="362" t="s">
        <v>27</v>
      </c>
      <c r="G15" s="362" t="s">
        <v>28</v>
      </c>
      <c r="H15" s="355" t="s">
        <v>29</v>
      </c>
      <c r="I15" s="18" t="s">
        <v>100</v>
      </c>
      <c r="J15" s="18" t="s">
        <v>101</v>
      </c>
    </row>
    <row r="16" spans="2:10" ht="27" customHeight="1" x14ac:dyDescent="0.2">
      <c r="B16" s="731" t="s">
        <v>324</v>
      </c>
      <c r="C16" s="732"/>
      <c r="D16" s="109">
        <f t="shared" ref="D16:G16" si="3">SUM(D17:D21)</f>
        <v>868</v>
      </c>
      <c r="E16" s="109">
        <f t="shared" si="3"/>
        <v>992</v>
      </c>
      <c r="F16" s="109">
        <f t="shared" si="3"/>
        <v>1009</v>
      </c>
      <c r="G16" s="15">
        <f t="shared" si="3"/>
        <v>1019</v>
      </c>
      <c r="H16" s="363">
        <v>898</v>
      </c>
      <c r="I16" s="111">
        <f>H16-G16</f>
        <v>-121</v>
      </c>
      <c r="J16" s="16">
        <f>I16/G16</f>
        <v>-0.11874386653581943</v>
      </c>
    </row>
    <row r="17" spans="2:10" ht="27" customHeight="1" x14ac:dyDescent="0.2">
      <c r="B17" s="112"/>
      <c r="C17" s="17" t="s">
        <v>319</v>
      </c>
      <c r="D17" s="109">
        <v>36</v>
      </c>
      <c r="E17" s="109">
        <v>29</v>
      </c>
      <c r="F17" s="109">
        <v>40</v>
      </c>
      <c r="G17" s="109">
        <v>34</v>
      </c>
      <c r="H17" s="364">
        <v>17</v>
      </c>
      <c r="I17" s="111">
        <f t="shared" ref="I17:I21" si="4">H17-G17</f>
        <v>-17</v>
      </c>
      <c r="J17" s="16">
        <f t="shared" ref="J17:J21" si="5">I17/G17</f>
        <v>-0.5</v>
      </c>
    </row>
    <row r="18" spans="2:10" ht="27" customHeight="1" x14ac:dyDescent="0.2">
      <c r="B18" s="114"/>
      <c r="C18" s="17" t="s">
        <v>320</v>
      </c>
      <c r="D18" s="115">
        <v>466</v>
      </c>
      <c r="E18" s="115">
        <v>462</v>
      </c>
      <c r="F18" s="115">
        <v>371</v>
      </c>
      <c r="G18" s="115">
        <v>345</v>
      </c>
      <c r="H18" s="365">
        <v>322</v>
      </c>
      <c r="I18" s="111">
        <f t="shared" si="4"/>
        <v>-23</v>
      </c>
      <c r="J18" s="16">
        <f t="shared" si="5"/>
        <v>-6.6666666666666666E-2</v>
      </c>
    </row>
    <row r="19" spans="2:10" ht="27" customHeight="1" x14ac:dyDescent="0.2">
      <c r="B19" s="114"/>
      <c r="C19" s="17" t="s">
        <v>321</v>
      </c>
      <c r="D19" s="115">
        <v>8</v>
      </c>
      <c r="E19" s="115">
        <v>12</v>
      </c>
      <c r="F19" s="115">
        <v>9</v>
      </c>
      <c r="G19" s="115">
        <v>3</v>
      </c>
      <c r="H19" s="365">
        <v>5</v>
      </c>
      <c r="I19" s="111">
        <f t="shared" si="4"/>
        <v>2</v>
      </c>
      <c r="J19" s="16">
        <f t="shared" si="5"/>
        <v>0.66666666666666663</v>
      </c>
    </row>
    <row r="20" spans="2:10" ht="27" customHeight="1" x14ac:dyDescent="0.2">
      <c r="B20" s="114"/>
      <c r="C20" s="359" t="s">
        <v>322</v>
      </c>
      <c r="D20" s="115">
        <v>65</v>
      </c>
      <c r="E20" s="115">
        <v>106</v>
      </c>
      <c r="F20" s="115">
        <v>174</v>
      </c>
      <c r="G20" s="115">
        <v>227</v>
      </c>
      <c r="H20" s="366">
        <v>129</v>
      </c>
      <c r="I20" s="111">
        <f t="shared" si="4"/>
        <v>-98</v>
      </c>
      <c r="J20" s="16">
        <f t="shared" si="5"/>
        <v>-0.43171806167400884</v>
      </c>
    </row>
    <row r="21" spans="2:10" ht="27" customHeight="1" x14ac:dyDescent="0.2">
      <c r="B21" s="11"/>
      <c r="C21" s="361" t="s">
        <v>323</v>
      </c>
      <c r="D21" s="115">
        <v>293</v>
      </c>
      <c r="E21" s="115">
        <v>383</v>
      </c>
      <c r="F21" s="115">
        <v>415</v>
      </c>
      <c r="G21" s="115">
        <v>410</v>
      </c>
      <c r="H21" s="365">
        <v>425</v>
      </c>
      <c r="I21" s="111">
        <f t="shared" si="4"/>
        <v>15</v>
      </c>
      <c r="J21" s="16">
        <f t="shared" si="5"/>
        <v>3.6585365853658534E-2</v>
      </c>
    </row>
  </sheetData>
  <mergeCells count="4">
    <mergeCell ref="B5:C5"/>
    <mergeCell ref="B6:C6"/>
    <mergeCell ref="B15:C15"/>
    <mergeCell ref="B16:C16"/>
  </mergeCells>
  <phoneticPr fontId="6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N17"/>
  <sheetViews>
    <sheetView showGridLines="0" zoomScaleNormal="100" workbookViewId="0">
      <selection activeCell="B3" sqref="B3"/>
    </sheetView>
  </sheetViews>
  <sheetFormatPr defaultRowHeight="13.2" x14ac:dyDescent="0.2"/>
  <cols>
    <col min="2" max="2" width="1.21875" customWidth="1"/>
    <col min="3" max="3" width="13.77734375" customWidth="1"/>
    <col min="4" max="7" width="7.6640625" customWidth="1"/>
    <col min="8" max="8" width="2.88671875" customWidth="1"/>
    <col min="9" max="9" width="1.21875" customWidth="1"/>
    <col min="10" max="10" width="13.77734375" customWidth="1"/>
    <col min="11" max="14" width="7.44140625" customWidth="1"/>
  </cols>
  <sheetData>
    <row r="2" spans="2:14" ht="16.2" x14ac:dyDescent="0.2">
      <c r="B2" s="5" t="s">
        <v>213</v>
      </c>
    </row>
    <row r="4" spans="2:14" ht="14.25" customHeight="1" x14ac:dyDescent="0.2">
      <c r="B4" s="387"/>
      <c r="C4" s="388"/>
      <c r="D4" s="379" t="s">
        <v>43</v>
      </c>
      <c r="E4" s="380"/>
      <c r="F4" s="381"/>
      <c r="G4" s="382"/>
      <c r="I4" s="387"/>
      <c r="J4" s="388"/>
      <c r="K4" s="379" t="s">
        <v>44</v>
      </c>
      <c r="L4" s="380"/>
      <c r="M4" s="381"/>
      <c r="N4" s="382"/>
    </row>
    <row r="5" spans="2:14" ht="14.25" customHeight="1" x14ac:dyDescent="0.2">
      <c r="B5" s="389"/>
      <c r="C5" s="390"/>
      <c r="D5" s="18" t="s">
        <v>45</v>
      </c>
      <c r="E5" s="20" t="s">
        <v>46</v>
      </c>
      <c r="F5" s="19"/>
      <c r="G5" s="18" t="s">
        <v>47</v>
      </c>
      <c r="I5" s="389"/>
      <c r="J5" s="390"/>
      <c r="K5" s="18" t="s">
        <v>45</v>
      </c>
      <c r="L5" s="20" t="s">
        <v>46</v>
      </c>
      <c r="M5" s="19"/>
      <c r="N5" s="18" t="s">
        <v>47</v>
      </c>
    </row>
    <row r="6" spans="2:14" ht="14.25" customHeight="1" x14ac:dyDescent="0.2">
      <c r="B6" s="383" t="s">
        <v>48</v>
      </c>
      <c r="C6" s="384"/>
      <c r="D6" s="15">
        <v>9043</v>
      </c>
      <c r="E6" s="15">
        <v>5090</v>
      </c>
      <c r="F6" s="15">
        <v>14133</v>
      </c>
      <c r="G6" s="16">
        <v>1</v>
      </c>
      <c r="I6" s="383" t="s">
        <v>48</v>
      </c>
      <c r="J6" s="384"/>
      <c r="K6" s="15">
        <v>6097</v>
      </c>
      <c r="L6" s="15">
        <v>4012</v>
      </c>
      <c r="M6" s="15">
        <v>10109</v>
      </c>
      <c r="N6" s="16">
        <v>1</v>
      </c>
    </row>
    <row r="7" spans="2:14" ht="14.25" customHeight="1" x14ac:dyDescent="0.2">
      <c r="B7" s="385"/>
      <c r="C7" s="17" t="s">
        <v>49</v>
      </c>
      <c r="D7" s="15">
        <v>2761</v>
      </c>
      <c r="E7" s="15">
        <v>1859</v>
      </c>
      <c r="F7" s="15">
        <v>4620</v>
      </c>
      <c r="G7" s="16">
        <v>0.32689450222882616</v>
      </c>
      <c r="I7" s="385"/>
      <c r="J7" s="17" t="s">
        <v>49</v>
      </c>
      <c r="K7" s="15">
        <v>1737</v>
      </c>
      <c r="L7" s="15">
        <v>1456</v>
      </c>
      <c r="M7" s="15">
        <v>3193</v>
      </c>
      <c r="N7" s="16">
        <v>0.31585715698882183</v>
      </c>
    </row>
    <row r="8" spans="2:14" ht="14.25" customHeight="1" x14ac:dyDescent="0.2">
      <c r="B8" s="385"/>
      <c r="C8" s="17" t="s">
        <v>50</v>
      </c>
      <c r="D8" s="15">
        <v>2142</v>
      </c>
      <c r="E8" s="15">
        <v>1035</v>
      </c>
      <c r="F8" s="15">
        <v>3177</v>
      </c>
      <c r="G8" s="16">
        <v>0.22479303757164085</v>
      </c>
      <c r="I8" s="385"/>
      <c r="J8" s="17" t="s">
        <v>50</v>
      </c>
      <c r="K8" s="15">
        <v>1470</v>
      </c>
      <c r="L8" s="15">
        <v>709</v>
      </c>
      <c r="M8" s="15">
        <v>2179</v>
      </c>
      <c r="N8" s="16">
        <v>0.21555049955485212</v>
      </c>
    </row>
    <row r="9" spans="2:14" ht="14.25" customHeight="1" x14ac:dyDescent="0.2">
      <c r="B9" s="385"/>
      <c r="C9" s="17" t="s">
        <v>60</v>
      </c>
      <c r="D9" s="15">
        <v>509</v>
      </c>
      <c r="E9" s="15">
        <v>387</v>
      </c>
      <c r="F9" s="15">
        <v>896</v>
      </c>
      <c r="G9" s="16">
        <v>6.3397721644378402E-2</v>
      </c>
      <c r="I9" s="385"/>
      <c r="J9" s="17" t="s">
        <v>60</v>
      </c>
      <c r="K9" s="15">
        <v>420</v>
      </c>
      <c r="L9" s="15">
        <v>352</v>
      </c>
      <c r="M9" s="15">
        <v>772</v>
      </c>
      <c r="N9" s="16">
        <v>7.6367593233752099E-2</v>
      </c>
    </row>
    <row r="10" spans="2:14" ht="14.25" customHeight="1" x14ac:dyDescent="0.2">
      <c r="B10" s="385"/>
      <c r="C10" s="17" t="s">
        <v>51</v>
      </c>
      <c r="D10" s="15">
        <v>620</v>
      </c>
      <c r="E10" s="15">
        <v>270</v>
      </c>
      <c r="F10" s="15">
        <v>890</v>
      </c>
      <c r="G10" s="16">
        <v>6.2973183329795512E-2</v>
      </c>
      <c r="I10" s="385"/>
      <c r="J10" s="17" t="s">
        <v>51</v>
      </c>
      <c r="K10" s="15">
        <v>397</v>
      </c>
      <c r="L10" s="15">
        <v>224</v>
      </c>
      <c r="M10" s="15">
        <v>621</v>
      </c>
      <c r="N10" s="16">
        <v>6.1430408546839448E-2</v>
      </c>
    </row>
    <row r="11" spans="2:14" ht="14.25" customHeight="1" x14ac:dyDescent="0.2">
      <c r="B11" s="385"/>
      <c r="C11" s="17" t="s">
        <v>52</v>
      </c>
      <c r="D11" s="15">
        <v>495</v>
      </c>
      <c r="E11" s="15">
        <v>192</v>
      </c>
      <c r="F11" s="15">
        <v>687</v>
      </c>
      <c r="G11" s="16">
        <v>4.8609637019741032E-2</v>
      </c>
      <c r="I11" s="385"/>
      <c r="J11" s="17" t="s">
        <v>52</v>
      </c>
      <c r="K11" s="15">
        <v>322</v>
      </c>
      <c r="L11" s="15">
        <v>147</v>
      </c>
      <c r="M11" s="15">
        <v>469</v>
      </c>
      <c r="N11" s="16">
        <v>4.6394302107033339E-2</v>
      </c>
    </row>
    <row r="12" spans="2:14" ht="14.25" customHeight="1" x14ac:dyDescent="0.2">
      <c r="B12" s="385"/>
      <c r="C12" s="17" t="s">
        <v>53</v>
      </c>
      <c r="D12" s="15">
        <v>155</v>
      </c>
      <c r="E12" s="15">
        <v>351</v>
      </c>
      <c r="F12" s="15">
        <v>506</v>
      </c>
      <c r="G12" s="16">
        <v>3.5802731196490481E-2</v>
      </c>
      <c r="I12" s="385"/>
      <c r="J12" s="17" t="s">
        <v>53</v>
      </c>
      <c r="K12" s="15">
        <v>80</v>
      </c>
      <c r="L12" s="15">
        <v>307</v>
      </c>
      <c r="M12" s="15">
        <v>387</v>
      </c>
      <c r="N12" s="16">
        <v>3.8282718369769514E-2</v>
      </c>
    </row>
    <row r="13" spans="2:14" ht="14.25" customHeight="1" x14ac:dyDescent="0.2">
      <c r="B13" s="385"/>
      <c r="C13" s="17" t="s">
        <v>54</v>
      </c>
      <c r="D13" s="15">
        <v>315</v>
      </c>
      <c r="E13" s="15">
        <v>58</v>
      </c>
      <c r="F13" s="15">
        <v>373</v>
      </c>
      <c r="G13" s="16">
        <v>2.6392131889903064E-2</v>
      </c>
      <c r="I13" s="385"/>
      <c r="J13" s="17" t="s">
        <v>55</v>
      </c>
      <c r="K13" s="15">
        <v>180</v>
      </c>
      <c r="L13" s="15">
        <v>77</v>
      </c>
      <c r="M13" s="15">
        <v>257</v>
      </c>
      <c r="N13" s="16">
        <v>2.5422890493619548E-2</v>
      </c>
    </row>
    <row r="14" spans="2:14" ht="14.25" customHeight="1" x14ac:dyDescent="0.2">
      <c r="B14" s="385"/>
      <c r="C14" s="17" t="s">
        <v>56</v>
      </c>
      <c r="D14" s="15">
        <v>209</v>
      </c>
      <c r="E14" s="15">
        <v>71</v>
      </c>
      <c r="F14" s="15">
        <v>280</v>
      </c>
      <c r="G14" s="16">
        <v>1.9811788013868251E-2</v>
      </c>
      <c r="I14" s="385"/>
      <c r="J14" s="17" t="s">
        <v>57</v>
      </c>
      <c r="K14" s="15">
        <v>155</v>
      </c>
      <c r="L14" s="15">
        <v>63</v>
      </c>
      <c r="M14" s="15">
        <v>218</v>
      </c>
      <c r="N14" s="16">
        <v>2.1564942130774558E-2</v>
      </c>
    </row>
    <row r="15" spans="2:14" ht="14.25" customHeight="1" x14ac:dyDescent="0.2">
      <c r="B15" s="385"/>
      <c r="C15" s="17" t="s">
        <v>55</v>
      </c>
      <c r="D15" s="15">
        <v>186</v>
      </c>
      <c r="E15" s="15">
        <v>76</v>
      </c>
      <c r="F15" s="15">
        <v>262</v>
      </c>
      <c r="G15" s="16">
        <v>1.8538173070119578E-2</v>
      </c>
      <c r="I15" s="385"/>
      <c r="J15" s="17" t="s">
        <v>54</v>
      </c>
      <c r="K15" s="15">
        <v>145</v>
      </c>
      <c r="L15" s="15">
        <v>43</v>
      </c>
      <c r="M15" s="15">
        <v>188</v>
      </c>
      <c r="N15" s="16">
        <v>1.8597289543970719E-2</v>
      </c>
    </row>
    <row r="16" spans="2:14" ht="14.25" customHeight="1" x14ac:dyDescent="0.2">
      <c r="B16" s="385"/>
      <c r="C16" s="17" t="s">
        <v>57</v>
      </c>
      <c r="D16" s="15">
        <v>175</v>
      </c>
      <c r="E16" s="15">
        <v>80</v>
      </c>
      <c r="F16" s="15">
        <v>255</v>
      </c>
      <c r="G16" s="16">
        <v>1.804287836977287E-2</v>
      </c>
      <c r="I16" s="385"/>
      <c r="J16" s="17" t="s">
        <v>58</v>
      </c>
      <c r="K16" s="15">
        <v>53</v>
      </c>
      <c r="L16" s="15">
        <v>117</v>
      </c>
      <c r="M16" s="15">
        <v>170</v>
      </c>
      <c r="N16" s="16">
        <v>1.6816697991888417E-2</v>
      </c>
    </row>
    <row r="17" spans="2:14" ht="14.25" customHeight="1" x14ac:dyDescent="0.2">
      <c r="B17" s="386"/>
      <c r="C17" s="17" t="s">
        <v>59</v>
      </c>
      <c r="D17" s="15">
        <v>1476</v>
      </c>
      <c r="E17" s="15">
        <v>711</v>
      </c>
      <c r="F17" s="15">
        <v>2187</v>
      </c>
      <c r="G17" s="16">
        <v>0.15474421566546381</v>
      </c>
      <c r="I17" s="386"/>
      <c r="J17" s="17" t="s">
        <v>61</v>
      </c>
      <c r="K17" s="15">
        <v>1138</v>
      </c>
      <c r="L17" s="15">
        <v>517</v>
      </c>
      <c r="M17" s="15">
        <v>1655</v>
      </c>
      <c r="N17" s="16">
        <v>0.16371550103867841</v>
      </c>
    </row>
  </sheetData>
  <mergeCells count="8">
    <mergeCell ref="K4:N4"/>
    <mergeCell ref="I6:J6"/>
    <mergeCell ref="B6:C6"/>
    <mergeCell ref="B7:B17"/>
    <mergeCell ref="B4:C5"/>
    <mergeCell ref="I7:I17"/>
    <mergeCell ref="D4:G4"/>
    <mergeCell ref="I4:J5"/>
  </mergeCells>
  <phoneticPr fontId="6"/>
  <pageMargins left="0.7" right="0.7" top="0.75" bottom="0.75" header="0.3" footer="0.3"/>
  <pageSetup paperSize="9" scale="87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O31"/>
  <sheetViews>
    <sheetView showGridLines="0" zoomScaleNormal="100" workbookViewId="0">
      <selection activeCell="Q19" sqref="Q19"/>
    </sheetView>
  </sheetViews>
  <sheetFormatPr defaultRowHeight="13.2" x14ac:dyDescent="0.2"/>
  <cols>
    <col min="2" max="2" width="1.6640625" customWidth="1"/>
    <col min="3" max="3" width="13.21875" customWidth="1"/>
  </cols>
  <sheetData>
    <row r="2" spans="2:15" ht="16.2" x14ac:dyDescent="0.2">
      <c r="B2" s="5" t="s">
        <v>214</v>
      </c>
    </row>
    <row r="4" spans="2:15" ht="19.2" x14ac:dyDescent="0.2">
      <c r="B4" s="7" t="s">
        <v>35</v>
      </c>
    </row>
    <row r="5" spans="2:15" x14ac:dyDescent="0.2">
      <c r="B5" s="376"/>
      <c r="C5" s="378"/>
      <c r="D5" s="14" t="s">
        <v>20</v>
      </c>
      <c r="E5" s="14" t="s">
        <v>21</v>
      </c>
      <c r="F5" s="14" t="s">
        <v>22</v>
      </c>
      <c r="G5" s="14" t="s">
        <v>23</v>
      </c>
      <c r="H5" s="14" t="s">
        <v>24</v>
      </c>
      <c r="I5" s="14" t="s">
        <v>25</v>
      </c>
      <c r="J5" s="14" t="s">
        <v>26</v>
      </c>
      <c r="K5" s="14" t="s">
        <v>27</v>
      </c>
      <c r="L5" s="14" t="s">
        <v>28</v>
      </c>
      <c r="M5" s="14" t="s">
        <v>29</v>
      </c>
      <c r="N5" s="18" t="s">
        <v>30</v>
      </c>
      <c r="O5" s="18" t="s">
        <v>31</v>
      </c>
    </row>
    <row r="6" spans="2:15" ht="13.8" x14ac:dyDescent="0.2">
      <c r="B6" s="383" t="s">
        <v>136</v>
      </c>
      <c r="C6" s="384"/>
      <c r="D6" s="75">
        <v>25730</v>
      </c>
      <c r="E6" s="75">
        <v>23202</v>
      </c>
      <c r="F6" s="75">
        <v>20561</v>
      </c>
      <c r="G6" s="75">
        <v>14025</v>
      </c>
      <c r="H6" s="75">
        <v>12582</v>
      </c>
      <c r="I6" s="75">
        <v>11142</v>
      </c>
      <c r="J6" s="75">
        <v>10674</v>
      </c>
      <c r="K6" s="75">
        <v>9664</v>
      </c>
      <c r="L6" s="75">
        <v>9417</v>
      </c>
      <c r="M6" s="75">
        <v>9043</v>
      </c>
      <c r="N6" s="75">
        <v>-374</v>
      </c>
      <c r="O6" s="16">
        <v>-3.9715408304130825E-2</v>
      </c>
    </row>
    <row r="7" spans="2:15" ht="13.8" x14ac:dyDescent="0.2">
      <c r="B7" s="400"/>
      <c r="C7" s="383" t="s">
        <v>49</v>
      </c>
      <c r="D7" s="45">
        <v>9664</v>
      </c>
      <c r="E7" s="45">
        <v>10063</v>
      </c>
      <c r="F7" s="45">
        <v>10109</v>
      </c>
      <c r="G7" s="45">
        <v>5243</v>
      </c>
      <c r="H7" s="45">
        <v>6185</v>
      </c>
      <c r="I7" s="45">
        <v>4847</v>
      </c>
      <c r="J7" s="45">
        <v>3709</v>
      </c>
      <c r="K7" s="45">
        <v>2684</v>
      </c>
      <c r="L7" s="45">
        <v>2390</v>
      </c>
      <c r="M7" s="45">
        <v>2761</v>
      </c>
      <c r="N7" s="45">
        <v>371</v>
      </c>
      <c r="O7" s="367">
        <v>0.15523012552301255</v>
      </c>
    </row>
    <row r="8" spans="2:15" ht="13.8" x14ac:dyDescent="0.2">
      <c r="B8" s="400"/>
      <c r="C8" s="395"/>
      <c r="D8" s="370">
        <v>0.37559269335406142</v>
      </c>
      <c r="E8" s="370">
        <v>0.43371261098181191</v>
      </c>
      <c r="F8" s="370">
        <v>0.49165896600359904</v>
      </c>
      <c r="G8" s="370">
        <v>0.37383244206773619</v>
      </c>
      <c r="H8" s="370">
        <v>0.49157526625337783</v>
      </c>
      <c r="I8" s="370">
        <v>0.43502064261353435</v>
      </c>
      <c r="J8" s="370">
        <v>0.34747985759790145</v>
      </c>
      <c r="K8" s="370">
        <v>0.27773178807947019</v>
      </c>
      <c r="L8" s="370">
        <v>0.2537963257937772</v>
      </c>
      <c r="M8" s="370">
        <v>0.30531903129492427</v>
      </c>
      <c r="N8" s="393" t="s">
        <v>138</v>
      </c>
      <c r="O8" s="394"/>
    </row>
    <row r="9" spans="2:15" ht="13.8" x14ac:dyDescent="0.2">
      <c r="B9" s="400"/>
      <c r="C9" s="383" t="s">
        <v>50</v>
      </c>
      <c r="D9" s="62">
        <v>1112</v>
      </c>
      <c r="E9" s="62">
        <v>1517</v>
      </c>
      <c r="F9" s="62">
        <v>1442</v>
      </c>
      <c r="G9" s="62">
        <v>1507</v>
      </c>
      <c r="H9" s="62">
        <v>1552</v>
      </c>
      <c r="I9" s="62">
        <v>1225</v>
      </c>
      <c r="J9" s="62">
        <v>1197</v>
      </c>
      <c r="K9" s="62">
        <v>1972</v>
      </c>
      <c r="L9" s="62">
        <v>2556</v>
      </c>
      <c r="M9" s="62">
        <v>2142</v>
      </c>
      <c r="N9" s="62">
        <v>-414</v>
      </c>
      <c r="O9" s="371">
        <v>-0.1619718309859155</v>
      </c>
    </row>
    <row r="10" spans="2:15" ht="13.8" x14ac:dyDescent="0.2">
      <c r="B10" s="400"/>
      <c r="C10" s="395"/>
      <c r="D10" s="369">
        <v>4.3218033424018656E-2</v>
      </c>
      <c r="E10" s="369">
        <v>6.5382294629773297E-2</v>
      </c>
      <c r="F10" s="369">
        <v>7.0132775643208009E-2</v>
      </c>
      <c r="G10" s="369">
        <v>0.10745098039215686</v>
      </c>
      <c r="H10" s="369">
        <v>0.12335081862978858</v>
      </c>
      <c r="I10" s="369">
        <v>0.10994435469395082</v>
      </c>
      <c r="J10" s="369">
        <v>0.112141652613828</v>
      </c>
      <c r="K10" s="369">
        <v>0.20405629139072848</v>
      </c>
      <c r="L10" s="369">
        <v>0.27142402038865882</v>
      </c>
      <c r="M10" s="369">
        <v>0.23686829591949574</v>
      </c>
      <c r="N10" s="391" t="s">
        <v>139</v>
      </c>
      <c r="O10" s="392"/>
    </row>
    <row r="11" spans="2:15" ht="13.8" x14ac:dyDescent="0.2">
      <c r="B11" s="400"/>
      <c r="C11" s="383" t="s">
        <v>51</v>
      </c>
      <c r="D11" s="45">
        <v>2161</v>
      </c>
      <c r="E11" s="45">
        <v>1655</v>
      </c>
      <c r="F11" s="45">
        <v>1554</v>
      </c>
      <c r="G11" s="45">
        <v>1502</v>
      </c>
      <c r="H11" s="45">
        <v>610</v>
      </c>
      <c r="I11" s="45">
        <v>1089</v>
      </c>
      <c r="J11" s="45">
        <v>494</v>
      </c>
      <c r="K11" s="45">
        <v>547</v>
      </c>
      <c r="L11" s="45">
        <v>543</v>
      </c>
      <c r="M11" s="45">
        <v>620</v>
      </c>
      <c r="N11" s="45">
        <v>77</v>
      </c>
      <c r="O11" s="367">
        <v>0.14180478821362799</v>
      </c>
    </row>
    <row r="12" spans="2:15" ht="13.8" x14ac:dyDescent="0.2">
      <c r="B12" s="400"/>
      <c r="C12" s="395"/>
      <c r="D12" s="370">
        <v>8.398756315584921E-2</v>
      </c>
      <c r="E12" s="370">
        <v>7.1330057753641929E-2</v>
      </c>
      <c r="F12" s="370">
        <v>7.557998151840864E-2</v>
      </c>
      <c r="G12" s="370">
        <v>0.10709447415329769</v>
      </c>
      <c r="H12" s="370">
        <v>4.8481958353202986E-2</v>
      </c>
      <c r="I12" s="370">
        <v>9.7738287560581588E-2</v>
      </c>
      <c r="J12" s="370">
        <v>4.6280682031103616E-2</v>
      </c>
      <c r="K12" s="370">
        <v>5.6601821192052981E-2</v>
      </c>
      <c r="L12" s="370">
        <v>5.7661675692895827E-2</v>
      </c>
      <c r="M12" s="370">
        <v>6.8561318146632758E-2</v>
      </c>
      <c r="N12" s="393" t="s">
        <v>140</v>
      </c>
      <c r="O12" s="394"/>
    </row>
    <row r="13" spans="2:15" ht="13.8" x14ac:dyDescent="0.2">
      <c r="B13" s="400"/>
      <c r="C13" s="383" t="s">
        <v>60</v>
      </c>
      <c r="D13" s="62">
        <v>524</v>
      </c>
      <c r="E13" s="62">
        <v>543</v>
      </c>
      <c r="F13" s="62">
        <v>624</v>
      </c>
      <c r="G13" s="62">
        <v>442</v>
      </c>
      <c r="H13" s="62">
        <v>439</v>
      </c>
      <c r="I13" s="62">
        <v>513</v>
      </c>
      <c r="J13" s="62">
        <v>620</v>
      </c>
      <c r="K13" s="62">
        <v>559</v>
      </c>
      <c r="L13" s="62">
        <v>450</v>
      </c>
      <c r="M13" s="62">
        <v>509</v>
      </c>
      <c r="N13" s="62">
        <v>59</v>
      </c>
      <c r="O13" s="371">
        <v>0.13111111111111112</v>
      </c>
    </row>
    <row r="14" spans="2:15" ht="13.8" x14ac:dyDescent="0.2">
      <c r="B14" s="400"/>
      <c r="C14" s="395"/>
      <c r="D14" s="369">
        <v>2.0365332296929654E-2</v>
      </c>
      <c r="E14" s="369">
        <v>2.3403154900439618E-2</v>
      </c>
      <c r="F14" s="369">
        <v>3.0348718447546327E-2</v>
      </c>
      <c r="G14" s="369">
        <v>3.1515151515151517E-2</v>
      </c>
      <c r="H14" s="369">
        <v>3.4891114290255924E-2</v>
      </c>
      <c r="I14" s="369">
        <v>4.6042003231017772E-2</v>
      </c>
      <c r="J14" s="369">
        <v>5.8085066516769722E-2</v>
      </c>
      <c r="K14" s="369">
        <v>5.7843543046357616E-2</v>
      </c>
      <c r="L14" s="369">
        <v>4.7785919082510356E-2</v>
      </c>
      <c r="M14" s="369">
        <v>5.6286630542961409E-2</v>
      </c>
      <c r="N14" s="391" t="s">
        <v>141</v>
      </c>
      <c r="O14" s="392"/>
    </row>
    <row r="15" spans="2:15" ht="13.8" x14ac:dyDescent="0.2">
      <c r="B15" s="400"/>
      <c r="C15" s="383" t="s">
        <v>52</v>
      </c>
      <c r="D15" s="62">
        <v>7289</v>
      </c>
      <c r="E15" s="62">
        <v>4406</v>
      </c>
      <c r="F15" s="62">
        <v>3720</v>
      </c>
      <c r="G15" s="62">
        <v>2531</v>
      </c>
      <c r="H15" s="62">
        <v>1366</v>
      </c>
      <c r="I15" s="62">
        <v>1004</v>
      </c>
      <c r="J15" s="62">
        <v>2270</v>
      </c>
      <c r="K15" s="62">
        <v>1474</v>
      </c>
      <c r="L15" s="62">
        <v>1282</v>
      </c>
      <c r="M15" s="62">
        <v>495</v>
      </c>
      <c r="N15" s="62">
        <v>-787</v>
      </c>
      <c r="O15" s="371">
        <v>-0.61388455538221531</v>
      </c>
    </row>
    <row r="16" spans="2:15" ht="13.8" x14ac:dyDescent="0.2">
      <c r="B16" s="395"/>
      <c r="C16" s="395"/>
      <c r="D16" s="369">
        <v>0.28328799067236687</v>
      </c>
      <c r="E16" s="369">
        <v>0.18989742263597967</v>
      </c>
      <c r="F16" s="369">
        <v>0.18092505228344924</v>
      </c>
      <c r="G16" s="369">
        <v>0.18046345811051692</v>
      </c>
      <c r="H16" s="369">
        <v>0.10856779526307424</v>
      </c>
      <c r="I16" s="369">
        <v>9.0109495602225809E-2</v>
      </c>
      <c r="J16" s="369">
        <v>0.21266629192430203</v>
      </c>
      <c r="K16" s="369">
        <v>0.15252483443708609</v>
      </c>
      <c r="L16" s="369">
        <v>0.13613677391950726</v>
      </c>
      <c r="M16" s="369">
        <v>5.4738471746101955E-2</v>
      </c>
      <c r="N16" s="391" t="s">
        <v>142</v>
      </c>
      <c r="O16" s="392"/>
    </row>
    <row r="19" spans="2:15" ht="19.2" x14ac:dyDescent="0.2">
      <c r="B19" s="7" t="s">
        <v>36</v>
      </c>
    </row>
    <row r="20" spans="2:15" x14ac:dyDescent="0.2">
      <c r="B20" s="376"/>
      <c r="C20" s="378"/>
      <c r="D20" s="14" t="s">
        <v>20</v>
      </c>
      <c r="E20" s="14" t="s">
        <v>21</v>
      </c>
      <c r="F20" s="14" t="s">
        <v>22</v>
      </c>
      <c r="G20" s="14" t="s">
        <v>23</v>
      </c>
      <c r="H20" s="14" t="s">
        <v>24</v>
      </c>
      <c r="I20" s="14" t="s">
        <v>25</v>
      </c>
      <c r="J20" s="14" t="s">
        <v>26</v>
      </c>
      <c r="K20" s="14" t="s">
        <v>27</v>
      </c>
      <c r="L20" s="14" t="s">
        <v>28</v>
      </c>
      <c r="M20" s="14" t="s">
        <v>29</v>
      </c>
      <c r="N20" s="18" t="s">
        <v>30</v>
      </c>
      <c r="O20" s="18" t="s">
        <v>31</v>
      </c>
    </row>
    <row r="21" spans="2:15" ht="13.8" x14ac:dyDescent="0.2">
      <c r="B21" s="396" t="s">
        <v>137</v>
      </c>
      <c r="C21" s="397"/>
      <c r="D21" s="75">
        <v>7528</v>
      </c>
      <c r="E21" s="75">
        <v>7148</v>
      </c>
      <c r="F21" s="75">
        <v>7190</v>
      </c>
      <c r="G21" s="75">
        <v>6710</v>
      </c>
      <c r="H21" s="75">
        <v>5889</v>
      </c>
      <c r="I21" s="75">
        <v>5423</v>
      </c>
      <c r="J21" s="75">
        <v>5620</v>
      </c>
      <c r="K21" s="75">
        <v>5787</v>
      </c>
      <c r="L21" s="75">
        <v>6187</v>
      </c>
      <c r="M21" s="75">
        <v>6097</v>
      </c>
      <c r="N21" s="106">
        <v>-90</v>
      </c>
      <c r="O21" s="16">
        <v>-1.4546630030709553E-2</v>
      </c>
    </row>
    <row r="22" spans="2:15" ht="13.8" x14ac:dyDescent="0.2">
      <c r="B22" s="398"/>
      <c r="C22" s="383" t="s">
        <v>49</v>
      </c>
      <c r="D22" s="45">
        <v>2899</v>
      </c>
      <c r="E22" s="45">
        <v>2764</v>
      </c>
      <c r="F22" s="45">
        <v>2747</v>
      </c>
      <c r="G22" s="45">
        <v>2740</v>
      </c>
      <c r="H22" s="45">
        <v>2445</v>
      </c>
      <c r="I22" s="45">
        <v>2160</v>
      </c>
      <c r="J22" s="45">
        <v>2028</v>
      </c>
      <c r="K22" s="45">
        <v>1904</v>
      </c>
      <c r="L22" s="45">
        <v>1848</v>
      </c>
      <c r="M22" s="45">
        <v>1737</v>
      </c>
      <c r="N22" s="368">
        <v>-111</v>
      </c>
      <c r="O22" s="367">
        <v>-6.0064935064935064E-2</v>
      </c>
    </row>
    <row r="23" spans="2:15" ht="13.8" x14ac:dyDescent="0.2">
      <c r="B23" s="398"/>
      <c r="C23" s="395"/>
      <c r="D23" s="370">
        <v>0.38509564293304993</v>
      </c>
      <c r="E23" s="370">
        <v>0.38668158925573587</v>
      </c>
      <c r="F23" s="370">
        <v>0.38205841446453409</v>
      </c>
      <c r="G23" s="370">
        <v>0.40834575260804767</v>
      </c>
      <c r="H23" s="370">
        <v>0.41518084564442181</v>
      </c>
      <c r="I23" s="370">
        <v>0.39830352203577357</v>
      </c>
      <c r="J23" s="370">
        <v>0.36085409252669037</v>
      </c>
      <c r="K23" s="370">
        <v>0.32901330568515641</v>
      </c>
      <c r="L23" s="370">
        <v>0.29869080329723613</v>
      </c>
      <c r="M23" s="370">
        <v>0.28489421026734457</v>
      </c>
      <c r="N23" s="393" t="s">
        <v>143</v>
      </c>
      <c r="O23" s="394"/>
    </row>
    <row r="24" spans="2:15" ht="13.8" x14ac:dyDescent="0.2">
      <c r="B24" s="398"/>
      <c r="C24" s="383" t="s">
        <v>50</v>
      </c>
      <c r="D24" s="62">
        <v>580</v>
      </c>
      <c r="E24" s="62">
        <v>613</v>
      </c>
      <c r="F24" s="62">
        <v>689</v>
      </c>
      <c r="G24" s="62">
        <v>608</v>
      </c>
      <c r="H24" s="62">
        <v>582</v>
      </c>
      <c r="I24" s="62">
        <v>510</v>
      </c>
      <c r="J24" s="62">
        <v>839</v>
      </c>
      <c r="K24" s="62">
        <v>1136</v>
      </c>
      <c r="L24" s="62">
        <v>1475</v>
      </c>
      <c r="M24" s="62">
        <v>1470</v>
      </c>
      <c r="N24" s="62">
        <v>-5</v>
      </c>
      <c r="O24" s="371">
        <v>-3.3898305084745762E-3</v>
      </c>
    </row>
    <row r="25" spans="2:15" ht="13.8" x14ac:dyDescent="0.2">
      <c r="B25" s="398"/>
      <c r="C25" s="395"/>
      <c r="D25" s="369">
        <v>7.7045696068012759E-2</v>
      </c>
      <c r="E25" s="369">
        <v>8.5758254057078903E-2</v>
      </c>
      <c r="F25" s="369">
        <v>9.5827538247566069E-2</v>
      </c>
      <c r="G25" s="369">
        <v>9.0611028315946349E-2</v>
      </c>
      <c r="H25" s="369">
        <v>9.8828323993886913E-2</v>
      </c>
      <c r="I25" s="369">
        <v>9.4043887147335428E-2</v>
      </c>
      <c r="J25" s="369">
        <v>0.14928825622775801</v>
      </c>
      <c r="K25" s="369">
        <v>0.19630205633316053</v>
      </c>
      <c r="L25" s="369">
        <v>0.23840310328107323</v>
      </c>
      <c r="M25" s="369">
        <v>0.24110218140068887</v>
      </c>
      <c r="N25" s="391" t="s">
        <v>144</v>
      </c>
      <c r="O25" s="392"/>
    </row>
    <row r="26" spans="2:15" ht="13.8" x14ac:dyDescent="0.2">
      <c r="B26" s="398"/>
      <c r="C26" s="383" t="s">
        <v>60</v>
      </c>
      <c r="D26" s="45">
        <v>444</v>
      </c>
      <c r="E26" s="45">
        <v>465</v>
      </c>
      <c r="F26" s="45">
        <v>541</v>
      </c>
      <c r="G26" s="45">
        <v>464</v>
      </c>
      <c r="H26" s="45">
        <v>455</v>
      </c>
      <c r="I26" s="45">
        <v>408</v>
      </c>
      <c r="J26" s="45">
        <v>415</v>
      </c>
      <c r="K26" s="45">
        <v>410</v>
      </c>
      <c r="L26" s="45">
        <v>435</v>
      </c>
      <c r="M26" s="45">
        <v>420</v>
      </c>
      <c r="N26" s="45">
        <v>-15</v>
      </c>
      <c r="O26" s="367">
        <v>-3.4482758620689655E-2</v>
      </c>
    </row>
    <row r="27" spans="2:15" ht="13.8" x14ac:dyDescent="0.2">
      <c r="B27" s="398"/>
      <c r="C27" s="395"/>
      <c r="D27" s="370">
        <v>5.8979808714133899E-2</v>
      </c>
      <c r="E27" s="370">
        <v>6.5053161723559044E-2</v>
      </c>
      <c r="F27" s="370">
        <v>7.5243393602225317E-2</v>
      </c>
      <c r="G27" s="370">
        <v>6.915052160953801E-2</v>
      </c>
      <c r="H27" s="370">
        <v>7.7262693156732898E-2</v>
      </c>
      <c r="I27" s="370">
        <v>7.5235109717868343E-2</v>
      </c>
      <c r="J27" s="370">
        <v>7.384341637010676E-2</v>
      </c>
      <c r="K27" s="370">
        <v>7.0848453430101946E-2</v>
      </c>
      <c r="L27" s="370">
        <v>7.0308711815096167E-2</v>
      </c>
      <c r="M27" s="370">
        <v>6.8886337543053955E-2</v>
      </c>
      <c r="N27" s="393" t="s">
        <v>145</v>
      </c>
      <c r="O27" s="394"/>
    </row>
    <row r="28" spans="2:15" ht="13.8" x14ac:dyDescent="0.2">
      <c r="B28" s="398"/>
      <c r="C28" s="383" t="s">
        <v>51</v>
      </c>
      <c r="D28" s="62">
        <v>782</v>
      </c>
      <c r="E28" s="62">
        <v>705</v>
      </c>
      <c r="F28" s="62">
        <v>750</v>
      </c>
      <c r="G28" s="62">
        <v>675</v>
      </c>
      <c r="H28" s="62">
        <v>569</v>
      </c>
      <c r="I28" s="62">
        <v>513</v>
      </c>
      <c r="J28" s="62">
        <v>488</v>
      </c>
      <c r="K28" s="62">
        <v>391</v>
      </c>
      <c r="L28" s="62">
        <v>444</v>
      </c>
      <c r="M28" s="62">
        <v>397</v>
      </c>
      <c r="N28" s="62">
        <v>-47</v>
      </c>
      <c r="O28" s="371">
        <v>-0.10585585585585586</v>
      </c>
    </row>
    <row r="29" spans="2:15" ht="13.8" x14ac:dyDescent="0.2">
      <c r="B29" s="398"/>
      <c r="C29" s="395"/>
      <c r="D29" s="369">
        <v>0.1038788522848034</v>
      </c>
      <c r="E29" s="369">
        <v>9.8628987129266932E-2</v>
      </c>
      <c r="F29" s="369">
        <v>0.10431154381084839</v>
      </c>
      <c r="G29" s="369">
        <v>0.10059612518628912</v>
      </c>
      <c r="H29" s="369">
        <v>9.6620818475123105E-2</v>
      </c>
      <c r="I29" s="369">
        <v>9.4597086483496226E-2</v>
      </c>
      <c r="J29" s="369">
        <v>8.6832740213523135E-2</v>
      </c>
      <c r="K29" s="369">
        <v>6.7565232417487478E-2</v>
      </c>
      <c r="L29" s="369">
        <v>7.1763374818167122E-2</v>
      </c>
      <c r="M29" s="369">
        <v>6.5113990487124809E-2</v>
      </c>
      <c r="N29" s="391" t="s">
        <v>146</v>
      </c>
      <c r="O29" s="392"/>
    </row>
    <row r="30" spans="2:15" ht="13.8" x14ac:dyDescent="0.2">
      <c r="B30" s="398"/>
      <c r="C30" s="383" t="s">
        <v>52</v>
      </c>
      <c r="D30" s="62">
        <v>931</v>
      </c>
      <c r="E30" s="62">
        <v>818</v>
      </c>
      <c r="F30" s="62">
        <v>744</v>
      </c>
      <c r="G30" s="62">
        <v>515</v>
      </c>
      <c r="H30" s="62">
        <v>426</v>
      </c>
      <c r="I30" s="62">
        <v>438</v>
      </c>
      <c r="J30" s="62">
        <v>393</v>
      </c>
      <c r="K30" s="62">
        <v>356</v>
      </c>
      <c r="L30" s="62">
        <v>358</v>
      </c>
      <c r="M30" s="62">
        <v>322</v>
      </c>
      <c r="N30" s="62">
        <v>-36</v>
      </c>
      <c r="O30" s="371">
        <v>-0.1005586592178771</v>
      </c>
    </row>
    <row r="31" spans="2:15" ht="13.8" x14ac:dyDescent="0.2">
      <c r="B31" s="399"/>
      <c r="C31" s="395"/>
      <c r="D31" s="369">
        <v>0.12367162592986185</v>
      </c>
      <c r="E31" s="369">
        <v>0.11443760492445439</v>
      </c>
      <c r="F31" s="369">
        <v>0.10347705146036161</v>
      </c>
      <c r="G31" s="369">
        <v>7.6751117734724289E-2</v>
      </c>
      <c r="H31" s="369">
        <v>7.233825776872134E-2</v>
      </c>
      <c r="I31" s="369">
        <v>8.0767103079476307E-2</v>
      </c>
      <c r="J31" s="369">
        <v>6.9928825622775803E-2</v>
      </c>
      <c r="K31" s="369">
        <v>6.1517193710039747E-2</v>
      </c>
      <c r="L31" s="369">
        <v>5.7863261677711331E-2</v>
      </c>
      <c r="M31" s="369">
        <v>5.2812858783008038E-2</v>
      </c>
      <c r="N31" s="391" t="s">
        <v>147</v>
      </c>
      <c r="O31" s="392"/>
    </row>
  </sheetData>
  <mergeCells count="26">
    <mergeCell ref="N12:O12"/>
    <mergeCell ref="N16:O16"/>
    <mergeCell ref="N23:O23"/>
    <mergeCell ref="B5:C5"/>
    <mergeCell ref="B6:C6"/>
    <mergeCell ref="C7:C8"/>
    <mergeCell ref="C9:C10"/>
    <mergeCell ref="N8:O8"/>
    <mergeCell ref="N10:O10"/>
    <mergeCell ref="B22:B31"/>
    <mergeCell ref="B7:B16"/>
    <mergeCell ref="B20:C20"/>
    <mergeCell ref="C22:C23"/>
    <mergeCell ref="C24:C25"/>
    <mergeCell ref="C26:C27"/>
    <mergeCell ref="C28:C29"/>
    <mergeCell ref="C30:C31"/>
    <mergeCell ref="B21:C21"/>
    <mergeCell ref="C11:C12"/>
    <mergeCell ref="C13:C14"/>
    <mergeCell ref="C15:C16"/>
    <mergeCell ref="N25:O25"/>
    <mergeCell ref="N27:O27"/>
    <mergeCell ref="N29:O29"/>
    <mergeCell ref="N31:O31"/>
    <mergeCell ref="N14:O14"/>
  </mergeCells>
  <phoneticPr fontId="6"/>
  <pageMargins left="0.7" right="0.7" top="0.75" bottom="0.75" header="0.3" footer="0.3"/>
  <pageSetup paperSize="9" scale="67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O31"/>
  <sheetViews>
    <sheetView showGridLines="0" zoomScaleNormal="100" workbookViewId="0">
      <selection activeCell="P20" sqref="P20"/>
    </sheetView>
  </sheetViews>
  <sheetFormatPr defaultRowHeight="13.2" x14ac:dyDescent="0.2"/>
  <cols>
    <col min="2" max="2" width="1.6640625" customWidth="1"/>
    <col min="3" max="3" width="13.21875" customWidth="1"/>
  </cols>
  <sheetData>
    <row r="2" spans="2:15" ht="16.2" x14ac:dyDescent="0.2">
      <c r="B2" s="5" t="s">
        <v>215</v>
      </c>
    </row>
    <row r="4" spans="2:15" ht="19.2" x14ac:dyDescent="0.2">
      <c r="B4" s="7" t="s">
        <v>35</v>
      </c>
    </row>
    <row r="5" spans="2:15" ht="14.25" customHeight="1" x14ac:dyDescent="0.2">
      <c r="B5" s="376"/>
      <c r="C5" s="378"/>
      <c r="D5" s="14" t="s">
        <v>20</v>
      </c>
      <c r="E5" s="14" t="s">
        <v>21</v>
      </c>
      <c r="F5" s="14" t="s">
        <v>22</v>
      </c>
      <c r="G5" s="14" t="s">
        <v>23</v>
      </c>
      <c r="H5" s="14" t="s">
        <v>24</v>
      </c>
      <c r="I5" s="14" t="s">
        <v>25</v>
      </c>
      <c r="J5" s="14" t="s">
        <v>26</v>
      </c>
      <c r="K5" s="14" t="s">
        <v>27</v>
      </c>
      <c r="L5" s="14" t="s">
        <v>28</v>
      </c>
      <c r="M5" s="14" t="s">
        <v>29</v>
      </c>
      <c r="N5" s="18" t="s">
        <v>30</v>
      </c>
      <c r="O5" s="18" t="s">
        <v>31</v>
      </c>
    </row>
    <row r="6" spans="2:15" ht="14.25" customHeight="1" x14ac:dyDescent="0.2">
      <c r="B6" s="407" t="s">
        <v>148</v>
      </c>
      <c r="C6" s="408"/>
      <c r="D6" s="75">
        <v>10052</v>
      </c>
      <c r="E6" s="75">
        <v>8050</v>
      </c>
      <c r="F6" s="75">
        <v>7275</v>
      </c>
      <c r="G6" s="75">
        <v>5784</v>
      </c>
      <c r="H6" s="75">
        <v>4690</v>
      </c>
      <c r="I6" s="75">
        <v>4226</v>
      </c>
      <c r="J6" s="75">
        <v>4745</v>
      </c>
      <c r="K6" s="75">
        <v>5551</v>
      </c>
      <c r="L6" s="75">
        <v>4850</v>
      </c>
      <c r="M6" s="75">
        <v>5090</v>
      </c>
      <c r="N6" s="107">
        <v>240</v>
      </c>
      <c r="O6" s="16">
        <v>4.9484536082474224E-2</v>
      </c>
    </row>
    <row r="7" spans="2:15" ht="14.25" customHeight="1" x14ac:dyDescent="0.2">
      <c r="B7" s="400"/>
      <c r="C7" s="383" t="s">
        <v>49</v>
      </c>
      <c r="D7" s="45">
        <v>2947</v>
      </c>
      <c r="E7" s="45">
        <v>2367</v>
      </c>
      <c r="F7" s="45">
        <v>2463</v>
      </c>
      <c r="G7" s="45">
        <v>1988</v>
      </c>
      <c r="H7" s="45">
        <v>1654</v>
      </c>
      <c r="I7" s="45">
        <v>1636</v>
      </c>
      <c r="J7" s="45">
        <v>2167</v>
      </c>
      <c r="K7" s="45">
        <v>2825</v>
      </c>
      <c r="L7" s="45">
        <v>2225</v>
      </c>
      <c r="M7" s="45">
        <v>1859</v>
      </c>
      <c r="N7" s="372">
        <v>-366</v>
      </c>
      <c r="O7" s="367">
        <v>-0.16449438202247191</v>
      </c>
    </row>
    <row r="8" spans="2:15" ht="14.25" customHeight="1" x14ac:dyDescent="0.2">
      <c r="B8" s="400"/>
      <c r="C8" s="395"/>
      <c r="D8" s="370">
        <v>0.29317548746518107</v>
      </c>
      <c r="E8" s="370">
        <v>0.29403726708074535</v>
      </c>
      <c r="F8" s="370">
        <v>0.33855670103092783</v>
      </c>
      <c r="G8" s="370">
        <v>0.34370677731673582</v>
      </c>
      <c r="H8" s="370">
        <v>0.35266524520255865</v>
      </c>
      <c r="I8" s="370">
        <v>0.38712730714623755</v>
      </c>
      <c r="J8" s="370">
        <v>0.45669125395152793</v>
      </c>
      <c r="K8" s="370">
        <v>0.50891731219600067</v>
      </c>
      <c r="L8" s="370">
        <v>0.45876288659793812</v>
      </c>
      <c r="M8" s="370">
        <v>0.36522593320235758</v>
      </c>
      <c r="N8" s="403" t="s">
        <v>150</v>
      </c>
      <c r="O8" s="404"/>
    </row>
    <row r="9" spans="2:15" ht="14.25" customHeight="1" x14ac:dyDescent="0.2">
      <c r="B9" s="400"/>
      <c r="C9" s="383" t="s">
        <v>50</v>
      </c>
      <c r="D9" s="62">
        <v>361</v>
      </c>
      <c r="E9" s="62">
        <v>272</v>
      </c>
      <c r="F9" s="62">
        <v>272</v>
      </c>
      <c r="G9" s="62">
        <v>257</v>
      </c>
      <c r="H9" s="62">
        <v>197</v>
      </c>
      <c r="I9" s="62">
        <v>205</v>
      </c>
      <c r="J9" s="62">
        <v>343</v>
      </c>
      <c r="K9" s="62">
        <v>516</v>
      </c>
      <c r="L9" s="62">
        <v>759</v>
      </c>
      <c r="M9" s="62">
        <v>1035</v>
      </c>
      <c r="N9" s="374">
        <v>276</v>
      </c>
      <c r="O9" s="371">
        <v>0.36363636363636365</v>
      </c>
    </row>
    <row r="10" spans="2:15" ht="14.25" customHeight="1" x14ac:dyDescent="0.2">
      <c r="B10" s="400"/>
      <c r="C10" s="395"/>
      <c r="D10" s="369">
        <v>3.5913251094309588E-2</v>
      </c>
      <c r="E10" s="369">
        <v>3.3788819875776401E-2</v>
      </c>
      <c r="F10" s="369">
        <v>3.738831615120275E-2</v>
      </c>
      <c r="G10" s="369">
        <v>4.4432918395573999E-2</v>
      </c>
      <c r="H10" s="369">
        <v>4.2004264392324096E-2</v>
      </c>
      <c r="I10" s="369">
        <v>4.8509228584950305E-2</v>
      </c>
      <c r="J10" s="369">
        <v>7.2286617492096944E-2</v>
      </c>
      <c r="K10" s="369">
        <v>9.2956224103765084E-2</v>
      </c>
      <c r="L10" s="369">
        <v>0.15649484536082475</v>
      </c>
      <c r="M10" s="369">
        <v>0.20333988212180745</v>
      </c>
      <c r="N10" s="405" t="s">
        <v>151</v>
      </c>
      <c r="O10" s="406"/>
    </row>
    <row r="11" spans="2:15" ht="14.25" customHeight="1" x14ac:dyDescent="0.2">
      <c r="B11" s="400"/>
      <c r="C11" s="383" t="s">
        <v>60</v>
      </c>
      <c r="D11" s="45">
        <v>1512</v>
      </c>
      <c r="E11" s="45">
        <v>1130</v>
      </c>
      <c r="F11" s="45">
        <v>879</v>
      </c>
      <c r="G11" s="45">
        <v>717</v>
      </c>
      <c r="H11" s="45">
        <v>619</v>
      </c>
      <c r="I11" s="45">
        <v>425</v>
      </c>
      <c r="J11" s="45">
        <v>368</v>
      </c>
      <c r="K11" s="45">
        <v>399</v>
      </c>
      <c r="L11" s="45">
        <v>416</v>
      </c>
      <c r="M11" s="45">
        <v>387</v>
      </c>
      <c r="N11" s="372">
        <v>-29</v>
      </c>
      <c r="O11" s="367">
        <v>-6.9711538461538464E-2</v>
      </c>
    </row>
    <row r="12" spans="2:15" ht="14.25" customHeight="1" x14ac:dyDescent="0.2">
      <c r="B12" s="400"/>
      <c r="C12" s="395"/>
      <c r="D12" s="370">
        <v>0.15041782729805014</v>
      </c>
      <c r="E12" s="370">
        <v>0.14037267080745341</v>
      </c>
      <c r="F12" s="370">
        <v>0.12082474226804124</v>
      </c>
      <c r="G12" s="370">
        <v>0.12396265560165975</v>
      </c>
      <c r="H12" s="370">
        <v>0.13198294243070363</v>
      </c>
      <c r="I12" s="370">
        <v>0.10056791292001893</v>
      </c>
      <c r="J12" s="370">
        <v>7.7555321390937834E-2</v>
      </c>
      <c r="K12" s="370">
        <v>7.1878940731399749E-2</v>
      </c>
      <c r="L12" s="370">
        <v>8.5773195876288663E-2</v>
      </c>
      <c r="M12" s="370">
        <v>7.6031434184675839E-2</v>
      </c>
      <c r="N12" s="403" t="s">
        <v>152</v>
      </c>
      <c r="O12" s="404"/>
    </row>
    <row r="13" spans="2:15" ht="14.25" customHeight="1" x14ac:dyDescent="0.2">
      <c r="B13" s="400"/>
      <c r="C13" s="383" t="s">
        <v>53</v>
      </c>
      <c r="D13" s="62">
        <v>498</v>
      </c>
      <c r="E13" s="62">
        <v>446</v>
      </c>
      <c r="F13" s="62">
        <v>383</v>
      </c>
      <c r="G13" s="62">
        <v>265</v>
      </c>
      <c r="H13" s="62">
        <v>198</v>
      </c>
      <c r="I13" s="62">
        <v>168</v>
      </c>
      <c r="J13" s="62">
        <v>160</v>
      </c>
      <c r="K13" s="62">
        <v>235</v>
      </c>
      <c r="L13" s="62">
        <v>246</v>
      </c>
      <c r="M13" s="62">
        <v>351</v>
      </c>
      <c r="N13" s="374">
        <v>105</v>
      </c>
      <c r="O13" s="371">
        <v>0.42682926829268292</v>
      </c>
    </row>
    <row r="14" spans="2:15" ht="14.25" customHeight="1" x14ac:dyDescent="0.2">
      <c r="B14" s="400"/>
      <c r="C14" s="395"/>
      <c r="D14" s="369">
        <v>4.9542379625945085E-2</v>
      </c>
      <c r="E14" s="369">
        <v>5.5403726708074537E-2</v>
      </c>
      <c r="F14" s="369">
        <v>5.2646048109965635E-2</v>
      </c>
      <c r="G14" s="369">
        <v>4.5816044260027659E-2</v>
      </c>
      <c r="H14" s="369">
        <v>4.2217484008528781E-2</v>
      </c>
      <c r="I14" s="369">
        <v>3.9753904401325132E-2</v>
      </c>
      <c r="J14" s="369">
        <v>3.3719704952581663E-2</v>
      </c>
      <c r="K14" s="369">
        <v>4.2334714465862004E-2</v>
      </c>
      <c r="L14" s="369">
        <v>5.0721649484536085E-2</v>
      </c>
      <c r="M14" s="369">
        <v>6.8958742632612965E-2</v>
      </c>
      <c r="N14" s="409" t="s">
        <v>153</v>
      </c>
      <c r="O14" s="410"/>
    </row>
    <row r="15" spans="2:15" ht="14.25" customHeight="1" x14ac:dyDescent="0.2">
      <c r="B15" s="400"/>
      <c r="C15" s="383" t="s">
        <v>51</v>
      </c>
      <c r="D15" s="62">
        <v>1470</v>
      </c>
      <c r="E15" s="62">
        <v>1056</v>
      </c>
      <c r="F15" s="62">
        <v>1034</v>
      </c>
      <c r="G15" s="62">
        <v>816</v>
      </c>
      <c r="H15" s="62">
        <v>571</v>
      </c>
      <c r="I15" s="62">
        <v>569</v>
      </c>
      <c r="J15" s="62">
        <v>525</v>
      </c>
      <c r="K15" s="62">
        <v>436</v>
      </c>
      <c r="L15" s="62">
        <v>321</v>
      </c>
      <c r="M15" s="62">
        <v>270</v>
      </c>
      <c r="N15" s="374">
        <v>-51</v>
      </c>
      <c r="O15" s="371">
        <v>-0.15887850467289719</v>
      </c>
    </row>
    <row r="16" spans="2:15" ht="14.25" customHeight="1" x14ac:dyDescent="0.2">
      <c r="B16" s="395"/>
      <c r="C16" s="395"/>
      <c r="D16" s="369">
        <v>0.14623955431754876</v>
      </c>
      <c r="E16" s="369">
        <v>0.13118012422360248</v>
      </c>
      <c r="F16" s="369">
        <v>0.14213058419243987</v>
      </c>
      <c r="G16" s="369">
        <v>0.14107883817427386</v>
      </c>
      <c r="H16" s="369">
        <v>0.12174840085287847</v>
      </c>
      <c r="I16" s="369">
        <v>0.13464268812115476</v>
      </c>
      <c r="J16" s="369">
        <v>0.11064278187565858</v>
      </c>
      <c r="K16" s="369">
        <v>7.8544406413258869E-2</v>
      </c>
      <c r="L16" s="369">
        <v>6.6185567010309282E-2</v>
      </c>
      <c r="M16" s="369">
        <v>5.304518664047151E-2</v>
      </c>
      <c r="N16" s="405" t="s">
        <v>154</v>
      </c>
      <c r="O16" s="406"/>
    </row>
    <row r="19" spans="2:15" ht="19.2" x14ac:dyDescent="0.2">
      <c r="B19" s="7" t="s">
        <v>36</v>
      </c>
    </row>
    <row r="20" spans="2:15" x14ac:dyDescent="0.2">
      <c r="B20" s="376"/>
      <c r="C20" s="378"/>
      <c r="D20" s="14" t="s">
        <v>20</v>
      </c>
      <c r="E20" s="14" t="s">
        <v>21</v>
      </c>
      <c r="F20" s="14" t="s">
        <v>22</v>
      </c>
      <c r="G20" s="14" t="s">
        <v>23</v>
      </c>
      <c r="H20" s="14" t="s">
        <v>24</v>
      </c>
      <c r="I20" s="14" t="s">
        <v>25</v>
      </c>
      <c r="J20" s="14" t="s">
        <v>26</v>
      </c>
      <c r="K20" s="14" t="s">
        <v>27</v>
      </c>
      <c r="L20" s="14" t="s">
        <v>28</v>
      </c>
      <c r="M20" s="14" t="s">
        <v>29</v>
      </c>
      <c r="N20" s="18" t="s">
        <v>30</v>
      </c>
      <c r="O20" s="18" t="s">
        <v>31</v>
      </c>
    </row>
    <row r="21" spans="2:15" ht="13.8" x14ac:dyDescent="0.2">
      <c r="B21" s="401" t="s">
        <v>149</v>
      </c>
      <c r="C21" s="402"/>
      <c r="D21" s="75">
        <v>8386</v>
      </c>
      <c r="E21" s="75">
        <v>6737</v>
      </c>
      <c r="F21" s="75">
        <v>6067</v>
      </c>
      <c r="G21" s="75">
        <v>5148</v>
      </c>
      <c r="H21" s="75">
        <v>4159</v>
      </c>
      <c r="I21" s="75">
        <v>3726</v>
      </c>
      <c r="J21" s="75">
        <v>4264</v>
      </c>
      <c r="K21" s="75">
        <v>4902</v>
      </c>
      <c r="L21" s="75">
        <v>3855</v>
      </c>
      <c r="M21" s="75">
        <v>4012</v>
      </c>
      <c r="N21" s="108">
        <v>157</v>
      </c>
      <c r="O21" s="16">
        <v>4.0726329442282751E-2</v>
      </c>
    </row>
    <row r="22" spans="2:15" ht="13.8" x14ac:dyDescent="0.2">
      <c r="B22" s="398"/>
      <c r="C22" s="383" t="s">
        <v>49</v>
      </c>
      <c r="D22" s="45">
        <v>2454</v>
      </c>
      <c r="E22" s="45">
        <v>2100</v>
      </c>
      <c r="F22" s="45">
        <v>2065</v>
      </c>
      <c r="G22" s="45">
        <v>1917</v>
      </c>
      <c r="H22" s="45">
        <v>1565</v>
      </c>
      <c r="I22" s="45">
        <v>1559</v>
      </c>
      <c r="J22" s="45">
        <v>2019</v>
      </c>
      <c r="K22" s="45">
        <v>2478</v>
      </c>
      <c r="L22" s="45">
        <v>1789</v>
      </c>
      <c r="M22" s="45">
        <v>1456</v>
      </c>
      <c r="N22" s="373">
        <v>-333</v>
      </c>
      <c r="O22" s="367">
        <v>-0.18613750698714365</v>
      </c>
    </row>
    <row r="23" spans="2:15" ht="13.8" x14ac:dyDescent="0.2">
      <c r="B23" s="398"/>
      <c r="C23" s="395"/>
      <c r="D23" s="370">
        <v>0.29263057476746956</v>
      </c>
      <c r="E23" s="370">
        <v>0.31171144426302511</v>
      </c>
      <c r="F23" s="370">
        <v>0.34036591396077137</v>
      </c>
      <c r="G23" s="370">
        <v>0.3723776223776224</v>
      </c>
      <c r="H23" s="370">
        <v>0.37629237797547488</v>
      </c>
      <c r="I23" s="370">
        <v>0.41841116478797641</v>
      </c>
      <c r="J23" s="370">
        <v>0.47349906191369606</v>
      </c>
      <c r="K23" s="370">
        <v>0.50550795593635256</v>
      </c>
      <c r="L23" s="370">
        <v>0.46407263294422829</v>
      </c>
      <c r="M23" s="370">
        <v>0.3629112662013958</v>
      </c>
      <c r="N23" s="403" t="s">
        <v>155</v>
      </c>
      <c r="O23" s="404"/>
    </row>
    <row r="24" spans="2:15" ht="13.8" x14ac:dyDescent="0.2">
      <c r="B24" s="398"/>
      <c r="C24" s="383" t="s">
        <v>50</v>
      </c>
      <c r="D24" s="62">
        <v>226</v>
      </c>
      <c r="E24" s="62">
        <v>176</v>
      </c>
      <c r="F24" s="62">
        <v>187</v>
      </c>
      <c r="G24" s="62">
        <v>191</v>
      </c>
      <c r="H24" s="62">
        <v>134</v>
      </c>
      <c r="I24" s="62">
        <v>151</v>
      </c>
      <c r="J24" s="62">
        <v>279</v>
      </c>
      <c r="K24" s="62">
        <v>412</v>
      </c>
      <c r="L24" s="62">
        <v>492</v>
      </c>
      <c r="M24" s="62">
        <v>709</v>
      </c>
      <c r="N24" s="374">
        <v>217</v>
      </c>
      <c r="O24" s="371">
        <v>0.44105691056910568</v>
      </c>
    </row>
    <row r="25" spans="2:15" ht="13.8" x14ac:dyDescent="0.2">
      <c r="B25" s="398"/>
      <c r="C25" s="395"/>
      <c r="D25" s="369">
        <v>2.6949678034819936E-2</v>
      </c>
      <c r="E25" s="369">
        <v>2.6124387709663056E-2</v>
      </c>
      <c r="F25" s="369">
        <v>3.0822482281193341E-2</v>
      </c>
      <c r="G25" s="369">
        <v>3.7101787101787104E-2</v>
      </c>
      <c r="H25" s="369">
        <v>3.2219283481606152E-2</v>
      </c>
      <c r="I25" s="369">
        <v>4.0526033279656468E-2</v>
      </c>
      <c r="J25" s="369">
        <v>6.5431519699812382E-2</v>
      </c>
      <c r="K25" s="369">
        <v>8.4047327621379023E-2</v>
      </c>
      <c r="L25" s="369">
        <v>0.12762645914396886</v>
      </c>
      <c r="M25" s="369">
        <v>0.17671984047856432</v>
      </c>
      <c r="N25" s="405" t="s">
        <v>156</v>
      </c>
      <c r="O25" s="406"/>
    </row>
    <row r="26" spans="2:15" ht="13.8" x14ac:dyDescent="0.2">
      <c r="B26" s="398"/>
      <c r="C26" s="383" t="s">
        <v>60</v>
      </c>
      <c r="D26" s="45">
        <v>1363</v>
      </c>
      <c r="E26" s="45">
        <v>1025</v>
      </c>
      <c r="F26" s="45">
        <v>816</v>
      </c>
      <c r="G26" s="45">
        <v>664</v>
      </c>
      <c r="H26" s="45">
        <v>580</v>
      </c>
      <c r="I26" s="45">
        <v>381</v>
      </c>
      <c r="J26" s="45">
        <v>345</v>
      </c>
      <c r="K26" s="45">
        <v>393</v>
      </c>
      <c r="L26" s="45">
        <v>398</v>
      </c>
      <c r="M26" s="45">
        <v>352</v>
      </c>
      <c r="N26" s="372">
        <v>-46</v>
      </c>
      <c r="O26" s="367">
        <v>-0.11557788944723618</v>
      </c>
    </row>
    <row r="27" spans="2:15" ht="13.8" x14ac:dyDescent="0.2">
      <c r="B27" s="398"/>
      <c r="C27" s="395"/>
      <c r="D27" s="370">
        <v>0.16253279274982113</v>
      </c>
      <c r="E27" s="370">
        <v>0.15214487160457177</v>
      </c>
      <c r="F27" s="370">
        <v>0.13449810449975277</v>
      </c>
      <c r="G27" s="370">
        <v>0.12898212898212899</v>
      </c>
      <c r="H27" s="370">
        <v>0.13945660014426545</v>
      </c>
      <c r="I27" s="370">
        <v>0.10225442834138486</v>
      </c>
      <c r="J27" s="370">
        <v>8.0909943714821769E-2</v>
      </c>
      <c r="K27" s="370">
        <v>8.0171358629130968E-2</v>
      </c>
      <c r="L27" s="370">
        <v>0.10324254215304798</v>
      </c>
      <c r="M27" s="370">
        <v>8.7736789631106676E-2</v>
      </c>
      <c r="N27" s="403" t="s">
        <v>157</v>
      </c>
      <c r="O27" s="404"/>
    </row>
    <row r="28" spans="2:15" ht="13.8" x14ac:dyDescent="0.2">
      <c r="B28" s="398"/>
      <c r="C28" s="383" t="s">
        <v>51</v>
      </c>
      <c r="D28" s="62">
        <v>463</v>
      </c>
      <c r="E28" s="62">
        <v>399</v>
      </c>
      <c r="F28" s="62">
        <v>343</v>
      </c>
      <c r="G28" s="62">
        <v>253</v>
      </c>
      <c r="H28" s="62">
        <v>179</v>
      </c>
      <c r="I28" s="62">
        <v>154</v>
      </c>
      <c r="J28" s="62">
        <v>140</v>
      </c>
      <c r="K28" s="62">
        <v>209</v>
      </c>
      <c r="L28" s="62">
        <v>215</v>
      </c>
      <c r="M28" s="62">
        <v>307</v>
      </c>
      <c r="N28" s="374">
        <v>92</v>
      </c>
      <c r="O28" s="371">
        <v>0.42790697674418604</v>
      </c>
    </row>
    <row r="29" spans="2:15" ht="13.8" x14ac:dyDescent="0.2">
      <c r="B29" s="398"/>
      <c r="C29" s="395"/>
      <c r="D29" s="369">
        <v>5.5211066062485097E-2</v>
      </c>
      <c r="E29" s="369">
        <v>5.9225174409974768E-2</v>
      </c>
      <c r="F29" s="369">
        <v>5.6535355200263725E-2</v>
      </c>
      <c r="G29" s="369">
        <v>4.9145299145299144E-2</v>
      </c>
      <c r="H29" s="369">
        <v>4.3039192113488819E-2</v>
      </c>
      <c r="I29" s="369">
        <v>4.1331186258722494E-2</v>
      </c>
      <c r="J29" s="369">
        <v>3.283302063789869E-2</v>
      </c>
      <c r="K29" s="369">
        <v>4.2635658914728682E-2</v>
      </c>
      <c r="L29" s="369">
        <v>5.5771725032425425E-2</v>
      </c>
      <c r="M29" s="369">
        <v>7.6520438683948158E-2</v>
      </c>
      <c r="N29" s="405" t="s">
        <v>158</v>
      </c>
      <c r="O29" s="406"/>
    </row>
    <row r="30" spans="2:15" ht="13.8" x14ac:dyDescent="0.2">
      <c r="B30" s="398"/>
      <c r="C30" s="383" t="s">
        <v>52</v>
      </c>
      <c r="D30" s="62">
        <v>1243</v>
      </c>
      <c r="E30" s="62">
        <v>895</v>
      </c>
      <c r="F30" s="62">
        <v>891</v>
      </c>
      <c r="G30" s="62">
        <v>719</v>
      </c>
      <c r="H30" s="62">
        <v>502</v>
      </c>
      <c r="I30" s="62">
        <v>494</v>
      </c>
      <c r="J30" s="62">
        <v>448</v>
      </c>
      <c r="K30" s="62">
        <v>405</v>
      </c>
      <c r="L30" s="62">
        <v>252</v>
      </c>
      <c r="M30" s="62">
        <v>224</v>
      </c>
      <c r="N30" s="374">
        <v>-28</v>
      </c>
      <c r="O30" s="371">
        <v>-0.1111111111111111</v>
      </c>
    </row>
    <row r="31" spans="2:15" ht="13.8" x14ac:dyDescent="0.2">
      <c r="B31" s="399"/>
      <c r="C31" s="395"/>
      <c r="D31" s="369">
        <v>0.14822322919150965</v>
      </c>
      <c r="E31" s="369">
        <v>0.13284844886447975</v>
      </c>
      <c r="F31" s="369">
        <v>0.14686006263392121</v>
      </c>
      <c r="G31" s="369">
        <v>0.13966588966588966</v>
      </c>
      <c r="H31" s="369">
        <v>0.12070209184900216</v>
      </c>
      <c r="I31" s="369">
        <v>0.13258185721953838</v>
      </c>
      <c r="J31" s="369">
        <v>0.1050656660412758</v>
      </c>
      <c r="K31" s="369">
        <v>8.2619339045287635E-2</v>
      </c>
      <c r="L31" s="369">
        <v>6.5369649805447474E-2</v>
      </c>
      <c r="M31" s="369">
        <v>5.5832502492522432E-2</v>
      </c>
      <c r="N31" s="405" t="s">
        <v>159</v>
      </c>
      <c r="O31" s="406"/>
    </row>
  </sheetData>
  <mergeCells count="26">
    <mergeCell ref="B5:C5"/>
    <mergeCell ref="B6:C6"/>
    <mergeCell ref="B7:B16"/>
    <mergeCell ref="C7:C8"/>
    <mergeCell ref="N8:O8"/>
    <mergeCell ref="C9:C10"/>
    <mergeCell ref="N10:O10"/>
    <mergeCell ref="C11:C12"/>
    <mergeCell ref="N12:O12"/>
    <mergeCell ref="C13:C14"/>
    <mergeCell ref="N14:O14"/>
    <mergeCell ref="C15:C16"/>
    <mergeCell ref="N16:O16"/>
    <mergeCell ref="B20:C20"/>
    <mergeCell ref="B21:C21"/>
    <mergeCell ref="C26:C27"/>
    <mergeCell ref="N27:O27"/>
    <mergeCell ref="C28:C29"/>
    <mergeCell ref="N29:O29"/>
    <mergeCell ref="B22:B31"/>
    <mergeCell ref="C22:C23"/>
    <mergeCell ref="N23:O23"/>
    <mergeCell ref="C24:C25"/>
    <mergeCell ref="N25:O25"/>
    <mergeCell ref="C30:C31"/>
    <mergeCell ref="N31:O31"/>
  </mergeCells>
  <phoneticPr fontId="6"/>
  <pageMargins left="0.7" right="0.7" top="0.75" bottom="0.75" header="0.3" footer="0.3"/>
  <pageSetup paperSize="9" scale="67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T31"/>
  <sheetViews>
    <sheetView showGridLines="0" zoomScaleNormal="100" workbookViewId="0">
      <selection activeCell="M3" sqref="M3"/>
    </sheetView>
  </sheetViews>
  <sheetFormatPr defaultRowHeight="13.2" x14ac:dyDescent="0.2"/>
  <cols>
    <col min="2" max="2" width="1.21875" customWidth="1"/>
    <col min="5" max="5" width="6.88671875" style="4" customWidth="1"/>
    <col min="6" max="6" width="7.44140625" customWidth="1"/>
    <col min="7" max="7" width="6.88671875" style="4" customWidth="1"/>
    <col min="8" max="8" width="7.44140625" customWidth="1"/>
    <col min="9" max="10" width="8.109375" customWidth="1"/>
    <col min="11" max="11" width="1" customWidth="1"/>
    <col min="12" max="12" width="1.21875" customWidth="1"/>
    <col min="15" max="15" width="6.88671875" style="4" customWidth="1"/>
    <col min="16" max="16" width="7.44140625" customWidth="1"/>
    <col min="17" max="17" width="6.88671875" style="4" customWidth="1"/>
    <col min="18" max="18" width="7.44140625" customWidth="1"/>
    <col min="19" max="20" width="8.109375" customWidth="1"/>
  </cols>
  <sheetData>
    <row r="2" spans="2:20" ht="16.2" x14ac:dyDescent="0.2">
      <c r="B2" s="5" t="s">
        <v>216</v>
      </c>
      <c r="M2" s="5" t="s">
        <v>217</v>
      </c>
    </row>
    <row r="4" spans="2:20" x14ac:dyDescent="0.2">
      <c r="B4" s="430" t="s">
        <v>62</v>
      </c>
      <c r="C4" s="431"/>
      <c r="D4" s="431"/>
      <c r="E4" s="431"/>
      <c r="F4" s="431"/>
      <c r="G4" s="431"/>
      <c r="H4" s="431"/>
      <c r="I4" s="431"/>
      <c r="J4" s="432"/>
      <c r="L4" s="430" t="s">
        <v>63</v>
      </c>
      <c r="M4" s="431"/>
      <c r="N4" s="431"/>
      <c r="O4" s="431"/>
      <c r="P4" s="431"/>
      <c r="Q4" s="431"/>
      <c r="R4" s="431"/>
      <c r="S4" s="431"/>
      <c r="T4" s="432"/>
    </row>
    <row r="5" spans="2:20" x14ac:dyDescent="0.2">
      <c r="B5" s="376"/>
      <c r="C5" s="377"/>
      <c r="D5" s="378"/>
      <c r="E5" s="430" t="s">
        <v>28</v>
      </c>
      <c r="F5" s="432"/>
      <c r="G5" s="430" t="s">
        <v>29</v>
      </c>
      <c r="H5" s="432"/>
      <c r="I5" s="14" t="s">
        <v>64</v>
      </c>
      <c r="J5" s="14" t="s">
        <v>65</v>
      </c>
      <c r="L5" s="376"/>
      <c r="M5" s="377"/>
      <c r="N5" s="378"/>
      <c r="O5" s="430" t="s">
        <v>28</v>
      </c>
      <c r="P5" s="432"/>
      <c r="Q5" s="430" t="s">
        <v>29</v>
      </c>
      <c r="R5" s="432"/>
      <c r="S5" s="14" t="s">
        <v>64</v>
      </c>
      <c r="T5" s="14" t="s">
        <v>65</v>
      </c>
    </row>
    <row r="6" spans="2:20" x14ac:dyDescent="0.2">
      <c r="B6" s="433" t="s">
        <v>66</v>
      </c>
      <c r="C6" s="434"/>
      <c r="D6" s="10" t="s">
        <v>67</v>
      </c>
      <c r="E6" s="417">
        <v>9417</v>
      </c>
      <c r="F6" s="418"/>
      <c r="G6" s="428">
        <v>9043</v>
      </c>
      <c r="H6" s="429"/>
      <c r="I6" s="9">
        <v>-374</v>
      </c>
      <c r="J6" s="12">
        <v>-3.9715408304130825E-2</v>
      </c>
      <c r="L6" s="433" t="s">
        <v>68</v>
      </c>
      <c r="M6" s="434"/>
      <c r="N6" s="10" t="s">
        <v>67</v>
      </c>
      <c r="O6" s="417">
        <v>4850</v>
      </c>
      <c r="P6" s="418"/>
      <c r="Q6" s="417">
        <v>5090</v>
      </c>
      <c r="R6" s="418"/>
      <c r="S6" s="29">
        <v>240</v>
      </c>
      <c r="T6" s="12">
        <v>4.9484536082474224E-2</v>
      </c>
    </row>
    <row r="7" spans="2:20" x14ac:dyDescent="0.2">
      <c r="B7" s="435"/>
      <c r="C7" s="436"/>
      <c r="D7" s="10" t="s">
        <v>69</v>
      </c>
      <c r="E7" s="417">
        <v>6187</v>
      </c>
      <c r="F7" s="418"/>
      <c r="G7" s="417">
        <v>6097</v>
      </c>
      <c r="H7" s="418"/>
      <c r="I7" s="9">
        <v>-90</v>
      </c>
      <c r="J7" s="12">
        <v>-1.4546630030709553E-2</v>
      </c>
      <c r="L7" s="435"/>
      <c r="M7" s="436"/>
      <c r="N7" s="10" t="s">
        <v>69</v>
      </c>
      <c r="O7" s="417">
        <v>3855</v>
      </c>
      <c r="P7" s="418"/>
      <c r="Q7" s="417">
        <v>4012</v>
      </c>
      <c r="R7" s="418"/>
      <c r="S7" s="29">
        <v>157</v>
      </c>
      <c r="T7" s="12">
        <v>4.0726329442282751E-2</v>
      </c>
    </row>
    <row r="8" spans="2:20" x14ac:dyDescent="0.2">
      <c r="B8" s="424"/>
      <c r="C8" s="421" t="s">
        <v>70</v>
      </c>
      <c r="D8" s="421" t="s">
        <v>67</v>
      </c>
      <c r="E8" s="417">
        <v>142</v>
      </c>
      <c r="F8" s="418"/>
      <c r="G8" s="417">
        <v>146</v>
      </c>
      <c r="H8" s="418"/>
      <c r="I8" s="419">
        <v>4</v>
      </c>
      <c r="J8" s="413">
        <v>2.8169014084507043E-2</v>
      </c>
      <c r="L8" s="424"/>
      <c r="M8" s="421" t="s">
        <v>71</v>
      </c>
      <c r="N8" s="421" t="s">
        <v>67</v>
      </c>
      <c r="O8" s="417">
        <v>3154</v>
      </c>
      <c r="P8" s="418"/>
      <c r="Q8" s="417">
        <v>3343</v>
      </c>
      <c r="R8" s="418"/>
      <c r="S8" s="411">
        <v>189</v>
      </c>
      <c r="T8" s="413">
        <v>5.992390615091947E-2</v>
      </c>
    </row>
    <row r="9" spans="2:20" x14ac:dyDescent="0.2">
      <c r="B9" s="424"/>
      <c r="C9" s="424"/>
      <c r="D9" s="422"/>
      <c r="E9" s="10" t="s">
        <v>72</v>
      </c>
      <c r="F9" s="12">
        <v>1.5079112243814379E-2</v>
      </c>
      <c r="G9" s="10" t="s">
        <v>72</v>
      </c>
      <c r="H9" s="12">
        <v>1.614508459581997E-2</v>
      </c>
      <c r="I9" s="420"/>
      <c r="J9" s="414"/>
      <c r="L9" s="424"/>
      <c r="M9" s="424"/>
      <c r="N9" s="422"/>
      <c r="O9" s="10" t="s">
        <v>72</v>
      </c>
      <c r="P9" s="12">
        <v>0.65030927835051544</v>
      </c>
      <c r="Q9" s="10" t="s">
        <v>72</v>
      </c>
      <c r="R9" s="12">
        <v>0.65677799607072695</v>
      </c>
      <c r="S9" s="412"/>
      <c r="T9" s="414"/>
    </row>
    <row r="10" spans="2:20" x14ac:dyDescent="0.2">
      <c r="B10" s="424"/>
      <c r="C10" s="424"/>
      <c r="D10" s="421" t="s">
        <v>69</v>
      </c>
      <c r="E10" s="417">
        <v>167</v>
      </c>
      <c r="F10" s="418"/>
      <c r="G10" s="417">
        <v>161</v>
      </c>
      <c r="H10" s="418"/>
      <c r="I10" s="419">
        <v>-6</v>
      </c>
      <c r="J10" s="413">
        <v>-3.5928143712574849E-2</v>
      </c>
      <c r="L10" s="424"/>
      <c r="M10" s="424"/>
      <c r="N10" s="421" t="s">
        <v>69</v>
      </c>
      <c r="O10" s="417">
        <v>2391</v>
      </c>
      <c r="P10" s="418"/>
      <c r="Q10" s="417">
        <v>2520</v>
      </c>
      <c r="R10" s="418"/>
      <c r="S10" s="411">
        <v>129</v>
      </c>
      <c r="T10" s="413">
        <v>5.3952321204516936E-2</v>
      </c>
    </row>
    <row r="11" spans="2:20" x14ac:dyDescent="0.2">
      <c r="B11" s="424"/>
      <c r="C11" s="422"/>
      <c r="D11" s="422"/>
      <c r="E11" s="10" t="s">
        <v>72</v>
      </c>
      <c r="F11" s="12">
        <v>2.6992080168094391E-2</v>
      </c>
      <c r="G11" s="10" t="s">
        <v>72</v>
      </c>
      <c r="H11" s="12">
        <v>2.6406429391504019E-2</v>
      </c>
      <c r="I11" s="420"/>
      <c r="J11" s="414"/>
      <c r="L11" s="424"/>
      <c r="M11" s="422"/>
      <c r="N11" s="422"/>
      <c r="O11" s="10" t="s">
        <v>72</v>
      </c>
      <c r="P11" s="12">
        <v>0.62023346303501947</v>
      </c>
      <c r="Q11" s="10" t="s">
        <v>72</v>
      </c>
      <c r="R11" s="12">
        <v>0.62811565304087735</v>
      </c>
      <c r="S11" s="412"/>
      <c r="T11" s="414"/>
    </row>
    <row r="12" spans="2:20" x14ac:dyDescent="0.2">
      <c r="B12" s="424"/>
      <c r="C12" s="421" t="s">
        <v>73</v>
      </c>
      <c r="D12" s="421" t="s">
        <v>67</v>
      </c>
      <c r="E12" s="417">
        <v>1094</v>
      </c>
      <c r="F12" s="418"/>
      <c r="G12" s="417">
        <v>1081</v>
      </c>
      <c r="H12" s="418"/>
      <c r="I12" s="419">
        <v>-13</v>
      </c>
      <c r="J12" s="413">
        <v>-1.1882998171846435E-2</v>
      </c>
      <c r="L12" s="424"/>
      <c r="M12" s="423" t="s">
        <v>74</v>
      </c>
      <c r="N12" s="421" t="s">
        <v>67</v>
      </c>
      <c r="O12" s="417">
        <v>239</v>
      </c>
      <c r="P12" s="418"/>
      <c r="Q12" s="417">
        <v>190</v>
      </c>
      <c r="R12" s="418"/>
      <c r="S12" s="411">
        <v>-49</v>
      </c>
      <c r="T12" s="413">
        <v>-0.20502092050209206</v>
      </c>
    </row>
    <row r="13" spans="2:20" x14ac:dyDescent="0.2">
      <c r="B13" s="424"/>
      <c r="C13" s="424"/>
      <c r="D13" s="422"/>
      <c r="E13" s="10" t="s">
        <v>72</v>
      </c>
      <c r="F13" s="12">
        <v>0.11617287883614739</v>
      </c>
      <c r="G13" s="10" t="s">
        <v>72</v>
      </c>
      <c r="H13" s="12">
        <v>0.11953997567179034</v>
      </c>
      <c r="I13" s="420"/>
      <c r="J13" s="414"/>
      <c r="L13" s="424"/>
      <c r="M13" s="424"/>
      <c r="N13" s="422"/>
      <c r="O13" s="10" t="s">
        <v>72</v>
      </c>
      <c r="P13" s="12">
        <v>4.927835051546392E-2</v>
      </c>
      <c r="Q13" s="10" t="s">
        <v>72</v>
      </c>
      <c r="R13" s="12">
        <v>3.732809430255403E-2</v>
      </c>
      <c r="S13" s="412"/>
      <c r="T13" s="414"/>
    </row>
    <row r="14" spans="2:20" x14ac:dyDescent="0.2">
      <c r="B14" s="424"/>
      <c r="C14" s="424"/>
      <c r="D14" s="421" t="s">
        <v>69</v>
      </c>
      <c r="E14" s="417">
        <v>1238</v>
      </c>
      <c r="F14" s="418"/>
      <c r="G14" s="417">
        <v>1225</v>
      </c>
      <c r="H14" s="418"/>
      <c r="I14" s="419">
        <v>-13</v>
      </c>
      <c r="J14" s="413">
        <v>-1.050080775444265E-2</v>
      </c>
      <c r="L14" s="424"/>
      <c r="M14" s="424"/>
      <c r="N14" s="421" t="s">
        <v>69</v>
      </c>
      <c r="O14" s="417">
        <v>277</v>
      </c>
      <c r="P14" s="418"/>
      <c r="Q14" s="417">
        <v>220</v>
      </c>
      <c r="R14" s="418"/>
      <c r="S14" s="411">
        <v>-57</v>
      </c>
      <c r="T14" s="413">
        <v>-0.20577617328519857</v>
      </c>
    </row>
    <row r="15" spans="2:20" x14ac:dyDescent="0.2">
      <c r="B15" s="424"/>
      <c r="C15" s="422"/>
      <c r="D15" s="422"/>
      <c r="E15" s="10" t="s">
        <v>72</v>
      </c>
      <c r="F15" s="12">
        <v>0.20009697753353806</v>
      </c>
      <c r="G15" s="10" t="s">
        <v>72</v>
      </c>
      <c r="H15" s="12">
        <v>0.20091848450057406</v>
      </c>
      <c r="I15" s="420"/>
      <c r="J15" s="414"/>
      <c r="L15" s="424"/>
      <c r="M15" s="422"/>
      <c r="N15" s="422"/>
      <c r="O15" s="10" t="s">
        <v>72</v>
      </c>
      <c r="P15" s="12">
        <v>7.1854734111543445E-2</v>
      </c>
      <c r="Q15" s="10" t="s">
        <v>72</v>
      </c>
      <c r="R15" s="12">
        <v>5.4835493519441676E-2</v>
      </c>
      <c r="S15" s="412"/>
      <c r="T15" s="414"/>
    </row>
    <row r="16" spans="2:20" x14ac:dyDescent="0.2">
      <c r="B16" s="424"/>
      <c r="C16" s="421" t="s">
        <v>75</v>
      </c>
      <c r="D16" s="421" t="s">
        <v>67</v>
      </c>
      <c r="E16" s="417">
        <v>6303</v>
      </c>
      <c r="F16" s="418"/>
      <c r="G16" s="417">
        <v>5452</v>
      </c>
      <c r="H16" s="418"/>
      <c r="I16" s="419">
        <v>-851</v>
      </c>
      <c r="J16" s="413">
        <v>-0.13501507218784706</v>
      </c>
      <c r="L16" s="424"/>
      <c r="M16" s="425" t="s">
        <v>79</v>
      </c>
      <c r="N16" s="421" t="s">
        <v>67</v>
      </c>
      <c r="O16" s="417">
        <v>64</v>
      </c>
      <c r="P16" s="418"/>
      <c r="Q16" s="417">
        <v>49</v>
      </c>
      <c r="R16" s="418"/>
      <c r="S16" s="411">
        <v>-15</v>
      </c>
      <c r="T16" s="413">
        <v>-0.234375</v>
      </c>
    </row>
    <row r="17" spans="2:20" x14ac:dyDescent="0.2">
      <c r="B17" s="424"/>
      <c r="C17" s="424"/>
      <c r="D17" s="422"/>
      <c r="E17" s="10" t="s">
        <v>72</v>
      </c>
      <c r="F17" s="12">
        <v>0.66932143994902837</v>
      </c>
      <c r="G17" s="10" t="s">
        <v>72</v>
      </c>
      <c r="H17" s="12">
        <v>0.60289726860555126</v>
      </c>
      <c r="I17" s="420"/>
      <c r="J17" s="414"/>
      <c r="L17" s="424"/>
      <c r="M17" s="426"/>
      <c r="N17" s="422"/>
      <c r="O17" s="10" t="s">
        <v>72</v>
      </c>
      <c r="P17" s="12">
        <v>1.3195876288659794E-2</v>
      </c>
      <c r="Q17" s="10" t="s">
        <v>72</v>
      </c>
      <c r="R17" s="12">
        <v>9.6267190569744605E-3</v>
      </c>
      <c r="S17" s="412"/>
      <c r="T17" s="414"/>
    </row>
    <row r="18" spans="2:20" x14ac:dyDescent="0.2">
      <c r="B18" s="424"/>
      <c r="C18" s="424"/>
      <c r="D18" s="421" t="s">
        <v>69</v>
      </c>
      <c r="E18" s="417">
        <v>3168</v>
      </c>
      <c r="F18" s="418"/>
      <c r="G18" s="417">
        <v>3030</v>
      </c>
      <c r="H18" s="418"/>
      <c r="I18" s="419">
        <v>-138</v>
      </c>
      <c r="J18" s="413">
        <v>-4.3560606060606064E-2</v>
      </c>
      <c r="L18" s="424"/>
      <c r="M18" s="426"/>
      <c r="N18" s="421" t="s">
        <v>69</v>
      </c>
      <c r="O18" s="417">
        <v>40</v>
      </c>
      <c r="P18" s="418"/>
      <c r="Q18" s="417">
        <v>36</v>
      </c>
      <c r="R18" s="418"/>
      <c r="S18" s="411">
        <v>-4</v>
      </c>
      <c r="T18" s="413">
        <v>-0.1</v>
      </c>
    </row>
    <row r="19" spans="2:20" x14ac:dyDescent="0.2">
      <c r="B19" s="424"/>
      <c r="C19" s="422"/>
      <c r="D19" s="422"/>
      <c r="E19" s="10" t="s">
        <v>72</v>
      </c>
      <c r="F19" s="12">
        <v>0.51204137708097619</v>
      </c>
      <c r="G19" s="10" t="s">
        <v>72</v>
      </c>
      <c r="H19" s="12">
        <v>0.49696572084631785</v>
      </c>
      <c r="I19" s="420"/>
      <c r="J19" s="414"/>
      <c r="L19" s="424"/>
      <c r="M19" s="427"/>
      <c r="N19" s="422"/>
      <c r="O19" s="10" t="s">
        <v>72</v>
      </c>
      <c r="P19" s="12">
        <v>1.0376134889753566E-2</v>
      </c>
      <c r="Q19" s="10" t="s">
        <v>72</v>
      </c>
      <c r="R19" s="12">
        <v>8.9730807577268201E-3</v>
      </c>
      <c r="S19" s="412"/>
      <c r="T19" s="414"/>
    </row>
    <row r="20" spans="2:20" x14ac:dyDescent="0.2">
      <c r="B20" s="424"/>
      <c r="C20" s="421" t="s">
        <v>76</v>
      </c>
      <c r="D20" s="421" t="s">
        <v>67</v>
      </c>
      <c r="E20" s="417">
        <v>565</v>
      </c>
      <c r="F20" s="418"/>
      <c r="G20" s="417">
        <v>865</v>
      </c>
      <c r="H20" s="418"/>
      <c r="I20" s="419">
        <v>300</v>
      </c>
      <c r="J20" s="413">
        <v>0.53097345132743368</v>
      </c>
      <c r="L20" s="424"/>
      <c r="M20" s="421" t="s">
        <v>80</v>
      </c>
      <c r="N20" s="421" t="s">
        <v>67</v>
      </c>
      <c r="O20" s="417">
        <v>123</v>
      </c>
      <c r="P20" s="418"/>
      <c r="Q20" s="417">
        <v>135</v>
      </c>
      <c r="R20" s="418"/>
      <c r="S20" s="411">
        <v>12</v>
      </c>
      <c r="T20" s="413">
        <v>9.7560975609756101E-2</v>
      </c>
    </row>
    <row r="21" spans="2:20" x14ac:dyDescent="0.2">
      <c r="B21" s="424"/>
      <c r="C21" s="424"/>
      <c r="D21" s="422"/>
      <c r="E21" s="10" t="s">
        <v>72</v>
      </c>
      <c r="F21" s="12">
        <v>5.9997876181374109E-2</v>
      </c>
      <c r="G21" s="10" t="s">
        <v>72</v>
      </c>
      <c r="H21" s="12">
        <v>9.5654097091673121E-2</v>
      </c>
      <c r="I21" s="420"/>
      <c r="J21" s="414"/>
      <c r="L21" s="424"/>
      <c r="M21" s="424"/>
      <c r="N21" s="422"/>
      <c r="O21" s="10" t="s">
        <v>72</v>
      </c>
      <c r="P21" s="12">
        <v>2.5360824742268043E-2</v>
      </c>
      <c r="Q21" s="10" t="s">
        <v>72</v>
      </c>
      <c r="R21" s="12">
        <v>2.6522593320235755E-2</v>
      </c>
      <c r="S21" s="412"/>
      <c r="T21" s="414"/>
    </row>
    <row r="22" spans="2:20" x14ac:dyDescent="0.2">
      <c r="B22" s="424"/>
      <c r="C22" s="424"/>
      <c r="D22" s="421" t="s">
        <v>69</v>
      </c>
      <c r="E22" s="417">
        <v>429</v>
      </c>
      <c r="F22" s="418"/>
      <c r="G22" s="417">
        <v>437</v>
      </c>
      <c r="H22" s="418"/>
      <c r="I22" s="419">
        <v>8</v>
      </c>
      <c r="J22" s="413">
        <v>1.8648018648018648E-2</v>
      </c>
      <c r="L22" s="424"/>
      <c r="M22" s="424"/>
      <c r="N22" s="421" t="s">
        <v>69</v>
      </c>
      <c r="O22" s="417">
        <v>99</v>
      </c>
      <c r="P22" s="418"/>
      <c r="Q22" s="417">
        <v>116</v>
      </c>
      <c r="R22" s="418"/>
      <c r="S22" s="411">
        <v>17</v>
      </c>
      <c r="T22" s="413">
        <v>0.17171717171717171</v>
      </c>
    </row>
    <row r="23" spans="2:20" x14ac:dyDescent="0.2">
      <c r="B23" s="424"/>
      <c r="C23" s="422"/>
      <c r="D23" s="422"/>
      <c r="E23" s="10" t="s">
        <v>72</v>
      </c>
      <c r="F23" s="12">
        <v>6.9338936479715535E-2</v>
      </c>
      <c r="G23" s="10" t="s">
        <v>72</v>
      </c>
      <c r="H23" s="12">
        <v>7.1674594062653765E-2</v>
      </c>
      <c r="I23" s="420"/>
      <c r="J23" s="414"/>
      <c r="L23" s="424"/>
      <c r="M23" s="422"/>
      <c r="N23" s="422"/>
      <c r="O23" s="10" t="s">
        <v>72</v>
      </c>
      <c r="P23" s="12">
        <v>2.5680933852140077E-2</v>
      </c>
      <c r="Q23" s="10" t="s">
        <v>72</v>
      </c>
      <c r="R23" s="12">
        <v>2.8913260219341975E-2</v>
      </c>
      <c r="S23" s="412"/>
      <c r="T23" s="414"/>
    </row>
    <row r="24" spans="2:20" x14ac:dyDescent="0.2">
      <c r="B24" s="424"/>
      <c r="C24" s="421" t="s">
        <v>77</v>
      </c>
      <c r="D24" s="421" t="s">
        <v>67</v>
      </c>
      <c r="E24" s="417">
        <v>121</v>
      </c>
      <c r="F24" s="418"/>
      <c r="G24" s="417">
        <v>169</v>
      </c>
      <c r="H24" s="418"/>
      <c r="I24" s="419">
        <v>48</v>
      </c>
      <c r="J24" s="413">
        <v>0.39669421487603307</v>
      </c>
      <c r="L24" s="424"/>
      <c r="M24" s="421" t="s">
        <v>78</v>
      </c>
      <c r="N24" s="421" t="s">
        <v>67</v>
      </c>
      <c r="O24" s="417">
        <v>560</v>
      </c>
      <c r="P24" s="418"/>
      <c r="Q24" s="417">
        <v>641</v>
      </c>
      <c r="R24" s="418"/>
      <c r="S24" s="411">
        <v>81</v>
      </c>
      <c r="T24" s="413">
        <v>0.14464285714285716</v>
      </c>
    </row>
    <row r="25" spans="2:20" x14ac:dyDescent="0.2">
      <c r="B25" s="424"/>
      <c r="C25" s="424"/>
      <c r="D25" s="422"/>
      <c r="E25" s="10" t="s">
        <v>72</v>
      </c>
      <c r="F25" s="12">
        <v>1.2849102686630563E-2</v>
      </c>
      <c r="G25" s="10" t="s">
        <v>72</v>
      </c>
      <c r="H25" s="12">
        <v>1.8688488333517637E-2</v>
      </c>
      <c r="I25" s="420"/>
      <c r="J25" s="414"/>
      <c r="L25" s="424"/>
      <c r="M25" s="424"/>
      <c r="N25" s="422"/>
      <c r="O25" s="10" t="s">
        <v>72</v>
      </c>
      <c r="P25" s="12">
        <v>0.1154639175257732</v>
      </c>
      <c r="Q25" s="10" t="s">
        <v>72</v>
      </c>
      <c r="R25" s="12">
        <v>0.12593320235756386</v>
      </c>
      <c r="S25" s="412"/>
      <c r="T25" s="414"/>
    </row>
    <row r="26" spans="2:20" x14ac:dyDescent="0.2">
      <c r="B26" s="424"/>
      <c r="C26" s="424"/>
      <c r="D26" s="421" t="s">
        <v>69</v>
      </c>
      <c r="E26" s="417">
        <v>120</v>
      </c>
      <c r="F26" s="418"/>
      <c r="G26" s="417">
        <v>127</v>
      </c>
      <c r="H26" s="418"/>
      <c r="I26" s="415">
        <v>7</v>
      </c>
      <c r="J26" s="413">
        <v>5.8333333333333334E-2</v>
      </c>
      <c r="L26" s="424"/>
      <c r="M26" s="424"/>
      <c r="N26" s="421" t="s">
        <v>69</v>
      </c>
      <c r="O26" s="417">
        <v>410</v>
      </c>
      <c r="P26" s="418"/>
      <c r="Q26" s="417">
        <v>465</v>
      </c>
      <c r="R26" s="418"/>
      <c r="S26" s="411">
        <v>55</v>
      </c>
      <c r="T26" s="413">
        <v>0.13414634146341464</v>
      </c>
    </row>
    <row r="27" spans="2:20" x14ac:dyDescent="0.2">
      <c r="B27" s="424"/>
      <c r="C27" s="422"/>
      <c r="D27" s="422"/>
      <c r="E27" s="10" t="s">
        <v>72</v>
      </c>
      <c r="F27" s="12">
        <v>1.9395506707612736E-2</v>
      </c>
      <c r="G27" s="10" t="s">
        <v>72</v>
      </c>
      <c r="H27" s="12">
        <v>2.0829916352304412E-2</v>
      </c>
      <c r="I27" s="416"/>
      <c r="J27" s="414"/>
      <c r="L27" s="424"/>
      <c r="M27" s="422"/>
      <c r="N27" s="422"/>
      <c r="O27" s="10" t="s">
        <v>72</v>
      </c>
      <c r="P27" s="12">
        <v>0.10635538261997406</v>
      </c>
      <c r="Q27" s="10" t="s">
        <v>72</v>
      </c>
      <c r="R27" s="12">
        <v>0.11590229312063809</v>
      </c>
      <c r="S27" s="412"/>
      <c r="T27" s="414"/>
    </row>
    <row r="28" spans="2:20" x14ac:dyDescent="0.2">
      <c r="B28" s="424"/>
      <c r="C28" s="423" t="s">
        <v>98</v>
      </c>
      <c r="D28" s="421" t="s">
        <v>67</v>
      </c>
      <c r="E28" s="417">
        <v>1192</v>
      </c>
      <c r="F28" s="418"/>
      <c r="G28" s="417">
        <v>1330</v>
      </c>
      <c r="H28" s="418"/>
      <c r="I28" s="415">
        <v>138</v>
      </c>
      <c r="J28" s="413">
        <v>0.11577181208053691</v>
      </c>
      <c r="L28" s="424"/>
      <c r="M28" s="421" t="s">
        <v>61</v>
      </c>
      <c r="N28" s="421" t="s">
        <v>67</v>
      </c>
      <c r="O28" s="417">
        <v>710</v>
      </c>
      <c r="P28" s="418"/>
      <c r="Q28" s="417">
        <v>732</v>
      </c>
      <c r="R28" s="418"/>
      <c r="S28" s="411">
        <v>22</v>
      </c>
      <c r="T28" s="413">
        <v>3.0985915492957747E-2</v>
      </c>
    </row>
    <row r="29" spans="2:20" x14ac:dyDescent="0.2">
      <c r="B29" s="424"/>
      <c r="C29" s="424"/>
      <c r="D29" s="422"/>
      <c r="E29" s="10" t="s">
        <v>72</v>
      </c>
      <c r="F29" s="12">
        <v>0.12657959010300521</v>
      </c>
      <c r="G29" s="10" t="s">
        <v>72</v>
      </c>
      <c r="H29" s="12">
        <v>0.14707508570164768</v>
      </c>
      <c r="I29" s="416"/>
      <c r="J29" s="414"/>
      <c r="L29" s="424"/>
      <c r="M29" s="424"/>
      <c r="N29" s="422"/>
      <c r="O29" s="10" t="s">
        <v>72</v>
      </c>
      <c r="P29" s="12">
        <v>0.14639175257731959</v>
      </c>
      <c r="Q29" s="10" t="s">
        <v>72</v>
      </c>
      <c r="R29" s="12">
        <v>0.143811394891945</v>
      </c>
      <c r="S29" s="412"/>
      <c r="T29" s="414"/>
    </row>
    <row r="30" spans="2:20" x14ac:dyDescent="0.2">
      <c r="B30" s="424"/>
      <c r="C30" s="424"/>
      <c r="D30" s="421" t="s">
        <v>69</v>
      </c>
      <c r="E30" s="417">
        <v>1065</v>
      </c>
      <c r="F30" s="418"/>
      <c r="G30" s="417">
        <v>1117</v>
      </c>
      <c r="H30" s="418"/>
      <c r="I30" s="415">
        <v>52</v>
      </c>
      <c r="J30" s="413">
        <v>4.8826291079812206E-2</v>
      </c>
      <c r="L30" s="424"/>
      <c r="M30" s="424"/>
      <c r="N30" s="421" t="s">
        <v>69</v>
      </c>
      <c r="O30" s="417">
        <v>638</v>
      </c>
      <c r="P30" s="418"/>
      <c r="Q30" s="417">
        <v>655</v>
      </c>
      <c r="R30" s="418"/>
      <c r="S30" s="411">
        <v>17</v>
      </c>
      <c r="T30" s="413">
        <v>2.664576802507837E-2</v>
      </c>
    </row>
    <row r="31" spans="2:20" x14ac:dyDescent="0.2">
      <c r="B31" s="422"/>
      <c r="C31" s="422"/>
      <c r="D31" s="422"/>
      <c r="E31" s="10" t="s">
        <v>72</v>
      </c>
      <c r="F31" s="12">
        <v>0.17213512203006304</v>
      </c>
      <c r="G31" s="10" t="s">
        <v>72</v>
      </c>
      <c r="H31" s="12">
        <v>0.18320485484664589</v>
      </c>
      <c r="I31" s="416"/>
      <c r="J31" s="414"/>
      <c r="L31" s="422"/>
      <c r="M31" s="422"/>
      <c r="N31" s="422"/>
      <c r="O31" s="10" t="s">
        <v>72</v>
      </c>
      <c r="P31" s="12">
        <v>0.16549935149156939</v>
      </c>
      <c r="Q31" s="10" t="s">
        <v>72</v>
      </c>
      <c r="R31" s="12">
        <v>0.16326021934197407</v>
      </c>
      <c r="S31" s="412"/>
      <c r="T31" s="414"/>
    </row>
  </sheetData>
  <mergeCells count="152">
    <mergeCell ref="L4:T4"/>
    <mergeCell ref="B4:J4"/>
    <mergeCell ref="B6:C7"/>
    <mergeCell ref="L6:M7"/>
    <mergeCell ref="B5:D5"/>
    <mergeCell ref="L5:N5"/>
    <mergeCell ref="E5:F5"/>
    <mergeCell ref="G5:H5"/>
    <mergeCell ref="O5:P5"/>
    <mergeCell ref="Q5:R5"/>
    <mergeCell ref="Q6:R6"/>
    <mergeCell ref="Q7:R7"/>
    <mergeCell ref="Q8:R8"/>
    <mergeCell ref="Q10:R10"/>
    <mergeCell ref="E6:F6"/>
    <mergeCell ref="E7:F7"/>
    <mergeCell ref="G6:H6"/>
    <mergeCell ref="G7:H7"/>
    <mergeCell ref="O6:P6"/>
    <mergeCell ref="O7:P7"/>
    <mergeCell ref="N8:N9"/>
    <mergeCell ref="N10:N11"/>
    <mergeCell ref="O8:P8"/>
    <mergeCell ref="O10:P10"/>
    <mergeCell ref="B8:B31"/>
    <mergeCell ref="L8:L31"/>
    <mergeCell ref="C8:C11"/>
    <mergeCell ref="C12:C15"/>
    <mergeCell ref="C16:C19"/>
    <mergeCell ref="C20:C23"/>
    <mergeCell ref="C24:C27"/>
    <mergeCell ref="C28:C31"/>
    <mergeCell ref="D18:D19"/>
    <mergeCell ref="D20:D21"/>
    <mergeCell ref="D22:D23"/>
    <mergeCell ref="D24:D25"/>
    <mergeCell ref="D26:D27"/>
    <mergeCell ref="D28:D29"/>
    <mergeCell ref="D30:D31"/>
    <mergeCell ref="E8:F8"/>
    <mergeCell ref="G8:H8"/>
    <mergeCell ref="E10:F10"/>
    <mergeCell ref="G10:H10"/>
    <mergeCell ref="E18:F18"/>
    <mergeCell ref="G18:H18"/>
    <mergeCell ref="E20:F20"/>
    <mergeCell ref="N12:N13"/>
    <mergeCell ref="N14:N15"/>
    <mergeCell ref="N16:N17"/>
    <mergeCell ref="M12:M15"/>
    <mergeCell ref="M16:M19"/>
    <mergeCell ref="M20:M23"/>
    <mergeCell ref="M24:M27"/>
    <mergeCell ref="M28:M31"/>
    <mergeCell ref="D8:D9"/>
    <mergeCell ref="D10:D11"/>
    <mergeCell ref="D12:D13"/>
    <mergeCell ref="D14:D15"/>
    <mergeCell ref="D16:D17"/>
    <mergeCell ref="E30:F30"/>
    <mergeCell ref="G30:H30"/>
    <mergeCell ref="G24:H24"/>
    <mergeCell ref="N30:N31"/>
    <mergeCell ref="M8:M11"/>
    <mergeCell ref="E12:F12"/>
    <mergeCell ref="G12:H12"/>
    <mergeCell ref="E14:F14"/>
    <mergeCell ref="G14:H14"/>
    <mergeCell ref="E16:F16"/>
    <mergeCell ref="G16:H16"/>
    <mergeCell ref="Q12:R12"/>
    <mergeCell ref="O14:P14"/>
    <mergeCell ref="Q14:R14"/>
    <mergeCell ref="O16:P16"/>
    <mergeCell ref="Q16:R16"/>
    <mergeCell ref="O18:P18"/>
    <mergeCell ref="Q18:R18"/>
    <mergeCell ref="E28:F28"/>
    <mergeCell ref="G28:H28"/>
    <mergeCell ref="N18:N19"/>
    <mergeCell ref="N20:N21"/>
    <mergeCell ref="N22:N23"/>
    <mergeCell ref="N24:N25"/>
    <mergeCell ref="N26:N27"/>
    <mergeCell ref="N28:N29"/>
    <mergeCell ref="O12:P12"/>
    <mergeCell ref="O20:P20"/>
    <mergeCell ref="O28:P28"/>
    <mergeCell ref="G20:H20"/>
    <mergeCell ref="E22:F22"/>
    <mergeCell ref="G22:H22"/>
    <mergeCell ref="E24:F24"/>
    <mergeCell ref="E26:F26"/>
    <mergeCell ref="G26:H26"/>
    <mergeCell ref="S8:S9"/>
    <mergeCell ref="T8:T9"/>
    <mergeCell ref="S10:S11"/>
    <mergeCell ref="T10:T11"/>
    <mergeCell ref="S12:S13"/>
    <mergeCell ref="T12:T13"/>
    <mergeCell ref="I22:I23"/>
    <mergeCell ref="J22:J23"/>
    <mergeCell ref="I24:I25"/>
    <mergeCell ref="J24:J25"/>
    <mergeCell ref="J14:J15"/>
    <mergeCell ref="I16:I17"/>
    <mergeCell ref="J16:J17"/>
    <mergeCell ref="I18:I19"/>
    <mergeCell ref="J18:J19"/>
    <mergeCell ref="I20:I21"/>
    <mergeCell ref="J20:J21"/>
    <mergeCell ref="I8:I9"/>
    <mergeCell ref="J8:J9"/>
    <mergeCell ref="I10:I11"/>
    <mergeCell ref="J10:J11"/>
    <mergeCell ref="I12:I13"/>
    <mergeCell ref="J12:J13"/>
    <mergeCell ref="I14:I15"/>
    <mergeCell ref="S14:S15"/>
    <mergeCell ref="T14:T15"/>
    <mergeCell ref="S16:S17"/>
    <mergeCell ref="T16:T17"/>
    <mergeCell ref="S18:S19"/>
    <mergeCell ref="T18:T19"/>
    <mergeCell ref="I28:I29"/>
    <mergeCell ref="J28:J29"/>
    <mergeCell ref="I30:I31"/>
    <mergeCell ref="J30:J31"/>
    <mergeCell ref="I26:I27"/>
    <mergeCell ref="J26:J27"/>
    <mergeCell ref="Q28:R28"/>
    <mergeCell ref="O30:P30"/>
    <mergeCell ref="Q30:R30"/>
    <mergeCell ref="Q20:R20"/>
    <mergeCell ref="O22:P22"/>
    <mergeCell ref="Q22:R22"/>
    <mergeCell ref="O24:P24"/>
    <mergeCell ref="Q24:R24"/>
    <mergeCell ref="O26:P26"/>
    <mergeCell ref="Q26:R26"/>
    <mergeCell ref="S26:S27"/>
    <mergeCell ref="T26:T27"/>
    <mergeCell ref="S28:S29"/>
    <mergeCell ref="T28:T29"/>
    <mergeCell ref="S30:S31"/>
    <mergeCell ref="T30:T31"/>
    <mergeCell ref="S20:S21"/>
    <mergeCell ref="T20:T21"/>
    <mergeCell ref="S22:S23"/>
    <mergeCell ref="T22:T23"/>
    <mergeCell ref="S24:S25"/>
    <mergeCell ref="T24:T25"/>
  </mergeCells>
  <phoneticPr fontId="6"/>
  <pageMargins left="0.7" right="0.7" top="0.75" bottom="0.75" header="0.3" footer="0.3"/>
  <pageSetup paperSize="9" scale="64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S59"/>
  <sheetViews>
    <sheetView showGridLines="0" zoomScaleNormal="100" workbookViewId="0">
      <selection activeCell="B3" sqref="B3"/>
    </sheetView>
  </sheetViews>
  <sheetFormatPr defaultRowHeight="13.2" x14ac:dyDescent="0.2"/>
  <cols>
    <col min="2" max="2" width="3" customWidth="1"/>
    <col min="3" max="3" width="20.44140625" bestFit="1" customWidth="1"/>
    <col min="4" max="4" width="2" customWidth="1"/>
    <col min="5" max="5" width="17.21875" bestFit="1" customWidth="1"/>
    <col min="15" max="15" width="9" customWidth="1"/>
    <col min="16" max="16" width="9" style="30"/>
    <col min="17" max="17" width="9" style="31"/>
  </cols>
  <sheetData>
    <row r="2" spans="1:19" ht="23.4" x14ac:dyDescent="0.2">
      <c r="A2" s="13"/>
      <c r="B2" s="5" t="s">
        <v>218</v>
      </c>
    </row>
    <row r="4" spans="1:19" ht="33" customHeight="1" x14ac:dyDescent="0.2">
      <c r="B4" s="32"/>
      <c r="C4" s="32"/>
      <c r="D4" s="28"/>
      <c r="E4" s="28"/>
      <c r="F4" s="33" t="s">
        <v>20</v>
      </c>
      <c r="G4" s="33" t="s">
        <v>21</v>
      </c>
      <c r="H4" s="33" t="s">
        <v>22</v>
      </c>
      <c r="I4" s="33" t="s">
        <v>23</v>
      </c>
      <c r="J4" s="33" t="s">
        <v>24</v>
      </c>
      <c r="K4" s="33" t="s">
        <v>25</v>
      </c>
      <c r="L4" s="33" t="s">
        <v>26</v>
      </c>
      <c r="M4" s="33" t="s">
        <v>27</v>
      </c>
      <c r="N4" s="34" t="s">
        <v>28</v>
      </c>
      <c r="O4" s="35" t="s">
        <v>99</v>
      </c>
      <c r="P4" s="36" t="s">
        <v>100</v>
      </c>
      <c r="Q4" s="37" t="s">
        <v>101</v>
      </c>
    </row>
    <row r="5" spans="1:19" ht="13.8" x14ac:dyDescent="0.2">
      <c r="B5" s="438" t="s">
        <v>37</v>
      </c>
      <c r="C5" s="441"/>
      <c r="D5" s="440" t="s">
        <v>102</v>
      </c>
      <c r="E5" s="441"/>
      <c r="F5" s="38">
        <f t="shared" ref="F5:O5" si="0">F6+F10</f>
        <v>15914</v>
      </c>
      <c r="G5" s="38">
        <f t="shared" si="0"/>
        <v>13885</v>
      </c>
      <c r="H5" s="38">
        <f t="shared" si="0"/>
        <v>13257</v>
      </c>
      <c r="I5" s="38">
        <f t="shared" si="0"/>
        <v>11858</v>
      </c>
      <c r="J5" s="38">
        <f t="shared" si="0"/>
        <v>10048</v>
      </c>
      <c r="K5" s="38">
        <f t="shared" si="0"/>
        <v>9149</v>
      </c>
      <c r="L5" s="38">
        <f t="shared" si="0"/>
        <v>9884</v>
      </c>
      <c r="M5" s="38">
        <f t="shared" si="0"/>
        <v>10689</v>
      </c>
      <c r="N5" s="39">
        <f t="shared" si="0"/>
        <v>10042</v>
      </c>
      <c r="O5" s="39">
        <f t="shared" si="0"/>
        <v>10109</v>
      </c>
      <c r="P5" s="40">
        <f t="shared" ref="P5:P14" si="1">O5-N5</f>
        <v>67</v>
      </c>
      <c r="Q5" s="41">
        <f t="shared" ref="Q5:Q14" si="2">P5/N5</f>
        <v>6.671977693686517E-3</v>
      </c>
    </row>
    <row r="6" spans="1:19" ht="13.8" x14ac:dyDescent="0.2">
      <c r="B6" s="42"/>
      <c r="C6" s="449" t="s">
        <v>103</v>
      </c>
      <c r="D6" s="442" t="s">
        <v>104</v>
      </c>
      <c r="E6" s="444"/>
      <c r="F6" s="43">
        <f t="shared" ref="F6:O6" si="3">F7+F8</f>
        <v>7528</v>
      </c>
      <c r="G6" s="43">
        <f t="shared" si="3"/>
        <v>7148</v>
      </c>
      <c r="H6" s="43">
        <f t="shared" si="3"/>
        <v>7190</v>
      </c>
      <c r="I6" s="43">
        <f t="shared" si="3"/>
        <v>6710</v>
      </c>
      <c r="J6" s="43">
        <f t="shared" si="3"/>
        <v>5889</v>
      </c>
      <c r="K6" s="43">
        <f>K7+K8</f>
        <v>5423</v>
      </c>
      <c r="L6" s="43">
        <f>L7+L8</f>
        <v>5620</v>
      </c>
      <c r="M6" s="43">
        <f t="shared" si="3"/>
        <v>5787</v>
      </c>
      <c r="N6" s="44">
        <f t="shared" si="3"/>
        <v>6187</v>
      </c>
      <c r="O6" s="44">
        <f t="shared" si="3"/>
        <v>6097</v>
      </c>
      <c r="P6" s="45">
        <f t="shared" si="1"/>
        <v>-90</v>
      </c>
      <c r="Q6" s="46">
        <f t="shared" si="2"/>
        <v>-1.4546630030709553E-2</v>
      </c>
    </row>
    <row r="7" spans="1:19" ht="13.8" x14ac:dyDescent="0.2">
      <c r="B7" s="42"/>
      <c r="C7" s="465"/>
      <c r="D7" s="445" t="s">
        <v>105</v>
      </c>
      <c r="E7" s="446"/>
      <c r="F7" s="43">
        <v>6774</v>
      </c>
      <c r="G7" s="43">
        <v>6534</v>
      </c>
      <c r="H7" s="43">
        <v>6569</v>
      </c>
      <c r="I7" s="43">
        <v>6243</v>
      </c>
      <c r="J7" s="43">
        <v>5501</v>
      </c>
      <c r="K7" s="43">
        <v>5102</v>
      </c>
      <c r="L7" s="43">
        <v>5313</v>
      </c>
      <c r="M7" s="43">
        <v>5504</v>
      </c>
      <c r="N7" s="44">
        <v>5829</v>
      </c>
      <c r="O7" s="44">
        <v>5699</v>
      </c>
      <c r="P7" s="45">
        <f t="shared" si="1"/>
        <v>-130</v>
      </c>
      <c r="Q7" s="47">
        <f t="shared" si="2"/>
        <v>-2.2302281694973409E-2</v>
      </c>
    </row>
    <row r="8" spans="1:19" ht="13.8" x14ac:dyDescent="0.2">
      <c r="B8" s="42"/>
      <c r="C8" s="465"/>
      <c r="D8" s="456" t="s">
        <v>106</v>
      </c>
      <c r="E8" s="448"/>
      <c r="F8" s="48">
        <v>754</v>
      </c>
      <c r="G8" s="48">
        <v>614</v>
      </c>
      <c r="H8" s="48">
        <v>621</v>
      </c>
      <c r="I8" s="48">
        <v>467</v>
      </c>
      <c r="J8" s="48">
        <v>388</v>
      </c>
      <c r="K8" s="48">
        <v>321</v>
      </c>
      <c r="L8" s="48">
        <v>307</v>
      </c>
      <c r="M8" s="48">
        <v>283</v>
      </c>
      <c r="N8" s="49">
        <v>358</v>
      </c>
      <c r="O8" s="49">
        <v>398</v>
      </c>
      <c r="P8" s="50">
        <f t="shared" si="1"/>
        <v>40</v>
      </c>
      <c r="Q8" s="51">
        <f t="shared" si="2"/>
        <v>0.11173184357541899</v>
      </c>
    </row>
    <row r="9" spans="1:19" ht="13.8" x14ac:dyDescent="0.2">
      <c r="B9" s="42"/>
      <c r="C9" s="455"/>
      <c r="D9" s="52"/>
      <c r="E9" s="53" t="s">
        <v>107</v>
      </c>
      <c r="F9" s="54">
        <v>429</v>
      </c>
      <c r="G9" s="54">
        <v>328</v>
      </c>
      <c r="H9" s="54">
        <v>426</v>
      </c>
      <c r="I9" s="54">
        <v>315</v>
      </c>
      <c r="J9" s="54">
        <v>278</v>
      </c>
      <c r="K9" s="54">
        <v>225</v>
      </c>
      <c r="L9" s="54">
        <v>232</v>
      </c>
      <c r="M9" s="54">
        <v>227</v>
      </c>
      <c r="N9" s="55">
        <v>293</v>
      </c>
      <c r="O9" s="55">
        <v>331</v>
      </c>
      <c r="P9" s="56">
        <f t="shared" si="1"/>
        <v>38</v>
      </c>
      <c r="Q9" s="46">
        <f t="shared" si="2"/>
        <v>0.12969283276450511</v>
      </c>
    </row>
    <row r="10" spans="1:19" ht="13.8" x14ac:dyDescent="0.2">
      <c r="B10" s="42"/>
      <c r="C10" s="449" t="s">
        <v>39</v>
      </c>
      <c r="D10" s="442" t="s">
        <v>104</v>
      </c>
      <c r="E10" s="444"/>
      <c r="F10" s="57">
        <f t="shared" ref="F10:K10" si="4">F11+F12</f>
        <v>8386</v>
      </c>
      <c r="G10" s="57">
        <f t="shared" si="4"/>
        <v>6737</v>
      </c>
      <c r="H10" s="57">
        <f t="shared" si="4"/>
        <v>6067</v>
      </c>
      <c r="I10" s="57">
        <f t="shared" si="4"/>
        <v>5148</v>
      </c>
      <c r="J10" s="57">
        <f t="shared" si="4"/>
        <v>4159</v>
      </c>
      <c r="K10" s="57">
        <f t="shared" si="4"/>
        <v>3726</v>
      </c>
      <c r="L10" s="57">
        <f>L11+L12</f>
        <v>4264</v>
      </c>
      <c r="M10" s="57">
        <f>M11+M12</f>
        <v>4902</v>
      </c>
      <c r="N10" s="58">
        <f>N11+N12</f>
        <v>3855</v>
      </c>
      <c r="O10" s="58">
        <f>O11+O12</f>
        <v>4012</v>
      </c>
      <c r="P10" s="59">
        <f t="shared" si="1"/>
        <v>157</v>
      </c>
      <c r="Q10" s="46">
        <f t="shared" si="2"/>
        <v>4.0726329442282751E-2</v>
      </c>
    </row>
    <row r="11" spans="1:19" ht="13.8" x14ac:dyDescent="0.2">
      <c r="B11" s="42"/>
      <c r="C11" s="454"/>
      <c r="D11" s="445" t="s">
        <v>108</v>
      </c>
      <c r="E11" s="446"/>
      <c r="F11" s="60">
        <v>2306</v>
      </c>
      <c r="G11" s="60">
        <v>2047</v>
      </c>
      <c r="H11" s="60">
        <v>2184</v>
      </c>
      <c r="I11" s="60">
        <v>2404</v>
      </c>
      <c r="J11" s="60">
        <v>2328</v>
      </c>
      <c r="K11" s="60">
        <v>2303</v>
      </c>
      <c r="L11" s="60">
        <v>2814</v>
      </c>
      <c r="M11" s="60">
        <v>3303</v>
      </c>
      <c r="N11" s="61">
        <v>1999</v>
      </c>
      <c r="O11" s="61">
        <v>2019</v>
      </c>
      <c r="P11" s="62">
        <f t="shared" si="1"/>
        <v>20</v>
      </c>
      <c r="Q11" s="63">
        <f t="shared" si="2"/>
        <v>1.0005002501250625E-2</v>
      </c>
    </row>
    <row r="12" spans="1:19" ht="13.8" x14ac:dyDescent="0.2">
      <c r="B12" s="42"/>
      <c r="C12" s="454"/>
      <c r="D12" s="456" t="s">
        <v>109</v>
      </c>
      <c r="E12" s="448"/>
      <c r="F12" s="54">
        <v>6080</v>
      </c>
      <c r="G12" s="54">
        <v>4690</v>
      </c>
      <c r="H12" s="54">
        <v>3883</v>
      </c>
      <c r="I12" s="54">
        <v>2744</v>
      </c>
      <c r="J12" s="54">
        <v>1831</v>
      </c>
      <c r="K12" s="54">
        <v>1423</v>
      </c>
      <c r="L12" s="54">
        <v>1450</v>
      </c>
      <c r="M12" s="54">
        <v>1599</v>
      </c>
      <c r="N12" s="55">
        <v>1856</v>
      </c>
      <c r="O12" s="55">
        <v>1993</v>
      </c>
      <c r="P12" s="56">
        <f t="shared" si="1"/>
        <v>137</v>
      </c>
      <c r="Q12" s="64">
        <f t="shared" si="2"/>
        <v>7.3814655172413798E-2</v>
      </c>
    </row>
    <row r="13" spans="1:19" ht="13.8" x14ac:dyDescent="0.2">
      <c r="B13" s="52"/>
      <c r="C13" s="455"/>
      <c r="D13" s="52"/>
      <c r="E13" s="53" t="s">
        <v>110</v>
      </c>
      <c r="F13" s="54">
        <v>4071</v>
      </c>
      <c r="G13" s="54">
        <v>3169</v>
      </c>
      <c r="H13" s="54">
        <v>2698</v>
      </c>
      <c r="I13" s="54">
        <v>2018</v>
      </c>
      <c r="J13" s="54">
        <v>1365</v>
      </c>
      <c r="K13" s="54">
        <v>1113</v>
      </c>
      <c r="L13" s="54">
        <v>1168</v>
      </c>
      <c r="M13" s="54">
        <v>1403</v>
      </c>
      <c r="N13" s="55">
        <v>1685</v>
      </c>
      <c r="O13" s="55">
        <v>1877</v>
      </c>
      <c r="P13" s="56">
        <f t="shared" si="1"/>
        <v>192</v>
      </c>
      <c r="Q13" s="46">
        <f t="shared" si="2"/>
        <v>0.11394658753709198</v>
      </c>
      <c r="S13" s="65"/>
    </row>
    <row r="14" spans="1:19" ht="13.8" x14ac:dyDescent="0.2">
      <c r="B14" s="457" t="s">
        <v>111</v>
      </c>
      <c r="C14" s="458"/>
      <c r="D14" s="458"/>
      <c r="E14" s="459"/>
      <c r="F14" s="66">
        <f t="shared" ref="F14:O14" si="5">F7+F11</f>
        <v>9080</v>
      </c>
      <c r="G14" s="66">
        <f t="shared" si="5"/>
        <v>8581</v>
      </c>
      <c r="H14" s="66">
        <f t="shared" si="5"/>
        <v>8753</v>
      </c>
      <c r="I14" s="66">
        <f t="shared" si="5"/>
        <v>8647</v>
      </c>
      <c r="J14" s="66">
        <f t="shared" si="5"/>
        <v>7829</v>
      </c>
      <c r="K14" s="66">
        <f t="shared" si="5"/>
        <v>7405</v>
      </c>
      <c r="L14" s="66">
        <f t="shared" si="5"/>
        <v>8127</v>
      </c>
      <c r="M14" s="66">
        <f t="shared" si="5"/>
        <v>8807</v>
      </c>
      <c r="N14" s="67">
        <f t="shared" si="5"/>
        <v>7828</v>
      </c>
      <c r="O14" s="67">
        <f t="shared" si="5"/>
        <v>7718</v>
      </c>
      <c r="P14" s="68">
        <f t="shared" si="1"/>
        <v>-110</v>
      </c>
      <c r="Q14" s="46">
        <f t="shared" si="2"/>
        <v>-1.4052120592743996E-2</v>
      </c>
      <c r="S14" s="65"/>
    </row>
    <row r="15" spans="1:19" ht="13.8" x14ac:dyDescent="0.2">
      <c r="B15" s="52"/>
      <c r="C15" s="69"/>
      <c r="D15" s="442" t="s">
        <v>112</v>
      </c>
      <c r="E15" s="444"/>
      <c r="F15" s="16">
        <f t="shared" ref="F15:O15" si="6">F14/F5</f>
        <v>0.570566796531356</v>
      </c>
      <c r="G15" s="16">
        <f t="shared" si="6"/>
        <v>0.61800504141159529</v>
      </c>
      <c r="H15" s="16">
        <f t="shared" si="6"/>
        <v>0.66025495964396164</v>
      </c>
      <c r="I15" s="16">
        <f t="shared" si="6"/>
        <v>0.72921234609546293</v>
      </c>
      <c r="J15" s="16">
        <f t="shared" si="6"/>
        <v>0.77916003184713378</v>
      </c>
      <c r="K15" s="16">
        <f t="shared" si="6"/>
        <v>0.80937807410645968</v>
      </c>
      <c r="L15" s="16">
        <f t="shared" si="6"/>
        <v>0.82223796033994334</v>
      </c>
      <c r="M15" s="16">
        <f t="shared" si="6"/>
        <v>0.8239311441669005</v>
      </c>
      <c r="N15" s="70">
        <f t="shared" si="6"/>
        <v>0.7795259908384784</v>
      </c>
      <c r="O15" s="70">
        <f t="shared" si="6"/>
        <v>0.76347808883173407</v>
      </c>
      <c r="P15" s="460" t="s">
        <v>113</v>
      </c>
      <c r="Q15" s="461"/>
      <c r="S15" s="71"/>
    </row>
    <row r="16" spans="1:19" ht="13.8" x14ac:dyDescent="0.2">
      <c r="B16" s="457" t="s">
        <v>114</v>
      </c>
      <c r="C16" s="458"/>
      <c r="D16" s="458"/>
      <c r="E16" s="459"/>
      <c r="F16" s="66">
        <f t="shared" ref="F16:O16" si="7">F8+F12</f>
        <v>6834</v>
      </c>
      <c r="G16" s="66">
        <f t="shared" si="7"/>
        <v>5304</v>
      </c>
      <c r="H16" s="66">
        <f t="shared" si="7"/>
        <v>4504</v>
      </c>
      <c r="I16" s="66">
        <f t="shared" si="7"/>
        <v>3211</v>
      </c>
      <c r="J16" s="66">
        <f t="shared" si="7"/>
        <v>2219</v>
      </c>
      <c r="K16" s="66">
        <f t="shared" si="7"/>
        <v>1744</v>
      </c>
      <c r="L16" s="66">
        <f t="shared" si="7"/>
        <v>1757</v>
      </c>
      <c r="M16" s="66">
        <f t="shared" si="7"/>
        <v>1882</v>
      </c>
      <c r="N16" s="67">
        <f t="shared" si="7"/>
        <v>2214</v>
      </c>
      <c r="O16" s="67">
        <f t="shared" si="7"/>
        <v>2391</v>
      </c>
      <c r="P16" s="68">
        <f>O16-N16</f>
        <v>177</v>
      </c>
      <c r="Q16" s="46">
        <f>P16/N16</f>
        <v>7.9945799457994585E-2</v>
      </c>
      <c r="S16" s="72"/>
    </row>
    <row r="17" spans="2:19" ht="13.8" x14ac:dyDescent="0.2">
      <c r="B17" s="42"/>
      <c r="C17" s="73"/>
      <c r="D17" s="462" t="s">
        <v>115</v>
      </c>
      <c r="E17" s="463"/>
      <c r="F17" s="16">
        <f t="shared" ref="F17:O17" si="8">F16/F5</f>
        <v>0.42943320346864394</v>
      </c>
      <c r="G17" s="16">
        <f t="shared" si="8"/>
        <v>0.38199495858840476</v>
      </c>
      <c r="H17" s="16">
        <f t="shared" si="8"/>
        <v>0.33974504035603831</v>
      </c>
      <c r="I17" s="16">
        <f t="shared" si="8"/>
        <v>0.27078765390453702</v>
      </c>
      <c r="J17" s="16">
        <f t="shared" si="8"/>
        <v>0.22083996815286625</v>
      </c>
      <c r="K17" s="16">
        <f t="shared" si="8"/>
        <v>0.19062192589354027</v>
      </c>
      <c r="L17" s="16">
        <f t="shared" si="8"/>
        <v>0.17776203966005666</v>
      </c>
      <c r="M17" s="16">
        <f t="shared" si="8"/>
        <v>0.17606885583309945</v>
      </c>
      <c r="N17" s="70">
        <f t="shared" si="8"/>
        <v>0.2204740091615216</v>
      </c>
      <c r="O17" s="70">
        <f t="shared" si="8"/>
        <v>0.2365219111682659</v>
      </c>
      <c r="P17" s="452" t="s">
        <v>116</v>
      </c>
      <c r="Q17" s="453"/>
      <c r="S17" s="72"/>
    </row>
    <row r="18" spans="2:19" ht="13.8" x14ac:dyDescent="0.2">
      <c r="B18" s="42"/>
      <c r="C18" s="462" t="s">
        <v>117</v>
      </c>
      <c r="D18" s="464"/>
      <c r="E18" s="463"/>
      <c r="F18" s="15">
        <f t="shared" ref="F18:O18" si="9">F9+F13</f>
        <v>4500</v>
      </c>
      <c r="G18" s="15">
        <f t="shared" si="9"/>
        <v>3497</v>
      </c>
      <c r="H18" s="15">
        <f t="shared" si="9"/>
        <v>3124</v>
      </c>
      <c r="I18" s="15">
        <f t="shared" si="9"/>
        <v>2333</v>
      </c>
      <c r="J18" s="15">
        <f t="shared" si="9"/>
        <v>1643</v>
      </c>
      <c r="K18" s="15">
        <f t="shared" si="9"/>
        <v>1338</v>
      </c>
      <c r="L18" s="15">
        <f t="shared" si="9"/>
        <v>1400</v>
      </c>
      <c r="M18" s="15">
        <f t="shared" si="9"/>
        <v>1630</v>
      </c>
      <c r="N18" s="74">
        <f t="shared" si="9"/>
        <v>1978</v>
      </c>
      <c r="O18" s="74">
        <f t="shared" si="9"/>
        <v>2208</v>
      </c>
      <c r="P18" s="75">
        <f>O18-N18</f>
        <v>230</v>
      </c>
      <c r="Q18" s="46">
        <f>P18/N18</f>
        <v>0.11627906976744186</v>
      </c>
      <c r="S18" s="72"/>
    </row>
    <row r="19" spans="2:19" ht="13.8" x14ac:dyDescent="0.2">
      <c r="B19" s="52"/>
      <c r="C19" s="52"/>
      <c r="D19" s="442" t="s">
        <v>118</v>
      </c>
      <c r="E19" s="444"/>
      <c r="F19" s="76">
        <f t="shared" ref="F19:O19" si="10">F18/F5</f>
        <v>0.28276988814879978</v>
      </c>
      <c r="G19" s="76">
        <f t="shared" si="10"/>
        <v>0.25185451926539432</v>
      </c>
      <c r="H19" s="76">
        <f t="shared" si="10"/>
        <v>0.23564909104623971</v>
      </c>
      <c r="I19" s="76">
        <f t="shared" si="10"/>
        <v>0.1967448136279305</v>
      </c>
      <c r="J19" s="76">
        <f t="shared" si="10"/>
        <v>0.16351512738853502</v>
      </c>
      <c r="K19" s="76">
        <f t="shared" si="10"/>
        <v>0.14624549131052575</v>
      </c>
      <c r="L19" s="76">
        <f t="shared" si="10"/>
        <v>0.14164305949008499</v>
      </c>
      <c r="M19" s="76">
        <f t="shared" si="10"/>
        <v>0.15249321732622323</v>
      </c>
      <c r="N19" s="77">
        <f t="shared" si="10"/>
        <v>0.19697271459868551</v>
      </c>
      <c r="O19" s="77">
        <f t="shared" si="10"/>
        <v>0.21841923038876249</v>
      </c>
      <c r="P19" s="452" t="s">
        <v>119</v>
      </c>
      <c r="Q19" s="453"/>
      <c r="S19" s="72"/>
    </row>
    <row r="20" spans="2:19" ht="13.8" x14ac:dyDescent="0.2">
      <c r="B20" s="78"/>
      <c r="C20" s="79"/>
      <c r="D20" s="78"/>
      <c r="E20" s="78"/>
      <c r="F20" s="80"/>
      <c r="G20" s="80"/>
      <c r="H20" s="80"/>
      <c r="I20" s="80"/>
      <c r="J20" s="80"/>
      <c r="K20" s="80"/>
      <c r="L20" s="80"/>
      <c r="M20" s="80"/>
      <c r="N20" s="28"/>
      <c r="O20" s="28"/>
      <c r="P20" s="81"/>
      <c r="Q20" s="82"/>
      <c r="S20" s="65"/>
    </row>
    <row r="21" spans="2:19" ht="13.8" x14ac:dyDescent="0.2">
      <c r="B21" s="438" t="s">
        <v>120</v>
      </c>
      <c r="C21" s="439"/>
      <c r="D21" s="440" t="s">
        <v>121</v>
      </c>
      <c r="E21" s="441"/>
      <c r="F21" s="83">
        <f t="shared" ref="F21:O21" si="11">F22+F25</f>
        <v>3888</v>
      </c>
      <c r="G21" s="83">
        <f t="shared" si="11"/>
        <v>2947</v>
      </c>
      <c r="H21" s="83">
        <f t="shared" si="11"/>
        <v>2372</v>
      </c>
      <c r="I21" s="83">
        <f t="shared" si="11"/>
        <v>1824</v>
      </c>
      <c r="J21" s="83">
        <f t="shared" si="11"/>
        <v>1270</v>
      </c>
      <c r="K21" s="83">
        <f t="shared" si="11"/>
        <v>1137</v>
      </c>
      <c r="L21" s="83">
        <f t="shared" si="11"/>
        <v>1055</v>
      </c>
      <c r="M21" s="83">
        <f t="shared" si="11"/>
        <v>1198</v>
      </c>
      <c r="N21" s="84">
        <f t="shared" si="11"/>
        <v>1102</v>
      </c>
      <c r="O21" s="84">
        <f t="shared" si="11"/>
        <v>1413</v>
      </c>
      <c r="P21" s="85">
        <f t="shared" ref="P21:P29" si="12">O21-N21</f>
        <v>311</v>
      </c>
      <c r="Q21" s="86">
        <f t="shared" ref="Q21:Q29" si="13">P21/N21</f>
        <v>0.28221415607985478</v>
      </c>
      <c r="S21" s="65"/>
    </row>
    <row r="22" spans="2:19" ht="13.8" x14ac:dyDescent="0.2">
      <c r="B22" s="42"/>
      <c r="C22" s="437" t="s">
        <v>38</v>
      </c>
      <c r="D22" s="442" t="s">
        <v>104</v>
      </c>
      <c r="E22" s="444"/>
      <c r="F22" s="43">
        <f t="shared" ref="F22:O22" si="14">F23+F24</f>
        <v>708</v>
      </c>
      <c r="G22" s="43">
        <f t="shared" si="14"/>
        <v>570</v>
      </c>
      <c r="H22" s="43">
        <f t="shared" si="14"/>
        <v>456</v>
      </c>
      <c r="I22" s="43">
        <f t="shared" si="14"/>
        <v>464</v>
      </c>
      <c r="J22" s="43">
        <f t="shared" si="14"/>
        <v>317</v>
      </c>
      <c r="K22" s="43">
        <f t="shared" si="14"/>
        <v>367</v>
      </c>
      <c r="L22" s="43">
        <f t="shared" si="14"/>
        <v>356</v>
      </c>
      <c r="M22" s="43">
        <f t="shared" si="14"/>
        <v>420</v>
      </c>
      <c r="N22" s="44">
        <f t="shared" si="14"/>
        <v>474</v>
      </c>
      <c r="O22" s="44">
        <f t="shared" si="14"/>
        <v>526</v>
      </c>
      <c r="P22" s="45">
        <f t="shared" si="12"/>
        <v>52</v>
      </c>
      <c r="Q22" s="87">
        <f t="shared" si="13"/>
        <v>0.10970464135021098</v>
      </c>
      <c r="S22" s="65"/>
    </row>
    <row r="23" spans="2:19" ht="13.8" x14ac:dyDescent="0.2">
      <c r="B23" s="42"/>
      <c r="C23" s="437"/>
      <c r="D23" s="445" t="s">
        <v>122</v>
      </c>
      <c r="E23" s="446"/>
      <c r="F23" s="43">
        <v>534</v>
      </c>
      <c r="G23" s="43">
        <v>437</v>
      </c>
      <c r="H23" s="43">
        <v>316</v>
      </c>
      <c r="I23" s="43">
        <v>363</v>
      </c>
      <c r="J23" s="43">
        <v>254</v>
      </c>
      <c r="K23" s="43">
        <v>317</v>
      </c>
      <c r="L23" s="43">
        <v>321</v>
      </c>
      <c r="M23" s="43">
        <v>373</v>
      </c>
      <c r="N23" s="44">
        <v>435</v>
      </c>
      <c r="O23" s="44">
        <v>475</v>
      </c>
      <c r="P23" s="45">
        <f t="shared" si="12"/>
        <v>40</v>
      </c>
      <c r="Q23" s="87">
        <f t="shared" si="13"/>
        <v>9.1954022988505746E-2</v>
      </c>
    </row>
    <row r="24" spans="2:19" ht="13.8" x14ac:dyDescent="0.2">
      <c r="B24" s="42"/>
      <c r="C24" s="437"/>
      <c r="D24" s="447" t="s">
        <v>123</v>
      </c>
      <c r="E24" s="448"/>
      <c r="F24" s="48">
        <v>174</v>
      </c>
      <c r="G24" s="48">
        <v>133</v>
      </c>
      <c r="H24" s="48">
        <v>140</v>
      </c>
      <c r="I24" s="48">
        <v>101</v>
      </c>
      <c r="J24" s="48">
        <v>63</v>
      </c>
      <c r="K24" s="48">
        <v>50</v>
      </c>
      <c r="L24" s="48">
        <v>35</v>
      </c>
      <c r="M24" s="48">
        <v>47</v>
      </c>
      <c r="N24" s="49">
        <v>39</v>
      </c>
      <c r="O24" s="49">
        <v>51</v>
      </c>
      <c r="P24" s="50">
        <f t="shared" si="12"/>
        <v>12</v>
      </c>
      <c r="Q24" s="88">
        <f t="shared" si="13"/>
        <v>0.30769230769230771</v>
      </c>
    </row>
    <row r="25" spans="2:19" ht="13.8" x14ac:dyDescent="0.2">
      <c r="B25" s="42"/>
      <c r="C25" s="437" t="s">
        <v>39</v>
      </c>
      <c r="D25" s="442" t="s">
        <v>104</v>
      </c>
      <c r="E25" s="444"/>
      <c r="F25" s="57">
        <f t="shared" ref="F25:O25" si="15">F26+F27</f>
        <v>3180</v>
      </c>
      <c r="G25" s="57">
        <f t="shared" si="15"/>
        <v>2377</v>
      </c>
      <c r="H25" s="57">
        <f t="shared" si="15"/>
        <v>1916</v>
      </c>
      <c r="I25" s="57">
        <f t="shared" si="15"/>
        <v>1360</v>
      </c>
      <c r="J25" s="57">
        <f t="shared" si="15"/>
        <v>953</v>
      </c>
      <c r="K25" s="57">
        <f t="shared" si="15"/>
        <v>770</v>
      </c>
      <c r="L25" s="57">
        <f t="shared" si="15"/>
        <v>699</v>
      </c>
      <c r="M25" s="57">
        <f t="shared" si="15"/>
        <v>778</v>
      </c>
      <c r="N25" s="58">
        <f t="shared" si="15"/>
        <v>628</v>
      </c>
      <c r="O25" s="58">
        <f t="shared" si="15"/>
        <v>887</v>
      </c>
      <c r="P25" s="59">
        <f t="shared" si="12"/>
        <v>259</v>
      </c>
      <c r="Q25" s="89">
        <f t="shared" si="13"/>
        <v>0.41242038216560511</v>
      </c>
    </row>
    <row r="26" spans="2:19" ht="13.8" x14ac:dyDescent="0.2">
      <c r="B26" s="42"/>
      <c r="C26" s="437"/>
      <c r="D26" s="450" t="s">
        <v>124</v>
      </c>
      <c r="E26" s="451"/>
      <c r="F26" s="60">
        <v>405</v>
      </c>
      <c r="G26" s="60">
        <v>259</v>
      </c>
      <c r="H26" s="60">
        <v>290</v>
      </c>
      <c r="I26" s="60">
        <v>217</v>
      </c>
      <c r="J26" s="60">
        <v>247</v>
      </c>
      <c r="K26" s="60">
        <v>224</v>
      </c>
      <c r="L26" s="60">
        <v>255</v>
      </c>
      <c r="M26" s="60">
        <v>289</v>
      </c>
      <c r="N26" s="61">
        <v>187</v>
      </c>
      <c r="O26" s="61">
        <v>252</v>
      </c>
      <c r="P26" s="62">
        <f t="shared" si="12"/>
        <v>65</v>
      </c>
      <c r="Q26" s="90">
        <f t="shared" si="13"/>
        <v>0.34759358288770054</v>
      </c>
    </row>
    <row r="27" spans="2:19" ht="13.8" x14ac:dyDescent="0.2">
      <c r="B27" s="42"/>
      <c r="C27" s="449"/>
      <c r="D27" s="447" t="s">
        <v>125</v>
      </c>
      <c r="E27" s="448"/>
      <c r="F27" s="54">
        <v>2775</v>
      </c>
      <c r="G27" s="54">
        <v>2118</v>
      </c>
      <c r="H27" s="54">
        <v>1626</v>
      </c>
      <c r="I27" s="54">
        <v>1143</v>
      </c>
      <c r="J27" s="54">
        <v>706</v>
      </c>
      <c r="K27" s="54">
        <v>546</v>
      </c>
      <c r="L27" s="54">
        <v>444</v>
      </c>
      <c r="M27" s="54">
        <v>489</v>
      </c>
      <c r="N27" s="55">
        <v>441</v>
      </c>
      <c r="O27" s="55">
        <v>635</v>
      </c>
      <c r="P27" s="56">
        <f t="shared" si="12"/>
        <v>194</v>
      </c>
      <c r="Q27" s="91">
        <f t="shared" si="13"/>
        <v>0.4399092970521542</v>
      </c>
    </row>
    <row r="28" spans="2:19" ht="13.8" x14ac:dyDescent="0.2">
      <c r="B28" s="442" t="s">
        <v>126</v>
      </c>
      <c r="C28" s="443"/>
      <c r="D28" s="443"/>
      <c r="E28" s="444"/>
      <c r="F28" s="15">
        <f t="shared" ref="F28:O29" si="16">F23+F26</f>
        <v>939</v>
      </c>
      <c r="G28" s="15">
        <f t="shared" si="16"/>
        <v>696</v>
      </c>
      <c r="H28" s="15">
        <f t="shared" si="16"/>
        <v>606</v>
      </c>
      <c r="I28" s="15">
        <f t="shared" si="16"/>
        <v>580</v>
      </c>
      <c r="J28" s="15">
        <f t="shared" si="16"/>
        <v>501</v>
      </c>
      <c r="K28" s="15">
        <f t="shared" si="16"/>
        <v>541</v>
      </c>
      <c r="L28" s="15">
        <f t="shared" si="16"/>
        <v>576</v>
      </c>
      <c r="M28" s="15">
        <f t="shared" si="16"/>
        <v>662</v>
      </c>
      <c r="N28" s="74">
        <f t="shared" si="16"/>
        <v>622</v>
      </c>
      <c r="O28" s="74">
        <f t="shared" si="16"/>
        <v>727</v>
      </c>
      <c r="P28" s="75">
        <f t="shared" si="12"/>
        <v>105</v>
      </c>
      <c r="Q28" s="92">
        <f t="shared" si="13"/>
        <v>0.16881028938906753</v>
      </c>
    </row>
    <row r="29" spans="2:19" ht="13.8" x14ac:dyDescent="0.2">
      <c r="B29" s="442" t="s">
        <v>127</v>
      </c>
      <c r="C29" s="443"/>
      <c r="D29" s="443"/>
      <c r="E29" s="444"/>
      <c r="F29" s="15">
        <f t="shared" si="16"/>
        <v>2949</v>
      </c>
      <c r="G29" s="15">
        <f t="shared" si="16"/>
        <v>2251</v>
      </c>
      <c r="H29" s="15">
        <f t="shared" si="16"/>
        <v>1766</v>
      </c>
      <c r="I29" s="15">
        <f t="shared" si="16"/>
        <v>1244</v>
      </c>
      <c r="J29" s="15">
        <f t="shared" si="16"/>
        <v>769</v>
      </c>
      <c r="K29" s="15">
        <f t="shared" si="16"/>
        <v>596</v>
      </c>
      <c r="L29" s="15">
        <f t="shared" si="16"/>
        <v>479</v>
      </c>
      <c r="M29" s="15">
        <f t="shared" si="16"/>
        <v>536</v>
      </c>
      <c r="N29" s="74">
        <f t="shared" si="16"/>
        <v>480</v>
      </c>
      <c r="O29" s="74">
        <f t="shared" si="16"/>
        <v>686</v>
      </c>
      <c r="P29" s="75">
        <f t="shared" si="12"/>
        <v>206</v>
      </c>
      <c r="Q29" s="92">
        <f t="shared" si="13"/>
        <v>0.42916666666666664</v>
      </c>
    </row>
    <row r="30" spans="2:19" ht="13.8" x14ac:dyDescent="0.2">
      <c r="B30" s="93"/>
      <c r="C30" s="93"/>
      <c r="D30" s="93"/>
      <c r="E30" s="93"/>
      <c r="F30" s="94"/>
      <c r="G30" s="94"/>
      <c r="H30" s="94"/>
      <c r="I30" s="94"/>
      <c r="J30" s="94"/>
      <c r="K30" s="94"/>
      <c r="L30" s="94"/>
      <c r="M30" s="94"/>
      <c r="N30" s="28"/>
      <c r="O30" s="28"/>
      <c r="P30" s="95"/>
      <c r="Q30" s="71"/>
    </row>
    <row r="31" spans="2:19" ht="13.8" x14ac:dyDescent="0.2">
      <c r="B31" s="438" t="s">
        <v>128</v>
      </c>
      <c r="C31" s="439"/>
      <c r="D31" s="440" t="s">
        <v>121</v>
      </c>
      <c r="E31" s="441"/>
      <c r="F31" s="33" t="s">
        <v>129</v>
      </c>
      <c r="G31" s="33" t="s">
        <v>129</v>
      </c>
      <c r="H31" s="33" t="s">
        <v>129</v>
      </c>
      <c r="I31" s="33" t="s">
        <v>129</v>
      </c>
      <c r="J31" s="33" t="s">
        <v>129</v>
      </c>
      <c r="K31" s="38">
        <f t="shared" ref="K31:O31" si="17">K32+K35</f>
        <v>331</v>
      </c>
      <c r="L31" s="38">
        <f t="shared" si="17"/>
        <v>643</v>
      </c>
      <c r="M31" s="38">
        <f t="shared" si="17"/>
        <v>961</v>
      </c>
      <c r="N31" s="39">
        <f t="shared" si="17"/>
        <v>1352</v>
      </c>
      <c r="O31" s="39">
        <f t="shared" si="17"/>
        <v>1387</v>
      </c>
      <c r="P31" s="40">
        <f t="shared" ref="P31:P39" si="18">O31-N31</f>
        <v>35</v>
      </c>
      <c r="Q31" s="41">
        <f t="shared" ref="Q31:Q39" si="19">P31/N31</f>
        <v>2.5887573964497042E-2</v>
      </c>
    </row>
    <row r="32" spans="2:19" ht="13.8" x14ac:dyDescent="0.2">
      <c r="B32" s="42"/>
      <c r="C32" s="437" t="s">
        <v>38</v>
      </c>
      <c r="D32" s="442" t="s">
        <v>104</v>
      </c>
      <c r="E32" s="444"/>
      <c r="F32" s="96" t="s">
        <v>129</v>
      </c>
      <c r="G32" s="96" t="s">
        <v>129</v>
      </c>
      <c r="H32" s="96" t="s">
        <v>129</v>
      </c>
      <c r="I32" s="96" t="s">
        <v>129</v>
      </c>
      <c r="J32" s="96" t="s">
        <v>129</v>
      </c>
      <c r="K32" s="57">
        <f t="shared" ref="K32:O32" si="20">K33+K34</f>
        <v>237</v>
      </c>
      <c r="L32" s="57">
        <f t="shared" si="20"/>
        <v>411</v>
      </c>
      <c r="M32" s="57">
        <f t="shared" si="20"/>
        <v>507</v>
      </c>
      <c r="N32" s="58">
        <f t="shared" si="20"/>
        <v>604</v>
      </c>
      <c r="O32" s="58">
        <f t="shared" si="20"/>
        <v>678</v>
      </c>
      <c r="P32" s="59">
        <f t="shared" si="18"/>
        <v>74</v>
      </c>
      <c r="Q32" s="89">
        <f t="shared" si="19"/>
        <v>0.12251655629139073</v>
      </c>
    </row>
    <row r="33" spans="2:17" ht="13.8" x14ac:dyDescent="0.2">
      <c r="B33" s="42"/>
      <c r="C33" s="437"/>
      <c r="D33" s="445" t="s">
        <v>122</v>
      </c>
      <c r="E33" s="446"/>
      <c r="F33" s="97" t="s">
        <v>129</v>
      </c>
      <c r="G33" s="97" t="s">
        <v>129</v>
      </c>
      <c r="H33" s="97" t="s">
        <v>129</v>
      </c>
      <c r="I33" s="97" t="s">
        <v>129</v>
      </c>
      <c r="J33" s="97" t="s">
        <v>129</v>
      </c>
      <c r="K33" s="43">
        <v>218</v>
      </c>
      <c r="L33" s="43">
        <v>384</v>
      </c>
      <c r="M33" s="43">
        <v>453</v>
      </c>
      <c r="N33" s="44">
        <v>524</v>
      </c>
      <c r="O33" s="44">
        <v>562</v>
      </c>
      <c r="P33" s="45">
        <f t="shared" si="18"/>
        <v>38</v>
      </c>
      <c r="Q33" s="87">
        <f t="shared" si="19"/>
        <v>7.2519083969465645E-2</v>
      </c>
    </row>
    <row r="34" spans="2:17" ht="13.8" x14ac:dyDescent="0.2">
      <c r="B34" s="42"/>
      <c r="C34" s="437"/>
      <c r="D34" s="447" t="s">
        <v>123</v>
      </c>
      <c r="E34" s="448"/>
      <c r="F34" s="98" t="s">
        <v>129</v>
      </c>
      <c r="G34" s="98" t="s">
        <v>129</v>
      </c>
      <c r="H34" s="98" t="s">
        <v>129</v>
      </c>
      <c r="I34" s="98" t="s">
        <v>129</v>
      </c>
      <c r="J34" s="98" t="s">
        <v>129</v>
      </c>
      <c r="K34" s="48">
        <v>19</v>
      </c>
      <c r="L34" s="48">
        <v>27</v>
      </c>
      <c r="M34" s="48">
        <v>54</v>
      </c>
      <c r="N34" s="49">
        <v>80</v>
      </c>
      <c r="O34" s="49">
        <v>116</v>
      </c>
      <c r="P34" s="50">
        <f t="shared" si="18"/>
        <v>36</v>
      </c>
      <c r="Q34" s="88">
        <f t="shared" si="19"/>
        <v>0.45</v>
      </c>
    </row>
    <row r="35" spans="2:17" ht="13.8" x14ac:dyDescent="0.2">
      <c r="B35" s="42"/>
      <c r="C35" s="437" t="s">
        <v>39</v>
      </c>
      <c r="D35" s="442" t="s">
        <v>104</v>
      </c>
      <c r="E35" s="444"/>
      <c r="F35" s="96" t="s">
        <v>129</v>
      </c>
      <c r="G35" s="96" t="s">
        <v>129</v>
      </c>
      <c r="H35" s="96" t="s">
        <v>129</v>
      </c>
      <c r="I35" s="96" t="s">
        <v>129</v>
      </c>
      <c r="J35" s="96" t="s">
        <v>129</v>
      </c>
      <c r="K35" s="57">
        <f t="shared" ref="K35:O35" si="21">K36+K37</f>
        <v>94</v>
      </c>
      <c r="L35" s="57">
        <f t="shared" si="21"/>
        <v>232</v>
      </c>
      <c r="M35" s="57">
        <f t="shared" si="21"/>
        <v>454</v>
      </c>
      <c r="N35" s="58">
        <f t="shared" si="21"/>
        <v>748</v>
      </c>
      <c r="O35" s="58">
        <f t="shared" si="21"/>
        <v>709</v>
      </c>
      <c r="P35" s="59">
        <f t="shared" si="18"/>
        <v>-39</v>
      </c>
      <c r="Q35" s="89">
        <f t="shared" si="19"/>
        <v>-5.213903743315508E-2</v>
      </c>
    </row>
    <row r="36" spans="2:17" ht="13.8" x14ac:dyDescent="0.2">
      <c r="B36" s="42"/>
      <c r="C36" s="437"/>
      <c r="D36" s="445" t="s">
        <v>124</v>
      </c>
      <c r="E36" s="446"/>
      <c r="F36" s="99" t="s">
        <v>129</v>
      </c>
      <c r="G36" s="99" t="s">
        <v>129</v>
      </c>
      <c r="H36" s="99" t="s">
        <v>129</v>
      </c>
      <c r="I36" s="99" t="s">
        <v>129</v>
      </c>
      <c r="J36" s="99" t="s">
        <v>129</v>
      </c>
      <c r="K36" s="60">
        <v>50</v>
      </c>
      <c r="L36" s="60">
        <v>54</v>
      </c>
      <c r="M36" s="60">
        <v>133</v>
      </c>
      <c r="N36" s="61">
        <v>135</v>
      </c>
      <c r="O36" s="61">
        <v>117</v>
      </c>
      <c r="P36" s="62">
        <f t="shared" si="18"/>
        <v>-18</v>
      </c>
      <c r="Q36" s="90">
        <f t="shared" si="19"/>
        <v>-0.13333333333333333</v>
      </c>
    </row>
    <row r="37" spans="2:17" ht="13.8" x14ac:dyDescent="0.2">
      <c r="B37" s="52"/>
      <c r="C37" s="437"/>
      <c r="D37" s="447" t="s">
        <v>125</v>
      </c>
      <c r="E37" s="448"/>
      <c r="F37" s="100" t="s">
        <v>129</v>
      </c>
      <c r="G37" s="100" t="s">
        <v>129</v>
      </c>
      <c r="H37" s="100" t="s">
        <v>129</v>
      </c>
      <c r="I37" s="100" t="s">
        <v>129</v>
      </c>
      <c r="J37" s="100" t="s">
        <v>129</v>
      </c>
      <c r="K37" s="54">
        <v>44</v>
      </c>
      <c r="L37" s="54">
        <v>178</v>
      </c>
      <c r="M37" s="54">
        <v>321</v>
      </c>
      <c r="N37" s="55">
        <v>613</v>
      </c>
      <c r="O37" s="55">
        <v>592</v>
      </c>
      <c r="P37" s="56">
        <f t="shared" si="18"/>
        <v>-21</v>
      </c>
      <c r="Q37" s="91">
        <f t="shared" si="19"/>
        <v>-3.4257748776508973E-2</v>
      </c>
    </row>
    <row r="38" spans="2:17" ht="13.8" x14ac:dyDescent="0.2">
      <c r="B38" s="442" t="s">
        <v>126</v>
      </c>
      <c r="C38" s="443"/>
      <c r="D38" s="443"/>
      <c r="E38" s="444"/>
      <c r="F38" s="101" t="s">
        <v>129</v>
      </c>
      <c r="G38" s="101" t="s">
        <v>129</v>
      </c>
      <c r="H38" s="101" t="s">
        <v>129</v>
      </c>
      <c r="I38" s="101" t="s">
        <v>129</v>
      </c>
      <c r="J38" s="101" t="s">
        <v>129</v>
      </c>
      <c r="K38" s="15">
        <f>K33+K36</f>
        <v>268</v>
      </c>
      <c r="L38" s="15">
        <f t="shared" ref="L38:O38" si="22">L33+L36</f>
        <v>438</v>
      </c>
      <c r="M38" s="15">
        <f t="shared" si="22"/>
        <v>586</v>
      </c>
      <c r="N38" s="74">
        <f t="shared" si="22"/>
        <v>659</v>
      </c>
      <c r="O38" s="74">
        <f t="shared" si="22"/>
        <v>679</v>
      </c>
      <c r="P38" s="75">
        <f t="shared" si="18"/>
        <v>20</v>
      </c>
      <c r="Q38" s="92">
        <f t="shared" si="19"/>
        <v>3.0349013657056147E-2</v>
      </c>
    </row>
    <row r="39" spans="2:17" ht="13.8" x14ac:dyDescent="0.2">
      <c r="B39" s="442" t="s">
        <v>127</v>
      </c>
      <c r="C39" s="443"/>
      <c r="D39" s="443"/>
      <c r="E39" s="444"/>
      <c r="F39" s="101" t="s">
        <v>129</v>
      </c>
      <c r="G39" s="101" t="s">
        <v>129</v>
      </c>
      <c r="H39" s="101" t="s">
        <v>129</v>
      </c>
      <c r="I39" s="101" t="s">
        <v>129</v>
      </c>
      <c r="J39" s="101" t="s">
        <v>129</v>
      </c>
      <c r="K39" s="15">
        <f>K34+K37</f>
        <v>63</v>
      </c>
      <c r="L39" s="15">
        <f>L34+L37</f>
        <v>205</v>
      </c>
      <c r="M39" s="15">
        <f>M34+M37</f>
        <v>375</v>
      </c>
      <c r="N39" s="74">
        <f>N34+N37</f>
        <v>693</v>
      </c>
      <c r="O39" s="74">
        <f>O34+O37</f>
        <v>708</v>
      </c>
      <c r="P39" s="75">
        <f t="shared" si="18"/>
        <v>15</v>
      </c>
      <c r="Q39" s="92">
        <f t="shared" si="19"/>
        <v>2.1645021645021644E-2</v>
      </c>
    </row>
    <row r="40" spans="2:17" ht="13.8" x14ac:dyDescent="0.2">
      <c r="B40" s="93"/>
      <c r="C40" s="93"/>
      <c r="D40" s="73"/>
      <c r="E40" s="73"/>
      <c r="F40" s="94"/>
      <c r="G40" s="94"/>
      <c r="H40" s="94"/>
      <c r="I40" s="94"/>
      <c r="J40" s="94"/>
      <c r="K40" s="94"/>
      <c r="L40" s="94"/>
      <c r="M40" s="94"/>
      <c r="N40" s="28"/>
      <c r="O40" s="28"/>
      <c r="P40" s="95"/>
      <c r="Q40" s="71"/>
    </row>
    <row r="41" spans="2:17" ht="13.8" x14ac:dyDescent="0.2">
      <c r="B41" s="438" t="s">
        <v>130</v>
      </c>
      <c r="C41" s="439"/>
      <c r="D41" s="440" t="s">
        <v>121</v>
      </c>
      <c r="E41" s="441"/>
      <c r="F41" s="38">
        <f t="shared" ref="F41:O41" si="23">F42+F45</f>
        <v>1958</v>
      </c>
      <c r="G41" s="38">
        <f t="shared" si="23"/>
        <v>1665</v>
      </c>
      <c r="H41" s="38">
        <f t="shared" si="23"/>
        <v>1675</v>
      </c>
      <c r="I41" s="38">
        <f t="shared" si="23"/>
        <v>1839</v>
      </c>
      <c r="J41" s="38">
        <f t="shared" si="23"/>
        <v>1740</v>
      </c>
      <c r="K41" s="38">
        <f t="shared" si="23"/>
        <v>1562</v>
      </c>
      <c r="L41" s="38">
        <f t="shared" si="23"/>
        <v>2125</v>
      </c>
      <c r="M41" s="38">
        <f t="shared" si="23"/>
        <v>2476</v>
      </c>
      <c r="N41" s="39">
        <f t="shared" si="23"/>
        <v>2175</v>
      </c>
      <c r="O41" s="39">
        <f t="shared" si="23"/>
        <v>2269</v>
      </c>
      <c r="P41" s="40">
        <f t="shared" ref="P41:P49" si="24">O41-N41</f>
        <v>94</v>
      </c>
      <c r="Q41" s="41">
        <f t="shared" ref="Q41:Q49" si="25">P41/N41</f>
        <v>4.3218390804597703E-2</v>
      </c>
    </row>
    <row r="42" spans="2:17" ht="13.8" x14ac:dyDescent="0.2">
      <c r="B42" s="42"/>
      <c r="C42" s="437" t="s">
        <v>38</v>
      </c>
      <c r="D42" s="442" t="s">
        <v>104</v>
      </c>
      <c r="E42" s="444"/>
      <c r="F42" s="57">
        <f t="shared" ref="F42:O42" si="26">F43+F44</f>
        <v>1319</v>
      </c>
      <c r="G42" s="57">
        <f t="shared" si="26"/>
        <v>1170</v>
      </c>
      <c r="H42" s="57">
        <f t="shared" si="26"/>
        <v>1139</v>
      </c>
      <c r="I42" s="57">
        <f t="shared" si="26"/>
        <v>1268</v>
      </c>
      <c r="J42" s="57">
        <f t="shared" si="26"/>
        <v>1142</v>
      </c>
      <c r="K42" s="57">
        <f t="shared" si="26"/>
        <v>914</v>
      </c>
      <c r="L42" s="57">
        <f t="shared" si="26"/>
        <v>1130</v>
      </c>
      <c r="M42" s="57">
        <f t="shared" si="26"/>
        <v>1274</v>
      </c>
      <c r="N42" s="58">
        <f t="shared" si="26"/>
        <v>1548</v>
      </c>
      <c r="O42" s="58">
        <f t="shared" si="26"/>
        <v>1506</v>
      </c>
      <c r="P42" s="59">
        <f t="shared" si="24"/>
        <v>-42</v>
      </c>
      <c r="Q42" s="89">
        <f t="shared" si="25"/>
        <v>-2.7131782945736434E-2</v>
      </c>
    </row>
    <row r="43" spans="2:17" ht="13.8" x14ac:dyDescent="0.2">
      <c r="B43" s="42"/>
      <c r="C43" s="437"/>
      <c r="D43" s="445" t="s">
        <v>122</v>
      </c>
      <c r="E43" s="446"/>
      <c r="F43" s="43">
        <v>1168</v>
      </c>
      <c r="G43" s="43">
        <v>1087</v>
      </c>
      <c r="H43" s="43">
        <v>1016</v>
      </c>
      <c r="I43" s="43">
        <v>1202</v>
      </c>
      <c r="J43" s="43">
        <v>1051</v>
      </c>
      <c r="K43" s="43">
        <v>853</v>
      </c>
      <c r="L43" s="43">
        <v>1062</v>
      </c>
      <c r="M43" s="43">
        <v>1210</v>
      </c>
      <c r="N43" s="44">
        <v>1436</v>
      </c>
      <c r="O43" s="44">
        <v>1397</v>
      </c>
      <c r="P43" s="45">
        <f t="shared" si="24"/>
        <v>-39</v>
      </c>
      <c r="Q43" s="87">
        <f t="shared" si="25"/>
        <v>-2.7158774373259052E-2</v>
      </c>
    </row>
    <row r="44" spans="2:17" ht="13.8" x14ac:dyDescent="0.2">
      <c r="B44" s="42"/>
      <c r="C44" s="437"/>
      <c r="D44" s="447" t="s">
        <v>123</v>
      </c>
      <c r="E44" s="448"/>
      <c r="F44" s="48">
        <v>151</v>
      </c>
      <c r="G44" s="48">
        <v>83</v>
      </c>
      <c r="H44" s="48">
        <v>123</v>
      </c>
      <c r="I44" s="48">
        <v>66</v>
      </c>
      <c r="J44" s="48">
        <v>91</v>
      </c>
      <c r="K44" s="48">
        <v>61</v>
      </c>
      <c r="L44" s="48">
        <v>68</v>
      </c>
      <c r="M44" s="48">
        <v>64</v>
      </c>
      <c r="N44" s="49">
        <v>112</v>
      </c>
      <c r="O44" s="49">
        <v>109</v>
      </c>
      <c r="P44" s="50">
        <f t="shared" si="24"/>
        <v>-3</v>
      </c>
      <c r="Q44" s="88">
        <f t="shared" si="25"/>
        <v>-2.6785714285714284E-2</v>
      </c>
    </row>
    <row r="45" spans="2:17" ht="13.8" x14ac:dyDescent="0.2">
      <c r="B45" s="42"/>
      <c r="C45" s="437" t="s">
        <v>39</v>
      </c>
      <c r="D45" s="442" t="s">
        <v>104</v>
      </c>
      <c r="E45" s="444"/>
      <c r="F45" s="57">
        <f t="shared" ref="F45:O45" si="27">F46+F47</f>
        <v>639</v>
      </c>
      <c r="G45" s="57">
        <f t="shared" si="27"/>
        <v>495</v>
      </c>
      <c r="H45" s="57">
        <f t="shared" si="27"/>
        <v>536</v>
      </c>
      <c r="I45" s="57">
        <f t="shared" si="27"/>
        <v>571</v>
      </c>
      <c r="J45" s="57">
        <f t="shared" si="27"/>
        <v>598</v>
      </c>
      <c r="K45" s="57">
        <f t="shared" si="27"/>
        <v>648</v>
      </c>
      <c r="L45" s="57">
        <f t="shared" si="27"/>
        <v>995</v>
      </c>
      <c r="M45" s="57">
        <f t="shared" si="27"/>
        <v>1202</v>
      </c>
      <c r="N45" s="58">
        <f t="shared" si="27"/>
        <v>627</v>
      </c>
      <c r="O45" s="58">
        <f t="shared" si="27"/>
        <v>763</v>
      </c>
      <c r="P45" s="59">
        <f t="shared" si="24"/>
        <v>136</v>
      </c>
      <c r="Q45" s="89">
        <f t="shared" si="25"/>
        <v>0.21690590111642744</v>
      </c>
    </row>
    <row r="46" spans="2:17" ht="13.8" x14ac:dyDescent="0.2">
      <c r="B46" s="42"/>
      <c r="C46" s="437"/>
      <c r="D46" s="445" t="s">
        <v>124</v>
      </c>
      <c r="E46" s="446"/>
      <c r="F46" s="60">
        <v>241</v>
      </c>
      <c r="G46" s="60">
        <v>184</v>
      </c>
      <c r="H46" s="60">
        <v>210</v>
      </c>
      <c r="I46" s="60">
        <v>327</v>
      </c>
      <c r="J46" s="60">
        <v>414</v>
      </c>
      <c r="K46" s="60">
        <v>469</v>
      </c>
      <c r="L46" s="60">
        <v>778</v>
      </c>
      <c r="M46" s="60">
        <v>943</v>
      </c>
      <c r="N46" s="61">
        <v>321</v>
      </c>
      <c r="O46" s="61">
        <v>381</v>
      </c>
      <c r="P46" s="62">
        <f t="shared" si="24"/>
        <v>60</v>
      </c>
      <c r="Q46" s="90">
        <f t="shared" si="25"/>
        <v>0.18691588785046728</v>
      </c>
    </row>
    <row r="47" spans="2:17" ht="13.8" x14ac:dyDescent="0.2">
      <c r="B47" s="42"/>
      <c r="C47" s="449"/>
      <c r="D47" s="447" t="s">
        <v>125</v>
      </c>
      <c r="E47" s="448"/>
      <c r="F47" s="57">
        <v>398</v>
      </c>
      <c r="G47" s="57">
        <v>311</v>
      </c>
      <c r="H47" s="57">
        <v>326</v>
      </c>
      <c r="I47" s="57">
        <v>244</v>
      </c>
      <c r="J47" s="57">
        <v>184</v>
      </c>
      <c r="K47" s="57">
        <v>179</v>
      </c>
      <c r="L47" s="57">
        <v>217</v>
      </c>
      <c r="M47" s="57">
        <v>259</v>
      </c>
      <c r="N47" s="58">
        <v>306</v>
      </c>
      <c r="O47" s="58">
        <v>382</v>
      </c>
      <c r="P47" s="59">
        <f t="shared" si="24"/>
        <v>76</v>
      </c>
      <c r="Q47" s="89">
        <f t="shared" si="25"/>
        <v>0.24836601307189543</v>
      </c>
    </row>
    <row r="48" spans="2:17" ht="13.8" x14ac:dyDescent="0.2">
      <c r="B48" s="442" t="s">
        <v>126</v>
      </c>
      <c r="C48" s="443"/>
      <c r="D48" s="443"/>
      <c r="E48" s="444"/>
      <c r="F48" s="15">
        <f t="shared" ref="F48:O49" si="28">F43+F46</f>
        <v>1409</v>
      </c>
      <c r="G48" s="15">
        <f t="shared" si="28"/>
        <v>1271</v>
      </c>
      <c r="H48" s="15">
        <f t="shared" si="28"/>
        <v>1226</v>
      </c>
      <c r="I48" s="15">
        <f t="shared" si="28"/>
        <v>1529</v>
      </c>
      <c r="J48" s="15">
        <f t="shared" si="28"/>
        <v>1465</v>
      </c>
      <c r="K48" s="15">
        <f t="shared" si="28"/>
        <v>1322</v>
      </c>
      <c r="L48" s="15">
        <f t="shared" si="28"/>
        <v>1840</v>
      </c>
      <c r="M48" s="15">
        <f t="shared" si="28"/>
        <v>2153</v>
      </c>
      <c r="N48" s="74">
        <f t="shared" si="28"/>
        <v>1757</v>
      </c>
      <c r="O48" s="74">
        <f t="shared" si="28"/>
        <v>1778</v>
      </c>
      <c r="P48" s="75">
        <f t="shared" si="24"/>
        <v>21</v>
      </c>
      <c r="Q48" s="92">
        <f t="shared" si="25"/>
        <v>1.1952191235059761E-2</v>
      </c>
    </row>
    <row r="49" spans="2:17" ht="13.8" x14ac:dyDescent="0.2">
      <c r="B49" s="442" t="s">
        <v>127</v>
      </c>
      <c r="C49" s="443"/>
      <c r="D49" s="443"/>
      <c r="E49" s="444"/>
      <c r="F49" s="15">
        <f t="shared" si="28"/>
        <v>549</v>
      </c>
      <c r="G49" s="15">
        <f t="shared" si="28"/>
        <v>394</v>
      </c>
      <c r="H49" s="15">
        <f t="shared" si="28"/>
        <v>449</v>
      </c>
      <c r="I49" s="15">
        <f t="shared" si="28"/>
        <v>310</v>
      </c>
      <c r="J49" s="15">
        <f t="shared" si="28"/>
        <v>275</v>
      </c>
      <c r="K49" s="15">
        <f t="shared" si="28"/>
        <v>240</v>
      </c>
      <c r="L49" s="15">
        <f t="shared" si="28"/>
        <v>285</v>
      </c>
      <c r="M49" s="15">
        <f t="shared" si="28"/>
        <v>323</v>
      </c>
      <c r="N49" s="74">
        <f t="shared" si="28"/>
        <v>418</v>
      </c>
      <c r="O49" s="74">
        <f t="shared" si="28"/>
        <v>491</v>
      </c>
      <c r="P49" s="75">
        <f t="shared" si="24"/>
        <v>73</v>
      </c>
      <c r="Q49" s="92">
        <f t="shared" si="25"/>
        <v>0.17464114832535885</v>
      </c>
    </row>
    <row r="50" spans="2:17" x14ac:dyDescent="0.2">
      <c r="B50" s="102"/>
      <c r="C50" s="102"/>
      <c r="D50" s="78"/>
      <c r="E50" s="78"/>
      <c r="F50" s="28"/>
      <c r="G50" s="28"/>
      <c r="H50" s="28"/>
      <c r="I50" s="28"/>
      <c r="J50" s="28"/>
      <c r="K50" s="28"/>
      <c r="L50" s="28"/>
      <c r="M50" s="28"/>
      <c r="N50" s="28"/>
      <c r="O50" s="28"/>
      <c r="P50" s="103"/>
    </row>
    <row r="51" spans="2:17" ht="13.8" x14ac:dyDescent="0.2">
      <c r="B51" s="438" t="s">
        <v>131</v>
      </c>
      <c r="C51" s="439"/>
      <c r="D51" s="440" t="s">
        <v>121</v>
      </c>
      <c r="E51" s="441"/>
      <c r="F51" s="38">
        <f t="shared" ref="F51:L51" si="29">SUM(F52:F53)</f>
        <v>1190</v>
      </c>
      <c r="G51" s="38">
        <f t="shared" si="29"/>
        <v>1154</v>
      </c>
      <c r="H51" s="38">
        <f t="shared" si="29"/>
        <v>2244</v>
      </c>
      <c r="I51" s="38">
        <f t="shared" si="29"/>
        <v>2237</v>
      </c>
      <c r="J51" s="38">
        <f t="shared" si="29"/>
        <v>1956</v>
      </c>
      <c r="K51" s="38">
        <f t="shared" si="29"/>
        <v>1762</v>
      </c>
      <c r="L51" s="38">
        <f t="shared" si="29"/>
        <v>1619</v>
      </c>
      <c r="M51" s="38">
        <f>SUM(M52:M53)</f>
        <v>1641</v>
      </c>
      <c r="N51" s="39">
        <f>SUM(N52:N53)</f>
        <v>1416</v>
      </c>
      <c r="O51" s="39">
        <f>SUM(O52:O53)</f>
        <v>1280</v>
      </c>
      <c r="P51" s="40">
        <f>O51-N51</f>
        <v>-136</v>
      </c>
      <c r="Q51" s="41">
        <f>P51/N51</f>
        <v>-9.6045197740112997E-2</v>
      </c>
    </row>
    <row r="52" spans="2:17" ht="13.8" x14ac:dyDescent="0.2">
      <c r="B52" s="42"/>
      <c r="C52" s="53" t="s">
        <v>38</v>
      </c>
      <c r="D52" s="437" t="s">
        <v>132</v>
      </c>
      <c r="E52" s="437"/>
      <c r="F52" s="15">
        <v>1190</v>
      </c>
      <c r="G52" s="15">
        <v>1154</v>
      </c>
      <c r="H52" s="15">
        <v>1405</v>
      </c>
      <c r="I52" s="15">
        <v>1297</v>
      </c>
      <c r="J52" s="15">
        <v>1211</v>
      </c>
      <c r="K52" s="15">
        <v>1088</v>
      </c>
      <c r="L52" s="15">
        <v>1008</v>
      </c>
      <c r="M52" s="15">
        <v>977</v>
      </c>
      <c r="N52" s="74">
        <v>928</v>
      </c>
      <c r="O52" s="74">
        <v>889</v>
      </c>
      <c r="P52" s="75">
        <f>O52-N52</f>
        <v>-39</v>
      </c>
      <c r="Q52" s="92">
        <f>P52/N52</f>
        <v>-4.2025862068965518E-2</v>
      </c>
    </row>
    <row r="53" spans="2:17" ht="13.8" x14ac:dyDescent="0.2">
      <c r="B53" s="52"/>
      <c r="C53" s="53" t="s">
        <v>39</v>
      </c>
      <c r="D53" s="437" t="s">
        <v>132</v>
      </c>
      <c r="E53" s="437"/>
      <c r="F53" s="104" t="s">
        <v>133</v>
      </c>
      <c r="G53" s="104" t="s">
        <v>133</v>
      </c>
      <c r="H53" s="15">
        <v>839</v>
      </c>
      <c r="I53" s="15">
        <v>940</v>
      </c>
      <c r="J53" s="15">
        <v>745</v>
      </c>
      <c r="K53" s="15">
        <v>674</v>
      </c>
      <c r="L53" s="15">
        <v>611</v>
      </c>
      <c r="M53" s="15">
        <v>664</v>
      </c>
      <c r="N53" s="74">
        <v>488</v>
      </c>
      <c r="O53" s="74">
        <v>391</v>
      </c>
      <c r="P53" s="75">
        <f>O53-N53</f>
        <v>-97</v>
      </c>
      <c r="Q53" s="92">
        <f>P53/N53</f>
        <v>-0.19877049180327869</v>
      </c>
    </row>
    <row r="54" spans="2:17" ht="13.8" x14ac:dyDescent="0.2">
      <c r="B54" s="93"/>
      <c r="C54" s="93"/>
      <c r="D54" s="93"/>
      <c r="E54" s="93"/>
      <c r="F54" s="105"/>
      <c r="G54" s="105"/>
      <c r="H54" s="105"/>
      <c r="I54" s="105"/>
      <c r="J54" s="105"/>
      <c r="K54" s="94"/>
      <c r="L54" s="94"/>
      <c r="M54" s="94"/>
      <c r="N54" s="28"/>
      <c r="O54" s="28"/>
      <c r="P54" s="95"/>
      <c r="Q54" s="71"/>
    </row>
    <row r="55" spans="2:17" ht="13.8" x14ac:dyDescent="0.2">
      <c r="B55" s="438" t="s">
        <v>134</v>
      </c>
      <c r="C55" s="439"/>
      <c r="D55" s="440" t="s">
        <v>121</v>
      </c>
      <c r="E55" s="441"/>
      <c r="F55" s="38">
        <f t="shared" ref="F55:O55" si="30">SUM(F56:F57)</f>
        <v>2386</v>
      </c>
      <c r="G55" s="38">
        <f t="shared" si="30"/>
        <v>2242</v>
      </c>
      <c r="H55" s="38">
        <f t="shared" si="30"/>
        <v>2179</v>
      </c>
      <c r="I55" s="38">
        <f t="shared" si="30"/>
        <v>1855</v>
      </c>
      <c r="J55" s="38">
        <f t="shared" si="30"/>
        <v>1751</v>
      </c>
      <c r="K55" s="38">
        <f t="shared" si="30"/>
        <v>1658</v>
      </c>
      <c r="L55" s="38">
        <f t="shared" si="30"/>
        <v>1618</v>
      </c>
      <c r="M55" s="38">
        <f t="shared" si="30"/>
        <v>1618</v>
      </c>
      <c r="N55" s="39">
        <f t="shared" si="30"/>
        <v>1560</v>
      </c>
      <c r="O55" s="39">
        <f t="shared" si="30"/>
        <v>1461</v>
      </c>
      <c r="P55" s="40">
        <f>O55-N55</f>
        <v>-99</v>
      </c>
      <c r="Q55" s="41">
        <f>P55/N55</f>
        <v>-6.3461538461538458E-2</v>
      </c>
    </row>
    <row r="56" spans="2:17" ht="13.8" x14ac:dyDescent="0.2">
      <c r="B56" s="42"/>
      <c r="C56" s="53" t="s">
        <v>38</v>
      </c>
      <c r="D56" s="437" t="s">
        <v>132</v>
      </c>
      <c r="E56" s="437"/>
      <c r="F56" s="15">
        <v>1895</v>
      </c>
      <c r="G56" s="15">
        <v>1781</v>
      </c>
      <c r="H56" s="15">
        <v>1754</v>
      </c>
      <c r="I56" s="15">
        <v>1424</v>
      </c>
      <c r="J56" s="15">
        <v>1335</v>
      </c>
      <c r="K56" s="15">
        <v>1252</v>
      </c>
      <c r="L56" s="15">
        <v>1227</v>
      </c>
      <c r="M56" s="15">
        <v>1198</v>
      </c>
      <c r="N56" s="74">
        <v>1207</v>
      </c>
      <c r="O56" s="74">
        <v>1087</v>
      </c>
      <c r="P56" s="75">
        <f>O56-N56</f>
        <v>-120</v>
      </c>
      <c r="Q56" s="92">
        <f>P56/N56</f>
        <v>-9.9420049710024855E-2</v>
      </c>
    </row>
    <row r="57" spans="2:17" ht="13.8" x14ac:dyDescent="0.2">
      <c r="B57" s="52"/>
      <c r="C57" s="53" t="s">
        <v>39</v>
      </c>
      <c r="D57" s="437" t="s">
        <v>132</v>
      </c>
      <c r="E57" s="437"/>
      <c r="F57" s="15">
        <v>491</v>
      </c>
      <c r="G57" s="15">
        <v>461</v>
      </c>
      <c r="H57" s="15">
        <v>425</v>
      </c>
      <c r="I57" s="15">
        <v>431</v>
      </c>
      <c r="J57" s="15">
        <v>416</v>
      </c>
      <c r="K57" s="15">
        <v>406</v>
      </c>
      <c r="L57" s="15">
        <v>391</v>
      </c>
      <c r="M57" s="15">
        <v>420</v>
      </c>
      <c r="N57" s="74">
        <v>353</v>
      </c>
      <c r="O57" s="74">
        <v>374</v>
      </c>
      <c r="P57" s="75">
        <f>O57-N57</f>
        <v>21</v>
      </c>
      <c r="Q57" s="92">
        <f>P57/N57</f>
        <v>5.9490084985835696E-2</v>
      </c>
    </row>
    <row r="58" spans="2:17" x14ac:dyDescent="0.2">
      <c r="B58" s="28"/>
      <c r="C58" s="28"/>
      <c r="D58" s="28"/>
      <c r="E58" s="28"/>
      <c r="F58" s="28"/>
      <c r="G58" s="28"/>
      <c r="H58" s="28"/>
      <c r="I58" s="28"/>
      <c r="J58" s="28"/>
      <c r="K58" s="28"/>
      <c r="L58" s="28"/>
      <c r="M58" s="28"/>
    </row>
    <row r="59" spans="2:17" x14ac:dyDescent="0.2">
      <c r="B59" s="28"/>
      <c r="C59" s="28" t="s">
        <v>135</v>
      </c>
      <c r="D59" s="28"/>
      <c r="E59" s="28"/>
      <c r="F59" s="28"/>
      <c r="G59" s="28"/>
      <c r="H59" s="28"/>
      <c r="I59" s="28"/>
      <c r="J59" s="28"/>
      <c r="K59" s="28"/>
      <c r="L59" s="28"/>
      <c r="M59" s="28"/>
    </row>
  </sheetData>
  <mergeCells count="63">
    <mergeCell ref="B5:C5"/>
    <mergeCell ref="D5:E5"/>
    <mergeCell ref="C6:C9"/>
    <mergeCell ref="D6:E6"/>
    <mergeCell ref="D7:E7"/>
    <mergeCell ref="D8:E8"/>
    <mergeCell ref="D19:E19"/>
    <mergeCell ref="P19:Q19"/>
    <mergeCell ref="C10:C13"/>
    <mergeCell ref="D10:E10"/>
    <mergeCell ref="D11:E11"/>
    <mergeCell ref="D12:E12"/>
    <mergeCell ref="B14:E14"/>
    <mergeCell ref="D15:E15"/>
    <mergeCell ref="P15:Q15"/>
    <mergeCell ref="B16:E16"/>
    <mergeCell ref="D17:E17"/>
    <mergeCell ref="P17:Q17"/>
    <mergeCell ref="C18:E18"/>
    <mergeCell ref="B29:E29"/>
    <mergeCell ref="B21:C21"/>
    <mergeCell ref="D21:E21"/>
    <mergeCell ref="C22:C24"/>
    <mergeCell ref="D22:E22"/>
    <mergeCell ref="D23:E23"/>
    <mergeCell ref="D24:E24"/>
    <mergeCell ref="C25:C27"/>
    <mergeCell ref="D25:E25"/>
    <mergeCell ref="D26:E26"/>
    <mergeCell ref="D27:E27"/>
    <mergeCell ref="B28:E28"/>
    <mergeCell ref="B39:E39"/>
    <mergeCell ref="B31:C31"/>
    <mergeCell ref="D31:E31"/>
    <mergeCell ref="C32:C34"/>
    <mergeCell ref="D32:E32"/>
    <mergeCell ref="D33:E33"/>
    <mergeCell ref="D34:E34"/>
    <mergeCell ref="C35:C37"/>
    <mergeCell ref="D35:E35"/>
    <mergeCell ref="D36:E36"/>
    <mergeCell ref="D37:E37"/>
    <mergeCell ref="B38:E38"/>
    <mergeCell ref="B49:E49"/>
    <mergeCell ref="B41:C41"/>
    <mergeCell ref="D41:E41"/>
    <mergeCell ref="C42:C44"/>
    <mergeCell ref="D42:E42"/>
    <mergeCell ref="D43:E43"/>
    <mergeCell ref="D44:E44"/>
    <mergeCell ref="C45:C47"/>
    <mergeCell ref="D45:E45"/>
    <mergeCell ref="D46:E46"/>
    <mergeCell ref="D47:E47"/>
    <mergeCell ref="B48:E48"/>
    <mergeCell ref="D56:E56"/>
    <mergeCell ref="D57:E57"/>
    <mergeCell ref="B51:C51"/>
    <mergeCell ref="D51:E51"/>
    <mergeCell ref="D52:E52"/>
    <mergeCell ref="D53:E53"/>
    <mergeCell ref="B55:C55"/>
    <mergeCell ref="D55:E55"/>
  </mergeCells>
  <phoneticPr fontId="6"/>
  <pageMargins left="0.7" right="0.7" top="0.75" bottom="0.75" header="0.3" footer="0.3"/>
  <pageSetup paperSize="9" scale="55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2:O25"/>
  <sheetViews>
    <sheetView showGridLines="0" zoomScaleNormal="100" workbookViewId="0">
      <selection activeCell="B3" sqref="B3"/>
    </sheetView>
  </sheetViews>
  <sheetFormatPr defaultRowHeight="13.2" x14ac:dyDescent="0.2"/>
  <cols>
    <col min="2" max="2" width="1.88671875" customWidth="1"/>
  </cols>
  <sheetData>
    <row r="2" spans="2:15" ht="16.2" x14ac:dyDescent="0.2">
      <c r="B2" s="5" t="s">
        <v>219</v>
      </c>
    </row>
    <row r="4" spans="2:15" ht="19.2" x14ac:dyDescent="0.2">
      <c r="B4" s="7" t="s">
        <v>35</v>
      </c>
    </row>
    <row r="5" spans="2:15" ht="17.25" customHeight="1" x14ac:dyDescent="0.2">
      <c r="B5" s="472"/>
      <c r="C5" s="472"/>
      <c r="D5" s="467" t="s">
        <v>20</v>
      </c>
      <c r="E5" s="467" t="s">
        <v>21</v>
      </c>
      <c r="F5" s="467" t="s">
        <v>22</v>
      </c>
      <c r="G5" s="467" t="s">
        <v>23</v>
      </c>
      <c r="H5" s="467" t="s">
        <v>24</v>
      </c>
      <c r="I5" s="467" t="s">
        <v>25</v>
      </c>
      <c r="J5" s="467" t="s">
        <v>26</v>
      </c>
      <c r="K5" s="467" t="s">
        <v>27</v>
      </c>
      <c r="L5" s="470" t="s">
        <v>28</v>
      </c>
      <c r="M5" s="470" t="s">
        <v>29</v>
      </c>
      <c r="N5" s="467" t="s">
        <v>100</v>
      </c>
      <c r="O5" s="467" t="s">
        <v>101</v>
      </c>
    </row>
    <row r="6" spans="2:15" ht="17.25" customHeight="1" x14ac:dyDescent="0.2">
      <c r="B6" s="472"/>
      <c r="C6" s="472"/>
      <c r="D6" s="467"/>
      <c r="E6" s="467"/>
      <c r="F6" s="467"/>
      <c r="G6" s="467"/>
      <c r="H6" s="467"/>
      <c r="I6" s="467"/>
      <c r="J6" s="467"/>
      <c r="K6" s="467"/>
      <c r="L6" s="471"/>
      <c r="M6" s="471"/>
      <c r="N6" s="467"/>
      <c r="O6" s="467"/>
    </row>
    <row r="7" spans="2:15" ht="26.25" customHeight="1" x14ac:dyDescent="0.2">
      <c r="B7" s="468" t="s">
        <v>160</v>
      </c>
      <c r="C7" s="469"/>
      <c r="D7" s="109">
        <f t="shared" ref="D7:L7" si="0">SUM(D8:D13)</f>
        <v>25730</v>
      </c>
      <c r="E7" s="109">
        <f t="shared" si="0"/>
        <v>23202</v>
      </c>
      <c r="F7" s="109">
        <f t="shared" si="0"/>
        <v>20561</v>
      </c>
      <c r="G7" s="109">
        <f t="shared" si="0"/>
        <v>14025</v>
      </c>
      <c r="H7" s="109">
        <f t="shared" si="0"/>
        <v>12582</v>
      </c>
      <c r="I7" s="109">
        <f t="shared" si="0"/>
        <v>11142</v>
      </c>
      <c r="J7" s="109">
        <f t="shared" si="0"/>
        <v>10674</v>
      </c>
      <c r="K7" s="109">
        <f t="shared" si="0"/>
        <v>9664</v>
      </c>
      <c r="L7" s="60">
        <f t="shared" si="0"/>
        <v>9417</v>
      </c>
      <c r="M7" s="110">
        <v>9043</v>
      </c>
      <c r="N7" s="111">
        <f>M7-L7</f>
        <v>-374</v>
      </c>
      <c r="O7" s="16">
        <f>N7/L7</f>
        <v>-3.9715408304130825E-2</v>
      </c>
    </row>
    <row r="8" spans="2:15" ht="26.25" customHeight="1" x14ac:dyDescent="0.2">
      <c r="B8" s="112"/>
      <c r="C8" s="17" t="s">
        <v>161</v>
      </c>
      <c r="D8" s="109">
        <v>234</v>
      </c>
      <c r="E8" s="109">
        <v>177</v>
      </c>
      <c r="F8" s="109">
        <v>195</v>
      </c>
      <c r="G8" s="109">
        <v>168</v>
      </c>
      <c r="H8" s="109">
        <v>138</v>
      </c>
      <c r="I8" s="109">
        <v>130</v>
      </c>
      <c r="J8" s="109">
        <v>128</v>
      </c>
      <c r="K8" s="109">
        <v>133</v>
      </c>
      <c r="L8" s="60">
        <v>142</v>
      </c>
      <c r="M8" s="113">
        <v>146</v>
      </c>
      <c r="N8" s="111">
        <f t="shared" ref="N8:N13" si="1">M8-L8</f>
        <v>4</v>
      </c>
      <c r="O8" s="16">
        <f t="shared" ref="O8:O13" si="2">N8/L8</f>
        <v>2.8169014084507043E-2</v>
      </c>
    </row>
    <row r="9" spans="2:15" ht="26.25" customHeight="1" x14ac:dyDescent="0.2">
      <c r="B9" s="114"/>
      <c r="C9" s="17" t="s">
        <v>162</v>
      </c>
      <c r="D9" s="115">
        <v>848</v>
      </c>
      <c r="E9" s="115">
        <v>855</v>
      </c>
      <c r="F9" s="115">
        <v>822</v>
      </c>
      <c r="G9" s="115">
        <v>846</v>
      </c>
      <c r="H9" s="115">
        <v>829</v>
      </c>
      <c r="I9" s="115">
        <v>884</v>
      </c>
      <c r="J9" s="115">
        <v>920</v>
      </c>
      <c r="K9" s="115">
        <v>990</v>
      </c>
      <c r="L9" s="15">
        <v>1094</v>
      </c>
      <c r="M9" s="116">
        <v>1081</v>
      </c>
      <c r="N9" s="111">
        <f t="shared" si="1"/>
        <v>-13</v>
      </c>
      <c r="O9" s="16">
        <f t="shared" si="2"/>
        <v>-1.1882998171846435E-2</v>
      </c>
    </row>
    <row r="10" spans="2:15" ht="26.25" customHeight="1" x14ac:dyDescent="0.2">
      <c r="B10" s="114"/>
      <c r="C10" s="17" t="s">
        <v>163</v>
      </c>
      <c r="D10" s="115">
        <v>21327</v>
      </c>
      <c r="E10" s="115">
        <v>19266</v>
      </c>
      <c r="F10" s="115">
        <v>16450</v>
      </c>
      <c r="G10" s="115">
        <v>10474</v>
      </c>
      <c r="H10" s="115">
        <v>9210</v>
      </c>
      <c r="I10" s="115">
        <v>7969</v>
      </c>
      <c r="J10" s="115">
        <v>7744</v>
      </c>
      <c r="K10" s="115">
        <v>6716</v>
      </c>
      <c r="L10" s="15">
        <v>6303</v>
      </c>
      <c r="M10" s="116">
        <v>5452</v>
      </c>
      <c r="N10" s="111">
        <f t="shared" si="1"/>
        <v>-851</v>
      </c>
      <c r="O10" s="16">
        <f t="shared" si="2"/>
        <v>-0.13501507218784706</v>
      </c>
    </row>
    <row r="11" spans="2:15" ht="26.25" customHeight="1" x14ac:dyDescent="0.2">
      <c r="B11" s="114"/>
      <c r="C11" s="17" t="s">
        <v>164</v>
      </c>
      <c r="D11" s="115">
        <v>870</v>
      </c>
      <c r="E11" s="115">
        <v>735</v>
      </c>
      <c r="F11" s="115">
        <v>965</v>
      </c>
      <c r="G11" s="115">
        <v>747</v>
      </c>
      <c r="H11" s="115">
        <v>771</v>
      </c>
      <c r="I11" s="115">
        <v>819</v>
      </c>
      <c r="J11" s="115">
        <v>595</v>
      </c>
      <c r="K11" s="115">
        <v>566</v>
      </c>
      <c r="L11" s="15">
        <v>565</v>
      </c>
      <c r="M11" s="116">
        <v>865</v>
      </c>
      <c r="N11" s="111">
        <f t="shared" si="1"/>
        <v>300</v>
      </c>
      <c r="O11" s="16">
        <f t="shared" si="2"/>
        <v>0.53097345132743368</v>
      </c>
    </row>
    <row r="12" spans="2:15" ht="26.25" customHeight="1" x14ac:dyDescent="0.2">
      <c r="B12" s="117"/>
      <c r="C12" s="17" t="s">
        <v>165</v>
      </c>
      <c r="D12" s="115">
        <v>88</v>
      </c>
      <c r="E12" s="115">
        <v>80</v>
      </c>
      <c r="F12" s="115">
        <v>77</v>
      </c>
      <c r="G12" s="115">
        <v>96</v>
      </c>
      <c r="H12" s="115">
        <v>88</v>
      </c>
      <c r="I12" s="115">
        <v>103</v>
      </c>
      <c r="J12" s="115">
        <v>97</v>
      </c>
      <c r="K12" s="115">
        <v>137</v>
      </c>
      <c r="L12" s="15">
        <v>121</v>
      </c>
      <c r="M12" s="116">
        <v>169</v>
      </c>
      <c r="N12" s="111">
        <f t="shared" si="1"/>
        <v>48</v>
      </c>
      <c r="O12" s="16">
        <f t="shared" si="2"/>
        <v>0.39669421487603307</v>
      </c>
    </row>
    <row r="13" spans="2:15" ht="26.25" customHeight="1" x14ac:dyDescent="0.2">
      <c r="B13" s="11"/>
      <c r="C13" s="118" t="s">
        <v>166</v>
      </c>
      <c r="D13" s="115">
        <v>2363</v>
      </c>
      <c r="E13" s="115">
        <v>2089</v>
      </c>
      <c r="F13" s="115">
        <v>2052</v>
      </c>
      <c r="G13" s="115">
        <v>1694</v>
      </c>
      <c r="H13" s="115">
        <v>1546</v>
      </c>
      <c r="I13" s="115">
        <v>1237</v>
      </c>
      <c r="J13" s="115">
        <v>1190</v>
      </c>
      <c r="K13" s="115">
        <v>1122</v>
      </c>
      <c r="L13" s="15">
        <v>1192</v>
      </c>
      <c r="M13" s="116">
        <v>1330</v>
      </c>
      <c r="N13" s="111">
        <f t="shared" si="1"/>
        <v>138</v>
      </c>
      <c r="O13" s="16">
        <f t="shared" si="2"/>
        <v>0.11577181208053691</v>
      </c>
    </row>
    <row r="16" spans="2:15" ht="19.2" x14ac:dyDescent="0.2">
      <c r="B16" s="7" t="s">
        <v>36</v>
      </c>
    </row>
    <row r="17" spans="2:15" ht="17.25" customHeight="1" x14ac:dyDescent="0.2">
      <c r="B17" s="472"/>
      <c r="C17" s="472"/>
      <c r="D17" s="467" t="s">
        <v>20</v>
      </c>
      <c r="E17" s="467" t="s">
        <v>21</v>
      </c>
      <c r="F17" s="467" t="s">
        <v>22</v>
      </c>
      <c r="G17" s="467" t="s">
        <v>23</v>
      </c>
      <c r="H17" s="467" t="s">
        <v>24</v>
      </c>
      <c r="I17" s="467" t="s">
        <v>25</v>
      </c>
      <c r="J17" s="467" t="s">
        <v>26</v>
      </c>
      <c r="K17" s="467" t="s">
        <v>27</v>
      </c>
      <c r="L17" s="470" t="s">
        <v>28</v>
      </c>
      <c r="M17" s="381" t="s">
        <v>29</v>
      </c>
      <c r="N17" s="467" t="s">
        <v>100</v>
      </c>
      <c r="O17" s="467" t="s">
        <v>101</v>
      </c>
    </row>
    <row r="18" spans="2:15" ht="17.25" customHeight="1" x14ac:dyDescent="0.2">
      <c r="B18" s="472"/>
      <c r="C18" s="472"/>
      <c r="D18" s="467"/>
      <c r="E18" s="467"/>
      <c r="F18" s="467"/>
      <c r="G18" s="467"/>
      <c r="H18" s="467"/>
      <c r="I18" s="467"/>
      <c r="J18" s="467"/>
      <c r="K18" s="467"/>
      <c r="L18" s="471"/>
      <c r="M18" s="466"/>
      <c r="N18" s="467"/>
      <c r="O18" s="467"/>
    </row>
    <row r="19" spans="2:15" ht="27" customHeight="1" x14ac:dyDescent="0.2">
      <c r="B19" s="468" t="s">
        <v>167</v>
      </c>
      <c r="C19" s="469"/>
      <c r="D19" s="109">
        <f t="shared" ref="D19:L19" si="3">SUM(D20:D25)</f>
        <v>7528</v>
      </c>
      <c r="E19" s="109">
        <f t="shared" si="3"/>
        <v>7148</v>
      </c>
      <c r="F19" s="109">
        <f t="shared" si="3"/>
        <v>7190</v>
      </c>
      <c r="G19" s="109">
        <f t="shared" si="3"/>
        <v>6710</v>
      </c>
      <c r="H19" s="109">
        <f t="shared" si="3"/>
        <v>5889</v>
      </c>
      <c r="I19" s="109">
        <f t="shared" si="3"/>
        <v>5423</v>
      </c>
      <c r="J19" s="109">
        <f t="shared" si="3"/>
        <v>5620</v>
      </c>
      <c r="K19" s="109">
        <f t="shared" si="3"/>
        <v>5787</v>
      </c>
      <c r="L19" s="60">
        <f t="shared" si="3"/>
        <v>6187</v>
      </c>
      <c r="M19" s="110">
        <v>6097</v>
      </c>
      <c r="N19" s="111">
        <f>M19-L19</f>
        <v>-90</v>
      </c>
      <c r="O19" s="16">
        <f t="shared" ref="O19:O25" si="4">N19/L19</f>
        <v>-1.4546630030709553E-2</v>
      </c>
    </row>
    <row r="20" spans="2:15" ht="27" customHeight="1" x14ac:dyDescent="0.2">
      <c r="B20" s="112"/>
      <c r="C20" s="17" t="s">
        <v>161</v>
      </c>
      <c r="D20" s="109">
        <v>259</v>
      </c>
      <c r="E20" s="109">
        <v>213</v>
      </c>
      <c r="F20" s="109">
        <v>239</v>
      </c>
      <c r="G20" s="109">
        <v>191</v>
      </c>
      <c r="H20" s="109">
        <v>147</v>
      </c>
      <c r="I20" s="109">
        <v>133</v>
      </c>
      <c r="J20" s="109">
        <v>120</v>
      </c>
      <c r="K20" s="109">
        <v>131</v>
      </c>
      <c r="L20" s="60">
        <v>167</v>
      </c>
      <c r="M20" s="113">
        <v>161</v>
      </c>
      <c r="N20" s="111">
        <f t="shared" ref="N20:N25" si="5">M20-L20</f>
        <v>-6</v>
      </c>
      <c r="O20" s="16">
        <f t="shared" si="4"/>
        <v>-3.5928143712574849E-2</v>
      </c>
    </row>
    <row r="21" spans="2:15" ht="27" customHeight="1" x14ac:dyDescent="0.2">
      <c r="B21" s="114"/>
      <c r="C21" s="17" t="s">
        <v>162</v>
      </c>
      <c r="D21" s="115">
        <v>961</v>
      </c>
      <c r="E21" s="115">
        <v>950</v>
      </c>
      <c r="F21" s="115">
        <v>938</v>
      </c>
      <c r="G21" s="115">
        <v>938</v>
      </c>
      <c r="H21" s="115">
        <v>960</v>
      </c>
      <c r="I21" s="115">
        <v>978</v>
      </c>
      <c r="J21" s="115">
        <v>1033</v>
      </c>
      <c r="K21" s="115">
        <v>1082</v>
      </c>
      <c r="L21" s="15">
        <v>1238</v>
      </c>
      <c r="M21" s="116">
        <v>1225</v>
      </c>
      <c r="N21" s="111">
        <f t="shared" si="5"/>
        <v>-13</v>
      </c>
      <c r="O21" s="16">
        <f t="shared" si="4"/>
        <v>-1.050080775444265E-2</v>
      </c>
    </row>
    <row r="22" spans="2:15" ht="27" customHeight="1" x14ac:dyDescent="0.2">
      <c r="B22" s="114"/>
      <c r="C22" s="17" t="s">
        <v>163</v>
      </c>
      <c r="D22" s="115">
        <v>3755</v>
      </c>
      <c r="E22" s="115">
        <v>3674</v>
      </c>
      <c r="F22" s="115">
        <v>3736</v>
      </c>
      <c r="G22" s="115">
        <v>3457</v>
      </c>
      <c r="H22" s="115">
        <v>3060</v>
      </c>
      <c r="I22" s="115">
        <v>2721</v>
      </c>
      <c r="J22" s="115">
        <v>2812</v>
      </c>
      <c r="K22" s="115">
        <v>3012</v>
      </c>
      <c r="L22" s="15">
        <v>3168</v>
      </c>
      <c r="M22" s="116">
        <v>3030</v>
      </c>
      <c r="N22" s="111">
        <f t="shared" si="5"/>
        <v>-138</v>
      </c>
      <c r="O22" s="16">
        <f t="shared" si="4"/>
        <v>-4.3560606060606064E-2</v>
      </c>
    </row>
    <row r="23" spans="2:15" ht="27" customHeight="1" x14ac:dyDescent="0.2">
      <c r="B23" s="114"/>
      <c r="C23" s="17" t="s">
        <v>164</v>
      </c>
      <c r="D23" s="115">
        <v>536</v>
      </c>
      <c r="E23" s="115">
        <v>506</v>
      </c>
      <c r="F23" s="115">
        <v>542</v>
      </c>
      <c r="G23" s="115">
        <v>522</v>
      </c>
      <c r="H23" s="115">
        <v>432</v>
      </c>
      <c r="I23" s="115">
        <v>470</v>
      </c>
      <c r="J23" s="115">
        <v>539</v>
      </c>
      <c r="K23" s="115">
        <v>454</v>
      </c>
      <c r="L23" s="15">
        <v>429</v>
      </c>
      <c r="M23" s="116">
        <v>437</v>
      </c>
      <c r="N23" s="111">
        <f t="shared" si="5"/>
        <v>8</v>
      </c>
      <c r="O23" s="16">
        <f t="shared" si="4"/>
        <v>1.8648018648018648E-2</v>
      </c>
    </row>
    <row r="24" spans="2:15" ht="27" customHeight="1" x14ac:dyDescent="0.2">
      <c r="B24" s="117"/>
      <c r="C24" s="17" t="s">
        <v>165</v>
      </c>
      <c r="D24" s="115">
        <v>104</v>
      </c>
      <c r="E24" s="115">
        <v>91</v>
      </c>
      <c r="F24" s="115">
        <v>76</v>
      </c>
      <c r="G24" s="115">
        <v>103</v>
      </c>
      <c r="H24" s="115">
        <v>84</v>
      </c>
      <c r="I24" s="115">
        <v>83</v>
      </c>
      <c r="J24" s="115">
        <v>81</v>
      </c>
      <c r="K24" s="115">
        <v>122</v>
      </c>
      <c r="L24" s="15">
        <v>120</v>
      </c>
      <c r="M24" s="116">
        <v>127</v>
      </c>
      <c r="N24" s="111">
        <f t="shared" si="5"/>
        <v>7</v>
      </c>
      <c r="O24" s="16">
        <f t="shared" si="4"/>
        <v>5.8333333333333334E-2</v>
      </c>
    </row>
    <row r="25" spans="2:15" ht="27" customHeight="1" x14ac:dyDescent="0.2">
      <c r="B25" s="11"/>
      <c r="C25" s="118" t="s">
        <v>166</v>
      </c>
      <c r="D25" s="115">
        <v>1913</v>
      </c>
      <c r="E25" s="115">
        <v>1714</v>
      </c>
      <c r="F25" s="115">
        <v>1659</v>
      </c>
      <c r="G25" s="115">
        <v>1499</v>
      </c>
      <c r="H25" s="115">
        <v>1206</v>
      </c>
      <c r="I25" s="115">
        <v>1038</v>
      </c>
      <c r="J25" s="115">
        <v>1035</v>
      </c>
      <c r="K25" s="115">
        <v>986</v>
      </c>
      <c r="L25" s="15">
        <v>1065</v>
      </c>
      <c r="M25" s="116">
        <v>1117</v>
      </c>
      <c r="N25" s="111">
        <f t="shared" si="5"/>
        <v>52</v>
      </c>
      <c r="O25" s="16">
        <f t="shared" si="4"/>
        <v>4.8826291079812206E-2</v>
      </c>
    </row>
  </sheetData>
  <mergeCells count="28">
    <mergeCell ref="D5:D6"/>
    <mergeCell ref="E5:E6"/>
    <mergeCell ref="F5:F6"/>
    <mergeCell ref="G5:G6"/>
    <mergeCell ref="N5:N6"/>
    <mergeCell ref="O5:O6"/>
    <mergeCell ref="B7:C7"/>
    <mergeCell ref="B17:C18"/>
    <mergeCell ref="D17:D18"/>
    <mergeCell ref="E17:E18"/>
    <mergeCell ref="F17:F18"/>
    <mergeCell ref="G17:G18"/>
    <mergeCell ref="H17:H18"/>
    <mergeCell ref="H5:H6"/>
    <mergeCell ref="I5:I6"/>
    <mergeCell ref="J5:J6"/>
    <mergeCell ref="K5:K6"/>
    <mergeCell ref="L5:L6"/>
    <mergeCell ref="M5:M6"/>
    <mergeCell ref="B5:C6"/>
    <mergeCell ref="O17:O18"/>
    <mergeCell ref="M17:M18"/>
    <mergeCell ref="N17:N18"/>
    <mergeCell ref="B19:C19"/>
    <mergeCell ref="I17:I18"/>
    <mergeCell ref="J17:J18"/>
    <mergeCell ref="K17:K18"/>
    <mergeCell ref="L17:L18"/>
  </mergeCells>
  <phoneticPr fontId="6"/>
  <pageMargins left="0.7" right="0.7" top="0.75" bottom="0.75" header="0.3" footer="0.3"/>
  <pageSetup paperSize="9" scale="6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2:X35"/>
  <sheetViews>
    <sheetView showGridLines="0" zoomScaleNormal="100" workbookViewId="0">
      <selection activeCell="B3" sqref="B3"/>
    </sheetView>
  </sheetViews>
  <sheetFormatPr defaultRowHeight="13.2" x14ac:dyDescent="0.2"/>
  <cols>
    <col min="2" max="3" width="1" customWidth="1"/>
    <col min="4" max="4" width="1.109375" customWidth="1"/>
    <col min="5" max="5" width="6.33203125" customWidth="1"/>
    <col min="6" max="6" width="3.88671875" customWidth="1"/>
    <col min="7" max="24" width="4.33203125" customWidth="1"/>
  </cols>
  <sheetData>
    <row r="2" spans="2:24" ht="16.2" x14ac:dyDescent="0.2">
      <c r="B2" s="5" t="s">
        <v>220</v>
      </c>
    </row>
    <row r="3" spans="2:24" x14ac:dyDescent="0.2">
      <c r="B3" s="120"/>
      <c r="C3" s="120"/>
      <c r="D3" s="120"/>
      <c r="E3" s="120"/>
      <c r="F3" s="120"/>
      <c r="G3" s="121"/>
      <c r="H3" s="122"/>
      <c r="I3" s="122"/>
      <c r="J3" s="122"/>
      <c r="K3" s="122"/>
      <c r="L3" s="122"/>
      <c r="M3" s="122"/>
      <c r="N3" s="122"/>
      <c r="O3" s="122"/>
      <c r="P3" s="122"/>
      <c r="Q3" s="122"/>
      <c r="R3" s="122"/>
      <c r="S3" s="122"/>
      <c r="T3" s="122"/>
      <c r="U3" s="122"/>
      <c r="V3" s="122"/>
      <c r="W3" s="122"/>
      <c r="X3" s="123"/>
    </row>
    <row r="4" spans="2:24" x14ac:dyDescent="0.2">
      <c r="B4" s="507"/>
      <c r="C4" s="508"/>
      <c r="D4" s="508"/>
      <c r="E4" s="508"/>
      <c r="F4" s="508"/>
      <c r="G4" s="509" t="s">
        <v>168</v>
      </c>
      <c r="H4" s="509"/>
      <c r="I4" s="509"/>
      <c r="J4" s="124"/>
      <c r="K4" s="125"/>
      <c r="L4" s="125"/>
      <c r="M4" s="125"/>
      <c r="N4" s="125"/>
      <c r="O4" s="125"/>
      <c r="P4" s="125"/>
      <c r="Q4" s="125"/>
      <c r="R4" s="125"/>
      <c r="S4" s="125"/>
      <c r="T4" s="125"/>
      <c r="U4" s="125"/>
      <c r="V4" s="125"/>
      <c r="W4" s="125"/>
      <c r="X4" s="126"/>
    </row>
    <row r="5" spans="2:24" x14ac:dyDescent="0.2">
      <c r="B5" s="507"/>
      <c r="C5" s="508"/>
      <c r="D5" s="508"/>
      <c r="E5" s="508"/>
      <c r="F5" s="508"/>
      <c r="G5" s="510"/>
      <c r="H5" s="510"/>
      <c r="I5" s="511"/>
      <c r="J5" s="499" t="s">
        <v>169</v>
      </c>
      <c r="K5" s="500"/>
      <c r="L5" s="506"/>
      <c r="M5" s="499" t="s">
        <v>170</v>
      </c>
      <c r="N5" s="500"/>
      <c r="O5" s="506"/>
      <c r="P5" s="499" t="s">
        <v>171</v>
      </c>
      <c r="Q5" s="500"/>
      <c r="R5" s="506"/>
      <c r="S5" s="499" t="s">
        <v>172</v>
      </c>
      <c r="T5" s="500"/>
      <c r="U5" s="506"/>
      <c r="V5" s="499" t="s">
        <v>173</v>
      </c>
      <c r="W5" s="500"/>
      <c r="X5" s="501"/>
    </row>
    <row r="6" spans="2:24" x14ac:dyDescent="0.2">
      <c r="B6" s="507"/>
      <c r="C6" s="508"/>
      <c r="D6" s="508"/>
      <c r="E6" s="508"/>
      <c r="F6" s="508"/>
      <c r="G6" s="127" t="s">
        <v>174</v>
      </c>
      <c r="H6" s="128" t="s">
        <v>175</v>
      </c>
      <c r="I6" s="129" t="s">
        <v>176</v>
      </c>
      <c r="J6" s="127" t="s">
        <v>174</v>
      </c>
      <c r="K6" s="128" t="s">
        <v>175</v>
      </c>
      <c r="L6" s="129" t="s">
        <v>176</v>
      </c>
      <c r="M6" s="127" t="s">
        <v>174</v>
      </c>
      <c r="N6" s="128" t="s">
        <v>175</v>
      </c>
      <c r="O6" s="129" t="s">
        <v>176</v>
      </c>
      <c r="P6" s="127" t="s">
        <v>174</v>
      </c>
      <c r="Q6" s="128" t="s">
        <v>175</v>
      </c>
      <c r="R6" s="129" t="s">
        <v>176</v>
      </c>
      <c r="S6" s="127" t="s">
        <v>174</v>
      </c>
      <c r="T6" s="128" t="s">
        <v>175</v>
      </c>
      <c r="U6" s="129" t="s">
        <v>176</v>
      </c>
      <c r="V6" s="127" t="s">
        <v>174</v>
      </c>
      <c r="W6" s="128" t="s">
        <v>177</v>
      </c>
      <c r="X6" s="129" t="s">
        <v>178</v>
      </c>
    </row>
    <row r="7" spans="2:24" x14ac:dyDescent="0.2">
      <c r="B7" s="502" t="s">
        <v>81</v>
      </c>
      <c r="C7" s="503"/>
      <c r="D7" s="503"/>
      <c r="E7" s="504"/>
      <c r="F7" s="130" t="s">
        <v>85</v>
      </c>
      <c r="G7" s="131">
        <v>9417</v>
      </c>
      <c r="H7" s="131">
        <v>9043</v>
      </c>
      <c r="I7" s="132">
        <f>H7-G7</f>
        <v>-374</v>
      </c>
      <c r="J7" s="131">
        <v>2390</v>
      </c>
      <c r="K7" s="131">
        <v>2761</v>
      </c>
      <c r="L7" s="133">
        <f>K7-J7</f>
        <v>371</v>
      </c>
      <c r="M7" s="131">
        <v>2556</v>
      </c>
      <c r="N7" s="131">
        <v>2142</v>
      </c>
      <c r="O7" s="133">
        <f>N7-M7</f>
        <v>-414</v>
      </c>
      <c r="P7" s="131">
        <v>543</v>
      </c>
      <c r="Q7" s="131">
        <v>620</v>
      </c>
      <c r="R7" s="133">
        <f>Q7-P7</f>
        <v>77</v>
      </c>
      <c r="S7" s="131">
        <v>450</v>
      </c>
      <c r="T7" s="131">
        <v>509</v>
      </c>
      <c r="U7" s="133">
        <f>T7-S7</f>
        <v>59</v>
      </c>
      <c r="V7" s="131">
        <v>1282</v>
      </c>
      <c r="W7" s="131">
        <v>495</v>
      </c>
      <c r="X7" s="133">
        <f>W7-V7</f>
        <v>-787</v>
      </c>
    </row>
    <row r="8" spans="2:24" x14ac:dyDescent="0.2">
      <c r="B8" s="492"/>
      <c r="C8" s="505"/>
      <c r="D8" s="505"/>
      <c r="E8" s="494"/>
      <c r="F8" s="134" t="s">
        <v>86</v>
      </c>
      <c r="G8" s="135">
        <v>6187</v>
      </c>
      <c r="H8" s="135">
        <v>6097</v>
      </c>
      <c r="I8" s="136">
        <f>H8-G8</f>
        <v>-90</v>
      </c>
      <c r="J8" s="135">
        <v>1848</v>
      </c>
      <c r="K8" s="135">
        <v>1737</v>
      </c>
      <c r="L8" s="137">
        <f t="shared" ref="L8:L34" si="0">K8-J8</f>
        <v>-111</v>
      </c>
      <c r="M8" s="135">
        <v>1475</v>
      </c>
      <c r="N8" s="135">
        <v>1470</v>
      </c>
      <c r="O8" s="137">
        <f t="shared" ref="O8:O34" si="1">N8-M8</f>
        <v>-5</v>
      </c>
      <c r="P8" s="135">
        <v>444</v>
      </c>
      <c r="Q8" s="135">
        <v>397</v>
      </c>
      <c r="R8" s="137">
        <f t="shared" ref="R8:R34" si="2">Q8-P8</f>
        <v>-47</v>
      </c>
      <c r="S8" s="135">
        <v>435</v>
      </c>
      <c r="T8" s="135">
        <v>420</v>
      </c>
      <c r="U8" s="137">
        <f t="shared" ref="U8:U34" si="3">T8-S8</f>
        <v>-15</v>
      </c>
      <c r="V8" s="135">
        <v>358</v>
      </c>
      <c r="W8" s="135">
        <v>322</v>
      </c>
      <c r="X8" s="137">
        <f t="shared" ref="X8:X34" si="4">W8-V8</f>
        <v>-36</v>
      </c>
    </row>
    <row r="9" spans="2:24" x14ac:dyDescent="0.2">
      <c r="B9" s="138"/>
      <c r="C9" s="473" t="s">
        <v>179</v>
      </c>
      <c r="D9" s="487"/>
      <c r="E9" s="488"/>
      <c r="F9" s="130" t="s">
        <v>85</v>
      </c>
      <c r="G9" s="131">
        <v>142</v>
      </c>
      <c r="H9" s="131">
        <v>146</v>
      </c>
      <c r="I9" s="132">
        <f>H9-G9</f>
        <v>4</v>
      </c>
      <c r="J9" s="131">
        <v>31</v>
      </c>
      <c r="K9" s="131">
        <v>23</v>
      </c>
      <c r="L9" s="132">
        <f t="shared" si="0"/>
        <v>-8</v>
      </c>
      <c r="M9" s="131">
        <v>34</v>
      </c>
      <c r="N9" s="131">
        <v>44</v>
      </c>
      <c r="O9" s="132">
        <f t="shared" si="1"/>
        <v>10</v>
      </c>
      <c r="P9" s="131">
        <v>12</v>
      </c>
      <c r="Q9" s="131">
        <v>8</v>
      </c>
      <c r="R9" s="132">
        <f t="shared" si="2"/>
        <v>-4</v>
      </c>
      <c r="S9" s="131">
        <v>6</v>
      </c>
      <c r="T9" s="131">
        <v>9</v>
      </c>
      <c r="U9" s="132">
        <f t="shared" si="3"/>
        <v>3</v>
      </c>
      <c r="V9" s="131">
        <v>14</v>
      </c>
      <c r="W9" s="131">
        <v>10</v>
      </c>
      <c r="X9" s="132">
        <f t="shared" si="4"/>
        <v>-4</v>
      </c>
    </row>
    <row r="10" spans="2:24" x14ac:dyDescent="0.2">
      <c r="B10" s="138"/>
      <c r="C10" s="492"/>
      <c r="D10" s="505"/>
      <c r="E10" s="494"/>
      <c r="F10" s="134" t="s">
        <v>86</v>
      </c>
      <c r="G10" s="135">
        <v>167</v>
      </c>
      <c r="H10" s="135">
        <v>161</v>
      </c>
      <c r="I10" s="136">
        <f>H10-G10</f>
        <v>-6</v>
      </c>
      <c r="J10" s="135">
        <v>30</v>
      </c>
      <c r="K10" s="135">
        <v>25</v>
      </c>
      <c r="L10" s="139">
        <f t="shared" si="0"/>
        <v>-5</v>
      </c>
      <c r="M10" s="135">
        <v>48</v>
      </c>
      <c r="N10" s="135">
        <v>46</v>
      </c>
      <c r="O10" s="139">
        <f t="shared" si="1"/>
        <v>-2</v>
      </c>
      <c r="P10" s="135">
        <v>12</v>
      </c>
      <c r="Q10" s="135">
        <v>8</v>
      </c>
      <c r="R10" s="139">
        <f t="shared" si="2"/>
        <v>-4</v>
      </c>
      <c r="S10" s="135">
        <v>13</v>
      </c>
      <c r="T10" s="135">
        <v>9</v>
      </c>
      <c r="U10" s="139">
        <f t="shared" si="3"/>
        <v>-4</v>
      </c>
      <c r="V10" s="135">
        <v>13</v>
      </c>
      <c r="W10" s="135">
        <v>18</v>
      </c>
      <c r="X10" s="139">
        <f t="shared" si="4"/>
        <v>5</v>
      </c>
    </row>
    <row r="11" spans="2:24" x14ac:dyDescent="0.2">
      <c r="B11" s="140"/>
      <c r="C11" s="138"/>
      <c r="D11" s="485" t="s">
        <v>180</v>
      </c>
      <c r="E11" s="485"/>
      <c r="F11" s="130" t="s">
        <v>85</v>
      </c>
      <c r="G11" s="131">
        <v>33</v>
      </c>
      <c r="H11" s="131">
        <v>32</v>
      </c>
      <c r="I11" s="141">
        <f t="shared" ref="I11:I34" si="5">H11-G11</f>
        <v>-1</v>
      </c>
      <c r="J11" s="131">
        <v>4</v>
      </c>
      <c r="K11" s="131">
        <v>10</v>
      </c>
      <c r="L11" s="133">
        <f t="shared" si="0"/>
        <v>6</v>
      </c>
      <c r="M11" s="131">
        <v>8</v>
      </c>
      <c r="N11" s="131">
        <v>9</v>
      </c>
      <c r="O11" s="133">
        <f t="shared" si="1"/>
        <v>1</v>
      </c>
      <c r="P11" s="131">
        <v>6</v>
      </c>
      <c r="Q11" s="131">
        <v>3</v>
      </c>
      <c r="R11" s="133">
        <f t="shared" si="2"/>
        <v>-3</v>
      </c>
      <c r="S11" s="131">
        <v>2</v>
      </c>
      <c r="T11" s="131">
        <v>2</v>
      </c>
      <c r="U11" s="133">
        <f t="shared" si="3"/>
        <v>0</v>
      </c>
      <c r="V11" s="131">
        <v>1</v>
      </c>
      <c r="W11" s="131">
        <v>0</v>
      </c>
      <c r="X11" s="133">
        <f t="shared" si="4"/>
        <v>-1</v>
      </c>
    </row>
    <row r="12" spans="2:24" x14ac:dyDescent="0.2">
      <c r="B12" s="140"/>
      <c r="C12" s="138"/>
      <c r="D12" s="486"/>
      <c r="E12" s="486"/>
      <c r="F12" s="134" t="s">
        <v>86</v>
      </c>
      <c r="G12" s="135">
        <v>42</v>
      </c>
      <c r="H12" s="135">
        <v>35</v>
      </c>
      <c r="I12" s="136">
        <f t="shared" si="5"/>
        <v>-7</v>
      </c>
      <c r="J12" s="135">
        <v>4</v>
      </c>
      <c r="K12" s="135">
        <v>9</v>
      </c>
      <c r="L12" s="137">
        <f t="shared" si="0"/>
        <v>5</v>
      </c>
      <c r="M12" s="135">
        <v>15</v>
      </c>
      <c r="N12" s="135">
        <v>9</v>
      </c>
      <c r="O12" s="137">
        <f t="shared" si="1"/>
        <v>-6</v>
      </c>
      <c r="P12" s="135">
        <v>5</v>
      </c>
      <c r="Q12" s="135">
        <v>4</v>
      </c>
      <c r="R12" s="137">
        <f t="shared" si="2"/>
        <v>-1</v>
      </c>
      <c r="S12" s="135">
        <v>5</v>
      </c>
      <c r="T12" s="135">
        <v>1</v>
      </c>
      <c r="U12" s="137">
        <f t="shared" si="3"/>
        <v>-4</v>
      </c>
      <c r="V12" s="135">
        <v>1</v>
      </c>
      <c r="W12" s="135">
        <v>0</v>
      </c>
      <c r="X12" s="137">
        <f t="shared" si="4"/>
        <v>-1</v>
      </c>
    </row>
    <row r="13" spans="2:24" x14ac:dyDescent="0.2">
      <c r="B13" s="140"/>
      <c r="C13" s="138"/>
      <c r="D13" s="485" t="s">
        <v>181</v>
      </c>
      <c r="E13" s="485"/>
      <c r="F13" s="130" t="s">
        <v>85</v>
      </c>
      <c r="G13" s="131">
        <v>70</v>
      </c>
      <c r="H13" s="131">
        <v>78</v>
      </c>
      <c r="I13" s="141">
        <f t="shared" si="5"/>
        <v>8</v>
      </c>
      <c r="J13" s="131">
        <v>19</v>
      </c>
      <c r="K13" s="131">
        <v>9</v>
      </c>
      <c r="L13" s="133">
        <f t="shared" si="0"/>
        <v>-10</v>
      </c>
      <c r="M13" s="131">
        <v>23</v>
      </c>
      <c r="N13" s="131">
        <v>31</v>
      </c>
      <c r="O13" s="133">
        <f t="shared" si="1"/>
        <v>8</v>
      </c>
      <c r="P13" s="131">
        <v>3</v>
      </c>
      <c r="Q13" s="131">
        <v>4</v>
      </c>
      <c r="R13" s="133">
        <f t="shared" si="2"/>
        <v>1</v>
      </c>
      <c r="S13" s="131">
        <v>2</v>
      </c>
      <c r="T13" s="131">
        <v>3</v>
      </c>
      <c r="U13" s="133">
        <f t="shared" si="3"/>
        <v>1</v>
      </c>
      <c r="V13" s="131">
        <v>9</v>
      </c>
      <c r="W13" s="131">
        <v>7</v>
      </c>
      <c r="X13" s="133">
        <f t="shared" si="4"/>
        <v>-2</v>
      </c>
    </row>
    <row r="14" spans="2:24" x14ac:dyDescent="0.2">
      <c r="B14" s="140"/>
      <c r="C14" s="138"/>
      <c r="D14" s="486"/>
      <c r="E14" s="486"/>
      <c r="F14" s="134" t="s">
        <v>86</v>
      </c>
      <c r="G14" s="135">
        <v>86</v>
      </c>
      <c r="H14" s="135">
        <v>87</v>
      </c>
      <c r="I14" s="136">
        <f t="shared" si="5"/>
        <v>1</v>
      </c>
      <c r="J14" s="135">
        <v>18</v>
      </c>
      <c r="K14" s="135">
        <v>11</v>
      </c>
      <c r="L14" s="137">
        <f t="shared" si="0"/>
        <v>-7</v>
      </c>
      <c r="M14" s="135">
        <v>30</v>
      </c>
      <c r="N14" s="135">
        <v>33</v>
      </c>
      <c r="O14" s="137">
        <f t="shared" si="1"/>
        <v>3</v>
      </c>
      <c r="P14" s="135">
        <v>6</v>
      </c>
      <c r="Q14" s="135">
        <v>3</v>
      </c>
      <c r="R14" s="137">
        <f t="shared" si="2"/>
        <v>-3</v>
      </c>
      <c r="S14" s="135">
        <v>7</v>
      </c>
      <c r="T14" s="135">
        <v>4</v>
      </c>
      <c r="U14" s="137">
        <f t="shared" si="3"/>
        <v>-3</v>
      </c>
      <c r="V14" s="135">
        <v>8</v>
      </c>
      <c r="W14" s="135">
        <v>14</v>
      </c>
      <c r="X14" s="137">
        <f t="shared" si="4"/>
        <v>6</v>
      </c>
    </row>
    <row r="15" spans="2:24" x14ac:dyDescent="0.2">
      <c r="B15" s="140"/>
      <c r="C15" s="138"/>
      <c r="D15" s="485" t="s">
        <v>182</v>
      </c>
      <c r="E15" s="485"/>
      <c r="F15" s="130" t="s">
        <v>85</v>
      </c>
      <c r="G15" s="131">
        <v>7</v>
      </c>
      <c r="H15" s="131">
        <v>3</v>
      </c>
      <c r="I15" s="141">
        <f t="shared" si="5"/>
        <v>-4</v>
      </c>
      <c r="J15" s="131">
        <v>1</v>
      </c>
      <c r="K15" s="131">
        <v>1</v>
      </c>
      <c r="L15" s="133">
        <f t="shared" si="0"/>
        <v>0</v>
      </c>
      <c r="M15" s="131">
        <v>0</v>
      </c>
      <c r="N15" s="131">
        <v>0</v>
      </c>
      <c r="O15" s="133">
        <f t="shared" si="1"/>
        <v>0</v>
      </c>
      <c r="P15" s="131">
        <v>1</v>
      </c>
      <c r="Q15" s="131">
        <v>0</v>
      </c>
      <c r="R15" s="133">
        <f t="shared" si="2"/>
        <v>-1</v>
      </c>
      <c r="S15" s="131">
        <v>2</v>
      </c>
      <c r="T15" s="131">
        <v>1</v>
      </c>
      <c r="U15" s="133">
        <f t="shared" si="3"/>
        <v>-1</v>
      </c>
      <c r="V15" s="131">
        <v>1</v>
      </c>
      <c r="W15" s="131">
        <v>0</v>
      </c>
      <c r="X15" s="133">
        <f t="shared" si="4"/>
        <v>-1</v>
      </c>
    </row>
    <row r="16" spans="2:24" x14ac:dyDescent="0.2">
      <c r="B16" s="140"/>
      <c r="C16" s="138"/>
      <c r="D16" s="486"/>
      <c r="E16" s="486"/>
      <c r="F16" s="134" t="s">
        <v>86</v>
      </c>
      <c r="G16" s="135">
        <v>5</v>
      </c>
      <c r="H16" s="135">
        <v>3</v>
      </c>
      <c r="I16" s="136">
        <f t="shared" si="5"/>
        <v>-2</v>
      </c>
      <c r="J16" s="135">
        <v>1</v>
      </c>
      <c r="K16" s="135">
        <v>1</v>
      </c>
      <c r="L16" s="137">
        <f t="shared" si="0"/>
        <v>0</v>
      </c>
      <c r="M16" s="135">
        <v>0</v>
      </c>
      <c r="N16" s="135">
        <v>0</v>
      </c>
      <c r="O16" s="137">
        <f t="shared" si="1"/>
        <v>0</v>
      </c>
      <c r="P16" s="135">
        <v>0</v>
      </c>
      <c r="Q16" s="135">
        <v>0</v>
      </c>
      <c r="R16" s="137">
        <f t="shared" si="2"/>
        <v>0</v>
      </c>
      <c r="S16" s="135">
        <v>1</v>
      </c>
      <c r="T16" s="135">
        <v>1</v>
      </c>
      <c r="U16" s="137">
        <f t="shared" si="3"/>
        <v>0</v>
      </c>
      <c r="V16" s="135">
        <v>1</v>
      </c>
      <c r="W16" s="135">
        <v>0</v>
      </c>
      <c r="X16" s="137">
        <f t="shared" si="4"/>
        <v>-1</v>
      </c>
    </row>
    <row r="17" spans="2:24" x14ac:dyDescent="0.2">
      <c r="B17" s="140"/>
      <c r="C17" s="138"/>
      <c r="D17" s="485" t="s">
        <v>183</v>
      </c>
      <c r="E17" s="485"/>
      <c r="F17" s="130" t="s">
        <v>85</v>
      </c>
      <c r="G17" s="131">
        <v>32</v>
      </c>
      <c r="H17" s="131">
        <v>33</v>
      </c>
      <c r="I17" s="137">
        <f t="shared" si="5"/>
        <v>1</v>
      </c>
      <c r="J17" s="131">
        <v>7</v>
      </c>
      <c r="K17" s="131">
        <v>3</v>
      </c>
      <c r="L17" s="132">
        <f t="shared" si="0"/>
        <v>-4</v>
      </c>
      <c r="M17" s="131">
        <v>3</v>
      </c>
      <c r="N17" s="131">
        <v>4</v>
      </c>
      <c r="O17" s="132">
        <f t="shared" si="1"/>
        <v>1</v>
      </c>
      <c r="P17" s="131">
        <v>2</v>
      </c>
      <c r="Q17" s="131">
        <v>1</v>
      </c>
      <c r="R17" s="132">
        <f t="shared" si="2"/>
        <v>-1</v>
      </c>
      <c r="S17" s="131">
        <v>0</v>
      </c>
      <c r="T17" s="131">
        <v>3</v>
      </c>
      <c r="U17" s="132">
        <f t="shared" si="3"/>
        <v>3</v>
      </c>
      <c r="V17" s="131">
        <v>3</v>
      </c>
      <c r="W17" s="131">
        <v>3</v>
      </c>
      <c r="X17" s="132">
        <f t="shared" si="4"/>
        <v>0</v>
      </c>
    </row>
    <row r="18" spans="2:24" x14ac:dyDescent="0.2">
      <c r="B18" s="140"/>
      <c r="C18" s="138"/>
      <c r="D18" s="486"/>
      <c r="E18" s="486"/>
      <c r="F18" s="134" t="s">
        <v>86</v>
      </c>
      <c r="G18" s="135">
        <v>34</v>
      </c>
      <c r="H18" s="135">
        <v>36</v>
      </c>
      <c r="I18" s="142">
        <f t="shared" si="5"/>
        <v>2</v>
      </c>
      <c r="J18" s="135">
        <v>7</v>
      </c>
      <c r="K18" s="135">
        <v>4</v>
      </c>
      <c r="L18" s="139">
        <f t="shared" si="0"/>
        <v>-3</v>
      </c>
      <c r="M18" s="135">
        <v>3</v>
      </c>
      <c r="N18" s="135">
        <v>4</v>
      </c>
      <c r="O18" s="139">
        <f t="shared" si="1"/>
        <v>1</v>
      </c>
      <c r="P18" s="135">
        <v>1</v>
      </c>
      <c r="Q18" s="135">
        <v>1</v>
      </c>
      <c r="R18" s="139">
        <f t="shared" si="2"/>
        <v>0</v>
      </c>
      <c r="S18" s="135">
        <v>0</v>
      </c>
      <c r="T18" s="135">
        <v>3</v>
      </c>
      <c r="U18" s="139">
        <f t="shared" si="3"/>
        <v>3</v>
      </c>
      <c r="V18" s="135">
        <v>3</v>
      </c>
      <c r="W18" s="135">
        <v>4</v>
      </c>
      <c r="X18" s="139">
        <f t="shared" si="4"/>
        <v>1</v>
      </c>
    </row>
    <row r="19" spans="2:24" x14ac:dyDescent="0.2">
      <c r="B19" s="138"/>
      <c r="C19" s="473" t="s">
        <v>184</v>
      </c>
      <c r="D19" s="487"/>
      <c r="E19" s="488"/>
      <c r="F19" s="130" t="s">
        <v>85</v>
      </c>
      <c r="G19" s="131">
        <v>1094</v>
      </c>
      <c r="H19" s="131">
        <v>1081</v>
      </c>
      <c r="I19" s="141">
        <f t="shared" si="5"/>
        <v>-13</v>
      </c>
      <c r="J19" s="131">
        <v>267</v>
      </c>
      <c r="K19" s="131">
        <v>271</v>
      </c>
      <c r="L19" s="133">
        <f t="shared" si="0"/>
        <v>4</v>
      </c>
      <c r="M19" s="131">
        <v>52</v>
      </c>
      <c r="N19" s="131">
        <v>44</v>
      </c>
      <c r="O19" s="133">
        <f t="shared" si="1"/>
        <v>-8</v>
      </c>
      <c r="P19" s="131">
        <v>105</v>
      </c>
      <c r="Q19" s="131">
        <v>100</v>
      </c>
      <c r="R19" s="133">
        <f t="shared" si="2"/>
        <v>-5</v>
      </c>
      <c r="S19" s="131">
        <v>102</v>
      </c>
      <c r="T19" s="131">
        <v>92</v>
      </c>
      <c r="U19" s="133">
        <f t="shared" si="3"/>
        <v>-10</v>
      </c>
      <c r="V19" s="131">
        <v>128</v>
      </c>
      <c r="W19" s="131">
        <v>97</v>
      </c>
      <c r="X19" s="133">
        <f t="shared" si="4"/>
        <v>-31</v>
      </c>
    </row>
    <row r="20" spans="2:24" x14ac:dyDescent="0.2">
      <c r="B20" s="138"/>
      <c r="C20" s="489"/>
      <c r="D20" s="490"/>
      <c r="E20" s="491"/>
      <c r="F20" s="134" t="s">
        <v>86</v>
      </c>
      <c r="G20" s="135">
        <v>1238</v>
      </c>
      <c r="H20" s="135">
        <v>1225</v>
      </c>
      <c r="I20" s="136">
        <f t="shared" si="5"/>
        <v>-13</v>
      </c>
      <c r="J20" s="135">
        <v>338</v>
      </c>
      <c r="K20" s="135">
        <v>317</v>
      </c>
      <c r="L20" s="137">
        <f t="shared" si="0"/>
        <v>-21</v>
      </c>
      <c r="M20" s="135">
        <v>73</v>
      </c>
      <c r="N20" s="135">
        <v>45</v>
      </c>
      <c r="O20" s="137">
        <f t="shared" si="1"/>
        <v>-28</v>
      </c>
      <c r="P20" s="135">
        <v>122</v>
      </c>
      <c r="Q20" s="135">
        <v>113</v>
      </c>
      <c r="R20" s="137">
        <f t="shared" si="2"/>
        <v>-9</v>
      </c>
      <c r="S20" s="135">
        <v>125</v>
      </c>
      <c r="T20" s="135">
        <v>121</v>
      </c>
      <c r="U20" s="137">
        <f t="shared" si="3"/>
        <v>-4</v>
      </c>
      <c r="V20" s="135">
        <v>130</v>
      </c>
      <c r="W20" s="135">
        <v>112</v>
      </c>
      <c r="X20" s="137">
        <f t="shared" si="4"/>
        <v>-18</v>
      </c>
    </row>
    <row r="21" spans="2:24" x14ac:dyDescent="0.2">
      <c r="B21" s="138"/>
      <c r="C21" s="473" t="s">
        <v>185</v>
      </c>
      <c r="D21" s="487"/>
      <c r="E21" s="488"/>
      <c r="F21" s="130" t="s">
        <v>85</v>
      </c>
      <c r="G21" s="131">
        <v>6303</v>
      </c>
      <c r="H21" s="131">
        <v>5452</v>
      </c>
      <c r="I21" s="137">
        <f t="shared" si="5"/>
        <v>-851</v>
      </c>
      <c r="J21" s="131">
        <v>1426</v>
      </c>
      <c r="K21" s="131">
        <v>1606</v>
      </c>
      <c r="L21" s="132">
        <f t="shared" si="0"/>
        <v>180</v>
      </c>
      <c r="M21" s="131">
        <v>2164</v>
      </c>
      <c r="N21" s="131">
        <v>1694</v>
      </c>
      <c r="O21" s="132">
        <f t="shared" si="1"/>
        <v>-470</v>
      </c>
      <c r="P21" s="131">
        <v>323</v>
      </c>
      <c r="Q21" s="131">
        <v>382</v>
      </c>
      <c r="R21" s="132">
        <f t="shared" si="2"/>
        <v>59</v>
      </c>
      <c r="S21" s="131">
        <v>242</v>
      </c>
      <c r="T21" s="131">
        <v>307</v>
      </c>
      <c r="U21" s="132">
        <f t="shared" si="3"/>
        <v>65</v>
      </c>
      <c r="V21" s="131">
        <v>1038</v>
      </c>
      <c r="W21" s="131">
        <v>295</v>
      </c>
      <c r="X21" s="132">
        <f t="shared" si="4"/>
        <v>-743</v>
      </c>
    </row>
    <row r="22" spans="2:24" x14ac:dyDescent="0.2">
      <c r="B22" s="138"/>
      <c r="C22" s="492"/>
      <c r="D22" s="493"/>
      <c r="E22" s="494"/>
      <c r="F22" s="134" t="s">
        <v>86</v>
      </c>
      <c r="G22" s="135">
        <v>3168</v>
      </c>
      <c r="H22" s="135">
        <v>3030</v>
      </c>
      <c r="I22" s="142">
        <f t="shared" si="5"/>
        <v>-138</v>
      </c>
      <c r="J22" s="135">
        <v>949</v>
      </c>
      <c r="K22" s="135">
        <v>868</v>
      </c>
      <c r="L22" s="139">
        <f t="shared" si="0"/>
        <v>-81</v>
      </c>
      <c r="M22" s="135">
        <v>1066</v>
      </c>
      <c r="N22" s="135">
        <v>1059</v>
      </c>
      <c r="O22" s="139">
        <f t="shared" si="1"/>
        <v>-7</v>
      </c>
      <c r="P22" s="135">
        <v>197</v>
      </c>
      <c r="Q22" s="135">
        <v>166</v>
      </c>
      <c r="R22" s="139">
        <f t="shared" si="2"/>
        <v>-31</v>
      </c>
      <c r="S22" s="135">
        <v>171</v>
      </c>
      <c r="T22" s="135">
        <v>168</v>
      </c>
      <c r="U22" s="139">
        <f t="shared" si="3"/>
        <v>-3</v>
      </c>
      <c r="V22" s="135">
        <v>157</v>
      </c>
      <c r="W22" s="135">
        <v>124</v>
      </c>
      <c r="X22" s="139">
        <f t="shared" si="4"/>
        <v>-33</v>
      </c>
    </row>
    <row r="23" spans="2:24" x14ac:dyDescent="0.2">
      <c r="B23" s="138"/>
      <c r="C23" s="143"/>
      <c r="D23" s="486" t="s">
        <v>186</v>
      </c>
      <c r="E23" s="486"/>
      <c r="F23" s="130" t="s">
        <v>85</v>
      </c>
      <c r="G23" s="131">
        <v>902</v>
      </c>
      <c r="H23" s="131">
        <v>972</v>
      </c>
      <c r="I23" s="133">
        <f t="shared" si="5"/>
        <v>70</v>
      </c>
      <c r="J23" s="131">
        <v>367</v>
      </c>
      <c r="K23" s="131">
        <v>405</v>
      </c>
      <c r="L23" s="133">
        <f t="shared" si="0"/>
        <v>38</v>
      </c>
      <c r="M23" s="131">
        <v>16</v>
      </c>
      <c r="N23" s="131">
        <v>43</v>
      </c>
      <c r="O23" s="133">
        <f t="shared" si="1"/>
        <v>27</v>
      </c>
      <c r="P23" s="131">
        <v>147</v>
      </c>
      <c r="Q23" s="131">
        <v>77</v>
      </c>
      <c r="R23" s="133">
        <f t="shared" si="2"/>
        <v>-70</v>
      </c>
      <c r="S23" s="131">
        <v>36</v>
      </c>
      <c r="T23" s="131">
        <v>13</v>
      </c>
      <c r="U23" s="133">
        <f t="shared" si="3"/>
        <v>-23</v>
      </c>
      <c r="V23" s="131">
        <v>28</v>
      </c>
      <c r="W23" s="131">
        <v>51</v>
      </c>
      <c r="X23" s="133">
        <f t="shared" si="4"/>
        <v>23</v>
      </c>
    </row>
    <row r="24" spans="2:24" x14ac:dyDescent="0.2">
      <c r="B24" s="138"/>
      <c r="C24" s="143"/>
      <c r="D24" s="495"/>
      <c r="E24" s="495"/>
      <c r="F24" s="144" t="s">
        <v>86</v>
      </c>
      <c r="G24" s="145">
        <v>128</v>
      </c>
      <c r="H24" s="145">
        <v>150</v>
      </c>
      <c r="I24" s="136">
        <f t="shared" si="5"/>
        <v>22</v>
      </c>
      <c r="J24" s="145">
        <v>40</v>
      </c>
      <c r="K24" s="145">
        <v>35</v>
      </c>
      <c r="L24" s="146">
        <f t="shared" si="0"/>
        <v>-5</v>
      </c>
      <c r="M24" s="145">
        <v>11</v>
      </c>
      <c r="N24" s="145">
        <v>21</v>
      </c>
      <c r="O24" s="146">
        <f t="shared" si="1"/>
        <v>10</v>
      </c>
      <c r="P24" s="145">
        <v>27</v>
      </c>
      <c r="Q24" s="145">
        <v>14</v>
      </c>
      <c r="R24" s="146">
        <f t="shared" si="2"/>
        <v>-13</v>
      </c>
      <c r="S24" s="145">
        <v>5</v>
      </c>
      <c r="T24" s="145">
        <v>14</v>
      </c>
      <c r="U24" s="146">
        <f t="shared" si="3"/>
        <v>9</v>
      </c>
      <c r="V24" s="145">
        <v>17</v>
      </c>
      <c r="W24" s="145">
        <v>21</v>
      </c>
      <c r="X24" s="146">
        <f t="shared" si="4"/>
        <v>4</v>
      </c>
    </row>
    <row r="25" spans="2:24" x14ac:dyDescent="0.2">
      <c r="B25" s="138"/>
      <c r="C25" s="143"/>
      <c r="D25" s="496" t="s">
        <v>187</v>
      </c>
      <c r="E25" s="486"/>
      <c r="F25" s="130" t="s">
        <v>85</v>
      </c>
      <c r="G25" s="131">
        <v>4233</v>
      </c>
      <c r="H25" s="131">
        <v>3998</v>
      </c>
      <c r="I25" s="147">
        <f t="shared" si="5"/>
        <v>-235</v>
      </c>
      <c r="J25" s="131">
        <v>1024</v>
      </c>
      <c r="K25" s="131">
        <v>1144</v>
      </c>
      <c r="L25" s="133">
        <f t="shared" si="0"/>
        <v>120</v>
      </c>
      <c r="M25" s="131">
        <v>1969</v>
      </c>
      <c r="N25" s="131">
        <v>1531</v>
      </c>
      <c r="O25" s="133">
        <f t="shared" si="1"/>
        <v>-438</v>
      </c>
      <c r="P25" s="131">
        <v>163</v>
      </c>
      <c r="Q25" s="131">
        <v>288</v>
      </c>
      <c r="R25" s="133">
        <f t="shared" si="2"/>
        <v>125</v>
      </c>
      <c r="S25" s="131">
        <v>172</v>
      </c>
      <c r="T25" s="131">
        <v>265</v>
      </c>
      <c r="U25" s="133">
        <f t="shared" si="3"/>
        <v>93</v>
      </c>
      <c r="V25" s="131">
        <v>218</v>
      </c>
      <c r="W25" s="131">
        <v>211</v>
      </c>
      <c r="X25" s="133">
        <f t="shared" si="4"/>
        <v>-7</v>
      </c>
    </row>
    <row r="26" spans="2:24" x14ac:dyDescent="0.2">
      <c r="B26" s="138"/>
      <c r="C26" s="143"/>
      <c r="D26" s="495"/>
      <c r="E26" s="495"/>
      <c r="F26" s="144" t="s">
        <v>86</v>
      </c>
      <c r="G26" s="145">
        <v>2796</v>
      </c>
      <c r="H26" s="145">
        <v>2586</v>
      </c>
      <c r="I26" s="141">
        <f t="shared" si="5"/>
        <v>-210</v>
      </c>
      <c r="J26" s="145">
        <v>871</v>
      </c>
      <c r="K26" s="145">
        <v>779</v>
      </c>
      <c r="L26" s="146">
        <f t="shared" si="0"/>
        <v>-92</v>
      </c>
      <c r="M26" s="145">
        <v>995</v>
      </c>
      <c r="N26" s="145">
        <v>967</v>
      </c>
      <c r="O26" s="146">
        <f t="shared" si="1"/>
        <v>-28</v>
      </c>
      <c r="P26" s="145">
        <v>156</v>
      </c>
      <c r="Q26" s="145">
        <v>137</v>
      </c>
      <c r="R26" s="146">
        <f t="shared" si="2"/>
        <v>-19</v>
      </c>
      <c r="S26" s="145">
        <v>143</v>
      </c>
      <c r="T26" s="145">
        <v>125</v>
      </c>
      <c r="U26" s="146">
        <f t="shared" si="3"/>
        <v>-18</v>
      </c>
      <c r="V26" s="145">
        <v>106</v>
      </c>
      <c r="W26" s="145">
        <v>83</v>
      </c>
      <c r="X26" s="146">
        <f t="shared" si="4"/>
        <v>-23</v>
      </c>
    </row>
    <row r="27" spans="2:24" x14ac:dyDescent="0.2">
      <c r="B27" s="138"/>
      <c r="C27" s="143"/>
      <c r="D27" s="497" t="s">
        <v>188</v>
      </c>
      <c r="E27" s="498"/>
      <c r="F27" s="130" t="s">
        <v>85</v>
      </c>
      <c r="G27" s="131">
        <v>1168</v>
      </c>
      <c r="H27" s="131">
        <v>482</v>
      </c>
      <c r="I27" s="132">
        <f t="shared" si="5"/>
        <v>-686</v>
      </c>
      <c r="J27" s="131">
        <v>35</v>
      </c>
      <c r="K27" s="131">
        <v>57</v>
      </c>
      <c r="L27" s="133">
        <f t="shared" si="0"/>
        <v>22</v>
      </c>
      <c r="M27" s="131">
        <v>179</v>
      </c>
      <c r="N27" s="131">
        <v>120</v>
      </c>
      <c r="O27" s="133">
        <f t="shared" si="1"/>
        <v>-59</v>
      </c>
      <c r="P27" s="131">
        <v>13</v>
      </c>
      <c r="Q27" s="131">
        <v>17</v>
      </c>
      <c r="R27" s="133">
        <f t="shared" si="2"/>
        <v>4</v>
      </c>
      <c r="S27" s="131">
        <v>34</v>
      </c>
      <c r="T27" s="131">
        <v>29</v>
      </c>
      <c r="U27" s="133">
        <f t="shared" si="3"/>
        <v>-5</v>
      </c>
      <c r="V27" s="131">
        <v>792</v>
      </c>
      <c r="W27" s="131">
        <v>33</v>
      </c>
      <c r="X27" s="133">
        <f t="shared" si="4"/>
        <v>-759</v>
      </c>
    </row>
    <row r="28" spans="2:24" x14ac:dyDescent="0.2">
      <c r="B28" s="138"/>
      <c r="C28" s="143"/>
      <c r="D28" s="492"/>
      <c r="E28" s="494"/>
      <c r="F28" s="144" t="s">
        <v>86</v>
      </c>
      <c r="G28" s="145">
        <v>244</v>
      </c>
      <c r="H28" s="145">
        <v>294</v>
      </c>
      <c r="I28" s="142">
        <f t="shared" si="5"/>
        <v>50</v>
      </c>
      <c r="J28" s="145">
        <v>38</v>
      </c>
      <c r="K28" s="145">
        <v>54</v>
      </c>
      <c r="L28" s="146">
        <f t="shared" si="0"/>
        <v>16</v>
      </c>
      <c r="M28" s="145">
        <v>60</v>
      </c>
      <c r="N28" s="145">
        <v>71</v>
      </c>
      <c r="O28" s="146">
        <f t="shared" si="1"/>
        <v>11</v>
      </c>
      <c r="P28" s="145">
        <v>14</v>
      </c>
      <c r="Q28" s="145">
        <v>15</v>
      </c>
      <c r="R28" s="146">
        <f t="shared" si="2"/>
        <v>1</v>
      </c>
      <c r="S28" s="145">
        <v>23</v>
      </c>
      <c r="T28" s="145">
        <v>29</v>
      </c>
      <c r="U28" s="146">
        <f t="shared" si="3"/>
        <v>6</v>
      </c>
      <c r="V28" s="145">
        <v>34</v>
      </c>
      <c r="W28" s="145">
        <v>20</v>
      </c>
      <c r="X28" s="146">
        <f t="shared" si="4"/>
        <v>-14</v>
      </c>
    </row>
    <row r="29" spans="2:24" x14ac:dyDescent="0.2">
      <c r="B29" s="138"/>
      <c r="C29" s="473" t="s">
        <v>189</v>
      </c>
      <c r="D29" s="474"/>
      <c r="E29" s="475"/>
      <c r="F29" s="130" t="s">
        <v>85</v>
      </c>
      <c r="G29" s="131">
        <v>565</v>
      </c>
      <c r="H29" s="131">
        <v>865</v>
      </c>
      <c r="I29" s="139">
        <f t="shared" si="5"/>
        <v>300</v>
      </c>
      <c r="J29" s="131">
        <v>293</v>
      </c>
      <c r="K29" s="131">
        <v>464</v>
      </c>
      <c r="L29" s="133">
        <f t="shared" si="0"/>
        <v>171</v>
      </c>
      <c r="M29" s="131">
        <v>61</v>
      </c>
      <c r="N29" s="131">
        <v>65</v>
      </c>
      <c r="O29" s="133">
        <f t="shared" si="1"/>
        <v>4</v>
      </c>
      <c r="P29" s="131">
        <v>21</v>
      </c>
      <c r="Q29" s="131">
        <v>34</v>
      </c>
      <c r="R29" s="133">
        <f t="shared" si="2"/>
        <v>13</v>
      </c>
      <c r="S29" s="131">
        <v>23</v>
      </c>
      <c r="T29" s="131">
        <v>22</v>
      </c>
      <c r="U29" s="133">
        <f t="shared" si="3"/>
        <v>-1</v>
      </c>
      <c r="V29" s="131">
        <v>18</v>
      </c>
      <c r="W29" s="131">
        <v>17</v>
      </c>
      <c r="X29" s="133">
        <f t="shared" si="4"/>
        <v>-1</v>
      </c>
    </row>
    <row r="30" spans="2:24" x14ac:dyDescent="0.2">
      <c r="B30" s="138"/>
      <c r="C30" s="476"/>
      <c r="D30" s="477"/>
      <c r="E30" s="478"/>
      <c r="F30" s="134" t="s">
        <v>86</v>
      </c>
      <c r="G30" s="135">
        <v>429</v>
      </c>
      <c r="H30" s="135">
        <v>437</v>
      </c>
      <c r="I30" s="142">
        <f t="shared" si="5"/>
        <v>8</v>
      </c>
      <c r="J30" s="135">
        <v>216</v>
      </c>
      <c r="K30" s="135">
        <v>217</v>
      </c>
      <c r="L30" s="137">
        <f t="shared" si="0"/>
        <v>1</v>
      </c>
      <c r="M30" s="135">
        <v>58</v>
      </c>
      <c r="N30" s="135">
        <v>61</v>
      </c>
      <c r="O30" s="137">
        <f t="shared" si="1"/>
        <v>3</v>
      </c>
      <c r="P30" s="135">
        <v>32</v>
      </c>
      <c r="Q30" s="135">
        <v>34</v>
      </c>
      <c r="R30" s="137">
        <f t="shared" si="2"/>
        <v>2</v>
      </c>
      <c r="S30" s="135">
        <v>38</v>
      </c>
      <c r="T30" s="135">
        <v>50</v>
      </c>
      <c r="U30" s="137">
        <f t="shared" si="3"/>
        <v>12</v>
      </c>
      <c r="V30" s="135">
        <v>8</v>
      </c>
      <c r="W30" s="135">
        <v>11</v>
      </c>
      <c r="X30" s="137">
        <f t="shared" si="4"/>
        <v>3</v>
      </c>
    </row>
    <row r="31" spans="2:24" x14ac:dyDescent="0.2">
      <c r="B31" s="138"/>
      <c r="C31" s="473" t="s">
        <v>190</v>
      </c>
      <c r="D31" s="474"/>
      <c r="E31" s="475"/>
      <c r="F31" s="130" t="s">
        <v>85</v>
      </c>
      <c r="G31" s="131">
        <v>121</v>
      </c>
      <c r="H31" s="131">
        <v>169</v>
      </c>
      <c r="I31" s="141">
        <f t="shared" si="5"/>
        <v>48</v>
      </c>
      <c r="J31" s="131">
        <v>18</v>
      </c>
      <c r="K31" s="131">
        <v>36</v>
      </c>
      <c r="L31" s="132">
        <f t="shared" si="0"/>
        <v>18</v>
      </c>
      <c r="M31" s="131">
        <v>7</v>
      </c>
      <c r="N31" s="131">
        <v>9</v>
      </c>
      <c r="O31" s="132">
        <f t="shared" si="1"/>
        <v>2</v>
      </c>
      <c r="P31" s="131">
        <v>7</v>
      </c>
      <c r="Q31" s="131">
        <v>8</v>
      </c>
      <c r="R31" s="132">
        <f t="shared" si="2"/>
        <v>1</v>
      </c>
      <c r="S31" s="131">
        <v>3</v>
      </c>
      <c r="T31" s="131">
        <v>13</v>
      </c>
      <c r="U31" s="132">
        <f t="shared" si="3"/>
        <v>10</v>
      </c>
      <c r="V31" s="131">
        <v>4</v>
      </c>
      <c r="W31" s="131">
        <v>3</v>
      </c>
      <c r="X31" s="132">
        <f t="shared" si="4"/>
        <v>-1</v>
      </c>
    </row>
    <row r="32" spans="2:24" x14ac:dyDescent="0.2">
      <c r="B32" s="138"/>
      <c r="C32" s="476"/>
      <c r="D32" s="477"/>
      <c r="E32" s="478"/>
      <c r="F32" s="134" t="s">
        <v>86</v>
      </c>
      <c r="G32" s="135">
        <v>120</v>
      </c>
      <c r="H32" s="135">
        <v>127</v>
      </c>
      <c r="I32" s="136">
        <f t="shared" si="5"/>
        <v>7</v>
      </c>
      <c r="J32" s="135">
        <v>22</v>
      </c>
      <c r="K32" s="135">
        <v>18</v>
      </c>
      <c r="L32" s="139">
        <f t="shared" si="0"/>
        <v>-4</v>
      </c>
      <c r="M32" s="135">
        <v>5</v>
      </c>
      <c r="N32" s="135">
        <v>6</v>
      </c>
      <c r="O32" s="139">
        <f t="shared" si="1"/>
        <v>1</v>
      </c>
      <c r="P32" s="135">
        <v>9</v>
      </c>
      <c r="Q32" s="135">
        <v>9</v>
      </c>
      <c r="R32" s="139">
        <f t="shared" si="2"/>
        <v>0</v>
      </c>
      <c r="S32" s="135">
        <v>3</v>
      </c>
      <c r="T32" s="135">
        <v>5</v>
      </c>
      <c r="U32" s="139">
        <f t="shared" si="3"/>
        <v>2</v>
      </c>
      <c r="V32" s="135">
        <v>3</v>
      </c>
      <c r="W32" s="135">
        <v>3</v>
      </c>
      <c r="X32" s="139">
        <f t="shared" si="4"/>
        <v>0</v>
      </c>
    </row>
    <row r="33" spans="2:24" x14ac:dyDescent="0.2">
      <c r="B33" s="138"/>
      <c r="C33" s="479" t="s">
        <v>191</v>
      </c>
      <c r="D33" s="480"/>
      <c r="E33" s="481"/>
      <c r="F33" s="130" t="s">
        <v>85</v>
      </c>
      <c r="G33" s="131">
        <v>1192</v>
      </c>
      <c r="H33" s="131">
        <v>1330</v>
      </c>
      <c r="I33" s="137">
        <f t="shared" si="5"/>
        <v>138</v>
      </c>
      <c r="J33" s="131">
        <v>355</v>
      </c>
      <c r="K33" s="131">
        <v>361</v>
      </c>
      <c r="L33" s="133">
        <f t="shared" si="0"/>
        <v>6</v>
      </c>
      <c r="M33" s="131">
        <v>238</v>
      </c>
      <c r="N33" s="131">
        <v>286</v>
      </c>
      <c r="O33" s="133">
        <f t="shared" si="1"/>
        <v>48</v>
      </c>
      <c r="P33" s="131">
        <v>75</v>
      </c>
      <c r="Q33" s="131">
        <v>88</v>
      </c>
      <c r="R33" s="133">
        <f t="shared" si="2"/>
        <v>13</v>
      </c>
      <c r="S33" s="131">
        <v>74</v>
      </c>
      <c r="T33" s="131">
        <v>66</v>
      </c>
      <c r="U33" s="133">
        <f t="shared" si="3"/>
        <v>-8</v>
      </c>
      <c r="V33" s="131">
        <v>80</v>
      </c>
      <c r="W33" s="131">
        <v>73</v>
      </c>
      <c r="X33" s="133">
        <f t="shared" si="4"/>
        <v>-7</v>
      </c>
    </row>
    <row r="34" spans="2:24" x14ac:dyDescent="0.2">
      <c r="B34" s="148"/>
      <c r="C34" s="482"/>
      <c r="D34" s="483"/>
      <c r="E34" s="484"/>
      <c r="F34" s="134" t="s">
        <v>86</v>
      </c>
      <c r="G34" s="135">
        <v>1065</v>
      </c>
      <c r="H34" s="135">
        <v>1117</v>
      </c>
      <c r="I34" s="142">
        <f t="shared" si="5"/>
        <v>52</v>
      </c>
      <c r="J34" s="135">
        <v>293</v>
      </c>
      <c r="K34" s="135">
        <v>292</v>
      </c>
      <c r="L34" s="136">
        <f t="shared" si="0"/>
        <v>-1</v>
      </c>
      <c r="M34" s="135">
        <v>225</v>
      </c>
      <c r="N34" s="135">
        <v>253</v>
      </c>
      <c r="O34" s="136">
        <f t="shared" si="1"/>
        <v>28</v>
      </c>
      <c r="P34" s="135">
        <v>72</v>
      </c>
      <c r="Q34" s="135">
        <v>67</v>
      </c>
      <c r="R34" s="136">
        <f t="shared" si="2"/>
        <v>-5</v>
      </c>
      <c r="S34" s="135">
        <v>85</v>
      </c>
      <c r="T34" s="135">
        <v>67</v>
      </c>
      <c r="U34" s="136">
        <f t="shared" si="3"/>
        <v>-18</v>
      </c>
      <c r="V34" s="135">
        <v>47</v>
      </c>
      <c r="W34" s="135">
        <v>54</v>
      </c>
      <c r="X34" s="136">
        <f t="shared" si="4"/>
        <v>7</v>
      </c>
    </row>
    <row r="35" spans="2:24" x14ac:dyDescent="0.2">
      <c r="B35" s="149"/>
      <c r="C35" s="150"/>
      <c r="D35" s="150"/>
      <c r="E35" s="150"/>
      <c r="F35" s="150"/>
      <c r="G35" s="151"/>
      <c r="H35" s="151"/>
      <c r="I35" s="152"/>
      <c r="J35" s="151"/>
      <c r="K35" s="151"/>
      <c r="L35" s="152"/>
      <c r="M35" s="151"/>
      <c r="N35" s="151"/>
      <c r="O35" s="152"/>
      <c r="P35" s="151"/>
      <c r="Q35" s="151"/>
      <c r="R35" s="152"/>
      <c r="S35" s="151"/>
      <c r="T35" s="151"/>
      <c r="U35" s="152"/>
      <c r="V35" s="151"/>
      <c r="W35" s="151"/>
      <c r="X35" s="152"/>
    </row>
  </sheetData>
  <mergeCells count="21">
    <mergeCell ref="D15:E16"/>
    <mergeCell ref="B4:F6"/>
    <mergeCell ref="G4:I5"/>
    <mergeCell ref="J5:L5"/>
    <mergeCell ref="M5:O5"/>
    <mergeCell ref="V5:X5"/>
    <mergeCell ref="B7:E8"/>
    <mergeCell ref="C9:E10"/>
    <mergeCell ref="D11:E12"/>
    <mergeCell ref="D13:E14"/>
    <mergeCell ref="P5:R5"/>
    <mergeCell ref="S5:U5"/>
    <mergeCell ref="C29:E30"/>
    <mergeCell ref="C31:E32"/>
    <mergeCell ref="C33:E34"/>
    <mergeCell ref="D17:E18"/>
    <mergeCell ref="C19:E20"/>
    <mergeCell ref="C21:E22"/>
    <mergeCell ref="D23:E24"/>
    <mergeCell ref="D25:E26"/>
    <mergeCell ref="D27:E28"/>
  </mergeCells>
  <phoneticPr fontId="6"/>
  <pageMargins left="0.7" right="0.7" top="0.75" bottom="0.75" header="0.3" footer="0.3"/>
  <pageSetup paperSize="9" scale="88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22</vt:i4>
      </vt:variant>
      <vt:variant>
        <vt:lpstr>名前付き一覧</vt:lpstr>
      </vt:variant>
      <vt:variant>
        <vt:i4>1</vt:i4>
      </vt:variant>
    </vt:vector>
  </HeadingPairs>
  <TitlesOfParts>
    <vt:vector size="23" baseType="lpstr">
      <vt:lpstr>図表４－１</vt:lpstr>
      <vt:lpstr>図表４－２</vt:lpstr>
      <vt:lpstr>図表４－３－１</vt:lpstr>
      <vt:lpstr>図表４－３－２</vt:lpstr>
      <vt:lpstr>図表４－３－３</vt:lpstr>
      <vt:lpstr>図表４－４、４－５</vt:lpstr>
      <vt:lpstr>図表４－６</vt:lpstr>
      <vt:lpstr>図表４－７</vt:lpstr>
      <vt:lpstr>図表４－８</vt:lpstr>
      <vt:lpstr>図表４－９</vt:lpstr>
      <vt:lpstr>図表４－10</vt:lpstr>
      <vt:lpstr>図表４－11</vt:lpstr>
      <vt:lpstr>図表４－12</vt:lpstr>
      <vt:lpstr>図表４－13</vt:lpstr>
      <vt:lpstr>図表４－14</vt:lpstr>
      <vt:lpstr>図表４－15</vt:lpstr>
      <vt:lpstr>図表４－16</vt:lpstr>
      <vt:lpstr>図表４－17</vt:lpstr>
      <vt:lpstr>図表４－18</vt:lpstr>
      <vt:lpstr>図表４－19</vt:lpstr>
      <vt:lpstr>図表４－20</vt:lpstr>
      <vt:lpstr>図表４－21</vt:lpstr>
      <vt:lpstr>'図表４－13'!Print_Area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2022-07-28T05:05:53Z</dcterms:created>
  <dcterms:modified xsi:type="dcterms:W3CDTF">2022-07-28T05:05:54Z</dcterms:modified>
</cp:coreProperties>
</file>