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B403E400-E464-4547-AB12-38578F5D848C}" xr6:coauthVersionLast="36" xr6:coauthVersionMax="36" xr10:uidLastSave="{00000000-0000-0000-0000-000000000000}"/>
  <bookViews>
    <workbookView xWindow="0" yWindow="0" windowWidth="24000" windowHeight="97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7" i="1" l="1"/>
  <c r="P66" i="1"/>
  <c r="P50" i="1"/>
  <c r="P48" i="1"/>
  <c r="P54" i="1"/>
  <c r="P52" i="1"/>
  <c r="P53" i="1"/>
  <c r="P51" i="1"/>
  <c r="P47" i="1"/>
  <c r="P46" i="1"/>
  <c r="P49" i="1"/>
  <c r="P6" i="1"/>
  <c r="P5" i="1"/>
  <c r="J55" i="1"/>
  <c r="K50" i="1" s="1"/>
  <c r="H55" i="1"/>
  <c r="I50" i="1" s="1"/>
  <c r="F55" i="1"/>
  <c r="G52" i="1" s="1"/>
  <c r="D55" i="1"/>
  <c r="E50" i="1" s="1"/>
  <c r="L28" i="1"/>
  <c r="J28" i="1"/>
  <c r="H28" i="1"/>
  <c r="F28" i="1"/>
  <c r="D28" i="1"/>
  <c r="P26" i="1"/>
  <c r="P25" i="1"/>
  <c r="J23" i="1"/>
  <c r="H23" i="1"/>
  <c r="F23" i="1"/>
  <c r="D23" i="1"/>
  <c r="E21" i="1" s="1"/>
  <c r="E15" i="1"/>
  <c r="E14" i="1"/>
  <c r="J7" i="1"/>
  <c r="K6" i="1" s="1"/>
  <c r="I6" i="1"/>
  <c r="F7" i="1"/>
  <c r="G6" i="1" s="1"/>
  <c r="D7" i="1"/>
  <c r="E6" i="1" s="1"/>
  <c r="E22" i="1" l="1"/>
  <c r="E18" i="1"/>
  <c r="G28" i="1"/>
  <c r="E19" i="1"/>
  <c r="I28" i="1"/>
  <c r="E28" i="1"/>
  <c r="K28" i="1"/>
  <c r="G47" i="1"/>
  <c r="G54" i="1"/>
  <c r="P28" i="1"/>
  <c r="G51" i="1"/>
  <c r="G48" i="1"/>
  <c r="E16" i="1"/>
  <c r="E20" i="1"/>
  <c r="G49" i="1"/>
  <c r="G53" i="1"/>
  <c r="G50" i="1"/>
  <c r="E17" i="1"/>
  <c r="G46" i="1"/>
  <c r="I16" i="1"/>
  <c r="I20" i="1"/>
  <c r="E5" i="1"/>
  <c r="E7" i="1" s="1"/>
  <c r="I14" i="1"/>
  <c r="I18" i="1"/>
  <c r="I22" i="1"/>
  <c r="E46" i="1"/>
  <c r="E51" i="1"/>
  <c r="E52" i="1"/>
  <c r="E48" i="1"/>
  <c r="I15" i="1"/>
  <c r="I17" i="1"/>
  <c r="I19" i="1"/>
  <c r="I21" i="1"/>
  <c r="E49" i="1"/>
  <c r="E47" i="1"/>
  <c r="E53" i="1"/>
  <c r="E54" i="1"/>
  <c r="G5" i="1"/>
  <c r="G7" i="1" s="1"/>
  <c r="I49" i="1"/>
  <c r="I46" i="1"/>
  <c r="I47" i="1"/>
  <c r="I51" i="1"/>
  <c r="I53" i="1"/>
  <c r="I52" i="1"/>
  <c r="I54" i="1"/>
  <c r="I48" i="1"/>
  <c r="K49" i="1"/>
  <c r="K46" i="1"/>
  <c r="K47" i="1"/>
  <c r="K51" i="1"/>
  <c r="K53" i="1"/>
  <c r="K52" i="1"/>
  <c r="K54" i="1"/>
  <c r="K48" i="1"/>
  <c r="E25" i="1"/>
  <c r="E26" i="1"/>
  <c r="G14" i="1"/>
  <c r="G15" i="1"/>
  <c r="G16" i="1"/>
  <c r="G17" i="1"/>
  <c r="G18" i="1"/>
  <c r="G19" i="1"/>
  <c r="G20" i="1"/>
  <c r="G21" i="1"/>
  <c r="G22" i="1"/>
  <c r="G25" i="1"/>
  <c r="G26" i="1"/>
  <c r="I25" i="1"/>
  <c r="I26" i="1"/>
  <c r="K14" i="1"/>
  <c r="K15" i="1"/>
  <c r="K16" i="1"/>
  <c r="K17" i="1"/>
  <c r="K18" i="1"/>
  <c r="K19" i="1"/>
  <c r="K20" i="1"/>
  <c r="K21" i="1"/>
  <c r="K22" i="1"/>
  <c r="K25" i="1"/>
  <c r="K26" i="1"/>
  <c r="I5" i="1"/>
  <c r="I7" i="1" s="1"/>
  <c r="K5" i="1"/>
  <c r="K7" i="1" s="1"/>
  <c r="O14" i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L23" i="1"/>
  <c r="R23" i="1"/>
  <c r="S28" i="1" s="1"/>
  <c r="O25" i="1"/>
  <c r="O26" i="1"/>
  <c r="O28" i="1"/>
  <c r="O5" i="1"/>
  <c r="O6" i="1"/>
  <c r="L7" i="1"/>
  <c r="E23" i="1" l="1"/>
  <c r="O23" i="1"/>
  <c r="G55" i="1"/>
  <c r="I23" i="1"/>
  <c r="M25" i="1"/>
  <c r="P23" i="1"/>
  <c r="E55" i="1"/>
  <c r="M6" i="1"/>
  <c r="P7" i="1"/>
  <c r="M26" i="1"/>
  <c r="K55" i="1"/>
  <c r="I55" i="1"/>
  <c r="S25" i="1"/>
  <c r="K23" i="1"/>
  <c r="G23" i="1"/>
  <c r="O7" i="1"/>
  <c r="M22" i="1"/>
  <c r="M21" i="1"/>
  <c r="M18" i="1"/>
  <c r="M17" i="1"/>
  <c r="M28" i="1"/>
  <c r="S22" i="1"/>
  <c r="S21" i="1"/>
  <c r="S20" i="1"/>
  <c r="S19" i="1"/>
  <c r="S18" i="1"/>
  <c r="S17" i="1"/>
  <c r="S14" i="1"/>
  <c r="S26" i="1"/>
  <c r="M20" i="1"/>
  <c r="M19" i="1"/>
  <c r="M16" i="1"/>
  <c r="M15" i="1"/>
  <c r="M14" i="1"/>
  <c r="S16" i="1"/>
  <c r="S15" i="1"/>
  <c r="M5" i="1"/>
  <c r="L38" i="1"/>
  <c r="K38" i="1"/>
  <c r="J38" i="1"/>
  <c r="I38" i="1"/>
  <c r="H38" i="1"/>
  <c r="G38" i="1"/>
  <c r="F38" i="1"/>
  <c r="E38" i="1"/>
  <c r="D38" i="1"/>
  <c r="M37" i="1"/>
  <c r="M7" i="1" l="1"/>
  <c r="M23" i="1"/>
  <c r="S23" i="1"/>
  <c r="E79" i="1"/>
  <c r="F79" i="1"/>
  <c r="G79" i="1"/>
  <c r="H79" i="1"/>
  <c r="I79" i="1"/>
  <c r="J79" i="1"/>
  <c r="K79" i="1"/>
  <c r="L79" i="1"/>
  <c r="M79" i="1"/>
  <c r="D77" i="1"/>
  <c r="D78" i="1"/>
  <c r="D76" i="1"/>
  <c r="O67" i="1"/>
  <c r="O66" i="1"/>
  <c r="F68" i="1"/>
  <c r="H68" i="1"/>
  <c r="J68" i="1"/>
  <c r="L68" i="1"/>
  <c r="N68" i="1"/>
  <c r="D68" i="1"/>
  <c r="L55" i="1"/>
  <c r="O46" i="1"/>
  <c r="O47" i="1"/>
  <c r="O51" i="1"/>
  <c r="O53" i="1"/>
  <c r="O52" i="1"/>
  <c r="O54" i="1"/>
  <c r="O48" i="1"/>
  <c r="O50" i="1"/>
  <c r="O49" i="1"/>
  <c r="M36" i="1"/>
  <c r="M38" i="1" s="1"/>
  <c r="M67" i="1" l="1"/>
  <c r="P68" i="1"/>
  <c r="M52" i="1"/>
  <c r="P55" i="1"/>
  <c r="K67" i="1"/>
  <c r="K68" i="1" s="1"/>
  <c r="K66" i="1"/>
  <c r="E67" i="1"/>
  <c r="E66" i="1"/>
  <c r="I67" i="1"/>
  <c r="I66" i="1"/>
  <c r="G67" i="1"/>
  <c r="G66" i="1"/>
  <c r="O68" i="1"/>
  <c r="D79" i="1"/>
  <c r="M66" i="1"/>
  <c r="M54" i="1"/>
  <c r="O55" i="1"/>
  <c r="M47" i="1"/>
  <c r="M51" i="1"/>
  <c r="M48" i="1"/>
  <c r="M49" i="1"/>
  <c r="M53" i="1"/>
  <c r="M50" i="1"/>
  <c r="M46" i="1"/>
  <c r="M68" i="1" l="1"/>
  <c r="G68" i="1"/>
  <c r="E68" i="1"/>
  <c r="I68" i="1"/>
  <c r="M55" i="1"/>
</calcChain>
</file>

<file path=xl/sharedStrings.xml><?xml version="1.0" encoding="utf-8"?>
<sst xmlns="http://schemas.openxmlformats.org/spreadsheetml/2006/main" count="122" uniqueCount="64">
  <si>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</si>
  <si>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</si>
  <si>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</si>
  <si>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構成比</t>
    <rPh sb="0" eb="3">
      <t>コウセイヒ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</si>
  <si>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</si>
  <si>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</si>
  <si>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</si>
  <si>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前年対比</t>
    <rPh sb="0" eb="2">
      <t>ゼンネン</t>
    </rPh>
    <rPh sb="2" eb="4">
      <t>タイヒ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</si>
  <si>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</si>
  <si>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3">
      <t>ゾウゲンリツ</t>
    </rPh>
    <phoneticPr fontId="2"/>
  </si>
  <si>
    <t>年齢別</t>
    <rPh sb="0" eb="3">
      <t>ネンレイベツ</t>
    </rPh>
    <phoneticPr fontId="2"/>
  </si>
  <si>
    <t>（単位：万人）</t>
    <rPh sb="1" eb="3">
      <t>タンイ</t>
    </rPh>
    <rPh sb="4" eb="6">
      <t>マンニン</t>
    </rPh>
    <phoneticPr fontId="2"/>
  </si>
  <si>
    <t>９歳以下</t>
    <rPh sb="1" eb="2">
      <t>サイ</t>
    </rPh>
    <rPh sb="2" eb="4">
      <t>イカ</t>
    </rPh>
    <phoneticPr fontId="2"/>
  </si>
  <si>
    <t>10歳代</t>
    <rPh sb="2" eb="4">
      <t>サイダイ</t>
    </rPh>
    <phoneticPr fontId="2"/>
  </si>
  <si>
    <t>20歳代</t>
    <rPh sb="2" eb="4">
      <t>サイダイ</t>
    </rPh>
    <phoneticPr fontId="2"/>
  </si>
  <si>
    <t>30歳代</t>
    <rPh sb="2" eb="4">
      <t>サイダイ</t>
    </rPh>
    <phoneticPr fontId="2"/>
  </si>
  <si>
    <t>40歳代</t>
    <rPh sb="2" eb="4">
      <t>サイダイ</t>
    </rPh>
    <phoneticPr fontId="2"/>
  </si>
  <si>
    <t>50歳代</t>
    <rPh sb="2" eb="4">
      <t>サイダイ</t>
    </rPh>
    <phoneticPr fontId="2"/>
  </si>
  <si>
    <t>60歳代</t>
    <rPh sb="2" eb="4">
      <t>サイダイ</t>
    </rPh>
    <phoneticPr fontId="2"/>
  </si>
  <si>
    <t>70歳以上</t>
    <rPh sb="2" eb="3">
      <t>サイ</t>
    </rPh>
    <rPh sb="3" eb="5">
      <t>イジョウ</t>
    </rPh>
    <phoneticPr fontId="2"/>
  </si>
  <si>
    <t>少年</t>
    <rPh sb="0" eb="2">
      <t>ショウネン</t>
    </rPh>
    <phoneticPr fontId="2"/>
  </si>
  <si>
    <t>成人</t>
    <rPh sb="0" eb="2">
      <t>セイジン</t>
    </rPh>
    <phoneticPr fontId="2"/>
  </si>
  <si>
    <t>家庭関係</t>
    <rPh sb="0" eb="2">
      <t>カテイ</t>
    </rPh>
    <rPh sb="2" eb="4">
      <t>カンケイ</t>
    </rPh>
    <phoneticPr fontId="2"/>
  </si>
  <si>
    <t>疾病関係</t>
    <rPh sb="0" eb="2">
      <t>シッペイ</t>
    </rPh>
    <rPh sb="2" eb="4">
      <t>カンケイ</t>
    </rPh>
    <phoneticPr fontId="2"/>
  </si>
  <si>
    <t>うち認知症</t>
    <rPh sb="2" eb="5">
      <t>ニンチショウ</t>
    </rPh>
    <phoneticPr fontId="2"/>
  </si>
  <si>
    <t>事業・職業関係</t>
    <rPh sb="0" eb="2">
      <t>ジギョウ</t>
    </rPh>
    <rPh sb="3" eb="5">
      <t>ショクギョウ</t>
    </rPh>
    <rPh sb="5" eb="7">
      <t>カンケイ</t>
    </rPh>
    <phoneticPr fontId="2"/>
  </si>
  <si>
    <t>異性関係</t>
    <rPh sb="0" eb="2">
      <t>イセイ</t>
    </rPh>
    <rPh sb="2" eb="4">
      <t>カンケイ</t>
    </rPh>
    <phoneticPr fontId="2"/>
  </si>
  <si>
    <t>学業関係</t>
    <rPh sb="0" eb="2">
      <t>ガクギョウ</t>
    </rPh>
    <rPh sb="2" eb="4">
      <t>カンケイ</t>
    </rPh>
    <phoneticPr fontId="2"/>
  </si>
  <si>
    <t>犯罪関係</t>
    <rPh sb="0" eb="2">
      <t>ハンザイ</t>
    </rPh>
    <rPh sb="2" eb="4">
      <t>カンケイ</t>
    </rPh>
    <phoneticPr fontId="2"/>
  </si>
  <si>
    <t>その他</t>
    <rPh sb="2" eb="3">
      <t>タ</t>
    </rPh>
    <phoneticPr fontId="2"/>
  </si>
  <si>
    <t>不詳</t>
    <rPh sb="0" eb="2">
      <t>フショウ</t>
    </rPh>
    <phoneticPr fontId="2"/>
  </si>
  <si>
    <t>合　　計</t>
    <rPh sb="0" eb="1">
      <t>ア</t>
    </rPh>
    <rPh sb="3" eb="4">
      <t>ケイ</t>
    </rPh>
    <phoneticPr fontId="2"/>
  </si>
  <si>
    <t>全体</t>
    <rPh sb="0" eb="2">
      <t>ゼンタイ</t>
    </rPh>
    <phoneticPr fontId="2"/>
  </si>
  <si>
    <t>行方不明者数</t>
    <rPh sb="0" eb="2">
      <t>ユクエ</t>
    </rPh>
    <rPh sb="2" eb="5">
      <t>フメイシャ</t>
    </rPh>
    <rPh sb="5" eb="6">
      <t>スウ</t>
    </rPh>
    <phoneticPr fontId="2"/>
  </si>
  <si>
    <t>人口（万人）</t>
    <rPh sb="0" eb="2">
      <t>ジンコウ</t>
    </rPh>
    <rPh sb="3" eb="5">
      <t>マンニン</t>
    </rPh>
    <phoneticPr fontId="2"/>
  </si>
  <si>
    <t>人口10万人当たりの行方不明者数</t>
    <rPh sb="0" eb="2">
      <t>ジンコウ</t>
    </rPh>
    <rPh sb="4" eb="6">
      <t>マンニン</t>
    </rPh>
    <rPh sb="6" eb="7">
      <t>ア</t>
    </rPh>
    <rPh sb="10" eb="12">
      <t>ユクエ</t>
    </rPh>
    <rPh sb="12" eb="15">
      <t>フメイシャ</t>
    </rPh>
    <rPh sb="15" eb="16">
      <t>スウ</t>
    </rPh>
    <phoneticPr fontId="2"/>
  </si>
  <si>
    <t>年　　代</t>
    <rPh sb="0" eb="1">
      <t>ネン</t>
    </rPh>
    <rPh sb="3" eb="4">
      <t>ダイ</t>
    </rPh>
    <phoneticPr fontId="2"/>
  </si>
  <si>
    <t>区分</t>
    <rPh sb="0" eb="2">
      <t>クブン</t>
    </rPh>
    <phoneticPr fontId="2"/>
  </si>
  <si>
    <t>発見</t>
    <rPh sb="0" eb="2">
      <t>ハッケン</t>
    </rPh>
    <phoneticPr fontId="2"/>
  </si>
  <si>
    <t>死亡確認</t>
    <rPh sb="0" eb="2">
      <t>シボウ</t>
    </rPh>
    <rPh sb="2" eb="4">
      <t>カクニン</t>
    </rPh>
    <phoneticPr fontId="2"/>
  </si>
  <si>
    <t>帰宅等確認、その他</t>
    <rPh sb="0" eb="2">
      <t>キタク</t>
    </rPh>
    <rPh sb="2" eb="3">
      <t>トウ</t>
    </rPh>
    <rPh sb="3" eb="5">
      <t>カクニン</t>
    </rPh>
    <rPh sb="8" eb="9">
      <t>タ</t>
    </rPh>
    <phoneticPr fontId="2"/>
  </si>
  <si>
    <t>２年～</t>
    <rPh sb="1" eb="2">
      <t>ネン</t>
    </rPh>
    <phoneticPr fontId="2"/>
  </si>
  <si>
    <t>受理
当日</t>
    <rPh sb="0" eb="2">
      <t>ジュリ</t>
    </rPh>
    <rPh sb="3" eb="5">
      <t>トウジツ</t>
    </rPh>
    <phoneticPr fontId="2"/>
  </si>
  <si>
    <t>２日～
７日</t>
    <rPh sb="1" eb="2">
      <t>ニチ</t>
    </rPh>
    <rPh sb="5" eb="6">
      <t>ニチ</t>
    </rPh>
    <phoneticPr fontId="2"/>
  </si>
  <si>
    <t>８日～
14日</t>
    <rPh sb="1" eb="2">
      <t>ニチ</t>
    </rPh>
    <rPh sb="6" eb="7">
      <t>ニチ</t>
    </rPh>
    <phoneticPr fontId="2"/>
  </si>
  <si>
    <t>15日～
１か月</t>
    <rPh sb="2" eb="3">
      <t>ニチ</t>
    </rPh>
    <rPh sb="7" eb="8">
      <t>ゲツ</t>
    </rPh>
    <phoneticPr fontId="2"/>
  </si>
  <si>
    <t>１か月～
３か月</t>
    <rPh sb="2" eb="3">
      <t>ゲツ</t>
    </rPh>
    <rPh sb="7" eb="8">
      <t>ゲツ</t>
    </rPh>
    <phoneticPr fontId="2"/>
  </si>
  <si>
    <t>３か月～
６か月</t>
    <rPh sb="2" eb="3">
      <t>ゲツ</t>
    </rPh>
    <rPh sb="7" eb="8">
      <t>ゲツ</t>
    </rPh>
    <phoneticPr fontId="2"/>
  </si>
  <si>
    <t>６か月～
１年</t>
    <rPh sb="2" eb="3">
      <t>ゲツ</t>
    </rPh>
    <rPh sb="6" eb="7">
      <t>ネン</t>
    </rPh>
    <phoneticPr fontId="2"/>
  </si>
  <si>
    <t>１年～
２年</t>
    <rPh sb="1" eb="2">
      <t>ネン</t>
    </rPh>
    <rPh sb="5" eb="6">
      <t>ネン</t>
    </rPh>
    <phoneticPr fontId="2"/>
  </si>
  <si>
    <t>行方不明者届受理から所在確認までの期間</t>
    <rPh sb="0" eb="2">
      <t>ユクエ</t>
    </rPh>
    <rPh sb="2" eb="5">
      <t>フメイシャ</t>
    </rPh>
    <rPh sb="5" eb="6">
      <t>トドケ</t>
    </rPh>
    <rPh sb="6" eb="8">
      <t>ジュリ</t>
    </rPh>
    <rPh sb="10" eb="12">
      <t>ショザイ</t>
    </rPh>
    <rPh sb="12" eb="14">
      <t>カクニン</t>
    </rPh>
    <rPh sb="17" eb="19">
      <t>キカン</t>
    </rPh>
    <phoneticPr fontId="2"/>
  </si>
  <si>
    <t>平成27年</t>
    <rPh sb="0" eb="2">
      <t>ヘイセイ</t>
    </rPh>
    <rPh sb="4" eb="5">
      <t>ネン</t>
    </rPh>
    <phoneticPr fontId="2"/>
  </si>
  <si>
    <t>70歳代</t>
    <rPh sb="2" eb="4">
      <t>サイダイ</t>
    </rPh>
    <phoneticPr fontId="2"/>
  </si>
  <si>
    <t>80歳以上</t>
    <rPh sb="2" eb="3">
      <t>サイ</t>
    </rPh>
    <rPh sb="3" eb="5">
      <t>イジョウ</t>
    </rPh>
    <phoneticPr fontId="2"/>
  </si>
  <si>
    <t>平成28年</t>
    <rPh sb="0" eb="2">
      <t>ヘイセイ</t>
    </rPh>
    <rPh sb="4" eb="5">
      <t>ネン</t>
    </rPh>
    <phoneticPr fontId="2"/>
  </si>
  <si>
    <t>前年対比（H28）</t>
    <rPh sb="0" eb="2">
      <t>ゼンネン</t>
    </rPh>
    <rPh sb="2" eb="4">
      <t>タイヒ</t>
    </rPh>
    <phoneticPr fontId="2"/>
  </si>
  <si>
    <t>平成28年の人口</t>
    <rPh sb="0" eb="2">
      <t>ヘイセイ</t>
    </rPh>
    <rPh sb="4" eb="5">
      <t>ネン</t>
    </rPh>
    <rPh sb="6" eb="8">
      <t>ジンコウ</t>
    </rPh>
    <phoneticPr fontId="2"/>
  </si>
  <si>
    <t>※  各年の人口は、総務省統計局の人口推計による総人口（各年10月1日現在）に基づく。</t>
    <rPh sb="3" eb="5">
      <t>カクトシ</t>
    </rPh>
    <rPh sb="6" eb="8">
      <t>ジンコウ</t>
    </rPh>
    <rPh sb="10" eb="13">
      <t>ソウムショウ</t>
    </rPh>
    <rPh sb="13" eb="16">
      <t>トウケイキョク</t>
    </rPh>
    <rPh sb="17" eb="19">
      <t>ジンコウ</t>
    </rPh>
    <rPh sb="19" eb="21">
      <t>スイケイ</t>
    </rPh>
    <rPh sb="24" eb="27">
      <t>ソウジンコウ</t>
    </rPh>
    <rPh sb="28" eb="30">
      <t>カクネン</t>
    </rPh>
    <rPh sb="32" eb="33">
      <t>ガツ</t>
    </rPh>
    <rPh sb="34" eb="35">
      <t>ニチ</t>
    </rPh>
    <rPh sb="35" eb="37">
      <t>ゲンザイ</t>
    </rPh>
    <rPh sb="39" eb="40">
      <t>モト</t>
    </rPh>
    <phoneticPr fontId="2"/>
  </si>
  <si>
    <t>《人口10万人当たりの行方不明者数（平成28年）》</t>
    <rPh sb="1" eb="3">
      <t>ジンコウ</t>
    </rPh>
    <rPh sb="5" eb="7">
      <t>マンニン</t>
    </rPh>
    <rPh sb="7" eb="8">
      <t>ア</t>
    </rPh>
    <rPh sb="11" eb="13">
      <t>ユクエ</t>
    </rPh>
    <rPh sb="13" eb="16">
      <t>フメイシャ</t>
    </rPh>
    <rPh sb="16" eb="17">
      <t>スウ</t>
    </rPh>
    <rPh sb="18" eb="20">
      <t>ヘイセイ</t>
    </rPh>
    <rPh sb="22" eb="23">
      <t>ネン</t>
    </rPh>
    <phoneticPr fontId="2"/>
  </si>
  <si>
    <t>《所在が確認された行方不明者の状況（平成28年）》</t>
    <rPh sb="1" eb="3">
      <t>ショザイ</t>
    </rPh>
    <rPh sb="4" eb="6">
      <t>カクニン</t>
    </rPh>
    <rPh sb="9" eb="11">
      <t>ユクエ</t>
    </rPh>
    <rPh sb="11" eb="14">
      <t>フメイシャ</t>
    </rPh>
    <rPh sb="15" eb="17">
      <t>ジョウキョウ</t>
    </rPh>
    <rPh sb="18" eb="20">
      <t>ヘイセイ</t>
    </rPh>
    <rPh sb="22" eb="23">
      <t>ネン</t>
    </rPh>
    <phoneticPr fontId="2"/>
  </si>
  <si>
    <t>１　性別</t>
    <rPh sb="2" eb="4">
      <t>セイベツ</t>
    </rPh>
    <phoneticPr fontId="2"/>
  </si>
  <si>
    <t>２　年齢別</t>
    <rPh sb="2" eb="5">
      <t>ネンレイベツ</t>
    </rPh>
    <phoneticPr fontId="2"/>
  </si>
  <si>
    <t>３　原因・動機別</t>
    <rPh sb="2" eb="4">
      <t>ゲンイン</t>
    </rPh>
    <rPh sb="5" eb="7">
      <t>ドウキ</t>
    </rPh>
    <rPh sb="7" eb="8">
      <t>ベツ</t>
    </rPh>
    <phoneticPr fontId="2"/>
  </si>
  <si>
    <t>４　所在確認数</t>
    <rPh sb="2" eb="4">
      <t>ショザイ</t>
    </rPh>
    <rPh sb="4" eb="7">
      <t>カクニンスウ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</si>
</sst>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_ 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3" xfId="0" applyFont="1" applyBorder="1">
      <alignment vertical="center"/>
    </xf>
    <xf numFmtId="3" fontId="4" fillId="0" borderId="1" xfId="0" applyNumberFormat="1" applyFont="1" applyBorder="1">
      <alignment vertical="center"/>
    </xf>
    <xf numFmtId="3" fontId="4" fillId="0" borderId="2" xfId="0" applyNumberFormat="1" applyFont="1" applyBorder="1">
      <alignment vertical="center"/>
    </xf>
    <xf numFmtId="3" fontId="4" fillId="0" borderId="3" xfId="0" applyNumberFormat="1" applyFont="1" applyBorder="1">
      <alignment vertical="center"/>
    </xf>
    <xf numFmtId="176" fontId="4" fillId="0" borderId="1" xfId="2" applyNumberFormat="1" applyFont="1" applyBorder="1">
      <alignment vertical="center"/>
    </xf>
    <xf numFmtId="176" fontId="4" fillId="0" borderId="3" xfId="2" applyNumberFormat="1" applyFont="1" applyBorder="1">
      <alignment vertical="center"/>
    </xf>
    <xf numFmtId="9" fontId="4" fillId="0" borderId="3" xfId="2" applyNumberFormat="1" applyFont="1" applyBorder="1">
      <alignment vertical="center"/>
    </xf>
    <xf numFmtId="176" fontId="4" fillId="0" borderId="2" xfId="2" applyNumberFormat="1" applyFont="1" applyBorder="1">
      <alignment vertical="center"/>
    </xf>
    <xf numFmtId="3" fontId="4" fillId="0" borderId="1" xfId="0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9" fontId="4" fillId="0" borderId="3" xfId="2" applyFont="1" applyBorder="1" applyAlignment="1">
      <alignment horizontal="right" vertical="center"/>
    </xf>
    <xf numFmtId="176" fontId="4" fillId="0" borderId="3" xfId="2" applyNumberFormat="1" applyFont="1" applyBorder="1" applyAlignment="1">
      <alignment horizontal="right" vertical="center"/>
    </xf>
    <xf numFmtId="38" fontId="4" fillId="0" borderId="3" xfId="1" applyFont="1" applyBorder="1">
      <alignment vertical="center"/>
    </xf>
    <xf numFmtId="38" fontId="4" fillId="0" borderId="1" xfId="1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9" fontId="4" fillId="0" borderId="3" xfId="2" applyFont="1" applyBorder="1" applyAlignment="1">
      <alignment vertical="center"/>
    </xf>
    <xf numFmtId="176" fontId="4" fillId="0" borderId="3" xfId="2" applyNumberFormat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0" fontId="4" fillId="0" borderId="20" xfId="0" applyFont="1" applyBorder="1">
      <alignment vertical="center"/>
    </xf>
    <xf numFmtId="3" fontId="4" fillId="0" borderId="3" xfId="1" applyNumberFormat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" fontId="4" fillId="0" borderId="4" xfId="0" applyNumberFormat="1" applyFont="1" applyBorder="1">
      <alignment vertical="center"/>
    </xf>
    <xf numFmtId="176" fontId="4" fillId="0" borderId="4" xfId="2" applyNumberFormat="1" applyFont="1" applyBorder="1">
      <alignment vertical="center"/>
    </xf>
    <xf numFmtId="0" fontId="4" fillId="0" borderId="4" xfId="0" applyFont="1" applyBorder="1">
      <alignment vertical="center"/>
    </xf>
    <xf numFmtId="176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1" xfId="2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"/>
  <sheetViews>
    <sheetView tabSelected="1" workbookViewId="0">
      <selection activeCell="A48" sqref="A48:C48"/>
    </sheetView>
  </sheetViews>
  <sheetFormatPr defaultColWidth="9" defaultRowHeight="12" x14ac:dyDescent="0.2"/>
  <cols>
    <col min="1" max="3" width="4" style="7" customWidth="1"/>
    <col min="4" max="13" width="8.109375" style="7" customWidth="1"/>
    <col min="14" max="14" width="1.21875" style="7" customWidth="1"/>
    <col min="15" max="16" width="8.109375" style="7" customWidth="1"/>
    <col min="17" max="17" width="1.21875" style="7" customWidth="1"/>
    <col min="18" max="16384" width="9" style="7"/>
  </cols>
  <sheetData>
    <row r="1" spans="1:19" x14ac:dyDescent="0.2">
      <c r="A1" s="1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ht="22.5" customHeight="1" x14ac:dyDescent="0.2">
      <c r="A3" s="52"/>
      <c r="B3" s="69"/>
      <c r="C3" s="53"/>
      <c r="D3" s="52" t="s">
        <v>4</v>
      </c>
      <c r="E3" s="53"/>
      <c r="F3" s="52" t="s">
        <v>5</v>
      </c>
      <c r="G3" s="53"/>
      <c r="H3" s="52" t="s">
        <v>6</v>
      </c>
      <c r="I3" s="53"/>
      <c r="J3" s="54" t="s">
        <v>51</v>
      </c>
      <c r="K3" s="51"/>
      <c r="L3" s="54" t="s">
        <v>54</v>
      </c>
      <c r="M3" s="51"/>
      <c r="N3" s="2"/>
      <c r="O3" s="51" t="s">
        <v>55</v>
      </c>
      <c r="P3" s="51"/>
    </row>
    <row r="4" spans="1:19" ht="22.5" customHeight="1" x14ac:dyDescent="0.2">
      <c r="A4" s="70"/>
      <c r="B4" s="71"/>
      <c r="C4" s="72"/>
      <c r="D4" s="48"/>
      <c r="E4" s="47" t="s">
        <v>3</v>
      </c>
      <c r="F4" s="48"/>
      <c r="G4" s="47" t="s">
        <v>3</v>
      </c>
      <c r="H4" s="48"/>
      <c r="I4" s="47" t="s">
        <v>3</v>
      </c>
      <c r="J4" s="48"/>
      <c r="K4" s="47" t="s">
        <v>3</v>
      </c>
      <c r="L4" s="3"/>
      <c r="M4" s="4" t="s">
        <v>3</v>
      </c>
      <c r="N4" s="2"/>
      <c r="O4" s="4" t="s">
        <v>8</v>
      </c>
      <c r="P4" s="4" t="s">
        <v>9</v>
      </c>
    </row>
    <row r="5" spans="1:19" ht="22.5" customHeight="1" x14ac:dyDescent="0.2">
      <c r="A5" s="65" t="s">
        <v>0</v>
      </c>
      <c r="B5" s="66"/>
      <c r="C5" s="67"/>
      <c r="D5" s="20">
        <v>52187</v>
      </c>
      <c r="E5" s="21">
        <f>D5/D7</f>
        <v>0.64340225123596062</v>
      </c>
      <c r="F5" s="20">
        <v>53916</v>
      </c>
      <c r="G5" s="21">
        <f>F5/F7</f>
        <v>0.64225472911802539</v>
      </c>
      <c r="H5" s="20">
        <v>52736</v>
      </c>
      <c r="I5" s="21">
        <f>H5/H7</f>
        <v>0.64951412067542769</v>
      </c>
      <c r="J5" s="20">
        <v>53319</v>
      </c>
      <c r="K5" s="21">
        <f>J5/J7</f>
        <v>0.64995428780398612</v>
      </c>
      <c r="L5" s="20">
        <v>54664</v>
      </c>
      <c r="M5" s="21">
        <f>L5/L7</f>
        <v>0.64424278137890389</v>
      </c>
      <c r="N5" s="2"/>
      <c r="O5" s="20">
        <f>L5-J5</f>
        <v>1345</v>
      </c>
      <c r="P5" s="21">
        <f t="shared" ref="P5:P7" si="0">(L5/J5)-1</f>
        <v>2.5225529361015742E-2</v>
      </c>
    </row>
    <row r="6" spans="1:19" ht="22.5" customHeight="1" thickBot="1" x14ac:dyDescent="0.25">
      <c r="A6" s="59" t="s">
        <v>1</v>
      </c>
      <c r="B6" s="60"/>
      <c r="C6" s="61"/>
      <c r="D6" s="22">
        <v>28924</v>
      </c>
      <c r="E6" s="23">
        <f>D6/D7</f>
        <v>0.35659774876403938</v>
      </c>
      <c r="F6" s="22">
        <v>30032</v>
      </c>
      <c r="G6" s="23">
        <f>F6/F7</f>
        <v>0.35774527088197455</v>
      </c>
      <c r="H6" s="22">
        <v>28457</v>
      </c>
      <c r="I6" s="23">
        <f>H6/H7</f>
        <v>0.35048587932457231</v>
      </c>
      <c r="J6" s="22">
        <v>28716</v>
      </c>
      <c r="K6" s="23">
        <f>J6/J7</f>
        <v>0.35004571219601388</v>
      </c>
      <c r="L6" s="22">
        <v>30186</v>
      </c>
      <c r="M6" s="23">
        <f>L6/L7</f>
        <v>0.35575721862109605</v>
      </c>
      <c r="N6" s="2"/>
      <c r="O6" s="22">
        <f>L6-J6</f>
        <v>1470</v>
      </c>
      <c r="P6" s="23">
        <f t="shared" si="0"/>
        <v>5.1190973673213458E-2</v>
      </c>
    </row>
    <row r="7" spans="1:19" ht="22.5" customHeight="1" thickTop="1" x14ac:dyDescent="0.2">
      <c r="A7" s="62" t="s">
        <v>2</v>
      </c>
      <c r="B7" s="63"/>
      <c r="C7" s="64"/>
      <c r="D7" s="24">
        <f t="shared" ref="D7:K7" si="1">SUM(D5:D6)</f>
        <v>81111</v>
      </c>
      <c r="E7" s="25">
        <f t="shared" si="1"/>
        <v>1</v>
      </c>
      <c r="F7" s="24">
        <f t="shared" si="1"/>
        <v>83948</v>
      </c>
      <c r="G7" s="26">
        <f t="shared" si="1"/>
        <v>1</v>
      </c>
      <c r="H7" s="24">
        <v>81193</v>
      </c>
      <c r="I7" s="26">
        <f t="shared" si="1"/>
        <v>1</v>
      </c>
      <c r="J7" s="24">
        <f t="shared" si="1"/>
        <v>82035</v>
      </c>
      <c r="K7" s="26">
        <f t="shared" si="1"/>
        <v>1</v>
      </c>
      <c r="L7" s="24">
        <f t="shared" ref="L7:M7" si="2">SUM(L5:L6)</f>
        <v>84850</v>
      </c>
      <c r="M7" s="26">
        <f t="shared" si="2"/>
        <v>1</v>
      </c>
      <c r="N7" s="5"/>
      <c r="O7" s="24">
        <f>SUM(O5:O6)</f>
        <v>2815</v>
      </c>
      <c r="P7" s="27">
        <f t="shared" si="0"/>
        <v>3.4314621807765011E-2</v>
      </c>
    </row>
    <row r="10" spans="1:19" x14ac:dyDescent="0.2">
      <c r="A10" s="30" t="s">
        <v>61</v>
      </c>
      <c r="B10" s="6"/>
      <c r="C10" s="6"/>
    </row>
    <row r="12" spans="1:19" ht="22.5" customHeight="1" x14ac:dyDescent="0.2">
      <c r="A12" s="52" t="s">
        <v>10</v>
      </c>
      <c r="B12" s="69"/>
      <c r="C12" s="53"/>
      <c r="D12" s="52" t="s">
        <v>4</v>
      </c>
      <c r="E12" s="53"/>
      <c r="F12" s="52" t="s">
        <v>5</v>
      </c>
      <c r="G12" s="53"/>
      <c r="H12" s="52" t="s">
        <v>6</v>
      </c>
      <c r="I12" s="53"/>
      <c r="J12" s="54" t="s">
        <v>51</v>
      </c>
      <c r="K12" s="51"/>
      <c r="L12" s="54" t="s">
        <v>54</v>
      </c>
      <c r="M12" s="51"/>
      <c r="O12" s="51" t="s">
        <v>7</v>
      </c>
      <c r="P12" s="51"/>
      <c r="R12" s="54" t="s">
        <v>56</v>
      </c>
      <c r="S12" s="54"/>
    </row>
    <row r="13" spans="1:19" ht="22.5" customHeight="1" x14ac:dyDescent="0.2">
      <c r="A13" s="70"/>
      <c r="B13" s="71"/>
      <c r="C13" s="72"/>
      <c r="D13" s="10"/>
      <c r="E13" s="47" t="s">
        <v>3</v>
      </c>
      <c r="F13" s="10"/>
      <c r="G13" s="47" t="s">
        <v>3</v>
      </c>
      <c r="H13" s="10"/>
      <c r="I13" s="47" t="s">
        <v>3</v>
      </c>
      <c r="J13" s="10"/>
      <c r="K13" s="47" t="s">
        <v>3</v>
      </c>
      <c r="L13" s="10"/>
      <c r="M13" s="4" t="s">
        <v>3</v>
      </c>
      <c r="O13" s="4" t="s">
        <v>8</v>
      </c>
      <c r="P13" s="4" t="s">
        <v>9</v>
      </c>
      <c r="R13" s="12" t="s">
        <v>11</v>
      </c>
      <c r="S13" s="4" t="s">
        <v>3</v>
      </c>
    </row>
    <row r="14" spans="1:19" ht="22.5" customHeight="1" x14ac:dyDescent="0.2">
      <c r="A14" s="65" t="s">
        <v>12</v>
      </c>
      <c r="B14" s="66"/>
      <c r="C14" s="67"/>
      <c r="D14" s="29">
        <v>1000</v>
      </c>
      <c r="E14" s="16">
        <f>D14/D23</f>
        <v>1.2328784012032893E-2</v>
      </c>
      <c r="F14" s="13">
        <v>943</v>
      </c>
      <c r="G14" s="16">
        <f>F14/F23</f>
        <v>1.1233144327440797E-2</v>
      </c>
      <c r="H14" s="9">
        <v>969</v>
      </c>
      <c r="I14" s="16">
        <f>H14/H23</f>
        <v>1.1934526375426453E-2</v>
      </c>
      <c r="J14" s="9">
        <v>900</v>
      </c>
      <c r="K14" s="16">
        <f>J14/J23</f>
        <v>1.0970927043335162E-2</v>
      </c>
      <c r="L14" s="9">
        <v>1132</v>
      </c>
      <c r="M14" s="16">
        <f>L14/L23</f>
        <v>1.3341190335886859E-2</v>
      </c>
      <c r="O14" s="9">
        <f>L14-J14</f>
        <v>232</v>
      </c>
      <c r="P14" s="16">
        <f>(L14/J14)-1</f>
        <v>0.25777777777777788</v>
      </c>
      <c r="R14" s="13">
        <v>1027</v>
      </c>
      <c r="S14" s="16">
        <f>R14/R23</f>
        <v>8.0910738202158675E-2</v>
      </c>
    </row>
    <row r="15" spans="1:19" ht="22.5" customHeight="1" x14ac:dyDescent="0.2">
      <c r="A15" s="65" t="s">
        <v>13</v>
      </c>
      <c r="B15" s="66"/>
      <c r="C15" s="67"/>
      <c r="D15" s="13">
        <v>19300</v>
      </c>
      <c r="E15" s="16">
        <f>D15/D23</f>
        <v>0.23794553143223485</v>
      </c>
      <c r="F15" s="13">
        <v>19858</v>
      </c>
      <c r="G15" s="16">
        <f>F15/F23</f>
        <v>0.23655119836089009</v>
      </c>
      <c r="H15" s="13">
        <v>17763</v>
      </c>
      <c r="I15" s="16">
        <f>H15/H23</f>
        <v>0.21877501755077408</v>
      </c>
      <c r="J15" s="13">
        <v>17071</v>
      </c>
      <c r="K15" s="16">
        <f>J15/J23</f>
        <v>0.20809410617419394</v>
      </c>
      <c r="L15" s="13">
        <v>17118</v>
      </c>
      <c r="M15" s="16">
        <f>L15/L23</f>
        <v>0.20174425456688275</v>
      </c>
      <c r="O15" s="9">
        <f t="shared" ref="O15:O22" si="3">L15-J15</f>
        <v>47</v>
      </c>
      <c r="P15" s="16">
        <f t="shared" ref="P15:P28" si="4">(L15/J15)-1</f>
        <v>2.7532071934859292E-3</v>
      </c>
      <c r="R15" s="13">
        <v>1155</v>
      </c>
      <c r="S15" s="16">
        <f>R15/R23</f>
        <v>9.0995036634365395E-2</v>
      </c>
    </row>
    <row r="16" spans="1:19" ht="22.5" customHeight="1" x14ac:dyDescent="0.2">
      <c r="A16" s="65" t="s">
        <v>14</v>
      </c>
      <c r="B16" s="66"/>
      <c r="C16" s="67"/>
      <c r="D16" s="13">
        <v>13856</v>
      </c>
      <c r="E16" s="16">
        <f>D16/D23</f>
        <v>0.17082763127072778</v>
      </c>
      <c r="F16" s="13">
        <v>14952</v>
      </c>
      <c r="G16" s="16">
        <f>F16/F23</f>
        <v>0.17811025873159575</v>
      </c>
      <c r="H16" s="13">
        <v>15814</v>
      </c>
      <c r="I16" s="16">
        <f>H16/H23</f>
        <v>0.19477048514034462</v>
      </c>
      <c r="J16" s="13">
        <v>16005</v>
      </c>
      <c r="K16" s="16">
        <f>J16/J23</f>
        <v>0.1950996525873103</v>
      </c>
      <c r="L16" s="13">
        <v>16038</v>
      </c>
      <c r="M16" s="16">
        <f>L16/L23</f>
        <v>0.18901591043017088</v>
      </c>
      <c r="O16" s="9">
        <f t="shared" si="3"/>
        <v>33</v>
      </c>
      <c r="P16" s="16">
        <f t="shared" si="4"/>
        <v>2.0618556701030855E-3</v>
      </c>
      <c r="R16" s="13">
        <v>1254</v>
      </c>
      <c r="S16" s="16">
        <f>R16/R23</f>
        <v>9.8794611203025295E-2</v>
      </c>
    </row>
    <row r="17" spans="1:19" ht="22.5" customHeight="1" x14ac:dyDescent="0.2">
      <c r="A17" s="65" t="s">
        <v>15</v>
      </c>
      <c r="B17" s="66"/>
      <c r="C17" s="67"/>
      <c r="D17" s="13">
        <v>10980</v>
      </c>
      <c r="E17" s="16">
        <f>D17/D23</f>
        <v>0.13537004845212117</v>
      </c>
      <c r="F17" s="13">
        <v>11179</v>
      </c>
      <c r="G17" s="16">
        <f>F17/F23</f>
        <v>0.13316576928574833</v>
      </c>
      <c r="H17" s="13">
        <v>10814</v>
      </c>
      <c r="I17" s="16">
        <f>H17/H23</f>
        <v>0.13318882169645166</v>
      </c>
      <c r="J17" s="13">
        <v>10827</v>
      </c>
      <c r="K17" s="16">
        <f>J17/J23</f>
        <v>0.13198025233132199</v>
      </c>
      <c r="L17" s="13">
        <v>10495</v>
      </c>
      <c r="M17" s="16">
        <f>L17/L23</f>
        <v>0.12368886269888038</v>
      </c>
      <c r="O17" s="13">
        <f>L17-J17</f>
        <v>-332</v>
      </c>
      <c r="P17" s="16">
        <f t="shared" si="4"/>
        <v>-3.0664080539392291E-2</v>
      </c>
      <c r="R17" s="13">
        <v>1538</v>
      </c>
      <c r="S17" s="16">
        <f>R17/R23</f>
        <v>0.12116914834948397</v>
      </c>
    </row>
    <row r="18" spans="1:19" ht="22.5" customHeight="1" x14ac:dyDescent="0.2">
      <c r="A18" s="65" t="s">
        <v>16</v>
      </c>
      <c r="B18" s="66"/>
      <c r="C18" s="67"/>
      <c r="D18" s="13">
        <v>9127</v>
      </c>
      <c r="E18" s="16">
        <f>D18/D23</f>
        <v>0.11252481167782422</v>
      </c>
      <c r="F18" s="13">
        <v>9248</v>
      </c>
      <c r="G18" s="16">
        <f>F18/F23</f>
        <v>0.1101634345070758</v>
      </c>
      <c r="H18" s="13">
        <v>8993</v>
      </c>
      <c r="I18" s="16">
        <f>H18/H23</f>
        <v>0.11076077987018586</v>
      </c>
      <c r="J18" s="13">
        <v>8980</v>
      </c>
      <c r="K18" s="16">
        <f>J18/J23</f>
        <v>0.10946547205461084</v>
      </c>
      <c r="L18" s="13">
        <v>8769</v>
      </c>
      <c r="M18" s="16">
        <f>L18/L23</f>
        <v>0.10334708308780201</v>
      </c>
      <c r="O18" s="9">
        <f t="shared" si="3"/>
        <v>-211</v>
      </c>
      <c r="P18" s="16">
        <f t="shared" si="4"/>
        <v>-2.3496659242761675E-2</v>
      </c>
      <c r="R18" s="13">
        <v>1899</v>
      </c>
      <c r="S18" s="16">
        <f>R18/R23</f>
        <v>0.149610021271567</v>
      </c>
    </row>
    <row r="19" spans="1:19" ht="22.5" customHeight="1" x14ac:dyDescent="0.2">
      <c r="A19" s="65" t="s">
        <v>17</v>
      </c>
      <c r="B19" s="66"/>
      <c r="C19" s="67"/>
      <c r="D19" s="13">
        <v>6478</v>
      </c>
      <c r="E19" s="16">
        <f>D19/D23</f>
        <v>7.9865862829949077E-2</v>
      </c>
      <c r="F19" s="13">
        <v>6493</v>
      </c>
      <c r="G19" s="16">
        <f>F19/F23</f>
        <v>7.7345499594987377E-2</v>
      </c>
      <c r="H19" s="13">
        <v>5991</v>
      </c>
      <c r="I19" s="16">
        <f>H19/H23</f>
        <v>7.3787149138472535E-2</v>
      </c>
      <c r="J19" s="13">
        <v>5856</v>
      </c>
      <c r="K19" s="16">
        <f>J19/J23</f>
        <v>7.1384165295300783E-2</v>
      </c>
      <c r="L19" s="13">
        <v>5649</v>
      </c>
      <c r="M19" s="16">
        <f>L19/L23</f>
        <v>6.6576311137301114E-2</v>
      </c>
      <c r="O19" s="9">
        <f t="shared" si="3"/>
        <v>-207</v>
      </c>
      <c r="P19" s="16">
        <f t="shared" si="4"/>
        <v>-3.5348360655737654E-2</v>
      </c>
      <c r="R19" s="13">
        <v>1545</v>
      </c>
      <c r="S19" s="16">
        <f>R19/R23</f>
        <v>0.12172063341999527</v>
      </c>
    </row>
    <row r="20" spans="1:19" ht="22.5" customHeight="1" x14ac:dyDescent="0.2">
      <c r="A20" s="65" t="s">
        <v>18</v>
      </c>
      <c r="B20" s="66"/>
      <c r="C20" s="67"/>
      <c r="D20" s="13">
        <v>6142</v>
      </c>
      <c r="E20" s="16">
        <f>D20/D23</f>
        <v>7.5723391401906023E-2</v>
      </c>
      <c r="F20" s="13">
        <v>6115</v>
      </c>
      <c r="G20" s="16">
        <f>F20/F23</f>
        <v>7.2842712155143666E-2</v>
      </c>
      <c r="H20" s="13">
        <v>5648</v>
      </c>
      <c r="I20" s="16">
        <f>H20/H23</f>
        <v>6.9562647026221475E-2</v>
      </c>
      <c r="J20" s="13">
        <v>5715</v>
      </c>
      <c r="K20" s="16">
        <f>J20/J23</f>
        <v>6.9665386725178274E-2</v>
      </c>
      <c r="L20" s="13">
        <v>5942</v>
      </c>
      <c r="M20" s="16">
        <f>L20/L23</f>
        <v>7.0029463759575722E-2</v>
      </c>
      <c r="O20" s="9">
        <f t="shared" si="3"/>
        <v>227</v>
      </c>
      <c r="P20" s="16">
        <f t="shared" si="4"/>
        <v>3.9720034995625486E-2</v>
      </c>
      <c r="R20" s="13">
        <v>1844</v>
      </c>
      <c r="S20" s="16">
        <f>R20/R23</f>
        <v>0.14527692428897818</v>
      </c>
    </row>
    <row r="21" spans="1:19" ht="22.5" customHeight="1" x14ac:dyDescent="0.2">
      <c r="A21" s="65" t="s">
        <v>52</v>
      </c>
      <c r="B21" s="66"/>
      <c r="C21" s="67"/>
      <c r="D21" s="43">
        <v>7788</v>
      </c>
      <c r="E21" s="44">
        <f>D21/D23</f>
        <v>9.6016569885712166E-2</v>
      </c>
      <c r="F21" s="43">
        <v>8237</v>
      </c>
      <c r="G21" s="44">
        <f>F21/F23</f>
        <v>9.8120264925906517E-2</v>
      </c>
      <c r="H21" s="43">
        <v>8075</v>
      </c>
      <c r="I21" s="44">
        <f>H21/H23</f>
        <v>9.9454386461887104E-2</v>
      </c>
      <c r="J21" s="43">
        <v>8558</v>
      </c>
      <c r="K21" s="44">
        <f>J21/J23</f>
        <v>0.10432132626318034</v>
      </c>
      <c r="L21" s="43">
        <v>9589</v>
      </c>
      <c r="M21" s="44">
        <f>L21/L23</f>
        <v>0.11301119622863877</v>
      </c>
      <c r="O21" s="45">
        <f t="shared" si="3"/>
        <v>1031</v>
      </c>
      <c r="P21" s="16">
        <f t="shared" si="4"/>
        <v>0.12047207291423234</v>
      </c>
      <c r="R21" s="43">
        <v>1393</v>
      </c>
      <c r="S21" s="44">
        <f>R21/R23</f>
        <v>0.10974552903174978</v>
      </c>
    </row>
    <row r="22" spans="1:19" ht="22.5" customHeight="1" thickBot="1" x14ac:dyDescent="0.25">
      <c r="A22" s="59" t="s">
        <v>53</v>
      </c>
      <c r="B22" s="60"/>
      <c r="C22" s="61"/>
      <c r="D22" s="14">
        <v>6440</v>
      </c>
      <c r="E22" s="19">
        <f>D22/D23</f>
        <v>7.9397369037491838E-2</v>
      </c>
      <c r="F22" s="14">
        <v>6923</v>
      </c>
      <c r="G22" s="19">
        <f>F22/F23</f>
        <v>8.2467718111211702E-2</v>
      </c>
      <c r="H22" s="14">
        <v>7126</v>
      </c>
      <c r="I22" s="19">
        <f>H22/H23</f>
        <v>8.7766186740236229E-2</v>
      </c>
      <c r="J22" s="14">
        <v>8123</v>
      </c>
      <c r="K22" s="19">
        <f>J22/J23</f>
        <v>9.9018711525568348E-2</v>
      </c>
      <c r="L22" s="14">
        <v>10118</v>
      </c>
      <c r="M22" s="19">
        <f>L22/L23</f>
        <v>0.11924572775486152</v>
      </c>
      <c r="O22" s="11">
        <f t="shared" si="3"/>
        <v>1995</v>
      </c>
      <c r="P22" s="19">
        <f t="shared" si="4"/>
        <v>0.24559891665640765</v>
      </c>
      <c r="R22" s="14">
        <v>1038</v>
      </c>
      <c r="S22" s="19">
        <f>R22/R23</f>
        <v>8.1777357598676437E-2</v>
      </c>
    </row>
    <row r="23" spans="1:19" ht="22.5" customHeight="1" thickTop="1" x14ac:dyDescent="0.2">
      <c r="A23" s="62" t="s">
        <v>2</v>
      </c>
      <c r="B23" s="63"/>
      <c r="C23" s="64"/>
      <c r="D23" s="15">
        <f t="shared" ref="D23:K23" si="5">SUM(D14:D22)</f>
        <v>81111</v>
      </c>
      <c r="E23" s="18">
        <f t="shared" si="5"/>
        <v>1</v>
      </c>
      <c r="F23" s="15">
        <f t="shared" si="5"/>
        <v>83948</v>
      </c>
      <c r="G23" s="18">
        <f t="shared" si="5"/>
        <v>1</v>
      </c>
      <c r="H23" s="15">
        <f t="shared" si="5"/>
        <v>81193</v>
      </c>
      <c r="I23" s="18">
        <f t="shared" si="5"/>
        <v>1</v>
      </c>
      <c r="J23" s="15">
        <f t="shared" si="5"/>
        <v>82035</v>
      </c>
      <c r="K23" s="18">
        <f t="shared" si="5"/>
        <v>1</v>
      </c>
      <c r="L23" s="15">
        <f t="shared" ref="L23:M23" si="6">SUM(L14:L22)</f>
        <v>84850</v>
      </c>
      <c r="M23" s="18">
        <f t="shared" si="6"/>
        <v>1</v>
      </c>
      <c r="O23" s="10">
        <f>SUM(O14:O22)</f>
        <v>2815</v>
      </c>
      <c r="P23" s="49">
        <f t="shared" si="4"/>
        <v>3.4314621807765011E-2</v>
      </c>
      <c r="R23" s="28">
        <f>SUM(R14:R22)</f>
        <v>12693</v>
      </c>
      <c r="S23" s="18">
        <f>SUM(S14:S22)</f>
        <v>1</v>
      </c>
    </row>
    <row r="24" spans="1:19" ht="11.25" customHeight="1" x14ac:dyDescent="0.2">
      <c r="A24" s="2"/>
      <c r="B24" s="2"/>
      <c r="C24" s="2"/>
      <c r="P24" s="46"/>
    </row>
    <row r="25" spans="1:19" ht="22.5" customHeight="1" x14ac:dyDescent="0.2">
      <c r="A25" s="65" t="s">
        <v>20</v>
      </c>
      <c r="B25" s="66"/>
      <c r="C25" s="67"/>
      <c r="D25" s="13">
        <v>20300</v>
      </c>
      <c r="E25" s="16">
        <f>D25/D23</f>
        <v>0.25027431544426776</v>
      </c>
      <c r="F25" s="13">
        <v>20801</v>
      </c>
      <c r="G25" s="16">
        <f>F25/F23</f>
        <v>0.24778434268833088</v>
      </c>
      <c r="H25" s="13">
        <v>18732</v>
      </c>
      <c r="I25" s="16">
        <f>H25/H23</f>
        <v>0.23070954392620052</v>
      </c>
      <c r="J25" s="13">
        <v>17971</v>
      </c>
      <c r="K25" s="16">
        <f>J25/J23</f>
        <v>0.2190650332175291</v>
      </c>
      <c r="L25" s="13">
        <v>18250</v>
      </c>
      <c r="M25" s="16">
        <f>L25/L23</f>
        <v>0.2150854449027696</v>
      </c>
      <c r="O25" s="9">
        <f>L25-J25</f>
        <v>279</v>
      </c>
      <c r="P25" s="16">
        <f t="shared" si="4"/>
        <v>1.5525012520171355E-2</v>
      </c>
      <c r="R25" s="13">
        <v>2182</v>
      </c>
      <c r="S25" s="16">
        <f>R25/R23</f>
        <v>0.17190577483652406</v>
      </c>
    </row>
    <row r="26" spans="1:19" ht="22.5" customHeight="1" x14ac:dyDescent="0.2">
      <c r="A26" s="65" t="s">
        <v>21</v>
      </c>
      <c r="B26" s="66"/>
      <c r="C26" s="67"/>
      <c r="D26" s="13">
        <v>60811</v>
      </c>
      <c r="E26" s="16">
        <f>D26/D23</f>
        <v>0.7497256845557323</v>
      </c>
      <c r="F26" s="13">
        <v>63147</v>
      </c>
      <c r="G26" s="16">
        <f>F26/F23</f>
        <v>0.75221565731166917</v>
      </c>
      <c r="H26" s="13">
        <v>62461</v>
      </c>
      <c r="I26" s="16">
        <f>H26/H23</f>
        <v>0.76929045607379942</v>
      </c>
      <c r="J26" s="13">
        <v>64064</v>
      </c>
      <c r="K26" s="16">
        <f>J26/J23</f>
        <v>0.78093496678247087</v>
      </c>
      <c r="L26" s="13">
        <v>66600</v>
      </c>
      <c r="M26" s="16">
        <f>L26/L23</f>
        <v>0.7849145550972304</v>
      </c>
      <c r="O26" s="9">
        <f>L26-J26</f>
        <v>2536</v>
      </c>
      <c r="P26" s="16">
        <f t="shared" si="4"/>
        <v>3.9585414585414647E-2</v>
      </c>
      <c r="R26" s="13">
        <v>10511</v>
      </c>
      <c r="S26" s="16">
        <f>R26/R23</f>
        <v>0.82809422516347597</v>
      </c>
    </row>
    <row r="27" spans="1:19" ht="11.25" customHeight="1" x14ac:dyDescent="0.2">
      <c r="A27" s="2"/>
      <c r="B27" s="2"/>
      <c r="C27" s="2"/>
    </row>
    <row r="28" spans="1:19" ht="22.5" customHeight="1" x14ac:dyDescent="0.2">
      <c r="A28" s="65" t="s">
        <v>19</v>
      </c>
      <c r="B28" s="66"/>
      <c r="C28" s="67"/>
      <c r="D28" s="13">
        <f>SUM(D21:D22)</f>
        <v>14228</v>
      </c>
      <c r="E28" s="16">
        <f>D28/D$23</f>
        <v>0.175413938923204</v>
      </c>
      <c r="F28" s="13">
        <f>SUM(F21:F22)</f>
        <v>15160</v>
      </c>
      <c r="G28" s="16">
        <f>F28/F$23</f>
        <v>0.1805879830371182</v>
      </c>
      <c r="H28" s="13">
        <f>SUM(H21:H22)</f>
        <v>15201</v>
      </c>
      <c r="I28" s="16">
        <f>H28/H$23</f>
        <v>0.18722057320212335</v>
      </c>
      <c r="J28" s="13">
        <f>SUM(J21:J22)</f>
        <v>16681</v>
      </c>
      <c r="K28" s="16">
        <f>J28/J$23</f>
        <v>0.20334003778874871</v>
      </c>
      <c r="L28" s="13">
        <f>SUM(L21:L22)</f>
        <v>19707</v>
      </c>
      <c r="M28" s="16">
        <f>L28/L$23</f>
        <v>0.23225692398350029</v>
      </c>
      <c r="O28" s="9">
        <f>L28-J28</f>
        <v>3026</v>
      </c>
      <c r="P28" s="16">
        <f t="shared" si="4"/>
        <v>0.18140399256639284</v>
      </c>
      <c r="R28" s="13">
        <v>2431</v>
      </c>
      <c r="S28" s="16">
        <f>R28/R$23</f>
        <v>0.19152288663042621</v>
      </c>
    </row>
    <row r="29" spans="1:19" x14ac:dyDescent="0.2">
      <c r="D29" s="50" t="s">
        <v>57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3" spans="1:16" x14ac:dyDescent="0.2">
      <c r="A33" s="7" t="s">
        <v>58</v>
      </c>
    </row>
    <row r="35" spans="1:16" ht="22.5" customHeight="1" x14ac:dyDescent="0.2">
      <c r="A35" s="51" t="s">
        <v>36</v>
      </c>
      <c r="B35" s="51"/>
      <c r="C35" s="51"/>
      <c r="D35" s="4" t="s">
        <v>12</v>
      </c>
      <c r="E35" s="4" t="s">
        <v>13</v>
      </c>
      <c r="F35" s="4" t="s">
        <v>14</v>
      </c>
      <c r="G35" s="4" t="s">
        <v>15</v>
      </c>
      <c r="H35" s="4" t="s">
        <v>16</v>
      </c>
      <c r="I35" s="4" t="s">
        <v>17</v>
      </c>
      <c r="J35" s="4" t="s">
        <v>18</v>
      </c>
      <c r="K35" s="42" t="s">
        <v>52</v>
      </c>
      <c r="L35" s="4" t="s">
        <v>53</v>
      </c>
      <c r="M35" s="4" t="s">
        <v>32</v>
      </c>
    </row>
    <row r="36" spans="1:16" ht="22.5" customHeight="1" x14ac:dyDescent="0.2">
      <c r="A36" s="51" t="s">
        <v>33</v>
      </c>
      <c r="B36" s="51"/>
      <c r="C36" s="51"/>
      <c r="D36" s="9">
        <v>1132</v>
      </c>
      <c r="E36" s="13">
        <v>17118</v>
      </c>
      <c r="F36" s="13">
        <v>16038</v>
      </c>
      <c r="G36" s="13">
        <v>10495</v>
      </c>
      <c r="H36" s="13">
        <v>8769</v>
      </c>
      <c r="I36" s="13">
        <v>5649</v>
      </c>
      <c r="J36" s="13">
        <v>5942</v>
      </c>
      <c r="K36" s="43">
        <v>9589</v>
      </c>
      <c r="L36" s="13">
        <v>10118</v>
      </c>
      <c r="M36" s="29">
        <f>SUM(D36:L36)</f>
        <v>84850</v>
      </c>
    </row>
    <row r="37" spans="1:16" ht="22.5" customHeight="1" x14ac:dyDescent="0.2">
      <c r="A37" s="51" t="s">
        <v>34</v>
      </c>
      <c r="B37" s="51"/>
      <c r="C37" s="51"/>
      <c r="D37" s="13">
        <v>1027</v>
      </c>
      <c r="E37" s="13">
        <v>1155</v>
      </c>
      <c r="F37" s="13">
        <v>1254</v>
      </c>
      <c r="G37" s="13">
        <v>1538</v>
      </c>
      <c r="H37" s="13">
        <v>1899</v>
      </c>
      <c r="I37" s="13">
        <v>1545</v>
      </c>
      <c r="J37" s="13">
        <v>1844</v>
      </c>
      <c r="K37" s="43">
        <v>1393</v>
      </c>
      <c r="L37" s="15">
        <v>1038</v>
      </c>
      <c r="M37" s="29">
        <f>SUM(D37:L37)</f>
        <v>12693</v>
      </c>
    </row>
    <row r="38" spans="1:16" ht="22.5" customHeight="1" x14ac:dyDescent="0.2">
      <c r="A38" s="68" t="s">
        <v>35</v>
      </c>
      <c r="B38" s="68"/>
      <c r="C38" s="68"/>
      <c r="D38" s="73">
        <f>(D36/D37)*10</f>
        <v>11.022395326192795</v>
      </c>
      <c r="E38" s="73">
        <f t="shared" ref="E38:M38" si="7">(E36/E37)*10</f>
        <v>148.20779220779221</v>
      </c>
      <c r="F38" s="73">
        <f t="shared" si="7"/>
        <v>127.89473684210526</v>
      </c>
      <c r="G38" s="73">
        <f t="shared" si="7"/>
        <v>68.237971391417432</v>
      </c>
      <c r="H38" s="73">
        <f t="shared" si="7"/>
        <v>46.176935229067936</v>
      </c>
      <c r="I38" s="73">
        <f t="shared" si="7"/>
        <v>36.563106796116507</v>
      </c>
      <c r="J38" s="73">
        <f t="shared" si="7"/>
        <v>32.223427331887201</v>
      </c>
      <c r="K38" s="73">
        <f t="shared" si="7"/>
        <v>68.837042354630299</v>
      </c>
      <c r="L38" s="74">
        <f t="shared" si="7"/>
        <v>97.475915221579967</v>
      </c>
      <c r="M38" s="73">
        <f t="shared" si="7"/>
        <v>66.847868904120389</v>
      </c>
    </row>
    <row r="39" spans="1:16" ht="22.5" customHeight="1" x14ac:dyDescent="0.2">
      <c r="A39" s="68"/>
      <c r="B39" s="68"/>
      <c r="C39" s="68"/>
      <c r="D39" s="73"/>
      <c r="E39" s="73"/>
      <c r="F39" s="73"/>
      <c r="G39" s="73"/>
      <c r="H39" s="73"/>
      <c r="I39" s="73"/>
      <c r="J39" s="73"/>
      <c r="K39" s="73"/>
      <c r="L39" s="73"/>
      <c r="M39" s="73"/>
    </row>
    <row r="42" spans="1:16" x14ac:dyDescent="0.2">
      <c r="A42" s="7" t="s">
        <v>62</v>
      </c>
    </row>
    <row r="44" spans="1:16" ht="23.25" customHeight="1" x14ac:dyDescent="0.2">
      <c r="A44" s="51"/>
      <c r="B44" s="51"/>
      <c r="C44" s="51"/>
      <c r="D44" s="52" t="s">
        <v>4</v>
      </c>
      <c r="E44" s="53"/>
      <c r="F44" s="52" t="s">
        <v>5</v>
      </c>
      <c r="G44" s="53"/>
      <c r="H44" s="52" t="s">
        <v>6</v>
      </c>
      <c r="I44" s="53"/>
      <c r="J44" s="54" t="s">
        <v>51</v>
      </c>
      <c r="K44" s="51"/>
      <c r="L44" s="54" t="s">
        <v>54</v>
      </c>
      <c r="M44" s="51"/>
      <c r="O44" s="51" t="s">
        <v>55</v>
      </c>
      <c r="P44" s="51"/>
    </row>
    <row r="45" spans="1:16" ht="23.25" customHeight="1" x14ac:dyDescent="0.2">
      <c r="A45" s="51"/>
      <c r="B45" s="51"/>
      <c r="C45" s="51"/>
      <c r="D45" s="31"/>
      <c r="E45" s="4" t="s">
        <v>3</v>
      </c>
      <c r="F45" s="10"/>
      <c r="G45" s="4" t="s">
        <v>3</v>
      </c>
      <c r="H45" s="10"/>
      <c r="I45" s="4" t="s">
        <v>3</v>
      </c>
      <c r="J45" s="10"/>
      <c r="K45" s="4" t="s">
        <v>3</v>
      </c>
      <c r="L45" s="10"/>
      <c r="M45" s="4" t="s">
        <v>3</v>
      </c>
      <c r="O45" s="4" t="s">
        <v>8</v>
      </c>
      <c r="P45" s="4" t="s">
        <v>9</v>
      </c>
    </row>
    <row r="46" spans="1:16" ht="23.25" customHeight="1" x14ac:dyDescent="0.2">
      <c r="A46" s="57" t="s">
        <v>23</v>
      </c>
      <c r="B46" s="56"/>
      <c r="C46" s="56"/>
      <c r="D46" s="13">
        <v>15397</v>
      </c>
      <c r="E46" s="16">
        <f>D46/D55</f>
        <v>0.18982628743327046</v>
      </c>
      <c r="F46" s="13">
        <v>16245</v>
      </c>
      <c r="G46" s="16">
        <f>F46/F55</f>
        <v>0.19351265068852147</v>
      </c>
      <c r="H46" s="13">
        <v>16498</v>
      </c>
      <c r="I46" s="16">
        <f>H46/H55</f>
        <v>0.20319485669946916</v>
      </c>
      <c r="J46" s="13">
        <v>18395</v>
      </c>
      <c r="K46" s="16">
        <f>J46/J55</f>
        <v>0.22423355884683366</v>
      </c>
      <c r="L46" s="13">
        <v>21852</v>
      </c>
      <c r="M46" s="16">
        <f>L46/L55</f>
        <v>0.25753682969946967</v>
      </c>
      <c r="O46" s="9">
        <f t="shared" ref="O46:O54" si="8">L46-J46</f>
        <v>3457</v>
      </c>
      <c r="P46" s="16">
        <f t="shared" ref="P46:P55" si="9">(L46/J46)-1</f>
        <v>0.1879315031258495</v>
      </c>
    </row>
    <row r="47" spans="1:16" ht="23.25" customHeight="1" x14ac:dyDescent="0.2">
      <c r="A47" s="32"/>
      <c r="B47" s="58" t="s">
        <v>24</v>
      </c>
      <c r="C47" s="58"/>
      <c r="D47" s="41">
        <v>9607</v>
      </c>
      <c r="E47" s="21">
        <f>D47/D55</f>
        <v>0.1184426280036</v>
      </c>
      <c r="F47" s="13">
        <v>10322</v>
      </c>
      <c r="G47" s="16">
        <f>F47/F55</f>
        <v>0.12295706866155239</v>
      </c>
      <c r="H47" s="13">
        <v>10783</v>
      </c>
      <c r="I47" s="16">
        <f>H47/H55</f>
        <v>0.13280701538309952</v>
      </c>
      <c r="J47" s="13">
        <v>12208</v>
      </c>
      <c r="K47" s="16">
        <f>J47/J55</f>
        <v>0.14881453038337294</v>
      </c>
      <c r="L47" s="13">
        <v>15432</v>
      </c>
      <c r="M47" s="16">
        <f>L47/L55</f>
        <v>0.18187389510901592</v>
      </c>
      <c r="O47" s="9">
        <f t="shared" si="8"/>
        <v>3224</v>
      </c>
      <c r="P47" s="16">
        <f t="shared" si="9"/>
        <v>0.26408912188728695</v>
      </c>
    </row>
    <row r="48" spans="1:16" ht="23.25" customHeight="1" x14ac:dyDescent="0.2">
      <c r="A48" s="56" t="s">
        <v>29</v>
      </c>
      <c r="B48" s="56"/>
      <c r="C48" s="56"/>
      <c r="D48" s="13">
        <v>21183</v>
      </c>
      <c r="E48" s="16">
        <f>D48/D55</f>
        <v>0.2611606317268928</v>
      </c>
      <c r="F48" s="13">
        <v>21635</v>
      </c>
      <c r="G48" s="16">
        <f>F48/F55</f>
        <v>0.25771906418258922</v>
      </c>
      <c r="H48" s="13">
        <v>20889</v>
      </c>
      <c r="I48" s="16">
        <f>H48/H55</f>
        <v>0.25727587353589593</v>
      </c>
      <c r="J48" s="13">
        <v>20191</v>
      </c>
      <c r="K48" s="16">
        <f>J48/J55</f>
        <v>0.24612665325775585</v>
      </c>
      <c r="L48" s="13">
        <v>19340</v>
      </c>
      <c r="M48" s="16">
        <f>L48/L55</f>
        <v>0.22793164407778432</v>
      </c>
      <c r="O48" s="9">
        <f>L48-J48</f>
        <v>-851</v>
      </c>
      <c r="P48" s="16">
        <f>(L48/J48)-1</f>
        <v>-4.2147491456589581E-2</v>
      </c>
    </row>
    <row r="49" spans="1:16" ht="23.25" customHeight="1" x14ac:dyDescent="0.2">
      <c r="A49" s="56" t="s">
        <v>22</v>
      </c>
      <c r="B49" s="56"/>
      <c r="C49" s="56"/>
      <c r="D49" s="13">
        <v>17863</v>
      </c>
      <c r="E49" s="16">
        <f>D49/D55</f>
        <v>0.22022906880694357</v>
      </c>
      <c r="F49" s="13">
        <v>17919</v>
      </c>
      <c r="G49" s="16">
        <f>F49/F55</f>
        <v>0.21345356649354363</v>
      </c>
      <c r="H49" s="13">
        <v>16369</v>
      </c>
      <c r="I49" s="16">
        <f>H49/H55</f>
        <v>0.20160604978261673</v>
      </c>
      <c r="J49" s="13">
        <v>16115</v>
      </c>
      <c r="K49" s="16">
        <f>J49/J55</f>
        <v>0.1964405436703846</v>
      </c>
      <c r="L49" s="13">
        <v>16142</v>
      </c>
      <c r="M49" s="16">
        <f>L49/L55</f>
        <v>0.19024160282852093</v>
      </c>
      <c r="O49" s="9">
        <f>L49-J49</f>
        <v>27</v>
      </c>
      <c r="P49" s="16">
        <f>(L49/J49)-1</f>
        <v>1.6754576481539107E-3</v>
      </c>
    </row>
    <row r="50" spans="1:16" ht="23.25" customHeight="1" x14ac:dyDescent="0.2">
      <c r="A50" s="57" t="s">
        <v>30</v>
      </c>
      <c r="B50" s="57"/>
      <c r="C50" s="57"/>
      <c r="D50" s="43">
        <v>12937</v>
      </c>
      <c r="E50" s="44">
        <f>D50/D55</f>
        <v>0.15949747876366954</v>
      </c>
      <c r="F50" s="43">
        <v>14000</v>
      </c>
      <c r="G50" s="44">
        <f>F50/F55</f>
        <v>0.16676990517939677</v>
      </c>
      <c r="H50" s="43">
        <v>14258</v>
      </c>
      <c r="I50" s="44">
        <f>H50/H55</f>
        <v>0.17560627147660512</v>
      </c>
      <c r="J50" s="43">
        <v>13651</v>
      </c>
      <c r="K50" s="44">
        <f>J50/J55</f>
        <v>0.16640458340952033</v>
      </c>
      <c r="L50" s="43">
        <v>13776</v>
      </c>
      <c r="M50" s="44">
        <f>L50/L55</f>
        <v>0.16235710076605775</v>
      </c>
      <c r="O50" s="45">
        <f>L50-J50</f>
        <v>125</v>
      </c>
      <c r="P50" s="44">
        <f>(L50/J50)-1</f>
        <v>9.1568383268625375E-3</v>
      </c>
    </row>
    <row r="51" spans="1:16" ht="23.25" customHeight="1" x14ac:dyDescent="0.2">
      <c r="A51" s="56" t="s">
        <v>25</v>
      </c>
      <c r="B51" s="56"/>
      <c r="C51" s="56"/>
      <c r="D51" s="13">
        <v>8624</v>
      </c>
      <c r="E51" s="16">
        <f>D51/D55</f>
        <v>0.10632343331977168</v>
      </c>
      <c r="F51" s="13">
        <v>9095</v>
      </c>
      <c r="G51" s="16">
        <f>F51/F55</f>
        <v>0.10834087768618669</v>
      </c>
      <c r="H51" s="13">
        <v>8729</v>
      </c>
      <c r="I51" s="16">
        <f>H51/H55</f>
        <v>0.1075092680403483</v>
      </c>
      <c r="J51" s="13">
        <v>9382</v>
      </c>
      <c r="K51" s="16">
        <f>J51/J55</f>
        <v>0.11436581946730054</v>
      </c>
      <c r="L51" s="13">
        <v>9103</v>
      </c>
      <c r="M51" s="16">
        <f>L51/L55</f>
        <v>0.10728344136711844</v>
      </c>
      <c r="O51" s="9">
        <f t="shared" si="8"/>
        <v>-279</v>
      </c>
      <c r="P51" s="16">
        <f t="shared" si="9"/>
        <v>-2.9737795779151588E-2</v>
      </c>
    </row>
    <row r="52" spans="1:16" ht="23.25" customHeight="1" x14ac:dyDescent="0.2">
      <c r="A52" s="56" t="s">
        <v>27</v>
      </c>
      <c r="B52" s="56"/>
      <c r="C52" s="56"/>
      <c r="D52" s="13">
        <v>2343</v>
      </c>
      <c r="E52" s="16">
        <f>D52/D55</f>
        <v>2.8886340940193069E-2</v>
      </c>
      <c r="F52" s="13">
        <v>2386</v>
      </c>
      <c r="G52" s="16">
        <f>F52/F55</f>
        <v>2.8422356697002906E-2</v>
      </c>
      <c r="H52" s="13">
        <v>2014</v>
      </c>
      <c r="I52" s="16">
        <f>H52/H55</f>
        <v>2.4805094035200079E-2</v>
      </c>
      <c r="J52" s="13">
        <v>2099</v>
      </c>
      <c r="K52" s="16">
        <f>J52/J55</f>
        <v>2.5586639848845006E-2</v>
      </c>
      <c r="L52" s="13">
        <v>2320</v>
      </c>
      <c r="M52" s="16">
        <f>L52/L55</f>
        <v>2.734236888626989E-2</v>
      </c>
      <c r="O52" s="9">
        <f t="shared" si="8"/>
        <v>221</v>
      </c>
      <c r="P52" s="16">
        <f t="shared" si="9"/>
        <v>0.10528823249166264</v>
      </c>
    </row>
    <row r="53" spans="1:16" ht="23.25" customHeight="1" x14ac:dyDescent="0.2">
      <c r="A53" s="56" t="s">
        <v>26</v>
      </c>
      <c r="B53" s="56"/>
      <c r="C53" s="56"/>
      <c r="D53" s="13">
        <v>2088</v>
      </c>
      <c r="E53" s="16">
        <f>D53/D55</f>
        <v>2.5742501017124681E-2</v>
      </c>
      <c r="F53" s="13">
        <v>1968</v>
      </c>
      <c r="G53" s="16">
        <f>F53/F55</f>
        <v>2.3443083813789487E-2</v>
      </c>
      <c r="H53" s="13">
        <v>1824</v>
      </c>
      <c r="I53" s="16">
        <f>H53/H55</f>
        <v>2.2464990824332148E-2</v>
      </c>
      <c r="J53" s="13">
        <v>1669</v>
      </c>
      <c r="K53" s="16">
        <f>J53/J55</f>
        <v>2.0344974705918204E-2</v>
      </c>
      <c r="L53" s="13">
        <v>1737</v>
      </c>
      <c r="M53" s="16">
        <f>L53/L55</f>
        <v>2.0471420153211548E-2</v>
      </c>
      <c r="O53" s="9">
        <f>L53-J53</f>
        <v>68</v>
      </c>
      <c r="P53" s="16">
        <f>(L53/J53)-1</f>
        <v>4.0742959856201244E-2</v>
      </c>
    </row>
    <row r="54" spans="1:16" ht="23.25" customHeight="1" thickBot="1" x14ac:dyDescent="0.25">
      <c r="A54" s="55" t="s">
        <v>28</v>
      </c>
      <c r="B54" s="55"/>
      <c r="C54" s="55"/>
      <c r="D54" s="11">
        <v>676</v>
      </c>
      <c r="E54" s="19">
        <f>D54/D55</f>
        <v>8.3342579921342353E-3</v>
      </c>
      <c r="F54" s="11">
        <v>700</v>
      </c>
      <c r="G54" s="19">
        <f>F54/F55</f>
        <v>8.3384952589698382E-3</v>
      </c>
      <c r="H54" s="11">
        <v>612</v>
      </c>
      <c r="I54" s="19">
        <f>H54/H55</f>
        <v>7.5375956055324968E-3</v>
      </c>
      <c r="J54" s="11">
        <v>533</v>
      </c>
      <c r="K54" s="19">
        <f>J54/J55</f>
        <v>6.4972267934418236E-3</v>
      </c>
      <c r="L54" s="11">
        <v>580</v>
      </c>
      <c r="M54" s="19">
        <f>L54/L55</f>
        <v>6.8355922215674724E-3</v>
      </c>
      <c r="O54" s="11">
        <f t="shared" si="8"/>
        <v>47</v>
      </c>
      <c r="P54" s="19">
        <f t="shared" si="9"/>
        <v>8.8180112570356517E-2</v>
      </c>
    </row>
    <row r="55" spans="1:16" ht="23.25" customHeight="1" thickTop="1" x14ac:dyDescent="0.2">
      <c r="A55" s="76" t="s">
        <v>31</v>
      </c>
      <c r="B55" s="76"/>
      <c r="C55" s="76"/>
      <c r="D55" s="35">
        <f t="shared" ref="D55:M55" si="10">SUM(D49,D46,D51,D53,D52,D54,D48,D50)</f>
        <v>81111</v>
      </c>
      <c r="E55" s="33">
        <f t="shared" si="10"/>
        <v>1.0000000000000002</v>
      </c>
      <c r="F55" s="35">
        <f t="shared" si="10"/>
        <v>83948</v>
      </c>
      <c r="G55" s="33">
        <f t="shared" si="10"/>
        <v>0.99999999999999978</v>
      </c>
      <c r="H55" s="35">
        <f t="shared" si="10"/>
        <v>81193</v>
      </c>
      <c r="I55" s="33">
        <f t="shared" si="10"/>
        <v>1</v>
      </c>
      <c r="J55" s="35">
        <f t="shared" si="10"/>
        <v>82035</v>
      </c>
      <c r="K55" s="33">
        <f t="shared" si="10"/>
        <v>1</v>
      </c>
      <c r="L55" s="35">
        <f t="shared" si="10"/>
        <v>84850</v>
      </c>
      <c r="M55" s="33">
        <f t="shared" si="10"/>
        <v>1</v>
      </c>
      <c r="N55" s="36"/>
      <c r="O55" s="37">
        <f>SUM(O49,O46,O51,O53,O52,O54,O48,O50)</f>
        <v>2815</v>
      </c>
      <c r="P55" s="34">
        <f t="shared" si="9"/>
        <v>3.4314621807765011E-2</v>
      </c>
    </row>
    <row r="56" spans="1:16" x14ac:dyDescent="0.2">
      <c r="N56" s="8"/>
    </row>
    <row r="62" spans="1:16" x14ac:dyDescent="0.2">
      <c r="A62" s="7" t="s">
        <v>63</v>
      </c>
    </row>
    <row r="64" spans="1:16" ht="22.5" customHeight="1" x14ac:dyDescent="0.2">
      <c r="A64" s="51"/>
      <c r="B64" s="51"/>
      <c r="C64" s="51"/>
      <c r="D64" s="54" t="s">
        <v>4</v>
      </c>
      <c r="E64" s="51"/>
      <c r="F64" s="54" t="s">
        <v>5</v>
      </c>
      <c r="G64" s="51"/>
      <c r="H64" s="54" t="s">
        <v>6</v>
      </c>
      <c r="I64" s="51"/>
      <c r="J64" s="54" t="s">
        <v>51</v>
      </c>
      <c r="K64" s="51"/>
      <c r="L64" s="54" t="s">
        <v>54</v>
      </c>
      <c r="M64" s="51"/>
      <c r="O64" s="51" t="s">
        <v>55</v>
      </c>
      <c r="P64" s="51"/>
    </row>
    <row r="65" spans="1:16" ht="22.5" customHeight="1" x14ac:dyDescent="0.2">
      <c r="A65" s="51"/>
      <c r="B65" s="51"/>
      <c r="C65" s="51"/>
      <c r="D65" s="10"/>
      <c r="E65" s="4" t="s">
        <v>3</v>
      </c>
      <c r="F65" s="10"/>
      <c r="G65" s="4" t="s">
        <v>3</v>
      </c>
      <c r="H65" s="10"/>
      <c r="I65" s="4" t="s">
        <v>3</v>
      </c>
      <c r="J65" s="10"/>
      <c r="K65" s="4" t="s">
        <v>3</v>
      </c>
      <c r="L65" s="10"/>
      <c r="M65" s="4" t="s">
        <v>3</v>
      </c>
      <c r="O65" s="4" t="s">
        <v>8</v>
      </c>
      <c r="P65" s="4" t="s">
        <v>9</v>
      </c>
    </row>
    <row r="66" spans="1:16" ht="22.5" customHeight="1" x14ac:dyDescent="0.2">
      <c r="A66" s="51" t="s">
        <v>0</v>
      </c>
      <c r="B66" s="51"/>
      <c r="C66" s="51"/>
      <c r="D66" s="13">
        <v>51007</v>
      </c>
      <c r="E66" s="16">
        <f>D66/D68</f>
        <v>0.63974664492662736</v>
      </c>
      <c r="F66" s="13">
        <v>52457</v>
      </c>
      <c r="G66" s="16">
        <f>F66/F68</f>
        <v>0.63830279136550583</v>
      </c>
      <c r="H66" s="13">
        <v>51189</v>
      </c>
      <c r="I66" s="16">
        <f>H66/H68</f>
        <v>0.64576316088256447</v>
      </c>
      <c r="J66" s="13">
        <v>51994</v>
      </c>
      <c r="K66" s="16">
        <f>J66/J68</f>
        <v>0.64804566756406423</v>
      </c>
      <c r="L66" s="13">
        <v>53915</v>
      </c>
      <c r="M66" s="16">
        <f>L66/L68</f>
        <v>0.64287843558099322</v>
      </c>
      <c r="O66" s="13">
        <f>L66-J66</f>
        <v>1921</v>
      </c>
      <c r="P66" s="16">
        <f t="shared" ref="P66:P68" si="11">(L66/J66)-1</f>
        <v>3.6946570758164432E-2</v>
      </c>
    </row>
    <row r="67" spans="1:16" ht="22.5" customHeight="1" thickBot="1" x14ac:dyDescent="0.25">
      <c r="A67" s="75" t="s">
        <v>1</v>
      </c>
      <c r="B67" s="75"/>
      <c r="C67" s="75"/>
      <c r="D67" s="14">
        <v>28723</v>
      </c>
      <c r="E67" s="19">
        <f>D67/D68</f>
        <v>0.36025335507337264</v>
      </c>
      <c r="F67" s="14">
        <v>29725</v>
      </c>
      <c r="G67" s="19">
        <f>F67/F68</f>
        <v>0.36169720863449417</v>
      </c>
      <c r="H67" s="14">
        <v>28080</v>
      </c>
      <c r="I67" s="19">
        <f>H67/H68</f>
        <v>0.35423683911743559</v>
      </c>
      <c r="J67" s="14">
        <v>28238</v>
      </c>
      <c r="K67" s="19">
        <f>J67/J68</f>
        <v>0.35195433243593577</v>
      </c>
      <c r="L67" s="14">
        <v>29950</v>
      </c>
      <c r="M67" s="19">
        <f>L67/L68</f>
        <v>0.35712156441900672</v>
      </c>
      <c r="O67" s="14">
        <f>L67-J67</f>
        <v>1712</v>
      </c>
      <c r="P67" s="19">
        <f t="shared" si="11"/>
        <v>6.0627523195693644E-2</v>
      </c>
    </row>
    <row r="68" spans="1:16" ht="22.5" customHeight="1" thickTop="1" x14ac:dyDescent="0.2">
      <c r="A68" s="76" t="s">
        <v>2</v>
      </c>
      <c r="B68" s="76"/>
      <c r="C68" s="76"/>
      <c r="D68" s="28">
        <f>SUM(D66,D67)</f>
        <v>79730</v>
      </c>
      <c r="E68" s="18">
        <f t="shared" ref="E68:O68" si="12">SUM(E66,E67)</f>
        <v>1</v>
      </c>
      <c r="F68" s="28">
        <f t="shared" si="12"/>
        <v>82182</v>
      </c>
      <c r="G68" s="18">
        <f t="shared" si="12"/>
        <v>1</v>
      </c>
      <c r="H68" s="28">
        <f t="shared" si="12"/>
        <v>79269</v>
      </c>
      <c r="I68" s="18">
        <f t="shared" si="12"/>
        <v>1</v>
      </c>
      <c r="J68" s="28">
        <f t="shared" si="12"/>
        <v>80232</v>
      </c>
      <c r="K68" s="18">
        <f t="shared" si="12"/>
        <v>1</v>
      </c>
      <c r="L68" s="28">
        <f t="shared" si="12"/>
        <v>83865</v>
      </c>
      <c r="M68" s="18">
        <f t="shared" si="12"/>
        <v>1</v>
      </c>
      <c r="N68" s="38">
        <f t="shared" si="12"/>
        <v>0</v>
      </c>
      <c r="O68" s="39">
        <f t="shared" si="12"/>
        <v>3633</v>
      </c>
      <c r="P68" s="17">
        <f t="shared" si="11"/>
        <v>4.5281184564762267E-2</v>
      </c>
    </row>
    <row r="69" spans="1:16" x14ac:dyDescent="0.2">
      <c r="N69" s="8"/>
    </row>
    <row r="71" spans="1:16" x14ac:dyDescent="0.2">
      <c r="A71" s="7" t="s">
        <v>59</v>
      </c>
    </row>
    <row r="73" spans="1:16" ht="22.5" customHeight="1" x14ac:dyDescent="0.2">
      <c r="A73" s="51" t="s">
        <v>37</v>
      </c>
      <c r="B73" s="51"/>
      <c r="C73" s="51"/>
      <c r="D73" s="51" t="s">
        <v>2</v>
      </c>
      <c r="E73" s="51" t="s">
        <v>50</v>
      </c>
      <c r="F73" s="51"/>
      <c r="G73" s="51"/>
      <c r="H73" s="51"/>
      <c r="I73" s="51"/>
      <c r="J73" s="51"/>
      <c r="K73" s="51"/>
      <c r="L73" s="51"/>
      <c r="M73" s="51"/>
    </row>
    <row r="74" spans="1:16" ht="15" customHeight="1" x14ac:dyDescent="0.2">
      <c r="A74" s="51"/>
      <c r="B74" s="51"/>
      <c r="C74" s="51"/>
      <c r="D74" s="51"/>
      <c r="E74" s="77" t="s">
        <v>42</v>
      </c>
      <c r="F74" s="77" t="s">
        <v>43</v>
      </c>
      <c r="G74" s="77" t="s">
        <v>44</v>
      </c>
      <c r="H74" s="77" t="s">
        <v>45</v>
      </c>
      <c r="I74" s="77" t="s">
        <v>46</v>
      </c>
      <c r="J74" s="77" t="s">
        <v>47</v>
      </c>
      <c r="K74" s="77" t="s">
        <v>48</v>
      </c>
      <c r="L74" s="77" t="s">
        <v>49</v>
      </c>
      <c r="M74" s="77" t="s">
        <v>41</v>
      </c>
    </row>
    <row r="75" spans="1:16" ht="15" customHeight="1" x14ac:dyDescent="0.2">
      <c r="A75" s="51"/>
      <c r="B75" s="51"/>
      <c r="C75" s="51"/>
      <c r="D75" s="51"/>
      <c r="E75" s="51"/>
      <c r="F75" s="77"/>
      <c r="G75" s="77"/>
      <c r="H75" s="77"/>
      <c r="I75" s="77"/>
      <c r="J75" s="77"/>
      <c r="K75" s="77"/>
      <c r="L75" s="77"/>
      <c r="M75" s="77"/>
    </row>
    <row r="76" spans="1:16" ht="22.5" customHeight="1" x14ac:dyDescent="0.2">
      <c r="A76" s="51" t="s">
        <v>38</v>
      </c>
      <c r="B76" s="51"/>
      <c r="C76" s="51"/>
      <c r="D76" s="29">
        <f>SUM(E76:M76)</f>
        <v>36428</v>
      </c>
      <c r="E76" s="13">
        <v>16867</v>
      </c>
      <c r="F76" s="13">
        <v>11780</v>
      </c>
      <c r="G76" s="13">
        <v>1082</v>
      </c>
      <c r="H76" s="13">
        <v>1114</v>
      </c>
      <c r="I76" s="13">
        <v>1475</v>
      </c>
      <c r="J76" s="9">
        <v>918</v>
      </c>
      <c r="K76" s="9">
        <v>892</v>
      </c>
      <c r="L76" s="9">
        <v>847</v>
      </c>
      <c r="M76" s="13">
        <v>1453</v>
      </c>
    </row>
    <row r="77" spans="1:16" ht="22.5" customHeight="1" x14ac:dyDescent="0.2">
      <c r="A77" s="51" t="s">
        <v>39</v>
      </c>
      <c r="B77" s="51"/>
      <c r="C77" s="51"/>
      <c r="D77" s="29">
        <f t="shared" ref="D77:D78" si="13">SUM(E77:M77)</f>
        <v>3771</v>
      </c>
      <c r="E77" s="9">
        <v>805</v>
      </c>
      <c r="F77" s="13">
        <v>1657</v>
      </c>
      <c r="G77" s="9">
        <v>292</v>
      </c>
      <c r="H77" s="9">
        <v>249</v>
      </c>
      <c r="I77" s="9">
        <v>272</v>
      </c>
      <c r="J77" s="9">
        <v>116</v>
      </c>
      <c r="K77" s="9">
        <v>91</v>
      </c>
      <c r="L77" s="9">
        <v>75</v>
      </c>
      <c r="M77" s="9">
        <v>214</v>
      </c>
    </row>
    <row r="78" spans="1:16" ht="22.5" customHeight="1" thickBot="1" x14ac:dyDescent="0.25">
      <c r="A78" s="78" t="s">
        <v>40</v>
      </c>
      <c r="B78" s="78"/>
      <c r="C78" s="78"/>
      <c r="D78" s="40">
        <f t="shared" si="13"/>
        <v>43666</v>
      </c>
      <c r="E78" s="14">
        <v>16931</v>
      </c>
      <c r="F78" s="14">
        <v>13740</v>
      </c>
      <c r="G78" s="14">
        <v>1839</v>
      </c>
      <c r="H78" s="14">
        <v>1547</v>
      </c>
      <c r="I78" s="14">
        <v>2056</v>
      </c>
      <c r="J78" s="14">
        <v>1056</v>
      </c>
      <c r="K78" s="14">
        <v>1644</v>
      </c>
      <c r="L78" s="14">
        <v>1212</v>
      </c>
      <c r="M78" s="14">
        <v>3641</v>
      </c>
    </row>
    <row r="79" spans="1:16" ht="22.5" customHeight="1" thickTop="1" x14ac:dyDescent="0.2">
      <c r="A79" s="76" t="s">
        <v>2</v>
      </c>
      <c r="B79" s="76"/>
      <c r="C79" s="76"/>
      <c r="D79" s="28">
        <f>SUM(D76:D78)</f>
        <v>83865</v>
      </c>
      <c r="E79" s="28">
        <f t="shared" ref="E79:M79" si="14">SUM(E76:E78)</f>
        <v>34603</v>
      </c>
      <c r="F79" s="28">
        <f t="shared" si="14"/>
        <v>27177</v>
      </c>
      <c r="G79" s="28">
        <f t="shared" si="14"/>
        <v>3213</v>
      </c>
      <c r="H79" s="28">
        <f t="shared" si="14"/>
        <v>2910</v>
      </c>
      <c r="I79" s="28">
        <f t="shared" si="14"/>
        <v>3803</v>
      </c>
      <c r="J79" s="28">
        <f t="shared" si="14"/>
        <v>2090</v>
      </c>
      <c r="K79" s="28">
        <f t="shared" si="14"/>
        <v>2627</v>
      </c>
      <c r="L79" s="28">
        <f t="shared" si="14"/>
        <v>2134</v>
      </c>
      <c r="M79" s="28">
        <f t="shared" si="14"/>
        <v>5308</v>
      </c>
    </row>
  </sheetData>
  <mergeCells count="89">
    <mergeCell ref="O64:P64"/>
    <mergeCell ref="A73:C75"/>
    <mergeCell ref="A76:C76"/>
    <mergeCell ref="A77:C77"/>
    <mergeCell ref="A78:C78"/>
    <mergeCell ref="E73:M73"/>
    <mergeCell ref="H74:H75"/>
    <mergeCell ref="I74:I75"/>
    <mergeCell ref="J74:J75"/>
    <mergeCell ref="K74:K75"/>
    <mergeCell ref="L74:L75"/>
    <mergeCell ref="M74:M75"/>
    <mergeCell ref="A79:C79"/>
    <mergeCell ref="D73:D75"/>
    <mergeCell ref="E74:E75"/>
    <mergeCell ref="F74:F75"/>
    <mergeCell ref="G74:G75"/>
    <mergeCell ref="O44:P44"/>
    <mergeCell ref="A64:C65"/>
    <mergeCell ref="A66:C66"/>
    <mergeCell ref="A67:C67"/>
    <mergeCell ref="A68:C68"/>
    <mergeCell ref="D64:E64"/>
    <mergeCell ref="F64:G64"/>
    <mergeCell ref="H64:I64"/>
    <mergeCell ref="J64:K64"/>
    <mergeCell ref="L64:M64"/>
    <mergeCell ref="A44:C45"/>
    <mergeCell ref="A55:C55"/>
    <mergeCell ref="A46:C46"/>
    <mergeCell ref="A51:C51"/>
    <mergeCell ref="A53:C53"/>
    <mergeCell ref="A52:C52"/>
    <mergeCell ref="D38:D39"/>
    <mergeCell ref="L38:L39"/>
    <mergeCell ref="M38:M39"/>
    <mergeCell ref="D44:E44"/>
    <mergeCell ref="F44:G44"/>
    <mergeCell ref="H44:I44"/>
    <mergeCell ref="J44:K44"/>
    <mergeCell ref="L44:M44"/>
    <mergeCell ref="E38:E39"/>
    <mergeCell ref="F38:F39"/>
    <mergeCell ref="G38:G39"/>
    <mergeCell ref="H38:H39"/>
    <mergeCell ref="I38:I39"/>
    <mergeCell ref="J38:J39"/>
    <mergeCell ref="K38:K39"/>
    <mergeCell ref="A3:C4"/>
    <mergeCell ref="A5:C5"/>
    <mergeCell ref="A6:C6"/>
    <mergeCell ref="A7:C7"/>
    <mergeCell ref="A12:C13"/>
    <mergeCell ref="A14:C14"/>
    <mergeCell ref="A15:C15"/>
    <mergeCell ref="A16:C16"/>
    <mergeCell ref="A17:C17"/>
    <mergeCell ref="A49:C49"/>
    <mergeCell ref="A18:C18"/>
    <mergeCell ref="A19:C19"/>
    <mergeCell ref="A20:C20"/>
    <mergeCell ref="A35:C35"/>
    <mergeCell ref="A38:C39"/>
    <mergeCell ref="A36:C36"/>
    <mergeCell ref="A37:C37"/>
    <mergeCell ref="A28:C28"/>
    <mergeCell ref="A21:C21"/>
    <mergeCell ref="A54:C54"/>
    <mergeCell ref="A48:C48"/>
    <mergeCell ref="A50:C50"/>
    <mergeCell ref="B47:C47"/>
    <mergeCell ref="A22:C22"/>
    <mergeCell ref="A23:C23"/>
    <mergeCell ref="A25:C25"/>
    <mergeCell ref="A26:C26"/>
    <mergeCell ref="R12:S12"/>
    <mergeCell ref="D12:E12"/>
    <mergeCell ref="F12:G12"/>
    <mergeCell ref="H12:I12"/>
    <mergeCell ref="J12:K12"/>
    <mergeCell ref="D29:P29"/>
    <mergeCell ref="O3:P3"/>
    <mergeCell ref="D3:E3"/>
    <mergeCell ref="F3:G3"/>
    <mergeCell ref="H3:I3"/>
    <mergeCell ref="J3:K3"/>
    <mergeCell ref="L3:M3"/>
    <mergeCell ref="L12:M12"/>
    <mergeCell ref="O12:P12"/>
  </mergeCells>
  <phoneticPr fontId="2"/>
  <pageMargins left="0.70866141732283472" right="0.31496062992125984" top="0.59" bottom="0.6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2022-07-28T05:05:26Z</dcterms:created>
  <dcterms:modified xsi:type="dcterms:W3CDTF">2022-07-28T05:05:26Z</dcterms:modified>
</cp:coreProperties>
</file>