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C1F25C28-7FF9-41B8-ABF4-CD4CA8200280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O14" i="1"/>
  <c r="P14" i="1"/>
  <c r="O15" i="1"/>
  <c r="O23" i="1" s="1"/>
  <c r="P15" i="1"/>
  <c r="O16" i="1"/>
  <c r="P16" i="1"/>
  <c r="O17" i="1"/>
  <c r="P17" i="1"/>
  <c r="O18" i="1"/>
  <c r="P18" i="1"/>
  <c r="K19" i="1"/>
  <c r="O19" i="1"/>
  <c r="P19" i="1"/>
  <c r="O20" i="1"/>
  <c r="P20" i="1"/>
  <c r="O21" i="1"/>
  <c r="P21" i="1"/>
  <c r="K22" i="1"/>
  <c r="O22" i="1"/>
  <c r="P22" i="1"/>
  <c r="D23" i="1"/>
  <c r="E25" i="1" s="1"/>
  <c r="F23" i="1"/>
  <c r="G14" i="1" s="1"/>
  <c r="H23" i="1"/>
  <c r="I28" i="1" s="1"/>
  <c r="J23" i="1"/>
  <c r="K17" i="1" s="1"/>
  <c r="L23" i="1"/>
  <c r="M25" i="1" s="1"/>
  <c r="R23" i="1"/>
  <c r="S28" i="1" s="1"/>
  <c r="O25" i="1"/>
  <c r="S25" i="1"/>
  <c r="E26" i="1"/>
  <c r="G26" i="1"/>
  <c r="O26" i="1"/>
  <c r="G28" i="1"/>
  <c r="O28" i="1"/>
  <c r="K5" i="1"/>
  <c r="O5" i="1"/>
  <c r="O6" i="1"/>
  <c r="D7" i="1"/>
  <c r="E6" i="1" s="1"/>
  <c r="F7" i="1"/>
  <c r="G5" i="1" s="1"/>
  <c r="H7" i="1"/>
  <c r="I5" i="1" s="1"/>
  <c r="J7" i="1"/>
  <c r="K6" i="1" s="1"/>
  <c r="L7" i="1"/>
  <c r="M6" i="1" s="1"/>
  <c r="K16" i="1" l="1"/>
  <c r="K28" i="1"/>
  <c r="K25" i="1"/>
  <c r="K15" i="1"/>
  <c r="K23" i="1" s="1"/>
  <c r="K21" i="1"/>
  <c r="G25" i="1"/>
  <c r="M26" i="1"/>
  <c r="K20" i="1"/>
  <c r="K7" i="1"/>
  <c r="K18" i="1"/>
  <c r="O7" i="1"/>
  <c r="G6" i="1"/>
  <c r="G7" i="1" s="1"/>
  <c r="K26" i="1"/>
  <c r="M22" i="1"/>
  <c r="M21" i="1"/>
  <c r="E20" i="1"/>
  <c r="M18" i="1"/>
  <c r="M17" i="1"/>
  <c r="E16" i="1"/>
  <c r="E15" i="1"/>
  <c r="E14" i="1"/>
  <c r="M28" i="1"/>
  <c r="S22" i="1"/>
  <c r="S21" i="1"/>
  <c r="S20" i="1"/>
  <c r="S19" i="1"/>
  <c r="S18" i="1"/>
  <c r="S17" i="1"/>
  <c r="S14" i="1"/>
  <c r="S26" i="1"/>
  <c r="I22" i="1"/>
  <c r="I21" i="1"/>
  <c r="I20" i="1"/>
  <c r="I19" i="1"/>
  <c r="I18" i="1"/>
  <c r="I17" i="1"/>
  <c r="I16" i="1"/>
  <c r="I15" i="1"/>
  <c r="I14" i="1"/>
  <c r="E22" i="1"/>
  <c r="E21" i="1"/>
  <c r="M20" i="1"/>
  <c r="M19" i="1"/>
  <c r="E19" i="1"/>
  <c r="E18" i="1"/>
  <c r="E17" i="1"/>
  <c r="M16" i="1"/>
  <c r="M15" i="1"/>
  <c r="M14" i="1"/>
  <c r="E28" i="1"/>
  <c r="I25" i="1"/>
  <c r="S16" i="1"/>
  <c r="S15" i="1"/>
  <c r="I26" i="1"/>
  <c r="G22" i="1"/>
  <c r="G21" i="1"/>
  <c r="G20" i="1"/>
  <c r="G19" i="1"/>
  <c r="G18" i="1"/>
  <c r="G17" i="1"/>
  <c r="G16" i="1"/>
  <c r="G15" i="1"/>
  <c r="I6" i="1"/>
  <c r="I7" i="1" s="1"/>
  <c r="M5" i="1"/>
  <c r="M7" i="1" s="1"/>
  <c r="E5" i="1"/>
  <c r="E7" i="1" s="1"/>
  <c r="L38" i="1"/>
  <c r="K38" i="1"/>
  <c r="J38" i="1"/>
  <c r="I38" i="1"/>
  <c r="H38" i="1"/>
  <c r="G38" i="1"/>
  <c r="F38" i="1"/>
  <c r="E38" i="1"/>
  <c r="D38" i="1"/>
  <c r="M37" i="1"/>
  <c r="G23" i="1" l="1"/>
  <c r="M23" i="1"/>
  <c r="E23" i="1"/>
  <c r="I23" i="1"/>
  <c r="S23" i="1"/>
  <c r="E79" i="1"/>
  <c r="F79" i="1"/>
  <c r="G79" i="1"/>
  <c r="H79" i="1"/>
  <c r="I79" i="1"/>
  <c r="J79" i="1"/>
  <c r="K79" i="1"/>
  <c r="L79" i="1"/>
  <c r="M79" i="1"/>
  <c r="D77" i="1"/>
  <c r="D78" i="1"/>
  <c r="D76" i="1"/>
  <c r="O67" i="1"/>
  <c r="O66" i="1"/>
  <c r="F68" i="1"/>
  <c r="G67" i="1" s="1"/>
  <c r="H68" i="1"/>
  <c r="I67" i="1" s="1"/>
  <c r="J68" i="1"/>
  <c r="K67" i="1" s="1"/>
  <c r="L68" i="1"/>
  <c r="M67" i="1" s="1"/>
  <c r="N68" i="1"/>
  <c r="D68" i="1"/>
  <c r="E67" i="1" s="1"/>
  <c r="F55" i="1"/>
  <c r="H55" i="1"/>
  <c r="J55" i="1"/>
  <c r="K50" i="1" s="1"/>
  <c r="L55" i="1"/>
  <c r="M51" i="1" s="1"/>
  <c r="D55" i="1"/>
  <c r="E52" i="1" s="1"/>
  <c r="O47" i="1"/>
  <c r="O48" i="1"/>
  <c r="O49" i="1"/>
  <c r="O50" i="1"/>
  <c r="O51" i="1"/>
  <c r="O52" i="1"/>
  <c r="O53" i="1"/>
  <c r="O54" i="1"/>
  <c r="O46" i="1"/>
  <c r="M36" i="1"/>
  <c r="M38" i="1" s="1"/>
  <c r="K66" i="1" l="1"/>
  <c r="O68" i="1"/>
  <c r="K68" i="1"/>
  <c r="I66" i="1"/>
  <c r="I68" i="1" s="1"/>
  <c r="K49" i="1"/>
  <c r="I54" i="1"/>
  <c r="I48" i="1"/>
  <c r="G51" i="1"/>
  <c r="G48" i="1"/>
  <c r="D79" i="1"/>
  <c r="M66" i="1"/>
  <c r="M68" i="1" s="1"/>
  <c r="G66" i="1"/>
  <c r="G68" i="1" s="1"/>
  <c r="E66" i="1"/>
  <c r="E68" i="1" s="1"/>
  <c r="M52" i="1"/>
  <c r="O55" i="1"/>
  <c r="K51" i="1"/>
  <c r="K54" i="1"/>
  <c r="K52" i="1"/>
  <c r="K47" i="1"/>
  <c r="K46" i="1"/>
  <c r="K53" i="1"/>
  <c r="M48" i="1"/>
  <c r="I47" i="1"/>
  <c r="I51" i="1"/>
  <c r="G46" i="1"/>
  <c r="G50" i="1"/>
  <c r="G52" i="1"/>
  <c r="G53" i="1"/>
  <c r="G49" i="1"/>
  <c r="G54" i="1"/>
  <c r="E50" i="1"/>
  <c r="E53" i="1"/>
  <c r="E46" i="1"/>
  <c r="E49" i="1"/>
  <c r="E54" i="1"/>
  <c r="I52" i="1"/>
  <c r="M49" i="1"/>
  <c r="M53" i="1"/>
  <c r="I49" i="1"/>
  <c r="I53" i="1"/>
  <c r="M46" i="1"/>
  <c r="M50" i="1"/>
  <c r="M54" i="1"/>
  <c r="G47" i="1"/>
  <c r="I46" i="1"/>
  <c r="I50" i="1"/>
  <c r="K48" i="1"/>
  <c r="M47" i="1"/>
  <c r="E47" i="1"/>
  <c r="E51" i="1"/>
  <c r="E55" i="1" l="1"/>
  <c r="M55" i="1"/>
  <c r="K55" i="1"/>
  <c r="G55" i="1"/>
  <c r="I55" i="1"/>
</calcChain>
</file>

<file path=xl/sharedStrings.xml><?xml version="1.0" encoding="utf-8"?>
<sst xmlns="http://schemas.openxmlformats.org/spreadsheetml/2006/main" count="124" uniqueCount="65">
  <si>
    <t>２　性別</t>
    <rPh sb="2" eb="4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</si>
  <si>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</si>
  <si>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</si>
  <si>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</si>
  <si>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</si>
  <si>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</si>
  <si>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</si>
  <si>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</si>
  <si>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</si>
  <si>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前年対比</t>
    <rPh sb="0" eb="2">
      <t>ゼンネン</t>
    </rPh>
    <rPh sb="2" eb="4">
      <t>タイヒ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</si>
  <si>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</si>
  <si>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3">
      <t>ゾウゲンリツ</t>
    </rPh>
    <phoneticPr fontId="2"/>
  </si>
  <si>
    <t>３　年齢別</t>
    <rPh sb="2" eb="5">
      <t>ネンレイベツ</t>
    </rPh>
    <phoneticPr fontId="2"/>
  </si>
  <si>
    <t>年齢別</t>
    <rPh sb="0" eb="3">
      <t>ネンレイベツ</t>
    </rPh>
    <phoneticPr fontId="2"/>
  </si>
  <si>
    <t>（単位：万人）</t>
    <rPh sb="1" eb="3">
      <t>タンイ</t>
    </rPh>
    <rPh sb="4" eb="6">
      <t>マンニン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</si>
  <si>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</si>
  <si>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</si>
  <si>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</si>
  <si>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</si>
  <si>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</si>
  <si>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</si>
  <si>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</si>
  <si>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70歳以上</t>
    <rPh sb="2" eb="3">
      <t>サイ</t>
    </rPh>
    <rPh sb="3" eb="5">
      <t>イジョウ</t>
    </rPh>
    <phoneticPr fontId="2"/>
  </si>
  <si>
    <t>少年</t>
    <rPh sb="0" eb="2">
      <t>ショウネン</t>
    </rPh>
    <phoneticPr fontId="2"/>
  </si>
  <si>
    <t>成人</t>
    <rPh sb="0" eb="2">
      <t>セイジン</t>
    </rPh>
    <phoneticPr fontId="2"/>
  </si>
  <si>
    <t>４　原因・動機別</t>
    <rPh sb="2" eb="4">
      <t>ゲンイン</t>
    </rPh>
    <rPh sb="5" eb="7">
      <t>ドウキ</t>
    </rPh>
    <rPh sb="7" eb="8">
      <t>ベツ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</si>
  <si>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</si>
  <si>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</si>
  <si>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うち認知症</t>
    <rPh sb="2" eb="5">
      <t>ニンチショウ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</si>
  <si>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</si>
  <si>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</si>
  <si>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</si>
  <si>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</si>
  <si>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</si>
  <si>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</si>
  <si>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合　　計</t>
    <rPh sb="0" eb="1">
      <t>ア</t>
    </rPh>
    <rPh sb="3" eb="4">
      <t>ケイ</t>
    </rPh>
    <phoneticPr fontId="2"/>
  </si>
  <si>
    <t>全体</t>
    <rPh sb="0" eb="2">
      <t>ゼンタイ</t>
    </rPh>
    <phoneticPr fontId="2"/>
  </si>
  <si>
    <t>行方不明者数</t>
    <rPh sb="0" eb="2">
      <t>ユクエ</t>
    </rPh>
    <rPh sb="2" eb="5">
      <t>フメイシャ</t>
    </rPh>
    <rPh sb="5" eb="6">
      <t>スウ</t>
    </rPh>
    <phoneticPr fontId="2"/>
  </si>
  <si>
    <t>人口（万人）</t>
    <rPh sb="0" eb="2">
      <t>ジンコウ</t>
    </rPh>
    <rPh sb="3" eb="5">
      <t>マンニン</t>
    </rPh>
    <phoneticPr fontId="2"/>
  </si>
  <si>
    <t>人口10万人当たりの行方不明者数</t>
    <rPh sb="0" eb="2">
      <t>ジンコウ</t>
    </rPh>
    <rPh sb="4" eb="6">
      <t>マンニン</t>
    </rPh>
    <rPh sb="6" eb="7">
      <t>ア</t>
    </rPh>
    <rPh sb="10" eb="12">
      <t>ユクエ</t>
    </rPh>
    <rPh sb="12" eb="15">
      <t>フメイシャ</t>
    </rPh>
    <rPh sb="15" eb="16">
      <t>スウ</t>
    </rPh>
    <phoneticPr fontId="2"/>
  </si>
  <si>
    <t>年　　代</t>
    <rPh sb="0" eb="1">
      <t>ネン</t>
    </rPh>
    <rPh sb="3" eb="4">
      <t>ダイ</t>
    </rPh>
    <phoneticPr fontId="2"/>
  </si>
  <si>
    <t>-</t>
    <phoneticPr fontId="2"/>
  </si>
  <si>
    <t>５　所在確認数</t>
    <rPh sb="2" eb="4">
      <t>ショザイ</t>
    </rPh>
    <rPh sb="4" eb="7">
      <t>カクニンスウ</t>
    </rPh>
    <phoneticPr fontId="2"/>
  </si>
  <si>
    <t>区分</t>
    <rPh sb="0" eb="2">
      <t>クブン</t>
    </rPh>
    <phoneticPr fontId="2"/>
  </si>
  <si>
    <t>発見</t>
    <rPh sb="0" eb="2">
      <t>ハッケン</t>
    </rPh>
    <phoneticPr fontId="2"/>
  </si>
  <si>
    <t>死亡確認</t>
    <rPh sb="0" eb="2">
      <t>シボウ</t>
    </rPh>
    <rPh sb="2" eb="4">
      <t>カクニン</t>
    </rPh>
    <phoneticPr fontId="2"/>
  </si>
  <si>
    <t>帰宅等確認、その他</t>
    <rPh sb="0" eb="2">
      <t>キタク</t>
    </rPh>
    <rPh sb="2" eb="3">
      <t>トウ</t>
    </rPh>
    <rPh sb="3" eb="5">
      <t>カクニン</t>
    </rPh>
    <rPh sb="8" eb="9">
      <t>タ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</si>
  <si>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</si>
  <si>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</si>
  <si>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２日～
７日</t>
    <rPh sb="1" eb="2">
      <t>ニチ</t>
    </rPh>
    <rPh sb="5" eb="6">
      <t>ニチ</t>
    </rPh>
    <phoneticPr fontId="2"/>
  </si>
  <si>
    <t>８日～
14日</t>
    <rPh sb="1" eb="2">
      <t>ニチ</t>
    </rPh>
    <rPh sb="6" eb="7">
      <t>ニチ</t>
    </rPh>
    <phoneticPr fontId="2"/>
  </si>
  <si>
    <t>15日～
１か月</t>
    <rPh sb="2" eb="3">
      <t>ニチ</t>
    </rPh>
    <rPh sb="7" eb="8">
      <t>ゲツ</t>
    </rPh>
    <phoneticPr fontId="2"/>
  </si>
  <si>
    <t>１か月～
３か月</t>
    <rPh sb="2" eb="3">
      <t>ゲツ</t>
    </rPh>
    <rPh sb="7" eb="8">
      <t>ゲツ</t>
    </rPh>
    <phoneticPr fontId="2"/>
  </si>
  <si>
    <t>３か月～
６か月</t>
    <rPh sb="2" eb="3">
      <t>ゲツ</t>
    </rPh>
    <rPh sb="7" eb="8">
      <t>ゲツ</t>
    </rPh>
    <phoneticPr fontId="2"/>
  </si>
  <si>
    <t>６か月～
１年</t>
    <rPh sb="2" eb="3">
      <t>ゲツ</t>
    </rPh>
    <rPh sb="6" eb="7">
      <t>ネン</t>
    </rPh>
    <phoneticPr fontId="2"/>
  </si>
  <si>
    <t>１年～
２年</t>
    <rPh sb="1" eb="2">
      <t>ネン</t>
    </rPh>
    <rPh sb="5" eb="6">
      <t>ネン</t>
    </rPh>
    <phoneticPr fontId="2"/>
  </si>
  <si>
    <t>行方不明者届受理から所在確認までの期間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7" eb="19">
      <t>キカン</t>
    </rPh>
    <phoneticPr fontId="2"/>
  </si>
  <si>
    <t>平成27年</t>
    <rPh sb="0" eb="2">
      <t>ヘイセイ</t>
    </rPh>
    <rPh sb="4" eb="5">
      <t>ネン</t>
    </rPh>
    <phoneticPr fontId="2"/>
  </si>
  <si>
    <t>前年対比（H27）</t>
    <rPh sb="0" eb="2">
      <t>ゼンネン</t>
    </rPh>
    <rPh sb="2" eb="4">
      <t>タイヒ</t>
    </rPh>
    <phoneticPr fontId="2"/>
  </si>
  <si>
    <t>平成27年の人口</t>
    <rPh sb="0" eb="2">
      <t>ヘイセイ</t>
    </rPh>
    <rPh sb="4" eb="5">
      <t>ネン</t>
    </rPh>
    <rPh sb="6" eb="8">
      <t>ジンコウ</t>
    </rPh>
    <phoneticPr fontId="2"/>
  </si>
  <si>
    <t>《人口10万人当たりの行方不明者数（平成27年）》</t>
    <rPh sb="1" eb="3">
      <t>ジンコウ</t>
    </rPh>
    <rPh sb="5" eb="7">
      <t>マンニン</t>
    </rPh>
    <rPh sb="7" eb="8">
      <t>ア</t>
    </rPh>
    <rPh sb="11" eb="13">
      <t>ユクエ</t>
    </rPh>
    <rPh sb="13" eb="16">
      <t>フメイシャ</t>
    </rPh>
    <rPh sb="16" eb="17">
      <t>スウ</t>
    </rPh>
    <rPh sb="18" eb="20">
      <t>ヘイセイ</t>
    </rPh>
    <rPh sb="22" eb="23">
      <t>ネン</t>
    </rPh>
    <phoneticPr fontId="2"/>
  </si>
  <si>
    <t>《所在が確認された行方不明者の状況（平成27年）》</t>
    <rPh sb="1" eb="3">
      <t>ショザイ</t>
    </rPh>
    <rPh sb="4" eb="6">
      <t>カクニン</t>
    </rPh>
    <rPh sb="9" eb="11">
      <t>ユクエ</t>
    </rPh>
    <rPh sb="11" eb="14">
      <t>フメイシャ</t>
    </rPh>
    <rPh sb="15" eb="17">
      <t>ジョウキョウ</t>
    </rPh>
    <rPh sb="18" eb="20">
      <t>ヘイセイ</t>
    </rPh>
    <rPh sb="22" eb="23">
      <t>ネン</t>
    </rPh>
    <phoneticPr fontId="2"/>
  </si>
  <si>
    <t>70歳代</t>
    <rPh sb="2" eb="4">
      <t>サイダイ</t>
    </rPh>
    <phoneticPr fontId="2"/>
  </si>
  <si>
    <t>80歳以上</t>
    <rPh sb="2" eb="3">
      <t>サイ</t>
    </rPh>
    <rPh sb="3" eb="5">
      <t>イジョウ</t>
    </rPh>
    <phoneticPr fontId="2"/>
  </si>
  <si>
    <t>※　平成27年の人口は、総務省統計局の人口推計（10月1日現在。平成27年国勢調査人口速報を基準とする確定値）に基づく。</t>
    <rPh sb="2" eb="4">
      <t>ヘイセイ</t>
    </rPh>
    <rPh sb="6" eb="7">
      <t>ネン</t>
    </rPh>
    <rPh sb="8" eb="10">
      <t>ジンコウ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6" eb="27">
      <t>ガツ</t>
    </rPh>
    <rPh sb="28" eb="29">
      <t>ニチ</t>
    </rPh>
    <rPh sb="29" eb="31">
      <t>ゲンザイ</t>
    </rPh>
    <rPh sb="32" eb="34">
      <t>ヘイセイ</t>
    </rPh>
    <rPh sb="36" eb="37">
      <t>ネン</t>
    </rPh>
    <rPh sb="37" eb="39">
      <t>コクセイ</t>
    </rPh>
    <rPh sb="39" eb="41">
      <t>チョウサ</t>
    </rPh>
    <rPh sb="41" eb="43">
      <t>ジンコウ</t>
    </rPh>
    <rPh sb="43" eb="45">
      <t>ソクホウ</t>
    </rPh>
    <rPh sb="46" eb="48">
      <t>キジュン</t>
    </rPh>
    <rPh sb="51" eb="54">
      <t>カクテイチ</t>
    </rPh>
    <rPh sb="56" eb="57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</si>
</sst>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3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38" fontId="4" fillId="0" borderId="3" xfId="1" applyFont="1" applyBorder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3" fontId="4" fillId="0" borderId="1" xfId="0" applyNumberFormat="1" applyFont="1" applyBorder="1" applyAlignment="1">
      <alignment vertical="center"/>
    </xf>
    <xf numFmtId="9" fontId="4" fillId="0" borderId="3" xfId="2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0" fontId="4" fillId="0" borderId="20" xfId="0" applyFont="1" applyBorder="1">
      <alignment vertical="center"/>
    </xf>
    <xf numFmtId="3" fontId="4" fillId="0" borderId="3" xfId="1" applyNumberFormat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4" fillId="0" borderId="4" xfId="0" applyNumberFormat="1" applyFont="1" applyBorder="1">
      <alignment vertical="center"/>
    </xf>
    <xf numFmtId="176" fontId="4" fillId="0" borderId="4" xfId="2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workbookViewId="0">
      <selection activeCell="S9" sqref="S9"/>
    </sheetView>
  </sheetViews>
  <sheetFormatPr defaultColWidth="9" defaultRowHeight="12" x14ac:dyDescent="0.2"/>
  <cols>
    <col min="1" max="3" width="4" style="7" customWidth="1"/>
    <col min="4" max="13" width="8.109375" style="7" customWidth="1"/>
    <col min="14" max="14" width="1.21875" style="7" customWidth="1"/>
    <col min="15" max="16" width="8.109375" style="7" customWidth="1"/>
    <col min="17" max="17" width="1.21875" style="7" customWidth="1"/>
    <col min="18" max="16384" width="9" style="7"/>
  </cols>
  <sheetData>
    <row r="1" spans="1:1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22.5" customHeight="1" x14ac:dyDescent="0.2">
      <c r="A3" s="69"/>
      <c r="B3" s="70"/>
      <c r="C3" s="71"/>
      <c r="D3" s="55" t="s">
        <v>5</v>
      </c>
      <c r="E3" s="54"/>
      <c r="F3" s="55" t="s">
        <v>6</v>
      </c>
      <c r="G3" s="54"/>
      <c r="H3" s="55" t="s">
        <v>7</v>
      </c>
      <c r="I3" s="54"/>
      <c r="J3" s="55" t="s">
        <v>8</v>
      </c>
      <c r="K3" s="54"/>
      <c r="L3" s="55" t="s">
        <v>57</v>
      </c>
      <c r="M3" s="54"/>
      <c r="N3" s="2"/>
      <c r="O3" s="54" t="s">
        <v>58</v>
      </c>
      <c r="P3" s="54"/>
    </row>
    <row r="4" spans="1:19" ht="22.5" customHeight="1" x14ac:dyDescent="0.2">
      <c r="A4" s="72"/>
      <c r="B4" s="73"/>
      <c r="C4" s="74"/>
      <c r="D4" s="3"/>
      <c r="E4" s="4" t="s">
        <v>4</v>
      </c>
      <c r="F4" s="3"/>
      <c r="G4" s="4" t="s">
        <v>4</v>
      </c>
      <c r="H4" s="3"/>
      <c r="I4" s="4" t="s">
        <v>4</v>
      </c>
      <c r="J4" s="3"/>
      <c r="K4" s="4" t="s">
        <v>4</v>
      </c>
      <c r="L4" s="3"/>
      <c r="M4" s="4" t="s">
        <v>4</v>
      </c>
      <c r="N4" s="2"/>
      <c r="O4" s="4" t="s">
        <v>10</v>
      </c>
      <c r="P4" s="4" t="s">
        <v>11</v>
      </c>
    </row>
    <row r="5" spans="1:19" ht="22.5" customHeight="1" x14ac:dyDescent="0.2">
      <c r="A5" s="65" t="s">
        <v>1</v>
      </c>
      <c r="B5" s="66"/>
      <c r="C5" s="67"/>
      <c r="D5" s="20">
        <v>51041</v>
      </c>
      <c r="E5" s="21">
        <f>D5/D7</f>
        <v>0.62517300932106856</v>
      </c>
      <c r="F5" s="20">
        <v>52187</v>
      </c>
      <c r="G5" s="22">
        <f>F5/F7</f>
        <v>0.64340225123596062</v>
      </c>
      <c r="H5" s="20">
        <v>53916</v>
      </c>
      <c r="I5" s="22">
        <f>H5/H7</f>
        <v>0.64225472911802539</v>
      </c>
      <c r="J5" s="20">
        <v>52736</v>
      </c>
      <c r="K5" s="22">
        <f>J5/J7</f>
        <v>0.64951412067542769</v>
      </c>
      <c r="L5" s="20">
        <v>53319</v>
      </c>
      <c r="M5" s="22">
        <f>L5/L7</f>
        <v>0.64995428780398612</v>
      </c>
      <c r="N5" s="2"/>
      <c r="O5" s="20">
        <f>L5-J5</f>
        <v>583</v>
      </c>
      <c r="P5" s="22">
        <v>1.0999999999999999E-2</v>
      </c>
    </row>
    <row r="6" spans="1:19" ht="22.5" customHeight="1" thickBot="1" x14ac:dyDescent="0.25">
      <c r="A6" s="59" t="s">
        <v>2</v>
      </c>
      <c r="B6" s="60"/>
      <c r="C6" s="61"/>
      <c r="D6" s="23">
        <v>30602</v>
      </c>
      <c r="E6" s="24">
        <f>D6/D7</f>
        <v>0.37482699067893144</v>
      </c>
      <c r="F6" s="23">
        <v>28924</v>
      </c>
      <c r="G6" s="25">
        <f>F6/F7</f>
        <v>0.35659774876403938</v>
      </c>
      <c r="H6" s="23">
        <v>30032</v>
      </c>
      <c r="I6" s="25">
        <f>H6/H7</f>
        <v>0.35774527088197455</v>
      </c>
      <c r="J6" s="23">
        <v>28457</v>
      </c>
      <c r="K6" s="25">
        <f>J6/J7</f>
        <v>0.35048587932457231</v>
      </c>
      <c r="L6" s="23">
        <v>28716</v>
      </c>
      <c r="M6" s="25">
        <f>L6/L7</f>
        <v>0.35004571219601388</v>
      </c>
      <c r="N6" s="2"/>
      <c r="O6" s="23">
        <f>L6-J6</f>
        <v>259</v>
      </c>
      <c r="P6" s="25">
        <v>8.9999999999999993E-3</v>
      </c>
    </row>
    <row r="7" spans="1:19" ht="22.5" customHeight="1" thickTop="1" x14ac:dyDescent="0.2">
      <c r="A7" s="62" t="s">
        <v>3</v>
      </c>
      <c r="B7" s="63"/>
      <c r="C7" s="64"/>
      <c r="D7" s="26">
        <f>SUM(D5:D6)</f>
        <v>81643</v>
      </c>
      <c r="E7" s="27">
        <f t="shared" ref="E7:M7" si="0">SUM(E5:E6)</f>
        <v>1</v>
      </c>
      <c r="F7" s="26">
        <f t="shared" si="0"/>
        <v>81111</v>
      </c>
      <c r="G7" s="27">
        <f t="shared" si="0"/>
        <v>1</v>
      </c>
      <c r="H7" s="26">
        <f t="shared" si="0"/>
        <v>83948</v>
      </c>
      <c r="I7" s="28">
        <f t="shared" si="0"/>
        <v>1</v>
      </c>
      <c r="J7" s="26">
        <f t="shared" si="0"/>
        <v>81193</v>
      </c>
      <c r="K7" s="28">
        <f t="shared" si="0"/>
        <v>1</v>
      </c>
      <c r="L7" s="26">
        <f t="shared" si="0"/>
        <v>82035</v>
      </c>
      <c r="M7" s="28">
        <f t="shared" si="0"/>
        <v>1</v>
      </c>
      <c r="N7" s="5"/>
      <c r="O7" s="26">
        <f>SUM(O5:O6)</f>
        <v>842</v>
      </c>
      <c r="P7" s="29">
        <v>0.01</v>
      </c>
    </row>
    <row r="10" spans="1:19" x14ac:dyDescent="0.2">
      <c r="A10" s="33" t="s">
        <v>12</v>
      </c>
      <c r="B10" s="6"/>
      <c r="C10" s="6"/>
    </row>
    <row r="12" spans="1:19" ht="22.5" customHeight="1" x14ac:dyDescent="0.2">
      <c r="A12" s="69" t="s">
        <v>13</v>
      </c>
      <c r="B12" s="70"/>
      <c r="C12" s="71"/>
      <c r="D12" s="55" t="s">
        <v>5</v>
      </c>
      <c r="E12" s="54"/>
      <c r="F12" s="55" t="s">
        <v>6</v>
      </c>
      <c r="G12" s="54"/>
      <c r="H12" s="55" t="s">
        <v>7</v>
      </c>
      <c r="I12" s="54"/>
      <c r="J12" s="55" t="s">
        <v>8</v>
      </c>
      <c r="K12" s="54"/>
      <c r="L12" s="55" t="s">
        <v>57</v>
      </c>
      <c r="M12" s="54"/>
      <c r="O12" s="54" t="s">
        <v>9</v>
      </c>
      <c r="P12" s="54"/>
      <c r="R12" s="55" t="s">
        <v>59</v>
      </c>
      <c r="S12" s="55"/>
    </row>
    <row r="13" spans="1:19" ht="22.5" customHeight="1" x14ac:dyDescent="0.2">
      <c r="A13" s="72"/>
      <c r="B13" s="73"/>
      <c r="C13" s="74"/>
      <c r="D13" s="10"/>
      <c r="E13" s="4" t="s">
        <v>4</v>
      </c>
      <c r="F13" s="10"/>
      <c r="G13" s="4" t="s">
        <v>4</v>
      </c>
      <c r="H13" s="10"/>
      <c r="I13" s="4" t="s">
        <v>4</v>
      </c>
      <c r="J13" s="10"/>
      <c r="K13" s="4" t="s">
        <v>4</v>
      </c>
      <c r="L13" s="10"/>
      <c r="M13" s="4" t="s">
        <v>4</v>
      </c>
      <c r="O13" s="4" t="s">
        <v>10</v>
      </c>
      <c r="P13" s="4" t="s">
        <v>11</v>
      </c>
      <c r="R13" s="12" t="s">
        <v>14</v>
      </c>
      <c r="S13" s="4" t="s">
        <v>4</v>
      </c>
    </row>
    <row r="14" spans="1:19" ht="22.5" customHeight="1" x14ac:dyDescent="0.2">
      <c r="A14" s="65" t="s">
        <v>15</v>
      </c>
      <c r="B14" s="66"/>
      <c r="C14" s="67"/>
      <c r="D14" s="9">
        <v>895</v>
      </c>
      <c r="E14" s="16">
        <f>D14/D23</f>
        <v>1.0962360520803988E-2</v>
      </c>
      <c r="F14" s="32">
        <v>1000</v>
      </c>
      <c r="G14" s="16">
        <f>F14/F23</f>
        <v>1.2328784012032893E-2</v>
      </c>
      <c r="H14" s="13">
        <v>943</v>
      </c>
      <c r="I14" s="16">
        <f>H14/H23</f>
        <v>1.1233144327440797E-2</v>
      </c>
      <c r="J14" s="9">
        <v>969</v>
      </c>
      <c r="K14" s="16">
        <f>J14/J23</f>
        <v>1.1934526375426453E-2</v>
      </c>
      <c r="L14" s="9">
        <v>900</v>
      </c>
      <c r="M14" s="16">
        <f>L14/L23</f>
        <v>1.0970927043335162E-2</v>
      </c>
      <c r="O14" s="9">
        <f>L14-J14</f>
        <v>-69</v>
      </c>
      <c r="P14" s="16">
        <f>(L14/J14)-1</f>
        <v>-7.1207430340557321E-2</v>
      </c>
      <c r="R14" s="13">
        <v>1050</v>
      </c>
      <c r="S14" s="16">
        <f>R14/R23</f>
        <v>8.2612116443745082E-2</v>
      </c>
    </row>
    <row r="15" spans="1:19" ht="22.5" customHeight="1" x14ac:dyDescent="0.2">
      <c r="A15" s="65" t="s">
        <v>16</v>
      </c>
      <c r="B15" s="66"/>
      <c r="C15" s="67"/>
      <c r="D15" s="13">
        <v>18161</v>
      </c>
      <c r="E15" s="16">
        <f>D15/D23</f>
        <v>0.22244405521600139</v>
      </c>
      <c r="F15" s="13">
        <v>19300</v>
      </c>
      <c r="G15" s="16">
        <f>F15/F23</f>
        <v>0.23794553143223485</v>
      </c>
      <c r="H15" s="13">
        <v>19858</v>
      </c>
      <c r="I15" s="16">
        <f>H15/H23</f>
        <v>0.23655119836089009</v>
      </c>
      <c r="J15" s="13">
        <v>17763</v>
      </c>
      <c r="K15" s="16">
        <f>J15/J23</f>
        <v>0.21877501755077408</v>
      </c>
      <c r="L15" s="13">
        <v>17071</v>
      </c>
      <c r="M15" s="16">
        <f>L15/L23</f>
        <v>0.20809410617419394</v>
      </c>
      <c r="O15" s="9">
        <f t="shared" ref="O15:O22" si="1">L15-J15</f>
        <v>-692</v>
      </c>
      <c r="P15" s="16">
        <f t="shared" ref="P15:P22" si="2">(L15/J15)-1</f>
        <v>-3.895738332488885E-2</v>
      </c>
      <c r="R15" s="13">
        <v>1159</v>
      </c>
      <c r="S15" s="16">
        <f>R15/R23</f>
        <v>9.118804091266719E-2</v>
      </c>
    </row>
    <row r="16" spans="1:19" ht="22.5" customHeight="1" x14ac:dyDescent="0.2">
      <c r="A16" s="65" t="s">
        <v>17</v>
      </c>
      <c r="B16" s="66"/>
      <c r="C16" s="67"/>
      <c r="D16" s="13">
        <v>12928</v>
      </c>
      <c r="E16" s="16">
        <f>D16/D23</f>
        <v>0.15834792939994854</v>
      </c>
      <c r="F16" s="13">
        <v>13856</v>
      </c>
      <c r="G16" s="16">
        <f>F16/F23</f>
        <v>0.17082763127072778</v>
      </c>
      <c r="H16" s="13">
        <v>14952</v>
      </c>
      <c r="I16" s="16">
        <f>H16/H23</f>
        <v>0.17811025873159575</v>
      </c>
      <c r="J16" s="13">
        <v>15814</v>
      </c>
      <c r="K16" s="16">
        <f>J16/J23</f>
        <v>0.19477048514034462</v>
      </c>
      <c r="L16" s="13">
        <v>16005</v>
      </c>
      <c r="M16" s="16">
        <f>L16/L23</f>
        <v>0.1950996525873103</v>
      </c>
      <c r="O16" s="9">
        <f t="shared" si="1"/>
        <v>191</v>
      </c>
      <c r="P16" s="16">
        <f t="shared" si="2"/>
        <v>1.2077905653218757E-2</v>
      </c>
      <c r="R16" s="13">
        <v>1278</v>
      </c>
      <c r="S16" s="16">
        <f>R16/R23</f>
        <v>0.1005507474429583</v>
      </c>
    </row>
    <row r="17" spans="1:19" ht="22.5" customHeight="1" x14ac:dyDescent="0.2">
      <c r="A17" s="65" t="s">
        <v>18</v>
      </c>
      <c r="B17" s="66"/>
      <c r="C17" s="67"/>
      <c r="D17" s="13">
        <v>11171</v>
      </c>
      <c r="E17" s="16">
        <f>D17/D23</f>
        <v>0.13682740712614677</v>
      </c>
      <c r="F17" s="13">
        <v>10980</v>
      </c>
      <c r="G17" s="16">
        <f>F17/F23</f>
        <v>0.13537004845212117</v>
      </c>
      <c r="H17" s="13">
        <v>11179</v>
      </c>
      <c r="I17" s="16">
        <f>H17/H23</f>
        <v>0.13316576928574833</v>
      </c>
      <c r="J17" s="13">
        <v>10814</v>
      </c>
      <c r="K17" s="16">
        <f>J17/J23</f>
        <v>0.13318882169645166</v>
      </c>
      <c r="L17" s="13">
        <v>10827</v>
      </c>
      <c r="M17" s="16">
        <f>L17/L23</f>
        <v>0.13198025233132199</v>
      </c>
      <c r="O17" s="13">
        <f>L17-J17</f>
        <v>13</v>
      </c>
      <c r="P17" s="16">
        <f t="shared" si="2"/>
        <v>1.2021453671167137E-3</v>
      </c>
      <c r="R17" s="13">
        <v>1568</v>
      </c>
      <c r="S17" s="16">
        <f>R17/R23</f>
        <v>0.12336742722265932</v>
      </c>
    </row>
    <row r="18" spans="1:19" ht="22.5" customHeight="1" x14ac:dyDescent="0.2">
      <c r="A18" s="65" t="s">
        <v>19</v>
      </c>
      <c r="B18" s="66"/>
      <c r="C18" s="67"/>
      <c r="D18" s="13">
        <v>9111</v>
      </c>
      <c r="E18" s="16">
        <f>D18/D23</f>
        <v>0.11159560525703367</v>
      </c>
      <c r="F18" s="13">
        <v>9127</v>
      </c>
      <c r="G18" s="16">
        <f>F18/F23</f>
        <v>0.11252481167782422</v>
      </c>
      <c r="H18" s="13">
        <v>9248</v>
      </c>
      <c r="I18" s="16">
        <f>H18/H23</f>
        <v>0.1101634345070758</v>
      </c>
      <c r="J18" s="13">
        <v>8993</v>
      </c>
      <c r="K18" s="16">
        <f>J18/J23</f>
        <v>0.11076077987018586</v>
      </c>
      <c r="L18" s="13">
        <v>8980</v>
      </c>
      <c r="M18" s="16">
        <f>L18/L23</f>
        <v>0.10946547205461084</v>
      </c>
      <c r="O18" s="9">
        <f t="shared" si="1"/>
        <v>-13</v>
      </c>
      <c r="P18" s="16">
        <f t="shared" si="2"/>
        <v>-1.4455687757144453E-3</v>
      </c>
      <c r="R18" s="13">
        <v>1855</v>
      </c>
      <c r="S18" s="16">
        <f>R18/R23</f>
        <v>0.14594807238394963</v>
      </c>
    </row>
    <row r="19" spans="1:19" ht="22.5" customHeight="1" x14ac:dyDescent="0.2">
      <c r="A19" s="65" t="s">
        <v>20</v>
      </c>
      <c r="B19" s="66"/>
      <c r="C19" s="67"/>
      <c r="D19" s="13">
        <v>7164</v>
      </c>
      <c r="E19" s="16">
        <f>D19/D23</f>
        <v>8.7747877956469017E-2</v>
      </c>
      <c r="F19" s="13">
        <v>6478</v>
      </c>
      <c r="G19" s="16">
        <f>F19/F23</f>
        <v>7.9865862829949077E-2</v>
      </c>
      <c r="H19" s="13">
        <v>6493</v>
      </c>
      <c r="I19" s="16">
        <f>H19/H23</f>
        <v>7.7345499594987377E-2</v>
      </c>
      <c r="J19" s="13">
        <v>5991</v>
      </c>
      <c r="K19" s="16">
        <f>J19/J23</f>
        <v>7.3787149138472535E-2</v>
      </c>
      <c r="L19" s="13">
        <v>5856</v>
      </c>
      <c r="M19" s="16">
        <f>L19/L23</f>
        <v>7.1384165295300783E-2</v>
      </c>
      <c r="O19" s="9">
        <f t="shared" si="1"/>
        <v>-135</v>
      </c>
      <c r="P19" s="16">
        <f t="shared" si="2"/>
        <v>-2.2533800701051598E-2</v>
      </c>
      <c r="R19" s="13">
        <v>1557</v>
      </c>
      <c r="S19" s="16">
        <f>R19/R23</f>
        <v>0.12250196695515342</v>
      </c>
    </row>
    <row r="20" spans="1:19" ht="22.5" customHeight="1" x14ac:dyDescent="0.2">
      <c r="A20" s="65" t="s">
        <v>21</v>
      </c>
      <c r="B20" s="66"/>
      <c r="C20" s="67"/>
      <c r="D20" s="13">
        <v>6924</v>
      </c>
      <c r="E20" s="16">
        <f>D20/D23</f>
        <v>8.4808250554242251E-2</v>
      </c>
      <c r="F20" s="13">
        <v>6142</v>
      </c>
      <c r="G20" s="16">
        <f>F20/F23</f>
        <v>7.5723391401906023E-2</v>
      </c>
      <c r="H20" s="13">
        <v>6115</v>
      </c>
      <c r="I20" s="16">
        <f>H20/H23</f>
        <v>7.2842712155143666E-2</v>
      </c>
      <c r="J20" s="13">
        <v>5648</v>
      </c>
      <c r="K20" s="16">
        <f>J20/J23</f>
        <v>6.9562647026221475E-2</v>
      </c>
      <c r="L20" s="13">
        <v>5715</v>
      </c>
      <c r="M20" s="16">
        <f>L20/L23</f>
        <v>6.9665386725178274E-2</v>
      </c>
      <c r="O20" s="9">
        <f t="shared" si="1"/>
        <v>67</v>
      </c>
      <c r="P20" s="16">
        <f t="shared" si="2"/>
        <v>1.1862606232294626E-2</v>
      </c>
      <c r="R20" s="13">
        <v>1824</v>
      </c>
      <c r="S20" s="16">
        <f>R20/R23</f>
        <v>0.14350904799370576</v>
      </c>
    </row>
    <row r="21" spans="1:19" ht="22.5" customHeight="1" x14ac:dyDescent="0.2">
      <c r="A21" s="65" t="s">
        <v>62</v>
      </c>
      <c r="B21" s="66"/>
      <c r="C21" s="67"/>
      <c r="D21" s="49">
        <v>8546</v>
      </c>
      <c r="E21" s="50">
        <f>D21/D23</f>
        <v>0.10467523241429148</v>
      </c>
      <c r="F21" s="49">
        <v>7788</v>
      </c>
      <c r="G21" s="50">
        <f>F21/F23</f>
        <v>9.6016569885712166E-2</v>
      </c>
      <c r="H21" s="49">
        <v>8237</v>
      </c>
      <c r="I21" s="50">
        <f>H21/H23</f>
        <v>9.8120264925906517E-2</v>
      </c>
      <c r="J21" s="49">
        <v>8075</v>
      </c>
      <c r="K21" s="50">
        <f>J21/J23</f>
        <v>9.9454386461887104E-2</v>
      </c>
      <c r="L21" s="49">
        <v>8558</v>
      </c>
      <c r="M21" s="50">
        <f>L21/L23</f>
        <v>0.10432132626318034</v>
      </c>
      <c r="O21" s="51">
        <f t="shared" si="1"/>
        <v>483</v>
      </c>
      <c r="P21" s="16">
        <f t="shared" si="2"/>
        <v>5.9814241486068065E-2</v>
      </c>
      <c r="R21" s="49">
        <v>1415</v>
      </c>
      <c r="S21" s="50">
        <f>R21/R23</f>
        <v>0.11132966168371361</v>
      </c>
    </row>
    <row r="22" spans="1:19" ht="22.5" customHeight="1" thickBot="1" x14ac:dyDescent="0.25">
      <c r="A22" s="59" t="s">
        <v>63</v>
      </c>
      <c r="B22" s="60"/>
      <c r="C22" s="61"/>
      <c r="D22" s="14">
        <v>6743</v>
      </c>
      <c r="E22" s="19">
        <f>D22/D23</f>
        <v>8.2591281555062901E-2</v>
      </c>
      <c r="F22" s="14">
        <v>6440</v>
      </c>
      <c r="G22" s="19">
        <f>F22/F23</f>
        <v>7.9397369037491838E-2</v>
      </c>
      <c r="H22" s="14">
        <v>6923</v>
      </c>
      <c r="I22" s="19">
        <f>H22/H23</f>
        <v>8.2467718111211702E-2</v>
      </c>
      <c r="J22" s="14">
        <v>7126</v>
      </c>
      <c r="K22" s="19">
        <f>J22/J23</f>
        <v>8.7766186740236229E-2</v>
      </c>
      <c r="L22" s="14">
        <v>8123</v>
      </c>
      <c r="M22" s="19">
        <f>L22/L23</f>
        <v>9.9018711525568348E-2</v>
      </c>
      <c r="O22" s="11">
        <f t="shared" si="1"/>
        <v>997</v>
      </c>
      <c r="P22" s="19">
        <f t="shared" si="2"/>
        <v>0.13991018804378341</v>
      </c>
      <c r="R22" s="14">
        <v>1004</v>
      </c>
      <c r="S22" s="19">
        <f>R22/R23</f>
        <v>7.8992918961447681E-2</v>
      </c>
    </row>
    <row r="23" spans="1:19" ht="22.5" customHeight="1" thickTop="1" x14ac:dyDescent="0.2">
      <c r="A23" s="62" t="s">
        <v>3</v>
      </c>
      <c r="B23" s="63"/>
      <c r="C23" s="64"/>
      <c r="D23" s="15">
        <f>SUM(D14:D22)</f>
        <v>81643</v>
      </c>
      <c r="E23" s="18">
        <f t="shared" ref="E23:M23" si="3">SUM(E14:E22)</f>
        <v>0.99999999999999989</v>
      </c>
      <c r="F23" s="15">
        <f t="shared" si="3"/>
        <v>81111</v>
      </c>
      <c r="G23" s="18">
        <f t="shared" si="3"/>
        <v>1</v>
      </c>
      <c r="H23" s="15">
        <f t="shared" si="3"/>
        <v>83948</v>
      </c>
      <c r="I23" s="18">
        <f t="shared" si="3"/>
        <v>1</v>
      </c>
      <c r="J23" s="15">
        <f t="shared" si="3"/>
        <v>81193</v>
      </c>
      <c r="K23" s="18">
        <f t="shared" si="3"/>
        <v>1</v>
      </c>
      <c r="L23" s="15">
        <f t="shared" si="3"/>
        <v>82035</v>
      </c>
      <c r="M23" s="18">
        <f t="shared" si="3"/>
        <v>1</v>
      </c>
      <c r="O23" s="10">
        <f>SUM(O14:O22)</f>
        <v>842</v>
      </c>
      <c r="P23" s="17">
        <v>0.01</v>
      </c>
      <c r="R23" s="30">
        <f>SUM(R14:R22)</f>
        <v>12710</v>
      </c>
      <c r="S23" s="18">
        <f>SUM(S14:S22)</f>
        <v>1.0000000000000002</v>
      </c>
    </row>
    <row r="24" spans="1:19" ht="11.25" customHeight="1" x14ac:dyDescent="0.2">
      <c r="A24" s="2"/>
      <c r="B24" s="2"/>
      <c r="C24" s="2"/>
      <c r="P24" s="52"/>
    </row>
    <row r="25" spans="1:19" ht="22.5" customHeight="1" x14ac:dyDescent="0.2">
      <c r="A25" s="65" t="s">
        <v>23</v>
      </c>
      <c r="B25" s="66"/>
      <c r="C25" s="67"/>
      <c r="D25" s="13">
        <v>19056</v>
      </c>
      <c r="E25" s="16">
        <f>D25/D23</f>
        <v>0.23340641573680537</v>
      </c>
      <c r="F25" s="13">
        <v>20300</v>
      </c>
      <c r="G25" s="16">
        <f>F25/F23</f>
        <v>0.25027431544426776</v>
      </c>
      <c r="H25" s="13">
        <v>20801</v>
      </c>
      <c r="I25" s="16">
        <f>H25/H23</f>
        <v>0.24778434268833088</v>
      </c>
      <c r="J25" s="13">
        <v>18732</v>
      </c>
      <c r="K25" s="16">
        <f>J25/J23</f>
        <v>0.23070954392620052</v>
      </c>
      <c r="L25" s="13">
        <v>17971</v>
      </c>
      <c r="M25" s="16">
        <f>L25/L23</f>
        <v>0.2190650332175291</v>
      </c>
      <c r="O25" s="9">
        <f>L25-J25</f>
        <v>-761</v>
      </c>
      <c r="P25" s="16">
        <v>-4.1000000000000002E-2</v>
      </c>
      <c r="R25" s="13">
        <v>2209</v>
      </c>
      <c r="S25" s="16">
        <f>R25/R23</f>
        <v>0.17380015735641227</v>
      </c>
    </row>
    <row r="26" spans="1:19" ht="22.5" customHeight="1" x14ac:dyDescent="0.2">
      <c r="A26" s="65" t="s">
        <v>24</v>
      </c>
      <c r="B26" s="66"/>
      <c r="C26" s="67"/>
      <c r="D26" s="13">
        <v>62587</v>
      </c>
      <c r="E26" s="16">
        <f>D26/D23</f>
        <v>0.76659358426319468</v>
      </c>
      <c r="F26" s="13">
        <v>60811</v>
      </c>
      <c r="G26" s="16">
        <f>F26/F23</f>
        <v>0.7497256845557323</v>
      </c>
      <c r="H26" s="13">
        <v>63147</v>
      </c>
      <c r="I26" s="16">
        <f>H26/H23</f>
        <v>0.75221565731166917</v>
      </c>
      <c r="J26" s="13">
        <v>62461</v>
      </c>
      <c r="K26" s="16">
        <f>J26/J23</f>
        <v>0.76929045607379942</v>
      </c>
      <c r="L26" s="13">
        <v>64064</v>
      </c>
      <c r="M26" s="16">
        <f>L26/L23</f>
        <v>0.78093496678247087</v>
      </c>
      <c r="O26" s="9">
        <f>L26-J26</f>
        <v>1603</v>
      </c>
      <c r="P26" s="16">
        <v>2.5999999999999999E-2</v>
      </c>
      <c r="R26" s="13">
        <v>10501</v>
      </c>
      <c r="S26" s="16">
        <f>R26/R23</f>
        <v>0.8261998426435877</v>
      </c>
    </row>
    <row r="27" spans="1:19" ht="11.25" customHeight="1" x14ac:dyDescent="0.2">
      <c r="A27" s="2"/>
      <c r="B27" s="2"/>
      <c r="C27" s="2"/>
    </row>
    <row r="28" spans="1:19" ht="22.5" customHeight="1" x14ac:dyDescent="0.2">
      <c r="A28" s="65" t="s">
        <v>22</v>
      </c>
      <c r="B28" s="66"/>
      <c r="C28" s="67"/>
      <c r="D28" s="13">
        <v>15289</v>
      </c>
      <c r="E28" s="16">
        <f>D28/D$23</f>
        <v>0.1872665139693544</v>
      </c>
      <c r="F28" s="13">
        <v>14228</v>
      </c>
      <c r="G28" s="16">
        <f>F28/F$23</f>
        <v>0.175413938923204</v>
      </c>
      <c r="H28" s="13">
        <v>15160</v>
      </c>
      <c r="I28" s="16">
        <f>H28/H$23</f>
        <v>0.1805879830371182</v>
      </c>
      <c r="J28" s="13">
        <v>15201</v>
      </c>
      <c r="K28" s="16">
        <f>J28/J$23</f>
        <v>0.18722057320212335</v>
      </c>
      <c r="L28" s="13">
        <v>16681</v>
      </c>
      <c r="M28" s="16">
        <f>L28/L$23</f>
        <v>0.20334003778874871</v>
      </c>
      <c r="O28" s="9">
        <f>L28-J28</f>
        <v>1480</v>
      </c>
      <c r="P28" s="16">
        <v>9.7000000000000003E-2</v>
      </c>
      <c r="R28" s="13">
        <v>2419</v>
      </c>
      <c r="S28" s="16">
        <f>R28/R$23</f>
        <v>0.19032258064516128</v>
      </c>
    </row>
    <row r="29" spans="1:19" x14ac:dyDescent="0.2">
      <c r="D29" s="53" t="s">
        <v>64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3" spans="1:16" x14ac:dyDescent="0.2">
      <c r="A33" s="7" t="s">
        <v>60</v>
      </c>
    </row>
    <row r="35" spans="1:16" ht="22.5" customHeight="1" x14ac:dyDescent="0.2">
      <c r="A35" s="54" t="s">
        <v>40</v>
      </c>
      <c r="B35" s="54"/>
      <c r="C35" s="54"/>
      <c r="D35" s="4" t="s">
        <v>15</v>
      </c>
      <c r="E35" s="4" t="s">
        <v>16</v>
      </c>
      <c r="F35" s="4" t="s">
        <v>17</v>
      </c>
      <c r="G35" s="4" t="s">
        <v>18</v>
      </c>
      <c r="H35" s="4" t="s">
        <v>19</v>
      </c>
      <c r="I35" s="4" t="s">
        <v>20</v>
      </c>
      <c r="J35" s="4" t="s">
        <v>21</v>
      </c>
      <c r="K35" s="48" t="s">
        <v>62</v>
      </c>
      <c r="L35" s="4" t="s">
        <v>63</v>
      </c>
      <c r="M35" s="4" t="s">
        <v>36</v>
      </c>
    </row>
    <row r="36" spans="1:16" ht="22.5" customHeight="1" x14ac:dyDescent="0.2">
      <c r="A36" s="54" t="s">
        <v>37</v>
      </c>
      <c r="B36" s="54"/>
      <c r="C36" s="54"/>
      <c r="D36" s="9">
        <v>900</v>
      </c>
      <c r="E36" s="13">
        <v>17071</v>
      </c>
      <c r="F36" s="13">
        <v>16005</v>
      </c>
      <c r="G36" s="13">
        <v>10827</v>
      </c>
      <c r="H36" s="13">
        <v>8980</v>
      </c>
      <c r="I36" s="13">
        <v>5856</v>
      </c>
      <c r="J36" s="13">
        <v>5715</v>
      </c>
      <c r="K36" s="13">
        <v>8558</v>
      </c>
      <c r="L36" s="13">
        <v>8123</v>
      </c>
      <c r="M36" s="32">
        <f>SUM(D36:L36)</f>
        <v>82035</v>
      </c>
    </row>
    <row r="37" spans="1:16" ht="22.5" customHeight="1" x14ac:dyDescent="0.2">
      <c r="A37" s="54" t="s">
        <v>38</v>
      </c>
      <c r="B37" s="54"/>
      <c r="C37" s="54"/>
      <c r="D37" s="13">
        <v>1050</v>
      </c>
      <c r="E37" s="13">
        <v>1159</v>
      </c>
      <c r="F37" s="13">
        <v>1278</v>
      </c>
      <c r="G37" s="13">
        <v>1568</v>
      </c>
      <c r="H37" s="13">
        <v>1855</v>
      </c>
      <c r="I37" s="13">
        <v>1557</v>
      </c>
      <c r="J37" s="13">
        <v>1824</v>
      </c>
      <c r="K37" s="13">
        <v>1415</v>
      </c>
      <c r="L37" s="13">
        <v>1004</v>
      </c>
      <c r="M37" s="32">
        <f>SUM(D37:L37)</f>
        <v>12710</v>
      </c>
    </row>
    <row r="38" spans="1:16" ht="22.5" customHeight="1" x14ac:dyDescent="0.2">
      <c r="A38" s="68" t="s">
        <v>39</v>
      </c>
      <c r="B38" s="68"/>
      <c r="C38" s="68"/>
      <c r="D38" s="75">
        <f>(D36/D37)*10</f>
        <v>8.5714285714285712</v>
      </c>
      <c r="E38" s="75">
        <f t="shared" ref="E38:M38" si="4">(E36/E37)*10</f>
        <v>147.29076790336498</v>
      </c>
      <c r="F38" s="75">
        <f t="shared" si="4"/>
        <v>125.23474178403757</v>
      </c>
      <c r="G38" s="75">
        <f t="shared" si="4"/>
        <v>69.049744897959187</v>
      </c>
      <c r="H38" s="75">
        <f t="shared" si="4"/>
        <v>48.409703504043122</v>
      </c>
      <c r="I38" s="75">
        <f t="shared" si="4"/>
        <v>37.610789980732179</v>
      </c>
      <c r="J38" s="75">
        <f t="shared" si="4"/>
        <v>31.33223684210526</v>
      </c>
      <c r="K38" s="75">
        <f t="shared" si="4"/>
        <v>60.480565371024738</v>
      </c>
      <c r="L38" s="75">
        <f t="shared" si="4"/>
        <v>80.906374501992033</v>
      </c>
      <c r="M38" s="75">
        <f t="shared" si="4"/>
        <v>64.543666404405982</v>
      </c>
    </row>
    <row r="39" spans="1:16" ht="22.5" customHeight="1" x14ac:dyDescent="0.2">
      <c r="A39" s="68"/>
      <c r="B39" s="68"/>
      <c r="C39" s="68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2" spans="1:16" x14ac:dyDescent="0.2">
      <c r="A42" s="7" t="s">
        <v>25</v>
      </c>
    </row>
    <row r="44" spans="1:16" ht="23.25" customHeight="1" x14ac:dyDescent="0.2">
      <c r="A44" s="54"/>
      <c r="B44" s="54"/>
      <c r="C44" s="54"/>
      <c r="D44" s="55" t="s">
        <v>5</v>
      </c>
      <c r="E44" s="54"/>
      <c r="F44" s="55" t="s">
        <v>6</v>
      </c>
      <c r="G44" s="54"/>
      <c r="H44" s="55" t="s">
        <v>7</v>
      </c>
      <c r="I44" s="54"/>
      <c r="J44" s="55" t="s">
        <v>8</v>
      </c>
      <c r="K44" s="54"/>
      <c r="L44" s="55" t="s">
        <v>57</v>
      </c>
      <c r="M44" s="54"/>
      <c r="O44" s="54" t="s">
        <v>58</v>
      </c>
      <c r="P44" s="54"/>
    </row>
    <row r="45" spans="1:16" ht="23.25" customHeight="1" x14ac:dyDescent="0.2">
      <c r="A45" s="54"/>
      <c r="B45" s="54"/>
      <c r="C45" s="54"/>
      <c r="D45" s="34"/>
      <c r="E45" s="4" t="s">
        <v>4</v>
      </c>
      <c r="F45" s="10"/>
      <c r="G45" s="4" t="s">
        <v>4</v>
      </c>
      <c r="H45" s="10"/>
      <c r="I45" s="4" t="s">
        <v>4</v>
      </c>
      <c r="J45" s="10"/>
      <c r="K45" s="4" t="s">
        <v>4</v>
      </c>
      <c r="L45" s="10"/>
      <c r="M45" s="4" t="s">
        <v>4</v>
      </c>
      <c r="O45" s="4" t="s">
        <v>10</v>
      </c>
      <c r="P45" s="4" t="s">
        <v>11</v>
      </c>
    </row>
    <row r="46" spans="1:16" ht="23.25" customHeight="1" x14ac:dyDescent="0.2">
      <c r="A46" s="56" t="s">
        <v>26</v>
      </c>
      <c r="B46" s="56"/>
      <c r="C46" s="56"/>
      <c r="D46" s="36">
        <v>17650</v>
      </c>
      <c r="E46" s="16">
        <f>D46/D55</f>
        <v>0.21618509853876022</v>
      </c>
      <c r="F46" s="13">
        <v>17863</v>
      </c>
      <c r="G46" s="16">
        <f>F46/F55</f>
        <v>0.22022906880694357</v>
      </c>
      <c r="H46" s="13">
        <v>17919</v>
      </c>
      <c r="I46" s="16">
        <f>H46/H55</f>
        <v>0.21345356649354363</v>
      </c>
      <c r="J46" s="13">
        <v>16369</v>
      </c>
      <c r="K46" s="16">
        <f>J46/J55</f>
        <v>0.20160604978261673</v>
      </c>
      <c r="L46" s="13">
        <v>16115</v>
      </c>
      <c r="M46" s="16">
        <f>L46/L55</f>
        <v>0.1964405436703846</v>
      </c>
      <c r="O46" s="9">
        <f>L46-J46</f>
        <v>-254</v>
      </c>
      <c r="P46" s="16">
        <v>-1.6E-2</v>
      </c>
    </row>
    <row r="47" spans="1:16" ht="23.25" customHeight="1" x14ac:dyDescent="0.2">
      <c r="A47" s="78" t="s">
        <v>27</v>
      </c>
      <c r="B47" s="56"/>
      <c r="C47" s="56"/>
      <c r="D47" s="36">
        <v>12757</v>
      </c>
      <c r="E47" s="16">
        <f>D47/D55</f>
        <v>0.15625344487586199</v>
      </c>
      <c r="F47" s="13">
        <v>15397</v>
      </c>
      <c r="G47" s="16">
        <f>F47/F55</f>
        <v>0.18982628743327046</v>
      </c>
      <c r="H47" s="13">
        <v>16245</v>
      </c>
      <c r="I47" s="16">
        <f>H47/H55</f>
        <v>0.19351265068852147</v>
      </c>
      <c r="J47" s="13">
        <v>16498</v>
      </c>
      <c r="K47" s="16">
        <f>J47/J55</f>
        <v>0.20319485669946916</v>
      </c>
      <c r="L47" s="13">
        <v>18395</v>
      </c>
      <c r="M47" s="16">
        <f>L47/L55</f>
        <v>0.22423355884683366</v>
      </c>
      <c r="O47" s="9">
        <f t="shared" ref="O47:O54" si="5">L47-J47</f>
        <v>1897</v>
      </c>
      <c r="P47" s="16">
        <v>0.115</v>
      </c>
    </row>
    <row r="48" spans="1:16" ht="23.25" customHeight="1" x14ac:dyDescent="0.2">
      <c r="A48" s="35"/>
      <c r="B48" s="58" t="s">
        <v>28</v>
      </c>
      <c r="C48" s="58"/>
      <c r="D48" s="40" t="s">
        <v>41</v>
      </c>
      <c r="E48" s="22" t="s">
        <v>41</v>
      </c>
      <c r="F48" s="47">
        <v>9607</v>
      </c>
      <c r="G48" s="22">
        <f>F48/F55</f>
        <v>0.1184426280036</v>
      </c>
      <c r="H48" s="13">
        <v>10322</v>
      </c>
      <c r="I48" s="16">
        <f>H48/H55</f>
        <v>0.12295706866155239</v>
      </c>
      <c r="J48" s="13">
        <v>10783</v>
      </c>
      <c r="K48" s="16">
        <f>J48/J55</f>
        <v>0.13280701538309952</v>
      </c>
      <c r="L48" s="13">
        <v>12208</v>
      </c>
      <c r="M48" s="16">
        <f>L48/L55</f>
        <v>0.14881453038337294</v>
      </c>
      <c r="O48" s="9">
        <f t="shared" si="5"/>
        <v>1425</v>
      </c>
      <c r="P48" s="16">
        <v>0.13200000000000001</v>
      </c>
    </row>
    <row r="49" spans="1:16" ht="23.25" customHeight="1" x14ac:dyDescent="0.2">
      <c r="A49" s="56" t="s">
        <v>29</v>
      </c>
      <c r="B49" s="56"/>
      <c r="C49" s="56"/>
      <c r="D49" s="36">
        <v>8606</v>
      </c>
      <c r="E49" s="16">
        <f>D49/D55</f>
        <v>0.10541013926484818</v>
      </c>
      <c r="F49" s="13">
        <v>8624</v>
      </c>
      <c r="G49" s="16">
        <f>F49/F55</f>
        <v>0.10632343331977168</v>
      </c>
      <c r="H49" s="13">
        <v>9095</v>
      </c>
      <c r="I49" s="16">
        <f>H49/H55</f>
        <v>0.10834087768618669</v>
      </c>
      <c r="J49" s="13">
        <v>8729</v>
      </c>
      <c r="K49" s="16">
        <f>J49/J55</f>
        <v>0.1075092680403483</v>
      </c>
      <c r="L49" s="13">
        <v>9382</v>
      </c>
      <c r="M49" s="16">
        <f>L49/L55</f>
        <v>0.11436581946730054</v>
      </c>
      <c r="O49" s="9">
        <f t="shared" si="5"/>
        <v>653</v>
      </c>
      <c r="P49" s="16">
        <v>7.4999999999999997E-2</v>
      </c>
    </row>
    <row r="50" spans="1:16" ht="23.25" customHeight="1" x14ac:dyDescent="0.2">
      <c r="A50" s="56" t="s">
        <v>30</v>
      </c>
      <c r="B50" s="56"/>
      <c r="C50" s="56"/>
      <c r="D50" s="36">
        <v>2145</v>
      </c>
      <c r="E50" s="16">
        <f>D50/D55</f>
        <v>2.6272919907401736E-2</v>
      </c>
      <c r="F50" s="13">
        <v>2088</v>
      </c>
      <c r="G50" s="16">
        <f>F50/F55</f>
        <v>2.5742501017124681E-2</v>
      </c>
      <c r="H50" s="13">
        <v>1968</v>
      </c>
      <c r="I50" s="16">
        <f>H50/H55</f>
        <v>2.3443083813789487E-2</v>
      </c>
      <c r="J50" s="13">
        <v>1824</v>
      </c>
      <c r="K50" s="16">
        <f>J50/J55</f>
        <v>2.2464990824332148E-2</v>
      </c>
      <c r="L50" s="13">
        <v>1669</v>
      </c>
      <c r="M50" s="16">
        <f>L50/L55</f>
        <v>2.0344974705918204E-2</v>
      </c>
      <c r="O50" s="9">
        <f t="shared" si="5"/>
        <v>-155</v>
      </c>
      <c r="P50" s="16">
        <v>-8.5000000000000006E-2</v>
      </c>
    </row>
    <row r="51" spans="1:16" ht="23.25" customHeight="1" x14ac:dyDescent="0.2">
      <c r="A51" s="56" t="s">
        <v>31</v>
      </c>
      <c r="B51" s="56"/>
      <c r="C51" s="56"/>
      <c r="D51" s="36">
        <v>2271</v>
      </c>
      <c r="E51" s="16">
        <f>D51/D55</f>
        <v>2.781622429357079E-2</v>
      </c>
      <c r="F51" s="13">
        <v>2343</v>
      </c>
      <c r="G51" s="16">
        <f>F51/F55</f>
        <v>2.8886340940193069E-2</v>
      </c>
      <c r="H51" s="13">
        <v>2386</v>
      </c>
      <c r="I51" s="16">
        <f>H51/H55</f>
        <v>2.8422356697002906E-2</v>
      </c>
      <c r="J51" s="13">
        <v>2014</v>
      </c>
      <c r="K51" s="16">
        <f>J51/J55</f>
        <v>2.4805094035200079E-2</v>
      </c>
      <c r="L51" s="13">
        <v>2099</v>
      </c>
      <c r="M51" s="16">
        <f>L51/L55</f>
        <v>2.5586639848845006E-2</v>
      </c>
      <c r="O51" s="9">
        <f t="shared" si="5"/>
        <v>85</v>
      </c>
      <c r="P51" s="16">
        <v>4.2000000000000003E-2</v>
      </c>
    </row>
    <row r="52" spans="1:16" ht="23.25" customHeight="1" x14ac:dyDescent="0.2">
      <c r="A52" s="56" t="s">
        <v>32</v>
      </c>
      <c r="B52" s="56"/>
      <c r="C52" s="56"/>
      <c r="D52" s="31">
        <v>645</v>
      </c>
      <c r="E52" s="16">
        <f>D52/D55</f>
        <v>7.9002486434844379E-3</v>
      </c>
      <c r="F52" s="9">
        <v>676</v>
      </c>
      <c r="G52" s="16">
        <f>F52/F55</f>
        <v>8.3342579921342353E-3</v>
      </c>
      <c r="H52" s="9">
        <v>700</v>
      </c>
      <c r="I52" s="16">
        <f>H52/H55</f>
        <v>8.3384952589698382E-3</v>
      </c>
      <c r="J52" s="9">
        <v>612</v>
      </c>
      <c r="K52" s="16">
        <f>J52/J55</f>
        <v>7.5375956055324968E-3</v>
      </c>
      <c r="L52" s="9">
        <v>533</v>
      </c>
      <c r="M52" s="16">
        <f>L52/L55</f>
        <v>6.4972267934418236E-3</v>
      </c>
      <c r="O52" s="9">
        <f t="shared" si="5"/>
        <v>-79</v>
      </c>
      <c r="P52" s="16">
        <v>-0.129</v>
      </c>
    </row>
    <row r="53" spans="1:16" ht="23.25" customHeight="1" x14ac:dyDescent="0.2">
      <c r="A53" s="56" t="s">
        <v>33</v>
      </c>
      <c r="B53" s="56"/>
      <c r="C53" s="56"/>
      <c r="D53" s="36">
        <v>25871</v>
      </c>
      <c r="E53" s="16">
        <f>D53/D55</f>
        <v>0.31687958551253631</v>
      </c>
      <c r="F53" s="13">
        <v>21183</v>
      </c>
      <c r="G53" s="16">
        <f>F53/F55</f>
        <v>0.2611606317268928</v>
      </c>
      <c r="H53" s="13">
        <v>21635</v>
      </c>
      <c r="I53" s="16">
        <f>H53/H55</f>
        <v>0.25771906418258922</v>
      </c>
      <c r="J53" s="13">
        <v>20889</v>
      </c>
      <c r="K53" s="16">
        <f>J53/J55</f>
        <v>0.25727587353589593</v>
      </c>
      <c r="L53" s="13">
        <v>20191</v>
      </c>
      <c r="M53" s="16">
        <f>L53/L55</f>
        <v>0.24612665325775585</v>
      </c>
      <c r="O53" s="9">
        <f t="shared" si="5"/>
        <v>-698</v>
      </c>
      <c r="P53" s="16">
        <v>-3.3000000000000002E-2</v>
      </c>
    </row>
    <row r="54" spans="1:16" ht="23.25" customHeight="1" thickBot="1" x14ac:dyDescent="0.25">
      <c r="A54" s="57" t="s">
        <v>34</v>
      </c>
      <c r="B54" s="57"/>
      <c r="C54" s="57"/>
      <c r="D54" s="41">
        <v>11698</v>
      </c>
      <c r="E54" s="19">
        <f>D54/D55</f>
        <v>0.14328233896353637</v>
      </c>
      <c r="F54" s="14">
        <v>12937</v>
      </c>
      <c r="G54" s="19">
        <f>F54/F55</f>
        <v>0.15949747876366954</v>
      </c>
      <c r="H54" s="14">
        <v>14000</v>
      </c>
      <c r="I54" s="19">
        <f>H54/H55</f>
        <v>0.16676990517939677</v>
      </c>
      <c r="J54" s="14">
        <v>14258</v>
      </c>
      <c r="K54" s="19">
        <f>J54/J55</f>
        <v>0.17560627147660512</v>
      </c>
      <c r="L54" s="14">
        <v>13651</v>
      </c>
      <c r="M54" s="19">
        <f>L54/L55</f>
        <v>0.16640458340952033</v>
      </c>
      <c r="O54" s="11">
        <f t="shared" si="5"/>
        <v>-607</v>
      </c>
      <c r="P54" s="19">
        <v>-4.2999999999999997E-2</v>
      </c>
    </row>
    <row r="55" spans="1:16" ht="23.25" customHeight="1" thickTop="1" x14ac:dyDescent="0.2">
      <c r="A55" s="77" t="s">
        <v>35</v>
      </c>
      <c r="B55" s="77"/>
      <c r="C55" s="77"/>
      <c r="D55" s="39">
        <f>SUM(D46,D47,D49,D50,D51,D52,D53,D54)</f>
        <v>81643</v>
      </c>
      <c r="E55" s="37">
        <f t="shared" ref="E55:O55" si="6">SUM(E46,E47,E49,E50,E51,E52,E53,E54)</f>
        <v>1</v>
      </c>
      <c r="F55" s="39">
        <f t="shared" si="6"/>
        <v>81111</v>
      </c>
      <c r="G55" s="37">
        <f t="shared" si="6"/>
        <v>1.0000000000000002</v>
      </c>
      <c r="H55" s="39">
        <f t="shared" si="6"/>
        <v>83948</v>
      </c>
      <c r="I55" s="37">
        <f t="shared" si="6"/>
        <v>0.99999999999999978</v>
      </c>
      <c r="J55" s="39">
        <f t="shared" si="6"/>
        <v>81193</v>
      </c>
      <c r="K55" s="37">
        <f t="shared" si="6"/>
        <v>1</v>
      </c>
      <c r="L55" s="39">
        <f t="shared" si="6"/>
        <v>82035</v>
      </c>
      <c r="M55" s="37">
        <f t="shared" si="6"/>
        <v>1</v>
      </c>
      <c r="N55" s="42"/>
      <c r="O55" s="43">
        <f t="shared" si="6"/>
        <v>842</v>
      </c>
      <c r="P55" s="38">
        <v>0.01</v>
      </c>
    </row>
    <row r="56" spans="1:16" x14ac:dyDescent="0.2">
      <c r="N56" s="8"/>
    </row>
    <row r="62" spans="1:16" x14ac:dyDescent="0.2">
      <c r="A62" s="7" t="s">
        <v>42</v>
      </c>
    </row>
    <row r="64" spans="1:16" ht="22.5" customHeight="1" x14ac:dyDescent="0.2">
      <c r="A64" s="54"/>
      <c r="B64" s="54"/>
      <c r="C64" s="54"/>
      <c r="D64" s="55" t="s">
        <v>5</v>
      </c>
      <c r="E64" s="54"/>
      <c r="F64" s="55" t="s">
        <v>6</v>
      </c>
      <c r="G64" s="54"/>
      <c r="H64" s="55" t="s">
        <v>7</v>
      </c>
      <c r="I64" s="54"/>
      <c r="J64" s="55" t="s">
        <v>8</v>
      </c>
      <c r="K64" s="54"/>
      <c r="L64" s="55" t="s">
        <v>57</v>
      </c>
      <c r="M64" s="54"/>
      <c r="O64" s="54" t="s">
        <v>58</v>
      </c>
      <c r="P64" s="54"/>
    </row>
    <row r="65" spans="1:16" ht="22.5" customHeight="1" x14ac:dyDescent="0.2">
      <c r="A65" s="54"/>
      <c r="B65" s="54"/>
      <c r="C65" s="54"/>
      <c r="D65" s="10"/>
      <c r="E65" s="4" t="s">
        <v>4</v>
      </c>
      <c r="F65" s="10"/>
      <c r="G65" s="4" t="s">
        <v>4</v>
      </c>
      <c r="H65" s="10"/>
      <c r="I65" s="4" t="s">
        <v>4</v>
      </c>
      <c r="J65" s="10"/>
      <c r="K65" s="4" t="s">
        <v>4</v>
      </c>
      <c r="L65" s="10"/>
      <c r="M65" s="4" t="s">
        <v>4</v>
      </c>
      <c r="O65" s="4" t="s">
        <v>10</v>
      </c>
      <c r="P65" s="4" t="s">
        <v>11</v>
      </c>
    </row>
    <row r="66" spans="1:16" ht="22.5" customHeight="1" x14ac:dyDescent="0.2">
      <c r="A66" s="54" t="s">
        <v>1</v>
      </c>
      <c r="B66" s="54"/>
      <c r="C66" s="54"/>
      <c r="D66" s="13">
        <v>47277</v>
      </c>
      <c r="E66" s="16">
        <f>D66/D68</f>
        <v>0.63180050515174602</v>
      </c>
      <c r="F66" s="13">
        <v>51007</v>
      </c>
      <c r="G66" s="16">
        <f>F66/F68</f>
        <v>0.63974664492662736</v>
      </c>
      <c r="H66" s="13">
        <v>52457</v>
      </c>
      <c r="I66" s="16">
        <f>H66/H68</f>
        <v>0.63830279136550583</v>
      </c>
      <c r="J66" s="13">
        <v>51189</v>
      </c>
      <c r="K66" s="16">
        <f>J66/J68</f>
        <v>0.64576316088256447</v>
      </c>
      <c r="L66" s="13">
        <v>51994</v>
      </c>
      <c r="M66" s="16">
        <f>L66/L68</f>
        <v>0.64804566756406423</v>
      </c>
      <c r="O66" s="13">
        <f>L66-J66</f>
        <v>805</v>
      </c>
      <c r="P66" s="16">
        <v>1.6E-2</v>
      </c>
    </row>
    <row r="67" spans="1:16" ht="22.5" customHeight="1" thickBot="1" x14ac:dyDescent="0.25">
      <c r="A67" s="76" t="s">
        <v>2</v>
      </c>
      <c r="B67" s="76"/>
      <c r="C67" s="76"/>
      <c r="D67" s="14">
        <v>27552</v>
      </c>
      <c r="E67" s="19">
        <f>D67/D68</f>
        <v>0.36819949484825404</v>
      </c>
      <c r="F67" s="14">
        <v>28723</v>
      </c>
      <c r="G67" s="19">
        <f>F67/F68</f>
        <v>0.36025335507337264</v>
      </c>
      <c r="H67" s="14">
        <v>29725</v>
      </c>
      <c r="I67" s="19">
        <f>H67/H68</f>
        <v>0.36169720863449417</v>
      </c>
      <c r="J67" s="14">
        <v>28080</v>
      </c>
      <c r="K67" s="19">
        <f>J67/J68</f>
        <v>0.35423683911743559</v>
      </c>
      <c r="L67" s="14">
        <v>28238</v>
      </c>
      <c r="M67" s="19">
        <f>L67/L68</f>
        <v>0.35195433243593577</v>
      </c>
      <c r="O67" s="14">
        <f>L67-J67</f>
        <v>158</v>
      </c>
      <c r="P67" s="19">
        <v>6.0000000000000001E-3</v>
      </c>
    </row>
    <row r="68" spans="1:16" ht="22.5" customHeight="1" thickTop="1" x14ac:dyDescent="0.2">
      <c r="A68" s="77" t="s">
        <v>3</v>
      </c>
      <c r="B68" s="77"/>
      <c r="C68" s="77"/>
      <c r="D68" s="30">
        <f>SUM(D66,D67)</f>
        <v>74829</v>
      </c>
      <c r="E68" s="18">
        <f t="shared" ref="E68:O68" si="7">SUM(E66,E67)</f>
        <v>1</v>
      </c>
      <c r="F68" s="30">
        <f t="shared" si="7"/>
        <v>79730</v>
      </c>
      <c r="G68" s="18">
        <f t="shared" si="7"/>
        <v>1</v>
      </c>
      <c r="H68" s="30">
        <f t="shared" si="7"/>
        <v>82182</v>
      </c>
      <c r="I68" s="18">
        <f t="shared" si="7"/>
        <v>1</v>
      </c>
      <c r="J68" s="30">
        <f t="shared" si="7"/>
        <v>79269</v>
      </c>
      <c r="K68" s="18">
        <f t="shared" si="7"/>
        <v>1</v>
      </c>
      <c r="L68" s="30">
        <f t="shared" si="7"/>
        <v>80232</v>
      </c>
      <c r="M68" s="18">
        <f t="shared" si="7"/>
        <v>1</v>
      </c>
      <c r="N68" s="44">
        <f t="shared" si="7"/>
        <v>0</v>
      </c>
      <c r="O68" s="45">
        <f t="shared" si="7"/>
        <v>963</v>
      </c>
      <c r="P68" s="17">
        <v>1.2E-2</v>
      </c>
    </row>
    <row r="69" spans="1:16" x14ac:dyDescent="0.2">
      <c r="N69" s="8"/>
    </row>
    <row r="71" spans="1:16" x14ac:dyDescent="0.2">
      <c r="A71" s="7" t="s">
        <v>61</v>
      </c>
    </row>
    <row r="73" spans="1:16" ht="22.5" customHeight="1" x14ac:dyDescent="0.2">
      <c r="A73" s="54" t="s">
        <v>43</v>
      </c>
      <c r="B73" s="54"/>
      <c r="C73" s="54"/>
      <c r="D73" s="54" t="s">
        <v>3</v>
      </c>
      <c r="E73" s="54" t="s">
        <v>56</v>
      </c>
      <c r="F73" s="54"/>
      <c r="G73" s="54"/>
      <c r="H73" s="54"/>
      <c r="I73" s="54"/>
      <c r="J73" s="54"/>
      <c r="K73" s="54"/>
      <c r="L73" s="54"/>
      <c r="M73" s="54"/>
    </row>
    <row r="74" spans="1:16" ht="15" customHeight="1" x14ac:dyDescent="0.2">
      <c r="A74" s="54"/>
      <c r="B74" s="54"/>
      <c r="C74" s="54"/>
      <c r="D74" s="54"/>
      <c r="E74" s="79" t="s">
        <v>48</v>
      </c>
      <c r="F74" s="79" t="s">
        <v>49</v>
      </c>
      <c r="G74" s="79" t="s">
        <v>50</v>
      </c>
      <c r="H74" s="79" t="s">
        <v>51</v>
      </c>
      <c r="I74" s="79" t="s">
        <v>52</v>
      </c>
      <c r="J74" s="79" t="s">
        <v>53</v>
      </c>
      <c r="K74" s="79" t="s">
        <v>54</v>
      </c>
      <c r="L74" s="79" t="s">
        <v>55</v>
      </c>
      <c r="M74" s="79" t="s">
        <v>47</v>
      </c>
    </row>
    <row r="75" spans="1:16" ht="15" customHeight="1" x14ac:dyDescent="0.2">
      <c r="A75" s="54"/>
      <c r="B75" s="54"/>
      <c r="C75" s="54"/>
      <c r="D75" s="54"/>
      <c r="E75" s="54"/>
      <c r="F75" s="79"/>
      <c r="G75" s="79"/>
      <c r="H75" s="79"/>
      <c r="I75" s="79"/>
      <c r="J75" s="79"/>
      <c r="K75" s="79"/>
      <c r="L75" s="79"/>
      <c r="M75" s="79"/>
    </row>
    <row r="76" spans="1:16" ht="22.5" customHeight="1" x14ac:dyDescent="0.2">
      <c r="A76" s="54" t="s">
        <v>44</v>
      </c>
      <c r="B76" s="54"/>
      <c r="C76" s="54"/>
      <c r="D76" s="32">
        <f>SUM(E76:M76)</f>
        <v>32898</v>
      </c>
      <c r="E76" s="13">
        <v>13966</v>
      </c>
      <c r="F76" s="13">
        <v>11000</v>
      </c>
      <c r="G76" s="13">
        <v>1182</v>
      </c>
      <c r="H76" s="13">
        <v>1013</v>
      </c>
      <c r="I76" s="13">
        <v>1561</v>
      </c>
      <c r="J76" s="9">
        <v>869</v>
      </c>
      <c r="K76" s="9">
        <v>989</v>
      </c>
      <c r="L76" s="9">
        <v>874</v>
      </c>
      <c r="M76" s="13">
        <v>1444</v>
      </c>
    </row>
    <row r="77" spans="1:16" ht="22.5" customHeight="1" x14ac:dyDescent="0.2">
      <c r="A77" s="54" t="s">
        <v>45</v>
      </c>
      <c r="B77" s="54"/>
      <c r="C77" s="54"/>
      <c r="D77" s="32">
        <f t="shared" ref="D77:D78" si="8">SUM(E77:M77)</f>
        <v>4092</v>
      </c>
      <c r="E77" s="9">
        <v>955</v>
      </c>
      <c r="F77" s="13">
        <v>1749</v>
      </c>
      <c r="G77" s="9">
        <v>282</v>
      </c>
      <c r="H77" s="9">
        <v>243</v>
      </c>
      <c r="I77" s="9">
        <v>304</v>
      </c>
      <c r="J77" s="9">
        <v>146</v>
      </c>
      <c r="K77" s="9">
        <v>113</v>
      </c>
      <c r="L77" s="9">
        <v>71</v>
      </c>
      <c r="M77" s="9">
        <v>229</v>
      </c>
    </row>
    <row r="78" spans="1:16" ht="22.5" customHeight="1" thickBot="1" x14ac:dyDescent="0.25">
      <c r="A78" s="80" t="s">
        <v>46</v>
      </c>
      <c r="B78" s="80"/>
      <c r="C78" s="80"/>
      <c r="D78" s="46">
        <f t="shared" si="8"/>
        <v>43242</v>
      </c>
      <c r="E78" s="14">
        <v>15522</v>
      </c>
      <c r="F78" s="14">
        <v>14188</v>
      </c>
      <c r="G78" s="14">
        <v>2019</v>
      </c>
      <c r="H78" s="14">
        <v>1740</v>
      </c>
      <c r="I78" s="14">
        <v>2265</v>
      </c>
      <c r="J78" s="14">
        <v>1150</v>
      </c>
      <c r="K78" s="14">
        <v>1758</v>
      </c>
      <c r="L78" s="14">
        <v>1248</v>
      </c>
      <c r="M78" s="14">
        <v>3352</v>
      </c>
    </row>
    <row r="79" spans="1:16" ht="22.5" customHeight="1" thickTop="1" x14ac:dyDescent="0.2">
      <c r="A79" s="77" t="s">
        <v>3</v>
      </c>
      <c r="B79" s="77"/>
      <c r="C79" s="77"/>
      <c r="D79" s="30">
        <f>SUM(D76:D78)</f>
        <v>80232</v>
      </c>
      <c r="E79" s="30">
        <f t="shared" ref="E79:M79" si="9">SUM(E76:E78)</f>
        <v>30443</v>
      </c>
      <c r="F79" s="30">
        <f t="shared" si="9"/>
        <v>26937</v>
      </c>
      <c r="G79" s="30">
        <f t="shared" si="9"/>
        <v>3483</v>
      </c>
      <c r="H79" s="30">
        <f t="shared" si="9"/>
        <v>2996</v>
      </c>
      <c r="I79" s="30">
        <f t="shared" si="9"/>
        <v>4130</v>
      </c>
      <c r="J79" s="30">
        <f t="shared" si="9"/>
        <v>2165</v>
      </c>
      <c r="K79" s="30">
        <f t="shared" si="9"/>
        <v>2860</v>
      </c>
      <c r="L79" s="30">
        <f t="shared" si="9"/>
        <v>2193</v>
      </c>
      <c r="M79" s="30">
        <f t="shared" si="9"/>
        <v>5025</v>
      </c>
    </row>
  </sheetData>
  <mergeCells count="89">
    <mergeCell ref="O64:P64"/>
    <mergeCell ref="A73:C75"/>
    <mergeCell ref="A76:C76"/>
    <mergeCell ref="A77:C77"/>
    <mergeCell ref="A78:C78"/>
    <mergeCell ref="E73:M73"/>
    <mergeCell ref="H74:H75"/>
    <mergeCell ref="I74:I75"/>
    <mergeCell ref="J74:J75"/>
    <mergeCell ref="K74:K75"/>
    <mergeCell ref="L74:L75"/>
    <mergeCell ref="M74:M75"/>
    <mergeCell ref="A79:C79"/>
    <mergeCell ref="D73:D75"/>
    <mergeCell ref="E74:E75"/>
    <mergeCell ref="F74:F75"/>
    <mergeCell ref="G74:G75"/>
    <mergeCell ref="O44:P44"/>
    <mergeCell ref="A64:C65"/>
    <mergeCell ref="A66:C66"/>
    <mergeCell ref="A67:C67"/>
    <mergeCell ref="A68:C68"/>
    <mergeCell ref="D64:E64"/>
    <mergeCell ref="F64:G64"/>
    <mergeCell ref="H64:I64"/>
    <mergeCell ref="J64:K64"/>
    <mergeCell ref="L64:M64"/>
    <mergeCell ref="A44:C45"/>
    <mergeCell ref="A55:C55"/>
    <mergeCell ref="A47:C47"/>
    <mergeCell ref="A49:C49"/>
    <mergeCell ref="A50:C50"/>
    <mergeCell ref="A51:C51"/>
    <mergeCell ref="D38:D39"/>
    <mergeCell ref="L38:L39"/>
    <mergeCell ref="M38:M39"/>
    <mergeCell ref="D44:E44"/>
    <mergeCell ref="F44:G44"/>
    <mergeCell ref="H44:I44"/>
    <mergeCell ref="J44:K44"/>
    <mergeCell ref="L44:M44"/>
    <mergeCell ref="E38:E39"/>
    <mergeCell ref="F38:F39"/>
    <mergeCell ref="G38:G39"/>
    <mergeCell ref="H38:H39"/>
    <mergeCell ref="I38:I39"/>
    <mergeCell ref="J38:J39"/>
    <mergeCell ref="K38:K39"/>
    <mergeCell ref="A3:C4"/>
    <mergeCell ref="A5:C5"/>
    <mergeCell ref="A6:C6"/>
    <mergeCell ref="A7:C7"/>
    <mergeCell ref="A12:C13"/>
    <mergeCell ref="A14:C14"/>
    <mergeCell ref="A15:C15"/>
    <mergeCell ref="A16:C16"/>
    <mergeCell ref="A17:C17"/>
    <mergeCell ref="A46:C46"/>
    <mergeCell ref="A18:C18"/>
    <mergeCell ref="A19:C19"/>
    <mergeCell ref="A20:C20"/>
    <mergeCell ref="A35:C35"/>
    <mergeCell ref="A38:C39"/>
    <mergeCell ref="A36:C36"/>
    <mergeCell ref="A37:C37"/>
    <mergeCell ref="A28:C28"/>
    <mergeCell ref="A21:C21"/>
    <mergeCell ref="A52:C52"/>
    <mergeCell ref="A53:C53"/>
    <mergeCell ref="A54:C54"/>
    <mergeCell ref="B48:C48"/>
    <mergeCell ref="A22:C22"/>
    <mergeCell ref="A23:C23"/>
    <mergeCell ref="A25:C25"/>
    <mergeCell ref="A26:C26"/>
    <mergeCell ref="R12:S12"/>
    <mergeCell ref="D12:E12"/>
    <mergeCell ref="F12:G12"/>
    <mergeCell ref="H12:I12"/>
    <mergeCell ref="J12:K12"/>
    <mergeCell ref="D29:P29"/>
    <mergeCell ref="O3:P3"/>
    <mergeCell ref="D3:E3"/>
    <mergeCell ref="F3:G3"/>
    <mergeCell ref="H3:I3"/>
    <mergeCell ref="J3:K3"/>
    <mergeCell ref="L3:M3"/>
    <mergeCell ref="L12:M12"/>
    <mergeCell ref="O12:P12"/>
  </mergeCells>
  <phoneticPr fontId="2"/>
  <pageMargins left="0.70866141732283472" right="0.31496062992125984" top="0.59" bottom="0.6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2022-07-28T05:05:26Z</dcterms:created>
  <dcterms:modified xsi:type="dcterms:W3CDTF">2022-07-28T05:05:26Z</dcterms:modified>
</cp:coreProperties>
</file>