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0C2FF4E7-92DE-4918-9D10-3726D445B669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J76" i="1"/>
  <c r="K76" i="1"/>
  <c r="L76" i="1"/>
  <c r="M76" i="1"/>
  <c r="D74" i="1"/>
  <c r="D75" i="1"/>
  <c r="D73" i="1"/>
  <c r="O64" i="1"/>
  <c r="O63" i="1"/>
  <c r="O65" i="1" s="1"/>
  <c r="K63" i="1"/>
  <c r="F65" i="1"/>
  <c r="G64" i="1" s="1"/>
  <c r="H65" i="1"/>
  <c r="I64" i="1" s="1"/>
  <c r="J65" i="1"/>
  <c r="K64" i="1" s="1"/>
  <c r="L65" i="1"/>
  <c r="M64" i="1" s="1"/>
  <c r="N65" i="1"/>
  <c r="D65" i="1"/>
  <c r="E64" i="1" s="1"/>
  <c r="F52" i="1"/>
  <c r="G48" i="1" s="1"/>
  <c r="H52" i="1"/>
  <c r="I51" i="1" s="1"/>
  <c r="J52" i="1"/>
  <c r="K47" i="1" s="1"/>
  <c r="L52" i="1"/>
  <c r="M48" i="1" s="1"/>
  <c r="D52" i="1"/>
  <c r="E49" i="1"/>
  <c r="O44" i="1"/>
  <c r="O45" i="1"/>
  <c r="O46" i="1"/>
  <c r="O47" i="1"/>
  <c r="O48" i="1"/>
  <c r="O49" i="1"/>
  <c r="O50" i="1"/>
  <c r="O51" i="1"/>
  <c r="O43" i="1"/>
  <c r="K46" i="1"/>
  <c r="L33" i="1"/>
  <c r="S25" i="1"/>
  <c r="S24" i="1"/>
  <c r="O25" i="1"/>
  <c r="O24" i="1"/>
  <c r="K24" i="1"/>
  <c r="O15" i="1"/>
  <c r="O16" i="1"/>
  <c r="O17" i="1"/>
  <c r="O18" i="1"/>
  <c r="O19" i="1"/>
  <c r="O20" i="1"/>
  <c r="O21" i="1"/>
  <c r="O14" i="1"/>
  <c r="S19" i="1"/>
  <c r="F22" i="1"/>
  <c r="G21" i="1" s="1"/>
  <c r="H22" i="1"/>
  <c r="I19" i="1" s="1"/>
  <c r="J22" i="1"/>
  <c r="K19" i="1" s="1"/>
  <c r="L22" i="1"/>
  <c r="M19" i="1" s="1"/>
  <c r="D22" i="1"/>
  <c r="E24" i="1" s="1"/>
  <c r="O6" i="1"/>
  <c r="O5" i="1"/>
  <c r="F7" i="1"/>
  <c r="G6" i="1" s="1"/>
  <c r="H7" i="1"/>
  <c r="I5" i="1" s="1"/>
  <c r="J7" i="1"/>
  <c r="K6" i="1" s="1"/>
  <c r="L7" i="1"/>
  <c r="M6" i="1" s="1"/>
  <c r="E6" i="1"/>
  <c r="E5" i="1"/>
  <c r="E7" i="1" s="1"/>
  <c r="D7" i="1"/>
  <c r="K65" i="1" l="1"/>
  <c r="E15" i="1"/>
  <c r="I63" i="1"/>
  <c r="I65" i="1" s="1"/>
  <c r="E19" i="1"/>
  <c r="D76" i="1"/>
  <c r="M63" i="1"/>
  <c r="M65" i="1" s="1"/>
  <c r="G63" i="1"/>
  <c r="G65" i="1" s="1"/>
  <c r="E63" i="1"/>
  <c r="E65" i="1" s="1"/>
  <c r="M49" i="1"/>
  <c r="O52" i="1"/>
  <c r="K48" i="1"/>
  <c r="K51" i="1"/>
  <c r="K49" i="1"/>
  <c r="K44" i="1"/>
  <c r="K43" i="1"/>
  <c r="K50" i="1"/>
  <c r="M45" i="1"/>
  <c r="I44" i="1"/>
  <c r="I48" i="1"/>
  <c r="G43" i="1"/>
  <c r="G47" i="1"/>
  <c r="G49" i="1"/>
  <c r="G50" i="1"/>
  <c r="G46" i="1"/>
  <c r="G51" i="1"/>
  <c r="E47" i="1"/>
  <c r="E50" i="1"/>
  <c r="E43" i="1"/>
  <c r="E46" i="1"/>
  <c r="E51" i="1"/>
  <c r="I45" i="1"/>
  <c r="I49" i="1"/>
  <c r="M46" i="1"/>
  <c r="M50" i="1"/>
  <c r="I46" i="1"/>
  <c r="I50" i="1"/>
  <c r="M43" i="1"/>
  <c r="M47" i="1"/>
  <c r="M51" i="1"/>
  <c r="G44" i="1"/>
  <c r="I43" i="1"/>
  <c r="I47" i="1"/>
  <c r="K45" i="1"/>
  <c r="M44" i="1"/>
  <c r="E44" i="1"/>
  <c r="E48" i="1"/>
  <c r="I6" i="1"/>
  <c r="I7" i="1" s="1"/>
  <c r="K25" i="1"/>
  <c r="G5" i="1"/>
  <c r="G7" i="1" s="1"/>
  <c r="M25" i="1"/>
  <c r="E25" i="1"/>
  <c r="I25" i="1"/>
  <c r="K5" i="1"/>
  <c r="K7" i="1" s="1"/>
  <c r="E16" i="1"/>
  <c r="E22" i="1" s="1"/>
  <c r="E20" i="1"/>
  <c r="G24" i="1"/>
  <c r="E17" i="1"/>
  <c r="E21" i="1"/>
  <c r="G25" i="1"/>
  <c r="O7" i="1"/>
  <c r="E14" i="1"/>
  <c r="E18" i="1"/>
  <c r="O22" i="1"/>
  <c r="I24" i="1"/>
  <c r="M24" i="1"/>
  <c r="S16" i="1"/>
  <c r="S20" i="1"/>
  <c r="S17" i="1"/>
  <c r="S21" i="1"/>
  <c r="S14" i="1"/>
  <c r="S18" i="1"/>
  <c r="S15" i="1"/>
  <c r="M14" i="1"/>
  <c r="M18" i="1"/>
  <c r="M20" i="1"/>
  <c r="M17" i="1"/>
  <c r="M16" i="1"/>
  <c r="M21" i="1"/>
  <c r="M15" i="1"/>
  <c r="K16" i="1"/>
  <c r="K20" i="1"/>
  <c r="K17" i="1"/>
  <c r="K21" i="1"/>
  <c r="K14" i="1"/>
  <c r="K18" i="1"/>
  <c r="K15" i="1"/>
  <c r="I16" i="1"/>
  <c r="I20" i="1"/>
  <c r="I17" i="1"/>
  <c r="I21" i="1"/>
  <c r="I14" i="1"/>
  <c r="I18" i="1"/>
  <c r="I15" i="1"/>
  <c r="G14" i="1"/>
  <c r="G18" i="1"/>
  <c r="G15" i="1"/>
  <c r="G19" i="1"/>
  <c r="G16" i="1"/>
  <c r="G20" i="1"/>
  <c r="G17" i="1"/>
  <c r="M5" i="1"/>
  <c r="M7" i="1" s="1"/>
  <c r="E52" i="1" l="1"/>
  <c r="M52" i="1"/>
  <c r="K52" i="1"/>
  <c r="G52" i="1"/>
  <c r="I52" i="1"/>
  <c r="S22" i="1"/>
  <c r="M22" i="1"/>
  <c r="K22" i="1"/>
  <c r="I22" i="1"/>
  <c r="G22" i="1"/>
</calcChain>
</file>

<file path=xl/sharedStrings.xml><?xml version="1.0" encoding="utf-8"?>
<sst xmlns="http://schemas.openxmlformats.org/spreadsheetml/2006/main" count="123" uniqueCount="63">
  <si>
    <t>２　性別</t>
    <rPh sb="2" eb="4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</si>
  <si>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</si>
  <si>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</si>
  <si>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</si>
  <si>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</si>
  <si>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</si>
  <si>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</si>
  <si>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</si>
  <si>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</si>
  <si>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</si>
  <si>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前年対比</t>
    <rPh sb="0" eb="2">
      <t>ゼンネン</t>
    </rPh>
    <rPh sb="2" eb="4">
      <t>タイヒ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</si>
  <si>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</si>
  <si>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</si>
  <si>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前年対比（H26）</t>
    <rPh sb="0" eb="2">
      <t>ゼンネン</t>
    </rPh>
    <rPh sb="2" eb="4">
      <t>タイヒ</t>
    </rPh>
    <phoneticPr fontId="2"/>
  </si>
  <si>
    <t>３　年齢別</t>
    <rPh sb="2" eb="5">
      <t>ネンレイベツ</t>
    </rPh>
    <phoneticPr fontId="2"/>
  </si>
  <si>
    <t>年齢別</t>
    <rPh sb="0" eb="3">
      <t>ネンレイベツ</t>
    </rPh>
    <phoneticPr fontId="2"/>
  </si>
  <si>
    <t>平成26年の人口</t>
    <rPh sb="0" eb="2">
      <t>ヘイセイ</t>
    </rPh>
    <rPh sb="4" eb="5">
      <t>ネン</t>
    </rPh>
    <rPh sb="6" eb="8">
      <t>ジンコウ</t>
    </rPh>
    <phoneticPr fontId="2"/>
  </si>
  <si>
    <t>（単位：万人）</t>
    <rPh sb="1" eb="3">
      <t>タンイ</t>
    </rPh>
    <rPh sb="4" eb="6">
      <t>マンニン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</si>
  <si>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</si>
  <si>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</si>
  <si>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</si>
  <si>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</si>
  <si>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</si>
  <si>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</si>
  <si>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</si>
  <si>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70歳以上</t>
    <rPh sb="2" eb="3">
      <t>サイ</t>
    </rPh>
    <rPh sb="3" eb="5">
      <t>イジョウ</t>
    </rPh>
    <phoneticPr fontId="2"/>
  </si>
  <si>
    <t>少年</t>
    <rPh sb="0" eb="2">
      <t>ショウネン</t>
    </rPh>
    <phoneticPr fontId="2"/>
  </si>
  <si>
    <t>成人</t>
    <rPh sb="0" eb="2">
      <t>セイジン</t>
    </rPh>
    <phoneticPr fontId="2"/>
  </si>
  <si>
    <t>※　平成26年の人口は、総務省統計局の人口推計（10月１日現在。確定値）に基づく。</t>
    <rPh sb="2" eb="4">
      <t>ヘイセイ</t>
    </rPh>
    <rPh sb="6" eb="7">
      <t>ネン</t>
    </rPh>
    <rPh sb="8" eb="10">
      <t>ジンコウ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6" eb="27">
      <t>ガツ</t>
    </rPh>
    <rPh sb="28" eb="29">
      <t>ニチ</t>
    </rPh>
    <rPh sb="29" eb="31">
      <t>ゲンザイ</t>
    </rPh>
    <rPh sb="32" eb="35">
      <t>カクテイチ</t>
    </rPh>
    <rPh sb="37" eb="38">
      <t>モト</t>
    </rPh>
    <phoneticPr fontId="2"/>
  </si>
  <si>
    <t>４　原因・動機別</t>
    <rPh sb="2" eb="4">
      <t>ゲンイン</t>
    </rPh>
    <rPh sb="5" eb="7">
      <t>ドウキ</t>
    </rPh>
    <rPh sb="7" eb="8">
      <t>ベツ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</si>
  <si>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</si>
  <si>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</si>
  <si>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</si>
  <si>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</si>
  <si>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</si>
  <si>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</si>
  <si>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</si>
  <si>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</si>
  <si>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</si>
  <si>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</si>
  <si>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《人口10万人当たりの行方不明者数（平成26年）》</t>
    <rPh sb="1" eb="3">
      <t>ジンコウ</t>
    </rPh>
    <rPh sb="5" eb="7">
      <t>マンニン</t>
    </rPh>
    <rPh sb="7" eb="8">
      <t>ア</t>
    </rPh>
    <rPh sb="11" eb="13">
      <t>ユクエ</t>
    </rPh>
    <rPh sb="13" eb="16">
      <t>フメイシャ</t>
    </rPh>
    <rPh sb="16" eb="17">
      <t>スウ</t>
    </rPh>
    <rPh sb="18" eb="20">
      <t>ヘイセイ</t>
    </rPh>
    <rPh sb="22" eb="23">
      <t>ネン</t>
    </rPh>
    <phoneticPr fontId="2"/>
  </si>
  <si>
    <t>全体</t>
    <rPh sb="0" eb="2">
      <t>ゼンタイ</t>
    </rPh>
    <phoneticPr fontId="2"/>
  </si>
  <si>
    <t>行方不明者数</t>
    <rPh sb="0" eb="2">
      <t>ユクエ</t>
    </rPh>
    <rPh sb="2" eb="5">
      <t>フメイシャ</t>
    </rPh>
    <rPh sb="5" eb="6">
      <t>スウ</t>
    </rPh>
    <phoneticPr fontId="2"/>
  </si>
  <si>
    <t>人口（万人）</t>
    <rPh sb="0" eb="2">
      <t>ジンコウ</t>
    </rPh>
    <rPh sb="3" eb="5">
      <t>マンニン</t>
    </rPh>
    <phoneticPr fontId="2"/>
  </si>
  <si>
    <t>人口10万人当たりの行方不明者数</t>
    <rPh sb="0" eb="2">
      <t>ジンコウ</t>
    </rPh>
    <rPh sb="4" eb="6">
      <t>マンニン</t>
    </rPh>
    <rPh sb="6" eb="7">
      <t>ア</t>
    </rPh>
    <rPh sb="10" eb="12">
      <t>ユクエ</t>
    </rPh>
    <rPh sb="12" eb="15">
      <t>フメイシャ</t>
    </rPh>
    <rPh sb="15" eb="16">
      <t>スウ</t>
    </rPh>
    <phoneticPr fontId="2"/>
  </si>
  <si>
    <t>年　　代</t>
    <rPh sb="0" eb="1">
      <t>ネン</t>
    </rPh>
    <rPh sb="3" eb="4">
      <t>ダイ</t>
    </rPh>
    <phoneticPr fontId="2"/>
  </si>
  <si>
    <t>-</t>
    <phoneticPr fontId="2"/>
  </si>
  <si>
    <t>５　所在確認数</t>
    <rPh sb="2" eb="4">
      <t>ショザイ</t>
    </rPh>
    <rPh sb="4" eb="7">
      <t>カクニンスウ</t>
    </rPh>
    <phoneticPr fontId="2"/>
  </si>
  <si>
    <t>《所在が確認された行方不明者の状況（平成26年）》</t>
    <rPh sb="1" eb="3">
      <t>ショザイ</t>
    </rPh>
    <rPh sb="4" eb="6">
      <t>カクニン</t>
    </rPh>
    <rPh sb="9" eb="11">
      <t>ユクエ</t>
    </rPh>
    <rPh sb="11" eb="14">
      <t>フメイシャ</t>
    </rPh>
    <rPh sb="15" eb="17">
      <t>ジョウキョウ</t>
    </rPh>
    <rPh sb="18" eb="20">
      <t>ヘイセイ</t>
    </rPh>
    <rPh sb="22" eb="23">
      <t>ネン</t>
    </rPh>
    <phoneticPr fontId="2"/>
  </si>
  <si>
    <t>区分</t>
    <rPh sb="0" eb="2">
      <t>クブン</t>
    </rPh>
    <phoneticPr fontId="2"/>
  </si>
  <si>
    <t>発見</t>
    <rPh sb="0" eb="2">
      <t>ハッケン</t>
    </rPh>
    <phoneticPr fontId="2"/>
  </si>
  <si>
    <t>死亡確認</t>
    <rPh sb="0" eb="2">
      <t>シボウ</t>
    </rPh>
    <rPh sb="2" eb="4">
      <t>カクニン</t>
    </rPh>
    <phoneticPr fontId="2"/>
  </si>
  <si>
    <t>帰宅等確認、その他</t>
    <rPh sb="0" eb="2">
      <t>キタク</t>
    </rPh>
    <rPh sb="2" eb="3">
      <t>トウ</t>
    </rPh>
    <rPh sb="3" eb="5">
      <t>カクニン</t>
    </rPh>
    <rPh sb="8" eb="9">
      <t>タ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</si>
  <si>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</si>
  <si>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</si>
  <si>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</si>
  <si>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</si>
  <si>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</si>
  <si>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</si>
  <si>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</si>
  <si>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</si>
  <si>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</si>
  <si>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行方不明者届受理から所在確認までの期間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7" eb="19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</si>
</sst>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38" fontId="4" fillId="0" borderId="3" xfId="1" applyFont="1" applyBorder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3" fontId="4" fillId="0" borderId="1" xfId="0" applyNumberFormat="1" applyFont="1" applyBorder="1" applyAlignment="1">
      <alignment vertical="center"/>
    </xf>
    <xf numFmtId="9" fontId="4" fillId="0" borderId="3" xfId="2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0" fontId="4" fillId="0" borderId="20" xfId="0" applyFont="1" applyBorder="1">
      <alignment vertical="center"/>
    </xf>
    <xf numFmtId="3" fontId="4" fillId="0" borderId="3" xfId="1" applyNumberFormat="1" applyFont="1" applyBorder="1">
      <alignment vertical="center"/>
    </xf>
    <xf numFmtId="38" fontId="4" fillId="0" borderId="2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topLeftCell="A46" workbookViewId="0">
      <selection activeCell="M76" sqref="M76"/>
    </sheetView>
  </sheetViews>
  <sheetFormatPr defaultColWidth="9" defaultRowHeight="12" x14ac:dyDescent="0.2"/>
  <cols>
    <col min="1" max="3" width="4" style="7" customWidth="1"/>
    <col min="4" max="13" width="8.109375" style="7" customWidth="1"/>
    <col min="14" max="14" width="1.21875" style="7" customWidth="1"/>
    <col min="15" max="16" width="8.109375" style="7" customWidth="1"/>
    <col min="17" max="17" width="1.21875" style="7" customWidth="1"/>
    <col min="18" max="16384" width="9" style="7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22.5" customHeight="1" x14ac:dyDescent="0.2">
      <c r="A3" s="61"/>
      <c r="B3" s="62"/>
      <c r="C3" s="63"/>
      <c r="D3" s="48" t="s">
        <v>5</v>
      </c>
      <c r="E3" s="47"/>
      <c r="F3" s="48" t="s">
        <v>6</v>
      </c>
      <c r="G3" s="47"/>
      <c r="H3" s="48" t="s">
        <v>7</v>
      </c>
      <c r="I3" s="47"/>
      <c r="J3" s="48" t="s">
        <v>8</v>
      </c>
      <c r="K3" s="47"/>
      <c r="L3" s="48" t="s">
        <v>9</v>
      </c>
      <c r="M3" s="47"/>
      <c r="N3" s="2"/>
      <c r="O3" s="47" t="s">
        <v>13</v>
      </c>
      <c r="P3" s="47"/>
    </row>
    <row r="4" spans="1:19" ht="22.5" customHeight="1" x14ac:dyDescent="0.2">
      <c r="A4" s="64"/>
      <c r="B4" s="65"/>
      <c r="C4" s="66"/>
      <c r="D4" s="3"/>
      <c r="E4" s="4" t="s">
        <v>4</v>
      </c>
      <c r="F4" s="3"/>
      <c r="G4" s="4" t="s">
        <v>4</v>
      </c>
      <c r="H4" s="3"/>
      <c r="I4" s="4" t="s">
        <v>4</v>
      </c>
      <c r="J4" s="3"/>
      <c r="K4" s="4" t="s">
        <v>4</v>
      </c>
      <c r="L4" s="3"/>
      <c r="M4" s="4" t="s">
        <v>4</v>
      </c>
      <c r="N4" s="2"/>
      <c r="O4" s="4" t="s">
        <v>11</v>
      </c>
      <c r="P4" s="4" t="s">
        <v>12</v>
      </c>
    </row>
    <row r="5" spans="1:19" ht="22.5" customHeight="1" x14ac:dyDescent="0.2">
      <c r="A5" s="58" t="s">
        <v>1</v>
      </c>
      <c r="B5" s="59"/>
      <c r="C5" s="60"/>
      <c r="D5" s="20">
        <v>51706</v>
      </c>
      <c r="E5" s="21">
        <f>D5/D7</f>
        <v>0.64107618870497796</v>
      </c>
      <c r="F5" s="20">
        <v>51041</v>
      </c>
      <c r="G5" s="22">
        <f>F5/F7</f>
        <v>0.62517300932106856</v>
      </c>
      <c r="H5" s="20">
        <v>52187</v>
      </c>
      <c r="I5" s="22">
        <f>H5/H7</f>
        <v>0.64340225123596062</v>
      </c>
      <c r="J5" s="20">
        <v>53916</v>
      </c>
      <c r="K5" s="22">
        <f>J5/J7</f>
        <v>0.64225472911802539</v>
      </c>
      <c r="L5" s="20">
        <v>52736</v>
      </c>
      <c r="M5" s="22">
        <f>L5/L7</f>
        <v>0.64951412067542769</v>
      </c>
      <c r="N5" s="2"/>
      <c r="O5" s="20">
        <f>L5-J5</f>
        <v>-1180</v>
      </c>
      <c r="P5" s="22">
        <v>-2.1999999999999999E-2</v>
      </c>
    </row>
    <row r="6" spans="1:19" ht="22.5" customHeight="1" thickBot="1" x14ac:dyDescent="0.25">
      <c r="A6" s="52" t="s">
        <v>2</v>
      </c>
      <c r="B6" s="53"/>
      <c r="C6" s="54"/>
      <c r="D6" s="23">
        <v>28949</v>
      </c>
      <c r="E6" s="24">
        <f>D6/D7</f>
        <v>0.35892381129502199</v>
      </c>
      <c r="F6" s="23">
        <v>30602</v>
      </c>
      <c r="G6" s="25">
        <f>F6/F7</f>
        <v>0.37482699067893144</v>
      </c>
      <c r="H6" s="23">
        <v>28924</v>
      </c>
      <c r="I6" s="25">
        <f>H6/H7</f>
        <v>0.35659774876403938</v>
      </c>
      <c r="J6" s="23">
        <v>30032</v>
      </c>
      <c r="K6" s="25">
        <f>J6/J7</f>
        <v>0.35774527088197455</v>
      </c>
      <c r="L6" s="23">
        <v>28457</v>
      </c>
      <c r="M6" s="25">
        <f>L6/L7</f>
        <v>0.35048587932457231</v>
      </c>
      <c r="N6" s="2"/>
      <c r="O6" s="23">
        <f>L6-J6</f>
        <v>-1575</v>
      </c>
      <c r="P6" s="25">
        <v>-5.1999999999999998E-2</v>
      </c>
    </row>
    <row r="7" spans="1:19" ht="22.5" customHeight="1" thickTop="1" x14ac:dyDescent="0.2">
      <c r="A7" s="55" t="s">
        <v>3</v>
      </c>
      <c r="B7" s="56"/>
      <c r="C7" s="57"/>
      <c r="D7" s="26">
        <f>SUM(D5:D6)</f>
        <v>80655</v>
      </c>
      <c r="E7" s="27">
        <f t="shared" ref="E7:O7" si="0">SUM(E5:E6)</f>
        <v>1</v>
      </c>
      <c r="F7" s="26">
        <f t="shared" si="0"/>
        <v>81643</v>
      </c>
      <c r="G7" s="27">
        <f t="shared" si="0"/>
        <v>1</v>
      </c>
      <c r="H7" s="26">
        <f t="shared" si="0"/>
        <v>81111</v>
      </c>
      <c r="I7" s="28">
        <f t="shared" si="0"/>
        <v>1</v>
      </c>
      <c r="J7" s="26">
        <f t="shared" si="0"/>
        <v>83948</v>
      </c>
      <c r="K7" s="28">
        <f t="shared" si="0"/>
        <v>1</v>
      </c>
      <c r="L7" s="26">
        <f t="shared" si="0"/>
        <v>81193</v>
      </c>
      <c r="M7" s="28">
        <f t="shared" si="0"/>
        <v>1</v>
      </c>
      <c r="N7" s="5"/>
      <c r="O7" s="26">
        <f t="shared" si="0"/>
        <v>-2755</v>
      </c>
      <c r="P7" s="29">
        <v>-3.3000000000000002E-2</v>
      </c>
    </row>
    <row r="10" spans="1:19" x14ac:dyDescent="0.2">
      <c r="A10" s="33" t="s">
        <v>14</v>
      </c>
      <c r="B10" s="6"/>
      <c r="C10" s="6"/>
    </row>
    <row r="12" spans="1:19" ht="22.5" customHeight="1" x14ac:dyDescent="0.2">
      <c r="A12" s="61" t="s">
        <v>15</v>
      </c>
      <c r="B12" s="62"/>
      <c r="C12" s="63"/>
      <c r="D12" s="48" t="s">
        <v>5</v>
      </c>
      <c r="E12" s="47"/>
      <c r="F12" s="48" t="s">
        <v>6</v>
      </c>
      <c r="G12" s="47"/>
      <c r="H12" s="48" t="s">
        <v>7</v>
      </c>
      <c r="I12" s="47"/>
      <c r="J12" s="48" t="s">
        <v>8</v>
      </c>
      <c r="K12" s="47"/>
      <c r="L12" s="48" t="s">
        <v>9</v>
      </c>
      <c r="M12" s="47"/>
      <c r="O12" s="47" t="s">
        <v>10</v>
      </c>
      <c r="P12" s="47"/>
      <c r="R12" s="48" t="s">
        <v>16</v>
      </c>
      <c r="S12" s="48"/>
    </row>
    <row r="13" spans="1:19" ht="22.5" customHeight="1" x14ac:dyDescent="0.2">
      <c r="A13" s="64"/>
      <c r="B13" s="65"/>
      <c r="C13" s="66"/>
      <c r="D13" s="10"/>
      <c r="E13" s="4" t="s">
        <v>4</v>
      </c>
      <c r="F13" s="10"/>
      <c r="G13" s="4" t="s">
        <v>4</v>
      </c>
      <c r="H13" s="10"/>
      <c r="I13" s="4" t="s">
        <v>4</v>
      </c>
      <c r="J13" s="10"/>
      <c r="K13" s="4" t="s">
        <v>4</v>
      </c>
      <c r="L13" s="10"/>
      <c r="M13" s="4" t="s">
        <v>4</v>
      </c>
      <c r="O13" s="4" t="s">
        <v>11</v>
      </c>
      <c r="P13" s="4" t="s">
        <v>12</v>
      </c>
      <c r="R13" s="12" t="s">
        <v>17</v>
      </c>
      <c r="S13" s="4" t="s">
        <v>4</v>
      </c>
    </row>
    <row r="14" spans="1:19" ht="22.5" customHeight="1" x14ac:dyDescent="0.2">
      <c r="A14" s="58" t="s">
        <v>18</v>
      </c>
      <c r="B14" s="59"/>
      <c r="C14" s="60"/>
      <c r="D14" s="9">
        <v>705</v>
      </c>
      <c r="E14" s="16">
        <f>D14/D22</f>
        <v>8.7409336061000566E-3</v>
      </c>
      <c r="F14" s="9">
        <v>895</v>
      </c>
      <c r="G14" s="16">
        <f>F14/F22</f>
        <v>1.0962360520803988E-2</v>
      </c>
      <c r="H14" s="13">
        <v>1000</v>
      </c>
      <c r="I14" s="16">
        <f>H14/H22</f>
        <v>1.2328784012032893E-2</v>
      </c>
      <c r="J14" s="9">
        <v>943</v>
      </c>
      <c r="K14" s="16">
        <f>J14/J22</f>
        <v>1.1233144327440797E-2</v>
      </c>
      <c r="L14" s="9">
        <v>969</v>
      </c>
      <c r="M14" s="16">
        <f>L14/L22</f>
        <v>1.1934526375426453E-2</v>
      </c>
      <c r="O14" s="9">
        <f>L14-J14</f>
        <v>26</v>
      </c>
      <c r="P14" s="16">
        <v>2.8000000000000001E-2</v>
      </c>
      <c r="R14" s="13">
        <v>1052</v>
      </c>
      <c r="S14" s="16">
        <f>R14/R22</f>
        <v>8.2782499213094107E-2</v>
      </c>
    </row>
    <row r="15" spans="1:19" ht="22.5" customHeight="1" x14ac:dyDescent="0.2">
      <c r="A15" s="58" t="s">
        <v>19</v>
      </c>
      <c r="B15" s="59"/>
      <c r="C15" s="60"/>
      <c r="D15" s="13">
        <v>18827</v>
      </c>
      <c r="E15" s="16">
        <f>D15/D22</f>
        <v>0.23342632198871738</v>
      </c>
      <c r="F15" s="13">
        <v>18161</v>
      </c>
      <c r="G15" s="16">
        <f>F15/F22</f>
        <v>0.22244405521600139</v>
      </c>
      <c r="H15" s="13">
        <v>19300</v>
      </c>
      <c r="I15" s="16">
        <f>H15/H22</f>
        <v>0.23794553143223485</v>
      </c>
      <c r="J15" s="13">
        <v>19858</v>
      </c>
      <c r="K15" s="16">
        <f>J15/J22</f>
        <v>0.23655119836089009</v>
      </c>
      <c r="L15" s="13">
        <v>17763</v>
      </c>
      <c r="M15" s="16">
        <f>L15/L22</f>
        <v>0.21877501755077408</v>
      </c>
      <c r="O15" s="9">
        <f t="shared" ref="O15:O21" si="1">L15-J15</f>
        <v>-2095</v>
      </c>
      <c r="P15" s="16">
        <v>-0.105</v>
      </c>
      <c r="R15" s="13">
        <v>1172</v>
      </c>
      <c r="S15" s="16">
        <f>R15/R22</f>
        <v>9.2225369845766444E-2</v>
      </c>
    </row>
    <row r="16" spans="1:19" ht="22.5" customHeight="1" x14ac:dyDescent="0.2">
      <c r="A16" s="58" t="s">
        <v>20</v>
      </c>
      <c r="B16" s="59"/>
      <c r="C16" s="60"/>
      <c r="D16" s="13">
        <v>13428</v>
      </c>
      <c r="E16" s="16">
        <f>D16/D22</f>
        <v>0.16648688859959085</v>
      </c>
      <c r="F16" s="13">
        <v>12928</v>
      </c>
      <c r="G16" s="16">
        <f>F16/F22</f>
        <v>0.15834792939994854</v>
      </c>
      <c r="H16" s="13">
        <v>13856</v>
      </c>
      <c r="I16" s="16">
        <f>H16/H22</f>
        <v>0.17082763127072778</v>
      </c>
      <c r="J16" s="13">
        <v>14952</v>
      </c>
      <c r="K16" s="16">
        <f>J16/J22</f>
        <v>0.17811025873159575</v>
      </c>
      <c r="L16" s="13">
        <v>15814</v>
      </c>
      <c r="M16" s="16">
        <f>L16/L22</f>
        <v>0.19477048514034462</v>
      </c>
      <c r="O16" s="9">
        <f t="shared" si="1"/>
        <v>862</v>
      </c>
      <c r="P16" s="16">
        <v>5.8000000000000003E-2</v>
      </c>
      <c r="R16" s="13">
        <v>1288</v>
      </c>
      <c r="S16" s="16">
        <f>R16/R22</f>
        <v>0.10135347812401636</v>
      </c>
    </row>
    <row r="17" spans="1:19" ht="22.5" customHeight="1" x14ac:dyDescent="0.2">
      <c r="A17" s="58" t="s">
        <v>21</v>
      </c>
      <c r="B17" s="59"/>
      <c r="C17" s="60"/>
      <c r="D17" s="13">
        <v>12051</v>
      </c>
      <c r="E17" s="16">
        <f>D17/D22</f>
        <v>0.14941417147108052</v>
      </c>
      <c r="F17" s="13">
        <v>11171</v>
      </c>
      <c r="G17" s="16">
        <f>F17/F22</f>
        <v>0.13682740712614677</v>
      </c>
      <c r="H17" s="13">
        <v>10980</v>
      </c>
      <c r="I17" s="16">
        <f>H17/H22</f>
        <v>0.13537004845212117</v>
      </c>
      <c r="J17" s="13">
        <v>11179</v>
      </c>
      <c r="K17" s="16">
        <f>J17/J22</f>
        <v>0.13316576928574833</v>
      </c>
      <c r="L17" s="13">
        <v>10814</v>
      </c>
      <c r="M17" s="16">
        <f>L17/L22</f>
        <v>0.13318882169645166</v>
      </c>
      <c r="O17" s="9">
        <f t="shared" si="1"/>
        <v>-365</v>
      </c>
      <c r="P17" s="16">
        <v>-3.3000000000000002E-2</v>
      </c>
      <c r="R17" s="13">
        <v>1614</v>
      </c>
      <c r="S17" s="16">
        <f>R17/R22</f>
        <v>0.12700661000944288</v>
      </c>
    </row>
    <row r="18" spans="1:19" ht="22.5" customHeight="1" x14ac:dyDescent="0.2">
      <c r="A18" s="58" t="s">
        <v>22</v>
      </c>
      <c r="B18" s="59"/>
      <c r="C18" s="60"/>
      <c r="D18" s="13">
        <v>9538</v>
      </c>
      <c r="E18" s="16">
        <f>D18/D22</f>
        <v>0.1182567726737338</v>
      </c>
      <c r="F18" s="13">
        <v>9111</v>
      </c>
      <c r="G18" s="16">
        <f>F18/F22</f>
        <v>0.11159560525703367</v>
      </c>
      <c r="H18" s="13">
        <v>9127</v>
      </c>
      <c r="I18" s="16">
        <f>H18/H22</f>
        <v>0.11252481167782422</v>
      </c>
      <c r="J18" s="13">
        <v>9248</v>
      </c>
      <c r="K18" s="16">
        <f>J18/J22</f>
        <v>0.1101634345070758</v>
      </c>
      <c r="L18" s="13">
        <v>8993</v>
      </c>
      <c r="M18" s="16">
        <f>L18/L22</f>
        <v>0.11076077987018586</v>
      </c>
      <c r="O18" s="9">
        <f t="shared" si="1"/>
        <v>-255</v>
      </c>
      <c r="P18" s="16">
        <v>-2.8000000000000001E-2</v>
      </c>
      <c r="R18" s="13">
        <v>1840</v>
      </c>
      <c r="S18" s="16">
        <f>R18/R22</f>
        <v>0.14479068303430909</v>
      </c>
    </row>
    <row r="19" spans="1:19" ht="22.5" customHeight="1" x14ac:dyDescent="0.2">
      <c r="A19" s="58" t="s">
        <v>23</v>
      </c>
      <c r="B19" s="59"/>
      <c r="C19" s="60"/>
      <c r="D19" s="13">
        <v>7594</v>
      </c>
      <c r="E19" s="16">
        <f>D19/D22</f>
        <v>9.4154113198189823E-2</v>
      </c>
      <c r="F19" s="13">
        <v>7164</v>
      </c>
      <c r="G19" s="16">
        <f>F19/F22</f>
        <v>8.7747877956469017E-2</v>
      </c>
      <c r="H19" s="13">
        <v>6478</v>
      </c>
      <c r="I19" s="16">
        <f>H19/H22</f>
        <v>7.9865862829949077E-2</v>
      </c>
      <c r="J19" s="13">
        <v>6493</v>
      </c>
      <c r="K19" s="16">
        <f>J19/J22</f>
        <v>7.7345499594987377E-2</v>
      </c>
      <c r="L19" s="13">
        <v>5991</v>
      </c>
      <c r="M19" s="16">
        <f>L19/L22</f>
        <v>7.3787149138472535E-2</v>
      </c>
      <c r="O19" s="9">
        <f t="shared" si="1"/>
        <v>-502</v>
      </c>
      <c r="P19" s="16">
        <v>-7.6999999999999999E-2</v>
      </c>
      <c r="R19" s="13">
        <v>1545</v>
      </c>
      <c r="S19" s="16">
        <f>R19/R22</f>
        <v>0.12157695939565628</v>
      </c>
    </row>
    <row r="20" spans="1:19" ht="22.5" customHeight="1" x14ac:dyDescent="0.2">
      <c r="A20" s="58" t="s">
        <v>24</v>
      </c>
      <c r="B20" s="59"/>
      <c r="C20" s="60"/>
      <c r="D20" s="13">
        <v>6276</v>
      </c>
      <c r="E20" s="16">
        <f>D20/D22</f>
        <v>7.7812906825367303E-2</v>
      </c>
      <c r="F20" s="13">
        <v>6924</v>
      </c>
      <c r="G20" s="16">
        <f>F20/F22</f>
        <v>8.4808250554242251E-2</v>
      </c>
      <c r="H20" s="13">
        <v>6142</v>
      </c>
      <c r="I20" s="16">
        <f>H20/H22</f>
        <v>7.5723391401906023E-2</v>
      </c>
      <c r="J20" s="13">
        <v>6115</v>
      </c>
      <c r="K20" s="16">
        <f>J20/J22</f>
        <v>7.2842712155143666E-2</v>
      </c>
      <c r="L20" s="13">
        <v>5648</v>
      </c>
      <c r="M20" s="16">
        <f>L20/L22</f>
        <v>6.9562647026221475E-2</v>
      </c>
      <c r="O20" s="9">
        <f t="shared" si="1"/>
        <v>-467</v>
      </c>
      <c r="P20" s="16">
        <v>-7.5999999999999998E-2</v>
      </c>
      <c r="R20" s="13">
        <v>1813</v>
      </c>
      <c r="S20" s="16">
        <f>R20/R22</f>
        <v>0.14266603714195783</v>
      </c>
    </row>
    <row r="21" spans="1:19" ht="22.5" customHeight="1" thickBot="1" x14ac:dyDescent="0.25">
      <c r="A21" s="52" t="s">
        <v>25</v>
      </c>
      <c r="B21" s="53"/>
      <c r="C21" s="54"/>
      <c r="D21" s="14">
        <v>12236</v>
      </c>
      <c r="E21" s="19">
        <f>D21/D22</f>
        <v>0.15170789163722026</v>
      </c>
      <c r="F21" s="14">
        <v>15289</v>
      </c>
      <c r="G21" s="19">
        <f>F21/F22</f>
        <v>0.1872665139693544</v>
      </c>
      <c r="H21" s="14">
        <v>14228</v>
      </c>
      <c r="I21" s="19">
        <f>H21/H22</f>
        <v>0.175413938923204</v>
      </c>
      <c r="J21" s="14">
        <v>15160</v>
      </c>
      <c r="K21" s="19">
        <f>J21/J22</f>
        <v>0.1805879830371182</v>
      </c>
      <c r="L21" s="14">
        <v>15201</v>
      </c>
      <c r="M21" s="19">
        <f>L21/L22</f>
        <v>0.18722057320212335</v>
      </c>
      <c r="O21" s="11">
        <f t="shared" si="1"/>
        <v>41</v>
      </c>
      <c r="P21" s="19">
        <v>3.0000000000000001E-3</v>
      </c>
      <c r="R21" s="14">
        <v>2385</v>
      </c>
      <c r="S21" s="19">
        <f>R21/R22</f>
        <v>0.18767705382436262</v>
      </c>
    </row>
    <row r="22" spans="1:19" ht="22.5" customHeight="1" thickTop="1" x14ac:dyDescent="0.2">
      <c r="A22" s="55" t="s">
        <v>3</v>
      </c>
      <c r="B22" s="56"/>
      <c r="C22" s="57"/>
      <c r="D22" s="15">
        <f>SUM(D14:D21)</f>
        <v>80655</v>
      </c>
      <c r="E22" s="18">
        <f t="shared" ref="E22:M22" si="2">SUM(E14:E21)</f>
        <v>1</v>
      </c>
      <c r="F22" s="15">
        <f t="shared" si="2"/>
        <v>81643</v>
      </c>
      <c r="G22" s="18">
        <f t="shared" si="2"/>
        <v>1</v>
      </c>
      <c r="H22" s="15">
        <f t="shared" si="2"/>
        <v>81111</v>
      </c>
      <c r="I22" s="18">
        <f t="shared" si="2"/>
        <v>1</v>
      </c>
      <c r="J22" s="15">
        <f t="shared" si="2"/>
        <v>83948</v>
      </c>
      <c r="K22" s="18">
        <f t="shared" si="2"/>
        <v>1</v>
      </c>
      <c r="L22" s="15">
        <f t="shared" si="2"/>
        <v>81193</v>
      </c>
      <c r="M22" s="18">
        <f t="shared" si="2"/>
        <v>1</v>
      </c>
      <c r="O22" s="10">
        <f>SUM(O14:O21)</f>
        <v>-2755</v>
      </c>
      <c r="P22" s="17">
        <v>-3.3000000000000002E-2</v>
      </c>
      <c r="R22" s="30">
        <v>12708</v>
      </c>
      <c r="S22" s="18">
        <f>SUM(S14:S21)</f>
        <v>1.0000786905886057</v>
      </c>
    </row>
    <row r="23" spans="1:19" ht="11.25" customHeight="1" x14ac:dyDescent="0.2">
      <c r="A23" s="2"/>
      <c r="B23" s="2"/>
      <c r="C23" s="2"/>
    </row>
    <row r="24" spans="1:19" ht="22.5" customHeight="1" x14ac:dyDescent="0.2">
      <c r="A24" s="58" t="s">
        <v>26</v>
      </c>
      <c r="B24" s="59"/>
      <c r="C24" s="60"/>
      <c r="D24" s="13">
        <v>19532</v>
      </c>
      <c r="E24" s="16">
        <f>D24/D22</f>
        <v>0.24216725559481744</v>
      </c>
      <c r="F24" s="13">
        <v>19056</v>
      </c>
      <c r="G24" s="16">
        <f>F24/F22</f>
        <v>0.23340641573680537</v>
      </c>
      <c r="H24" s="13">
        <v>20300</v>
      </c>
      <c r="I24" s="16">
        <f>H24/H22</f>
        <v>0.25027431544426776</v>
      </c>
      <c r="J24" s="13">
        <v>20801</v>
      </c>
      <c r="K24" s="16">
        <f>J24/J22</f>
        <v>0.24778434268833088</v>
      </c>
      <c r="L24" s="13">
        <v>18732</v>
      </c>
      <c r="M24" s="16">
        <f>L24/L22</f>
        <v>0.23070954392620052</v>
      </c>
      <c r="O24" s="9">
        <f>L24-J24</f>
        <v>-2069</v>
      </c>
      <c r="P24" s="16">
        <v>-9.9000000000000005E-2</v>
      </c>
      <c r="R24" s="13">
        <v>2224</v>
      </c>
      <c r="S24" s="16">
        <f>R24/R22</f>
        <v>0.17500786905886057</v>
      </c>
    </row>
    <row r="25" spans="1:19" ht="22.5" customHeight="1" x14ac:dyDescent="0.2">
      <c r="A25" s="58" t="s">
        <v>27</v>
      </c>
      <c r="B25" s="59"/>
      <c r="C25" s="60"/>
      <c r="D25" s="13">
        <v>61123</v>
      </c>
      <c r="E25" s="16">
        <f>D25/D22</f>
        <v>0.75783274440518256</v>
      </c>
      <c r="F25" s="13">
        <v>62587</v>
      </c>
      <c r="G25" s="16">
        <f>F25/F22</f>
        <v>0.76659358426319468</v>
      </c>
      <c r="H25" s="13">
        <v>60811</v>
      </c>
      <c r="I25" s="16">
        <f>H25/H22</f>
        <v>0.7497256845557323</v>
      </c>
      <c r="J25" s="13">
        <v>63147</v>
      </c>
      <c r="K25" s="16">
        <f>J25/J22</f>
        <v>0.75221565731166917</v>
      </c>
      <c r="L25" s="13">
        <v>62461</v>
      </c>
      <c r="M25" s="16">
        <f>L25/L22</f>
        <v>0.76929045607379942</v>
      </c>
      <c r="O25" s="9">
        <f>L25-J25</f>
        <v>-686</v>
      </c>
      <c r="P25" s="16">
        <v>-1.0999999999999999E-2</v>
      </c>
      <c r="R25" s="13">
        <v>10485</v>
      </c>
      <c r="S25" s="16">
        <f>R25/R22</f>
        <v>0.82507082152974509</v>
      </c>
    </row>
    <row r="26" spans="1:19" x14ac:dyDescent="0.2">
      <c r="D26" s="7" t="s">
        <v>28</v>
      </c>
    </row>
    <row r="30" spans="1:19" x14ac:dyDescent="0.2">
      <c r="A30" s="7" t="s">
        <v>40</v>
      </c>
    </row>
    <row r="32" spans="1:19" ht="22.5" customHeight="1" x14ac:dyDescent="0.2">
      <c r="A32" s="47" t="s">
        <v>45</v>
      </c>
      <c r="B32" s="47"/>
      <c r="C32" s="47"/>
      <c r="D32" s="4" t="s">
        <v>18</v>
      </c>
      <c r="E32" s="4" t="s">
        <v>19</v>
      </c>
      <c r="F32" s="4" t="s">
        <v>20</v>
      </c>
      <c r="G32" s="4" t="s">
        <v>21</v>
      </c>
      <c r="H32" s="4" t="s">
        <v>22</v>
      </c>
      <c r="I32" s="4" t="s">
        <v>23</v>
      </c>
      <c r="J32" s="4" t="s">
        <v>24</v>
      </c>
      <c r="K32" s="4" t="s">
        <v>25</v>
      </c>
      <c r="L32" s="4" t="s">
        <v>41</v>
      </c>
    </row>
    <row r="33" spans="1:16" ht="22.5" customHeight="1" x14ac:dyDescent="0.2">
      <c r="A33" s="47" t="s">
        <v>42</v>
      </c>
      <c r="B33" s="47"/>
      <c r="C33" s="47"/>
      <c r="D33" s="9">
        <v>969</v>
      </c>
      <c r="E33" s="13">
        <v>17763</v>
      </c>
      <c r="F33" s="13">
        <v>15814</v>
      </c>
      <c r="G33" s="13">
        <v>10814</v>
      </c>
      <c r="H33" s="13">
        <v>8993</v>
      </c>
      <c r="I33" s="13">
        <v>5991</v>
      </c>
      <c r="J33" s="13">
        <v>5648</v>
      </c>
      <c r="K33" s="13">
        <v>15201</v>
      </c>
      <c r="L33" s="32">
        <f>SUM(D33:K33)</f>
        <v>81193</v>
      </c>
    </row>
    <row r="34" spans="1:16" ht="22.5" customHeight="1" x14ac:dyDescent="0.2">
      <c r="A34" s="47" t="s">
        <v>43</v>
      </c>
      <c r="B34" s="47"/>
      <c r="C34" s="47"/>
      <c r="D34" s="13">
        <v>1052</v>
      </c>
      <c r="E34" s="13">
        <v>1172</v>
      </c>
      <c r="F34" s="13">
        <v>1288</v>
      </c>
      <c r="G34" s="13">
        <v>1614</v>
      </c>
      <c r="H34" s="13">
        <v>1840</v>
      </c>
      <c r="I34" s="13">
        <v>1545</v>
      </c>
      <c r="J34" s="13">
        <v>1813</v>
      </c>
      <c r="K34" s="13">
        <v>2385</v>
      </c>
      <c r="L34" s="32">
        <v>12708</v>
      </c>
    </row>
    <row r="35" spans="1:16" ht="22.5" customHeight="1" x14ac:dyDescent="0.2">
      <c r="A35" s="67" t="s">
        <v>44</v>
      </c>
      <c r="B35" s="67"/>
      <c r="C35" s="67"/>
      <c r="D35" s="68">
        <v>9.1999999999999993</v>
      </c>
      <c r="E35" s="68">
        <v>151.6</v>
      </c>
      <c r="F35" s="68">
        <v>122.8</v>
      </c>
      <c r="G35" s="69">
        <v>67</v>
      </c>
      <c r="H35" s="68">
        <v>48.9</v>
      </c>
      <c r="I35" s="68">
        <v>38.799999999999997</v>
      </c>
      <c r="J35" s="68">
        <v>31.2</v>
      </c>
      <c r="K35" s="68">
        <v>63.7</v>
      </c>
      <c r="L35" s="68">
        <v>63.9</v>
      </c>
    </row>
    <row r="36" spans="1:16" ht="22.5" customHeight="1" x14ac:dyDescent="0.2">
      <c r="A36" s="67"/>
      <c r="B36" s="67"/>
      <c r="C36" s="67"/>
      <c r="D36" s="68"/>
      <c r="E36" s="68"/>
      <c r="F36" s="68"/>
      <c r="G36" s="69"/>
      <c r="H36" s="68"/>
      <c r="I36" s="68"/>
      <c r="J36" s="68"/>
      <c r="K36" s="68"/>
      <c r="L36" s="68"/>
    </row>
    <row r="39" spans="1:16" x14ac:dyDescent="0.2">
      <c r="A39" s="7" t="s">
        <v>29</v>
      </c>
    </row>
    <row r="41" spans="1:16" ht="23.25" customHeight="1" x14ac:dyDescent="0.2">
      <c r="A41" s="47"/>
      <c r="B41" s="47"/>
      <c r="C41" s="47"/>
      <c r="D41" s="48" t="s">
        <v>5</v>
      </c>
      <c r="E41" s="47"/>
      <c r="F41" s="48" t="s">
        <v>6</v>
      </c>
      <c r="G41" s="47"/>
      <c r="H41" s="48" t="s">
        <v>7</v>
      </c>
      <c r="I41" s="47"/>
      <c r="J41" s="48" t="s">
        <v>8</v>
      </c>
      <c r="K41" s="47"/>
      <c r="L41" s="48" t="s">
        <v>9</v>
      </c>
      <c r="M41" s="47"/>
      <c r="O41" s="47" t="s">
        <v>13</v>
      </c>
      <c r="P41" s="47"/>
    </row>
    <row r="42" spans="1:16" ht="23.25" customHeight="1" x14ac:dyDescent="0.2">
      <c r="A42" s="47"/>
      <c r="B42" s="47"/>
      <c r="C42" s="47"/>
      <c r="D42" s="34"/>
      <c r="E42" s="4" t="s">
        <v>4</v>
      </c>
      <c r="F42" s="10"/>
      <c r="G42" s="4" t="s">
        <v>4</v>
      </c>
      <c r="H42" s="10"/>
      <c r="I42" s="4" t="s">
        <v>4</v>
      </c>
      <c r="J42" s="10"/>
      <c r="K42" s="4" t="s">
        <v>4</v>
      </c>
      <c r="L42" s="10"/>
      <c r="M42" s="4" t="s">
        <v>4</v>
      </c>
      <c r="O42" s="4" t="s">
        <v>11</v>
      </c>
      <c r="P42" s="4" t="s">
        <v>12</v>
      </c>
    </row>
    <row r="43" spans="1:16" ht="23.25" customHeight="1" x14ac:dyDescent="0.2">
      <c r="A43" s="49" t="s">
        <v>30</v>
      </c>
      <c r="B43" s="49"/>
      <c r="C43" s="49"/>
      <c r="D43" s="36">
        <v>18405</v>
      </c>
      <c r="E43" s="16">
        <f>D43/D52</f>
        <v>0.22819416031244188</v>
      </c>
      <c r="F43" s="13">
        <v>17650</v>
      </c>
      <c r="G43" s="16">
        <f>F43/F52</f>
        <v>0.21618509853876022</v>
      </c>
      <c r="H43" s="13">
        <v>17863</v>
      </c>
      <c r="I43" s="16">
        <f>H43/H52</f>
        <v>0.22022906880694357</v>
      </c>
      <c r="J43" s="13">
        <v>17919</v>
      </c>
      <c r="K43" s="16">
        <f>J43/J52</f>
        <v>0.21345356649354363</v>
      </c>
      <c r="L43" s="13">
        <v>16369</v>
      </c>
      <c r="M43" s="16">
        <f>L43/L52</f>
        <v>0.20160604978261673</v>
      </c>
      <c r="O43" s="9">
        <f>L43-J43</f>
        <v>-1550</v>
      </c>
      <c r="P43" s="16">
        <v>-8.6999999999999994E-2</v>
      </c>
    </row>
    <row r="44" spans="1:16" ht="23.25" customHeight="1" x14ac:dyDescent="0.2">
      <c r="A44" s="72" t="s">
        <v>31</v>
      </c>
      <c r="B44" s="49"/>
      <c r="C44" s="49"/>
      <c r="D44" s="36">
        <v>13642</v>
      </c>
      <c r="E44" s="16">
        <f>D44/D52</f>
        <v>0.16914016489988221</v>
      </c>
      <c r="F44" s="13">
        <v>12757</v>
      </c>
      <c r="G44" s="16">
        <f>F44/F52</f>
        <v>0.15625344487586199</v>
      </c>
      <c r="H44" s="13">
        <v>15397</v>
      </c>
      <c r="I44" s="16">
        <f>H44/H52</f>
        <v>0.18982628743327046</v>
      </c>
      <c r="J44" s="13">
        <v>16245</v>
      </c>
      <c r="K44" s="16">
        <f>J44/J52</f>
        <v>0.19351265068852147</v>
      </c>
      <c r="L44" s="13">
        <v>16498</v>
      </c>
      <c r="M44" s="16">
        <f>L44/L52</f>
        <v>0.20319485669946916</v>
      </c>
      <c r="O44" s="9">
        <f t="shared" ref="O44:O51" si="3">L44-J44</f>
        <v>253</v>
      </c>
      <c r="P44" s="16">
        <v>1.6E-2</v>
      </c>
    </row>
    <row r="45" spans="1:16" ht="23.25" customHeight="1" x14ac:dyDescent="0.2">
      <c r="A45" s="35"/>
      <c r="B45" s="51" t="s">
        <v>32</v>
      </c>
      <c r="C45" s="51"/>
      <c r="D45" s="40" t="s">
        <v>46</v>
      </c>
      <c r="E45" s="22" t="s">
        <v>46</v>
      </c>
      <c r="F45" s="40" t="s">
        <v>46</v>
      </c>
      <c r="G45" s="22" t="s">
        <v>46</v>
      </c>
      <c r="H45" s="13">
        <v>9607</v>
      </c>
      <c r="I45" s="16">
        <f>H45/H52</f>
        <v>0.1184426280036</v>
      </c>
      <c r="J45" s="13">
        <v>10322</v>
      </c>
      <c r="K45" s="16">
        <f>J45/J52</f>
        <v>0.12295706866155239</v>
      </c>
      <c r="L45" s="13">
        <v>10783</v>
      </c>
      <c r="M45" s="16">
        <f>L45/L52</f>
        <v>0.13280701538309952</v>
      </c>
      <c r="O45" s="9">
        <f t="shared" si="3"/>
        <v>461</v>
      </c>
      <c r="P45" s="16">
        <v>4.4999999999999998E-2</v>
      </c>
    </row>
    <row r="46" spans="1:16" ht="23.25" customHeight="1" x14ac:dyDescent="0.2">
      <c r="A46" s="49" t="s">
        <v>33</v>
      </c>
      <c r="B46" s="49"/>
      <c r="C46" s="49"/>
      <c r="D46" s="36">
        <v>9573</v>
      </c>
      <c r="E46" s="16">
        <f>D46/D52</f>
        <v>0.11869071973219267</v>
      </c>
      <c r="F46" s="13">
        <v>8606</v>
      </c>
      <c r="G46" s="16">
        <f>F46/F52</f>
        <v>0.10541013926484818</v>
      </c>
      <c r="H46" s="13">
        <v>8624</v>
      </c>
      <c r="I46" s="16">
        <f>H46/H52</f>
        <v>0.10632343331977168</v>
      </c>
      <c r="J46" s="13">
        <v>9095</v>
      </c>
      <c r="K46" s="16">
        <f>J46/J52</f>
        <v>0.10834087768618669</v>
      </c>
      <c r="L46" s="13">
        <v>8729</v>
      </c>
      <c r="M46" s="16">
        <f>L46/L52</f>
        <v>0.1075092680403483</v>
      </c>
      <c r="O46" s="9">
        <f t="shared" si="3"/>
        <v>-366</v>
      </c>
      <c r="P46" s="16">
        <v>-0.04</v>
      </c>
    </row>
    <row r="47" spans="1:16" ht="23.25" customHeight="1" x14ac:dyDescent="0.2">
      <c r="A47" s="49" t="s">
        <v>34</v>
      </c>
      <c r="B47" s="49"/>
      <c r="C47" s="49"/>
      <c r="D47" s="36">
        <v>2596</v>
      </c>
      <c r="E47" s="16">
        <f>D47/D52</f>
        <v>3.218647325026347E-2</v>
      </c>
      <c r="F47" s="13">
        <v>2145</v>
      </c>
      <c r="G47" s="16">
        <f>F47/F52</f>
        <v>2.6272919907401736E-2</v>
      </c>
      <c r="H47" s="13">
        <v>2088</v>
      </c>
      <c r="I47" s="16">
        <f>H47/H52</f>
        <v>2.5742501017124681E-2</v>
      </c>
      <c r="J47" s="13">
        <v>1968</v>
      </c>
      <c r="K47" s="16">
        <f>J47/J52</f>
        <v>2.3443083813789487E-2</v>
      </c>
      <c r="L47" s="13">
        <v>1824</v>
      </c>
      <c r="M47" s="16">
        <f>L47/L52</f>
        <v>2.2464990824332148E-2</v>
      </c>
      <c r="O47" s="9">
        <f t="shared" si="3"/>
        <v>-144</v>
      </c>
      <c r="P47" s="16">
        <v>-7.2999999999999995E-2</v>
      </c>
    </row>
    <row r="48" spans="1:16" ht="23.25" customHeight="1" x14ac:dyDescent="0.2">
      <c r="A48" s="49" t="s">
        <v>35</v>
      </c>
      <c r="B48" s="49"/>
      <c r="C48" s="49"/>
      <c r="D48" s="36">
        <v>2429</v>
      </c>
      <c r="E48" s="16">
        <f>D48/D52</f>
        <v>3.011592585704544E-2</v>
      </c>
      <c r="F48" s="13">
        <v>2271</v>
      </c>
      <c r="G48" s="16">
        <f>F48/F52</f>
        <v>2.781622429357079E-2</v>
      </c>
      <c r="H48" s="13">
        <v>2343</v>
      </c>
      <c r="I48" s="16">
        <f>H48/H52</f>
        <v>2.8886340940193069E-2</v>
      </c>
      <c r="J48" s="13">
        <v>2386</v>
      </c>
      <c r="K48" s="16">
        <f>J48/J52</f>
        <v>2.8422356697002906E-2</v>
      </c>
      <c r="L48" s="13">
        <v>2014</v>
      </c>
      <c r="M48" s="16">
        <f>L48/L52</f>
        <v>2.4805094035200079E-2</v>
      </c>
      <c r="O48" s="9">
        <f t="shared" si="3"/>
        <v>-372</v>
      </c>
      <c r="P48" s="16">
        <v>-0.156</v>
      </c>
    </row>
    <row r="49" spans="1:16" ht="23.25" customHeight="1" x14ac:dyDescent="0.2">
      <c r="A49" s="49" t="s">
        <v>36</v>
      </c>
      <c r="B49" s="49"/>
      <c r="C49" s="49"/>
      <c r="D49" s="31">
        <v>676</v>
      </c>
      <c r="E49" s="16">
        <f>D49/D52</f>
        <v>8.3813774719484219E-3</v>
      </c>
      <c r="F49" s="9">
        <v>645</v>
      </c>
      <c r="G49" s="16">
        <f>F49/F52</f>
        <v>7.9002486434844379E-3</v>
      </c>
      <c r="H49" s="9">
        <v>676</v>
      </c>
      <c r="I49" s="16">
        <f>H49/H52</f>
        <v>8.3342579921342353E-3</v>
      </c>
      <c r="J49" s="9">
        <v>700</v>
      </c>
      <c r="K49" s="16">
        <f>J49/J52</f>
        <v>8.3384952589698382E-3</v>
      </c>
      <c r="L49" s="9">
        <v>612</v>
      </c>
      <c r="M49" s="16">
        <f>L49/L52</f>
        <v>7.5375956055324968E-3</v>
      </c>
      <c r="O49" s="9">
        <f t="shared" si="3"/>
        <v>-88</v>
      </c>
      <c r="P49" s="16">
        <v>-0.126</v>
      </c>
    </row>
    <row r="50" spans="1:16" ht="23.25" customHeight="1" x14ac:dyDescent="0.2">
      <c r="A50" s="49" t="s">
        <v>37</v>
      </c>
      <c r="B50" s="49"/>
      <c r="C50" s="49"/>
      <c r="D50" s="36">
        <v>21770</v>
      </c>
      <c r="E50" s="16">
        <f>D50/D52</f>
        <v>0.26991507036141593</v>
      </c>
      <c r="F50" s="13">
        <v>25871</v>
      </c>
      <c r="G50" s="16">
        <f>F50/F52</f>
        <v>0.31687958551253631</v>
      </c>
      <c r="H50" s="13">
        <v>21183</v>
      </c>
      <c r="I50" s="16">
        <f>H50/H52</f>
        <v>0.2611606317268928</v>
      </c>
      <c r="J50" s="13">
        <v>21635</v>
      </c>
      <c r="K50" s="16">
        <f>J50/J52</f>
        <v>0.25771906418258922</v>
      </c>
      <c r="L50" s="13">
        <v>20889</v>
      </c>
      <c r="M50" s="16">
        <f>L50/L52</f>
        <v>0.25727587353589593</v>
      </c>
      <c r="O50" s="9">
        <f t="shared" si="3"/>
        <v>-746</v>
      </c>
      <c r="P50" s="16">
        <v>-3.4000000000000002E-2</v>
      </c>
    </row>
    <row r="51" spans="1:16" ht="23.25" customHeight="1" thickBot="1" x14ac:dyDescent="0.25">
      <c r="A51" s="50" t="s">
        <v>38</v>
      </c>
      <c r="B51" s="50"/>
      <c r="C51" s="50"/>
      <c r="D51" s="41">
        <v>11564</v>
      </c>
      <c r="E51" s="19">
        <f>D51/D52</f>
        <v>0.14337610811481</v>
      </c>
      <c r="F51" s="14">
        <v>11698</v>
      </c>
      <c r="G51" s="19">
        <f>F51/F52</f>
        <v>0.14328233896353637</v>
      </c>
      <c r="H51" s="14">
        <v>12937</v>
      </c>
      <c r="I51" s="19">
        <f>H51/H52</f>
        <v>0.15949747876366954</v>
      </c>
      <c r="J51" s="14">
        <v>14000</v>
      </c>
      <c r="K51" s="19">
        <f>J51/J52</f>
        <v>0.16676990517939677</v>
      </c>
      <c r="L51" s="14">
        <v>14258</v>
      </c>
      <c r="M51" s="19">
        <f>L51/L52</f>
        <v>0.17560627147660512</v>
      </c>
      <c r="O51" s="11">
        <f t="shared" si="3"/>
        <v>258</v>
      </c>
      <c r="P51" s="19">
        <v>1.7999999999999999E-2</v>
      </c>
    </row>
    <row r="52" spans="1:16" ht="23.25" customHeight="1" thickTop="1" x14ac:dyDescent="0.2">
      <c r="A52" s="71" t="s">
        <v>39</v>
      </c>
      <c r="B52" s="71"/>
      <c r="C52" s="71"/>
      <c r="D52" s="39">
        <f>SUM(D43,D44,D46,D47,D48,D49,D50,D51)</f>
        <v>80655</v>
      </c>
      <c r="E52" s="37">
        <f t="shared" ref="E52:O52" si="4">SUM(E43,E44,E46,E47,E48,E49,E50,E51)</f>
        <v>1</v>
      </c>
      <c r="F52" s="39">
        <f t="shared" si="4"/>
        <v>81643</v>
      </c>
      <c r="G52" s="37">
        <f t="shared" si="4"/>
        <v>1</v>
      </c>
      <c r="H52" s="39">
        <f t="shared" si="4"/>
        <v>81111</v>
      </c>
      <c r="I52" s="37">
        <f t="shared" si="4"/>
        <v>1.0000000000000002</v>
      </c>
      <c r="J52" s="39">
        <f t="shared" si="4"/>
        <v>83948</v>
      </c>
      <c r="K52" s="37">
        <f t="shared" si="4"/>
        <v>0.99999999999999978</v>
      </c>
      <c r="L52" s="39">
        <f t="shared" si="4"/>
        <v>81193</v>
      </c>
      <c r="M52" s="37">
        <f t="shared" si="4"/>
        <v>1</v>
      </c>
      <c r="N52" s="42"/>
      <c r="O52" s="43">
        <f t="shared" si="4"/>
        <v>-2755</v>
      </c>
      <c r="P52" s="38">
        <v>-3.3000000000000002E-2</v>
      </c>
    </row>
    <row r="53" spans="1:16" x14ac:dyDescent="0.2">
      <c r="N53" s="8"/>
    </row>
    <row r="59" spans="1:16" x14ac:dyDescent="0.2">
      <c r="A59" s="7" t="s">
        <v>47</v>
      </c>
    </row>
    <row r="61" spans="1:16" ht="22.5" customHeight="1" x14ac:dyDescent="0.2">
      <c r="A61" s="47"/>
      <c r="B61" s="47"/>
      <c r="C61" s="47"/>
      <c r="D61" s="48" t="s">
        <v>5</v>
      </c>
      <c r="E61" s="47"/>
      <c r="F61" s="48" t="s">
        <v>6</v>
      </c>
      <c r="G61" s="47"/>
      <c r="H61" s="48" t="s">
        <v>7</v>
      </c>
      <c r="I61" s="47"/>
      <c r="J61" s="48" t="s">
        <v>8</v>
      </c>
      <c r="K61" s="47"/>
      <c r="L61" s="48" t="s">
        <v>9</v>
      </c>
      <c r="M61" s="47"/>
      <c r="O61" s="47" t="s">
        <v>13</v>
      </c>
      <c r="P61" s="47"/>
    </row>
    <row r="62" spans="1:16" ht="22.5" customHeight="1" x14ac:dyDescent="0.2">
      <c r="A62" s="47"/>
      <c r="B62" s="47"/>
      <c r="C62" s="47"/>
      <c r="D62" s="10"/>
      <c r="E62" s="4" t="s">
        <v>4</v>
      </c>
      <c r="F62" s="10"/>
      <c r="G62" s="4" t="s">
        <v>4</v>
      </c>
      <c r="H62" s="10"/>
      <c r="I62" s="4" t="s">
        <v>4</v>
      </c>
      <c r="J62" s="10"/>
      <c r="K62" s="4" t="s">
        <v>4</v>
      </c>
      <c r="L62" s="10"/>
      <c r="M62" s="4" t="s">
        <v>4</v>
      </c>
      <c r="O62" s="4" t="s">
        <v>11</v>
      </c>
      <c r="P62" s="4" t="s">
        <v>12</v>
      </c>
    </row>
    <row r="63" spans="1:16" ht="22.5" customHeight="1" x14ac:dyDescent="0.2">
      <c r="A63" s="47" t="s">
        <v>1</v>
      </c>
      <c r="B63" s="47"/>
      <c r="C63" s="47"/>
      <c r="D63" s="13">
        <v>50187</v>
      </c>
      <c r="E63" s="16">
        <f>D63/D65</f>
        <v>0.63959371455516334</v>
      </c>
      <c r="F63" s="13">
        <v>47277</v>
      </c>
      <c r="G63" s="16">
        <f>F63/F65</f>
        <v>0.63180050515174602</v>
      </c>
      <c r="H63" s="13">
        <v>51007</v>
      </c>
      <c r="I63" s="16">
        <f>H63/H65</f>
        <v>0.63974664492662736</v>
      </c>
      <c r="J63" s="13">
        <v>52457</v>
      </c>
      <c r="K63" s="16">
        <f>J63/J65</f>
        <v>0.63830279136550583</v>
      </c>
      <c r="L63" s="13">
        <v>51189</v>
      </c>
      <c r="M63" s="16">
        <f>L63/L65</f>
        <v>0.64576316088256447</v>
      </c>
      <c r="O63" s="13">
        <f>L63-J63</f>
        <v>-1268</v>
      </c>
      <c r="P63" s="16">
        <v>-2.4E-2</v>
      </c>
    </row>
    <row r="64" spans="1:16" ht="22.5" customHeight="1" thickBot="1" x14ac:dyDescent="0.25">
      <c r="A64" s="70" t="s">
        <v>2</v>
      </c>
      <c r="B64" s="70"/>
      <c r="C64" s="70"/>
      <c r="D64" s="14">
        <v>28280</v>
      </c>
      <c r="E64" s="19">
        <f>D64/D65</f>
        <v>0.36040628544483666</v>
      </c>
      <c r="F64" s="14">
        <v>27552</v>
      </c>
      <c r="G64" s="19">
        <f>F64/F65</f>
        <v>0.36819949484825404</v>
      </c>
      <c r="H64" s="14">
        <v>28723</v>
      </c>
      <c r="I64" s="19">
        <f>H64/H65</f>
        <v>0.36025335507337264</v>
      </c>
      <c r="J64" s="14">
        <v>29725</v>
      </c>
      <c r="K64" s="19">
        <f>J64/J65</f>
        <v>0.36169720863449417</v>
      </c>
      <c r="L64" s="14">
        <v>28080</v>
      </c>
      <c r="M64" s="19">
        <f>L64/L65</f>
        <v>0.35423683911743559</v>
      </c>
      <c r="O64" s="14">
        <f>L64-J64</f>
        <v>-1645</v>
      </c>
      <c r="P64" s="19">
        <v>-5.5E-2</v>
      </c>
    </row>
    <row r="65" spans="1:16" ht="22.5" customHeight="1" thickTop="1" x14ac:dyDescent="0.2">
      <c r="A65" s="71" t="s">
        <v>3</v>
      </c>
      <c r="B65" s="71"/>
      <c r="C65" s="71"/>
      <c r="D65" s="30">
        <f>SUM(D63,D64)</f>
        <v>78467</v>
      </c>
      <c r="E65" s="18">
        <f t="shared" ref="E65:O65" si="5">SUM(E63,E64)</f>
        <v>1</v>
      </c>
      <c r="F65" s="30">
        <f t="shared" si="5"/>
        <v>74829</v>
      </c>
      <c r="G65" s="18">
        <f t="shared" si="5"/>
        <v>1</v>
      </c>
      <c r="H65" s="30">
        <f t="shared" si="5"/>
        <v>79730</v>
      </c>
      <c r="I65" s="18">
        <f t="shared" si="5"/>
        <v>1</v>
      </c>
      <c r="J65" s="30">
        <f t="shared" si="5"/>
        <v>82182</v>
      </c>
      <c r="K65" s="18">
        <f t="shared" si="5"/>
        <v>1</v>
      </c>
      <c r="L65" s="30">
        <f t="shared" si="5"/>
        <v>79269</v>
      </c>
      <c r="M65" s="18">
        <f t="shared" si="5"/>
        <v>1</v>
      </c>
      <c r="N65" s="44">
        <f t="shared" si="5"/>
        <v>0</v>
      </c>
      <c r="O65" s="45">
        <f t="shared" si="5"/>
        <v>-2913</v>
      </c>
      <c r="P65" s="17">
        <v>-3.5000000000000003E-2</v>
      </c>
    </row>
    <row r="66" spans="1:16" x14ac:dyDescent="0.2">
      <c r="N66" s="8"/>
    </row>
    <row r="68" spans="1:16" x14ac:dyDescent="0.2">
      <c r="A68" s="7" t="s">
        <v>48</v>
      </c>
    </row>
    <row r="70" spans="1:16" ht="22.5" customHeight="1" x14ac:dyDescent="0.2">
      <c r="A70" s="47" t="s">
        <v>49</v>
      </c>
      <c r="B70" s="47"/>
      <c r="C70" s="47"/>
      <c r="D70" s="47" t="s">
        <v>3</v>
      </c>
      <c r="E70" s="47" t="s">
        <v>62</v>
      </c>
      <c r="F70" s="47"/>
      <c r="G70" s="47"/>
      <c r="H70" s="47"/>
      <c r="I70" s="47"/>
      <c r="J70" s="47"/>
      <c r="K70" s="47"/>
      <c r="L70" s="47"/>
      <c r="M70" s="47"/>
    </row>
    <row r="71" spans="1:16" ht="15" customHeight="1" x14ac:dyDescent="0.2">
      <c r="A71" s="47"/>
      <c r="B71" s="47"/>
      <c r="C71" s="47"/>
      <c r="D71" s="47"/>
      <c r="E71" s="73" t="s">
        <v>54</v>
      </c>
      <c r="F71" s="73" t="s">
        <v>55</v>
      </c>
      <c r="G71" s="73" t="s">
        <v>56</v>
      </c>
      <c r="H71" s="73" t="s">
        <v>57</v>
      </c>
      <c r="I71" s="73" t="s">
        <v>58</v>
      </c>
      <c r="J71" s="73" t="s">
        <v>59</v>
      </c>
      <c r="K71" s="73" t="s">
        <v>60</v>
      </c>
      <c r="L71" s="73" t="s">
        <v>61</v>
      </c>
      <c r="M71" s="73" t="s">
        <v>53</v>
      </c>
    </row>
    <row r="72" spans="1:16" ht="15" customHeight="1" x14ac:dyDescent="0.2">
      <c r="A72" s="47"/>
      <c r="B72" s="47"/>
      <c r="C72" s="47"/>
      <c r="D72" s="47"/>
      <c r="E72" s="47"/>
      <c r="F72" s="73"/>
      <c r="G72" s="73"/>
      <c r="H72" s="73"/>
      <c r="I72" s="73"/>
      <c r="J72" s="73"/>
      <c r="K72" s="73"/>
      <c r="L72" s="73"/>
      <c r="M72" s="73"/>
    </row>
    <row r="73" spans="1:16" ht="22.5" customHeight="1" x14ac:dyDescent="0.2">
      <c r="A73" s="47" t="s">
        <v>50</v>
      </c>
      <c r="B73" s="47"/>
      <c r="C73" s="47"/>
      <c r="D73" s="32">
        <f>SUM(E73:M73)</f>
        <v>30146</v>
      </c>
      <c r="E73" s="13">
        <v>11115</v>
      </c>
      <c r="F73" s="13">
        <v>11296</v>
      </c>
      <c r="G73" s="13">
        <v>1204</v>
      </c>
      <c r="H73" s="13">
        <v>1079</v>
      </c>
      <c r="I73" s="13">
        <v>1567</v>
      </c>
      <c r="J73" s="9">
        <v>871</v>
      </c>
      <c r="K73" s="9">
        <v>847</v>
      </c>
      <c r="L73" s="9">
        <v>830</v>
      </c>
      <c r="M73" s="13">
        <v>1337</v>
      </c>
    </row>
    <row r="74" spans="1:16" ht="22.5" customHeight="1" x14ac:dyDescent="0.2">
      <c r="A74" s="47" t="s">
        <v>51</v>
      </c>
      <c r="B74" s="47"/>
      <c r="C74" s="47"/>
      <c r="D74" s="32">
        <f t="shared" ref="D74:D75" si="6">SUM(E74:M74)</f>
        <v>4115</v>
      </c>
      <c r="E74" s="9">
        <v>795</v>
      </c>
      <c r="F74" s="13">
        <v>1862</v>
      </c>
      <c r="G74" s="9">
        <v>304</v>
      </c>
      <c r="H74" s="9">
        <v>271</v>
      </c>
      <c r="I74" s="9">
        <v>328</v>
      </c>
      <c r="J74" s="9">
        <v>132</v>
      </c>
      <c r="K74" s="9">
        <v>106</v>
      </c>
      <c r="L74" s="9">
        <v>78</v>
      </c>
      <c r="M74" s="9">
        <v>239</v>
      </c>
    </row>
    <row r="75" spans="1:16" ht="22.5" customHeight="1" thickBot="1" x14ac:dyDescent="0.25">
      <c r="A75" s="74" t="s">
        <v>52</v>
      </c>
      <c r="B75" s="74"/>
      <c r="C75" s="74"/>
      <c r="D75" s="46">
        <f t="shared" si="6"/>
        <v>45008</v>
      </c>
      <c r="E75" s="14">
        <v>14135</v>
      </c>
      <c r="F75" s="14">
        <v>16459</v>
      </c>
      <c r="G75" s="14">
        <v>2414</v>
      </c>
      <c r="H75" s="14">
        <v>1913</v>
      </c>
      <c r="I75" s="14">
        <v>2508</v>
      </c>
      <c r="J75" s="14">
        <v>1188</v>
      </c>
      <c r="K75" s="14">
        <v>1481</v>
      </c>
      <c r="L75" s="14">
        <v>1074</v>
      </c>
      <c r="M75" s="14">
        <v>3836</v>
      </c>
    </row>
    <row r="76" spans="1:16" ht="22.5" customHeight="1" thickTop="1" x14ac:dyDescent="0.2">
      <c r="A76" s="71" t="s">
        <v>3</v>
      </c>
      <c r="B76" s="71"/>
      <c r="C76" s="71"/>
      <c r="D76" s="30">
        <f>SUM(D73:D75)</f>
        <v>79269</v>
      </c>
      <c r="E76" s="30">
        <f t="shared" ref="E76:M76" si="7">SUM(E73:E75)</f>
        <v>26045</v>
      </c>
      <c r="F76" s="30">
        <f t="shared" si="7"/>
        <v>29617</v>
      </c>
      <c r="G76" s="30">
        <f t="shared" si="7"/>
        <v>3922</v>
      </c>
      <c r="H76" s="30">
        <f t="shared" si="7"/>
        <v>3263</v>
      </c>
      <c r="I76" s="30">
        <f t="shared" si="7"/>
        <v>4403</v>
      </c>
      <c r="J76" s="30">
        <f t="shared" si="7"/>
        <v>2191</v>
      </c>
      <c r="K76" s="30">
        <f t="shared" si="7"/>
        <v>2434</v>
      </c>
      <c r="L76" s="30">
        <f t="shared" si="7"/>
        <v>1982</v>
      </c>
      <c r="M76" s="30">
        <f t="shared" si="7"/>
        <v>5412</v>
      </c>
    </row>
  </sheetData>
  <mergeCells count="85">
    <mergeCell ref="O61:P61"/>
    <mergeCell ref="A70:C72"/>
    <mergeCell ref="A73:C73"/>
    <mergeCell ref="A74:C74"/>
    <mergeCell ref="A75:C75"/>
    <mergeCell ref="E70:M70"/>
    <mergeCell ref="H71:H72"/>
    <mergeCell ref="I71:I72"/>
    <mergeCell ref="J71:J72"/>
    <mergeCell ref="K71:K72"/>
    <mergeCell ref="L71:L72"/>
    <mergeCell ref="M71:M72"/>
    <mergeCell ref="A76:C76"/>
    <mergeCell ref="D70:D72"/>
    <mergeCell ref="E71:E72"/>
    <mergeCell ref="F71:F72"/>
    <mergeCell ref="G71:G72"/>
    <mergeCell ref="O41:P41"/>
    <mergeCell ref="A61:C62"/>
    <mergeCell ref="A63:C63"/>
    <mergeCell ref="A64:C64"/>
    <mergeCell ref="A65:C65"/>
    <mergeCell ref="D61:E61"/>
    <mergeCell ref="F61:G61"/>
    <mergeCell ref="H61:I61"/>
    <mergeCell ref="J61:K61"/>
    <mergeCell ref="L61:M61"/>
    <mergeCell ref="A41:C42"/>
    <mergeCell ref="A52:C52"/>
    <mergeCell ref="A44:C44"/>
    <mergeCell ref="A46:C46"/>
    <mergeCell ref="A47:C47"/>
    <mergeCell ref="A48:C48"/>
    <mergeCell ref="D35:D36"/>
    <mergeCell ref="K35:K36"/>
    <mergeCell ref="L35:L36"/>
    <mergeCell ref="D41:E41"/>
    <mergeCell ref="F41:G41"/>
    <mergeCell ref="H41:I41"/>
    <mergeCell ref="J41:K41"/>
    <mergeCell ref="L41:M41"/>
    <mergeCell ref="E35:E36"/>
    <mergeCell ref="F35:F36"/>
    <mergeCell ref="G35:G36"/>
    <mergeCell ref="H35:H36"/>
    <mergeCell ref="I35:I36"/>
    <mergeCell ref="J35:J36"/>
    <mergeCell ref="A3:C4"/>
    <mergeCell ref="A5:C5"/>
    <mergeCell ref="A6:C6"/>
    <mergeCell ref="A7:C7"/>
    <mergeCell ref="A12:C13"/>
    <mergeCell ref="A14:C14"/>
    <mergeCell ref="A15:C15"/>
    <mergeCell ref="A16:C16"/>
    <mergeCell ref="A17:C17"/>
    <mergeCell ref="A43:C43"/>
    <mergeCell ref="A18:C18"/>
    <mergeCell ref="A19:C19"/>
    <mergeCell ref="A20:C20"/>
    <mergeCell ref="A32:C32"/>
    <mergeCell ref="A35:C36"/>
    <mergeCell ref="A33:C33"/>
    <mergeCell ref="A34:C34"/>
    <mergeCell ref="A49:C49"/>
    <mergeCell ref="A50:C50"/>
    <mergeCell ref="A51:C51"/>
    <mergeCell ref="B45:C45"/>
    <mergeCell ref="A21:C21"/>
    <mergeCell ref="A22:C22"/>
    <mergeCell ref="A24:C24"/>
    <mergeCell ref="A25:C25"/>
    <mergeCell ref="L12:M12"/>
    <mergeCell ref="O12:P12"/>
    <mergeCell ref="R12:S12"/>
    <mergeCell ref="D12:E12"/>
    <mergeCell ref="F12:G12"/>
    <mergeCell ref="H12:I12"/>
    <mergeCell ref="J12:K12"/>
    <mergeCell ref="O3:P3"/>
    <mergeCell ref="D3:E3"/>
    <mergeCell ref="F3:G3"/>
    <mergeCell ref="H3:I3"/>
    <mergeCell ref="J3:K3"/>
    <mergeCell ref="L3:M3"/>
  </mergeCells>
  <phoneticPr fontId="2"/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2022-07-28T05:05:25Z</dcterms:created>
  <dcterms:modified xsi:type="dcterms:W3CDTF">2022-07-28T05:05:25Z</dcterms:modified>
</cp:coreProperties>
</file>