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63219703-2F07-4089-86EC-820DE84DA037}" xr6:coauthVersionLast="36" xr6:coauthVersionMax="36" xr10:uidLastSave="{00000000-0000-0000-0000-000000000000}"/>
  <bookViews>
    <workbookView xWindow="240" yWindow="12" windowWidth="14880" windowHeight="8268" tabRatio="867" firstSheet="5" activeTab="20" xr2:uid="{00000000-000D-0000-FFFF-FFFF00000000}"/>
  </bookViews>
  <sheets>
    <sheet name="１" sheetId="1" r:id="rId1"/>
    <sheet name="２" sheetId="9" r:id="rId2"/>
    <sheet name="３" sheetId="2" r:id="rId3"/>
    <sheet name="４" sheetId="17" r:id="rId4"/>
    <sheet name="５" sheetId="4" r:id="rId5"/>
    <sheet name="６" sheetId="5" r:id="rId6"/>
    <sheet name="７" sheetId="10" r:id="rId7"/>
    <sheet name="８" sheetId="11" r:id="rId8"/>
    <sheet name="９" sheetId="12" r:id="rId9"/>
    <sheet name="10" sheetId="13" r:id="rId10"/>
    <sheet name="11" sheetId="14" r:id="rId11"/>
    <sheet name="12" sheetId="18" r:id="rId12"/>
    <sheet name="13" sheetId="19" r:id="rId13"/>
    <sheet name="14" sheetId="20" r:id="rId14"/>
    <sheet name="15" sheetId="15" r:id="rId15"/>
    <sheet name="参１" sheetId="21" r:id="rId16"/>
    <sheet name="参２" sheetId="23" r:id="rId17"/>
    <sheet name="1-1" sheetId="27" r:id="rId18"/>
    <sheet name="1-2" sheetId="28" r:id="rId19"/>
    <sheet name="1-3" sheetId="29" r:id="rId20"/>
    <sheet name="1-4" sheetId="30" r:id="rId21"/>
    <sheet name="Sheet5" sheetId="25" r:id="rId22"/>
  </sheets>
  <definedNames>
    <definedName name="_xlnm.Print_Area" localSheetId="10">'11'!$A$1:$S$48</definedName>
    <definedName name="_xlnm.Print_Area" localSheetId="1">'２'!$A$1:$J$20</definedName>
    <definedName name="_xlnm.Print_Area" localSheetId="2">'３'!#REF!</definedName>
    <definedName name="_xlnm.Print_Area" localSheetId="3">'４'!$A$1:$L$11</definedName>
    <definedName name="_xlnm.Print_Area" localSheetId="4">'５'!#REF!</definedName>
    <definedName name="_xlnm.Print_Area" localSheetId="5">'６'!$A$1:$L$11</definedName>
    <definedName name="_xlnm.Print_Area" localSheetId="7">'８'!$A$1:$L$58</definedName>
    <definedName name="_xlnm.Print_Area" localSheetId="8">'９'!$A$1:$J$17</definedName>
  </definedNames>
  <calcPr calcId="191029"/>
</workbook>
</file>

<file path=xl/calcChain.xml><?xml version="1.0" encoding="utf-8"?>
<calcChain xmlns="http://schemas.openxmlformats.org/spreadsheetml/2006/main">
  <c r="N6" i="29" l="1"/>
  <c r="M6" i="29"/>
  <c r="L6" i="29"/>
  <c r="K6" i="29"/>
  <c r="J6" i="29"/>
  <c r="I6" i="29"/>
  <c r="H6" i="29"/>
  <c r="G6" i="29"/>
  <c r="F6" i="29"/>
  <c r="E6" i="29"/>
  <c r="C6" i="29"/>
  <c r="E10" i="20" l="1"/>
  <c r="E9" i="20"/>
  <c r="E8" i="20"/>
  <c r="E7" i="20"/>
  <c r="E6" i="20"/>
  <c r="E5" i="20"/>
  <c r="G6" i="19"/>
  <c r="H5" i="19" s="1"/>
  <c r="E6" i="19"/>
  <c r="F5" i="19" s="1"/>
  <c r="C6" i="19"/>
  <c r="D4" i="19" s="1"/>
  <c r="M9" i="18"/>
  <c r="K9" i="18"/>
  <c r="J9" i="18"/>
  <c r="I9" i="18"/>
  <c r="H9" i="18"/>
  <c r="G9" i="18"/>
  <c r="F9" i="18"/>
  <c r="E9" i="18"/>
  <c r="D9" i="18"/>
  <c r="C9" i="18"/>
  <c r="F4" i="19" l="1"/>
  <c r="H4" i="19"/>
  <c r="D5" i="19"/>
  <c r="O47" i="14" l="1"/>
  <c r="M47" i="14"/>
  <c r="K47" i="14"/>
  <c r="S47" i="14"/>
  <c r="Q47" i="14"/>
  <c r="I47" i="14"/>
  <c r="G47" i="14"/>
  <c r="P47" i="14"/>
  <c r="N47" i="14"/>
  <c r="L47" i="14"/>
  <c r="R47" i="14"/>
  <c r="J47" i="14"/>
  <c r="H47" i="14"/>
  <c r="F47" i="14"/>
  <c r="E40" i="14"/>
  <c r="E31" i="14"/>
  <c r="E28" i="14"/>
  <c r="D40" i="14"/>
  <c r="D31" i="14"/>
  <c r="D28" i="14"/>
  <c r="I20" i="15"/>
  <c r="I10" i="15"/>
  <c r="I5" i="15"/>
  <c r="H20" i="15"/>
  <c r="H10" i="15"/>
  <c r="H5" i="15"/>
  <c r="H17" i="15" s="1"/>
  <c r="G20" i="15"/>
  <c r="G10" i="15"/>
  <c r="G5" i="15"/>
  <c r="F20" i="15"/>
  <c r="F10" i="15"/>
  <c r="F5" i="15"/>
  <c r="I20" i="13"/>
  <c r="I8" i="13"/>
  <c r="I6" i="13"/>
  <c r="H20" i="13"/>
  <c r="H8" i="13"/>
  <c r="H6" i="13"/>
  <c r="G20" i="13"/>
  <c r="G8" i="13"/>
  <c r="G6" i="13"/>
  <c r="F20" i="13"/>
  <c r="F8" i="13"/>
  <c r="F6" i="13"/>
  <c r="J56" i="11"/>
  <c r="J54" i="11"/>
  <c r="J53" i="11"/>
  <c r="J52" i="11"/>
  <c r="J51" i="11"/>
  <c r="J49" i="11"/>
  <c r="J44" i="11"/>
  <c r="J42" i="11"/>
  <c r="J41" i="11"/>
  <c r="J40" i="11"/>
  <c r="J38" i="11"/>
  <c r="J35" i="11"/>
  <c r="J33" i="11"/>
  <c r="J30" i="11"/>
  <c r="J28" i="11"/>
  <c r="J25" i="11"/>
  <c r="J23" i="11"/>
  <c r="J20" i="11"/>
  <c r="J15" i="11"/>
  <c r="J13" i="11"/>
  <c r="J9" i="11"/>
  <c r="J7" i="11"/>
  <c r="I56" i="11"/>
  <c r="I54" i="11"/>
  <c r="I53" i="11"/>
  <c r="I52" i="11"/>
  <c r="I51" i="11"/>
  <c r="I49" i="11"/>
  <c r="I44" i="11"/>
  <c r="I42" i="11"/>
  <c r="I41" i="11"/>
  <c r="I40" i="11"/>
  <c r="I38" i="11"/>
  <c r="I35" i="11"/>
  <c r="I33" i="11"/>
  <c r="I30" i="11"/>
  <c r="I28" i="11"/>
  <c r="I25" i="11"/>
  <c r="I23" i="11"/>
  <c r="I20" i="11"/>
  <c r="I15" i="11"/>
  <c r="I13" i="11"/>
  <c r="I9" i="11"/>
  <c r="I7" i="11"/>
  <c r="H56" i="11"/>
  <c r="H54" i="11"/>
  <c r="H53" i="11"/>
  <c r="H52" i="11"/>
  <c r="H51" i="11"/>
  <c r="H49" i="11"/>
  <c r="H44" i="11"/>
  <c r="H42" i="11"/>
  <c r="H41" i="11"/>
  <c r="H40" i="11"/>
  <c r="H38" i="11"/>
  <c r="H35" i="11"/>
  <c r="H33" i="11"/>
  <c r="H30" i="11"/>
  <c r="H28" i="11"/>
  <c r="H25" i="11"/>
  <c r="H23" i="11"/>
  <c r="H20" i="11"/>
  <c r="H15" i="11"/>
  <c r="H13" i="11"/>
  <c r="H9" i="11"/>
  <c r="H7" i="11"/>
  <c r="G56" i="11"/>
  <c r="G54" i="11"/>
  <c r="G53" i="11"/>
  <c r="G52" i="11"/>
  <c r="G51" i="11"/>
  <c r="G49" i="11"/>
  <c r="G44" i="11"/>
  <c r="G42" i="11"/>
  <c r="G41" i="11"/>
  <c r="G40" i="11"/>
  <c r="G38" i="11"/>
  <c r="G35" i="11"/>
  <c r="G33" i="11"/>
  <c r="G30" i="11"/>
  <c r="G28" i="11"/>
  <c r="G25" i="11"/>
  <c r="G23" i="11"/>
  <c r="G20" i="11"/>
  <c r="G15" i="11"/>
  <c r="G13" i="11"/>
  <c r="G9" i="11"/>
  <c r="G7" i="11"/>
  <c r="H9" i="10"/>
  <c r="H7" i="10"/>
  <c r="G9" i="10"/>
  <c r="G7" i="10"/>
  <c r="F9" i="10"/>
  <c r="F7" i="10"/>
  <c r="E9" i="10"/>
  <c r="E7" i="10"/>
  <c r="J6" i="5"/>
  <c r="I6" i="5"/>
  <c r="H5" i="5"/>
  <c r="H6" i="5" s="1"/>
  <c r="G5" i="5"/>
  <c r="G6" i="5" s="1"/>
  <c r="J19" i="4"/>
  <c r="J16" i="4"/>
  <c r="J13" i="4"/>
  <c r="J10" i="4"/>
  <c r="J7" i="4"/>
  <c r="I19" i="4"/>
  <c r="I16" i="4"/>
  <c r="I13" i="4"/>
  <c r="I10" i="4"/>
  <c r="I7" i="4"/>
  <c r="H4" i="4"/>
  <c r="H16" i="4" s="1"/>
  <c r="G4" i="4"/>
  <c r="G16" i="4" s="1"/>
  <c r="J6" i="17"/>
  <c r="I6" i="17"/>
  <c r="H6" i="17"/>
  <c r="G6" i="17"/>
  <c r="J19" i="2"/>
  <c r="J16" i="2"/>
  <c r="J13" i="2"/>
  <c r="J10" i="2"/>
  <c r="J7" i="2"/>
  <c r="I19" i="2"/>
  <c r="I16" i="2"/>
  <c r="I13" i="2"/>
  <c r="I10" i="2"/>
  <c r="I7" i="2"/>
  <c r="H19" i="2"/>
  <c r="H16" i="2"/>
  <c r="H13" i="2"/>
  <c r="H10" i="2"/>
  <c r="H7" i="2"/>
  <c r="G19" i="2"/>
  <c r="G16" i="2"/>
  <c r="G13" i="2"/>
  <c r="G10" i="2"/>
  <c r="G7" i="2"/>
  <c r="F4" i="9"/>
  <c r="E4" i="9"/>
  <c r="I56" i="1"/>
  <c r="I54" i="1"/>
  <c r="I53" i="1"/>
  <c r="I52" i="1"/>
  <c r="I51" i="1"/>
  <c r="I49" i="1"/>
  <c r="I44" i="1"/>
  <c r="I42" i="1"/>
  <c r="I41" i="1"/>
  <c r="I45" i="1" s="1"/>
  <c r="I40" i="1"/>
  <c r="I38" i="1"/>
  <c r="I35" i="1"/>
  <c r="I33" i="1"/>
  <c r="I30" i="1"/>
  <c r="I28" i="1"/>
  <c r="I25" i="1"/>
  <c r="I23" i="1"/>
  <c r="I20" i="1"/>
  <c r="I15" i="1"/>
  <c r="I13" i="1"/>
  <c r="I9" i="1"/>
  <c r="I7" i="1"/>
  <c r="H56" i="1"/>
  <c r="H54" i="1"/>
  <c r="H53" i="1"/>
  <c r="H57" i="1" s="1"/>
  <c r="H52" i="1"/>
  <c r="H51" i="1"/>
  <c r="H49" i="1"/>
  <c r="H44" i="1"/>
  <c r="H42" i="1"/>
  <c r="H41" i="1"/>
  <c r="H40" i="1"/>
  <c r="H38" i="1"/>
  <c r="H35" i="1"/>
  <c r="H33" i="1"/>
  <c r="H30" i="1"/>
  <c r="H28" i="1"/>
  <c r="H25" i="1"/>
  <c r="H23" i="1"/>
  <c r="H20" i="1"/>
  <c r="H15" i="1"/>
  <c r="H13" i="1"/>
  <c r="H9" i="1"/>
  <c r="H7" i="1"/>
  <c r="G56" i="1"/>
  <c r="G54" i="1"/>
  <c r="G53" i="1"/>
  <c r="G52" i="1"/>
  <c r="G51" i="1"/>
  <c r="G49" i="1"/>
  <c r="G44" i="1"/>
  <c r="G42" i="1"/>
  <c r="G41" i="1"/>
  <c r="G40" i="1"/>
  <c r="G38" i="1"/>
  <c r="G35" i="1"/>
  <c r="G33" i="1"/>
  <c r="G30" i="1"/>
  <c r="G28" i="1"/>
  <c r="G25" i="1"/>
  <c r="G23" i="1"/>
  <c r="G20" i="1"/>
  <c r="G15" i="1"/>
  <c r="G13" i="1"/>
  <c r="G9" i="1"/>
  <c r="G7" i="1"/>
  <c r="F56" i="1"/>
  <c r="F54" i="1"/>
  <c r="F53" i="1"/>
  <c r="F57" i="1" s="1"/>
  <c r="F52" i="1"/>
  <c r="F51" i="1"/>
  <c r="F49" i="1"/>
  <c r="F44" i="1"/>
  <c r="F42" i="1"/>
  <c r="F41" i="1"/>
  <c r="F40" i="1"/>
  <c r="F38" i="1"/>
  <c r="F35" i="1"/>
  <c r="F33" i="1"/>
  <c r="F30" i="1"/>
  <c r="F28" i="1"/>
  <c r="F25" i="1"/>
  <c r="F23" i="1"/>
  <c r="F20" i="1"/>
  <c r="F15" i="1"/>
  <c r="F13" i="1"/>
  <c r="F9" i="1"/>
  <c r="F7" i="1"/>
  <c r="F5" i="5"/>
  <c r="F6" i="5" s="1"/>
  <c r="F4" i="4"/>
  <c r="F16" i="4" s="1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9" i="14"/>
  <c r="D30" i="14"/>
  <c r="D32" i="14"/>
  <c r="D33" i="14"/>
  <c r="D34" i="14"/>
  <c r="D35" i="14"/>
  <c r="D36" i="14"/>
  <c r="D37" i="14"/>
  <c r="D38" i="14"/>
  <c r="D39" i="14"/>
  <c r="D41" i="14"/>
  <c r="D42" i="14"/>
  <c r="D43" i="14"/>
  <c r="D44" i="14"/>
  <c r="D45" i="14"/>
  <c r="D46" i="14"/>
  <c r="E46" i="14"/>
  <c r="E45" i="14"/>
  <c r="E44" i="14"/>
  <c r="E43" i="14"/>
  <c r="E42" i="14"/>
  <c r="E41" i="14"/>
  <c r="E39" i="14"/>
  <c r="E38" i="14"/>
  <c r="E37" i="14"/>
  <c r="E36" i="14"/>
  <c r="E35" i="14"/>
  <c r="E34" i="14"/>
  <c r="E33" i="14"/>
  <c r="E32" i="14"/>
  <c r="E30" i="14"/>
  <c r="E29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J20" i="13"/>
  <c r="E20" i="13"/>
  <c r="J8" i="13"/>
  <c r="E8" i="13"/>
  <c r="J6" i="13"/>
  <c r="E6" i="13"/>
  <c r="I17" i="15" l="1"/>
  <c r="E47" i="14"/>
  <c r="G57" i="1"/>
  <c r="D47" i="14"/>
  <c r="G17" i="15"/>
  <c r="G57" i="11"/>
  <c r="H57" i="11"/>
  <c r="I57" i="11"/>
  <c r="J45" i="11"/>
  <c r="F7" i="4"/>
  <c r="G43" i="1"/>
  <c r="G43" i="11"/>
  <c r="I43" i="11"/>
  <c r="J55" i="11"/>
  <c r="F13" i="4"/>
  <c r="F45" i="1"/>
  <c r="G45" i="1"/>
  <c r="H45" i="1"/>
  <c r="I57" i="1"/>
  <c r="G45" i="11"/>
  <c r="H45" i="11"/>
  <c r="I45" i="11"/>
  <c r="J57" i="11"/>
  <c r="F19" i="4"/>
  <c r="G55" i="1"/>
  <c r="G55" i="11"/>
  <c r="I55" i="11"/>
  <c r="J43" i="11"/>
  <c r="F17" i="15"/>
  <c r="H43" i="11"/>
  <c r="H55" i="11"/>
  <c r="H7" i="4"/>
  <c r="H13" i="4"/>
  <c r="H19" i="4"/>
  <c r="H10" i="4"/>
  <c r="G7" i="4"/>
  <c r="G13" i="4"/>
  <c r="G19" i="4"/>
  <c r="G10" i="4"/>
  <c r="I43" i="1"/>
  <c r="I55" i="1"/>
  <c r="H43" i="1"/>
  <c r="H55" i="1"/>
  <c r="F43" i="1"/>
  <c r="F55" i="1"/>
  <c r="F10" i="4"/>
  <c r="K6" i="17"/>
  <c r="F6" i="17"/>
  <c r="J20" i="15"/>
  <c r="I9" i="10"/>
  <c r="I7" i="10"/>
  <c r="J5" i="15"/>
  <c r="J10" i="15"/>
  <c r="K56" i="11"/>
  <c r="K54" i="11"/>
  <c r="K53" i="11"/>
  <c r="K52" i="11"/>
  <c r="K44" i="11"/>
  <c r="K42" i="11"/>
  <c r="K41" i="11"/>
  <c r="K40" i="11"/>
  <c r="K38" i="11"/>
  <c r="K35" i="11"/>
  <c r="K33" i="11"/>
  <c r="K30" i="11"/>
  <c r="K28" i="11"/>
  <c r="K25" i="11"/>
  <c r="K23" i="11"/>
  <c r="K20" i="11"/>
  <c r="K15" i="11"/>
  <c r="K13" i="11"/>
  <c r="K9" i="11"/>
  <c r="K7" i="11"/>
  <c r="K6" i="5"/>
  <c r="K16" i="4"/>
  <c r="K19" i="2"/>
  <c r="K16" i="2"/>
  <c r="K13" i="2"/>
  <c r="K10" i="2"/>
  <c r="K7" i="2"/>
  <c r="J56" i="1"/>
  <c r="J54" i="1"/>
  <c r="J53" i="1"/>
  <c r="J52" i="1"/>
  <c r="J51" i="1"/>
  <c r="J49" i="1"/>
  <c r="J44" i="1"/>
  <c r="J42" i="1"/>
  <c r="J41" i="1"/>
  <c r="J40" i="1"/>
  <c r="J38" i="1"/>
  <c r="J35" i="1"/>
  <c r="J33" i="1"/>
  <c r="J30" i="1"/>
  <c r="J28" i="1"/>
  <c r="J25" i="1"/>
  <c r="J23" i="1"/>
  <c r="J20" i="1"/>
  <c r="J15" i="1"/>
  <c r="J13" i="1"/>
  <c r="J9" i="1"/>
  <c r="J7" i="1"/>
  <c r="E10" i="15"/>
  <c r="E5" i="15"/>
  <c r="E20" i="15"/>
  <c r="E17" i="15" l="1"/>
  <c r="J17" i="15"/>
  <c r="K45" i="11"/>
  <c r="K43" i="11"/>
  <c r="K57" i="11"/>
  <c r="K55" i="11"/>
  <c r="K7" i="4"/>
  <c r="K13" i="4"/>
  <c r="K19" i="4"/>
  <c r="K10" i="4"/>
  <c r="J45" i="1"/>
  <c r="J43" i="1"/>
  <c r="J57" i="1"/>
  <c r="J55" i="1"/>
  <c r="F4" i="2"/>
  <c r="F19" i="2" s="1"/>
  <c r="F7" i="2" l="1"/>
  <c r="F10" i="2"/>
  <c r="F13" i="2"/>
  <c r="F16" i="2"/>
</calcChain>
</file>

<file path=xl/sharedStrings.xml><?xml version="1.0" encoding="utf-8"?>
<sst xmlns="http://schemas.openxmlformats.org/spreadsheetml/2006/main" count="572" uniqueCount="255">
  <si>
    <t>　　　　　　　　　　　　　　　　　　　　　　　　   年別　   区分</t>
    <rPh sb="27" eb="29">
      <t>ネンベツ</t>
    </rPh>
    <rPh sb="33" eb="35">
      <t>クブン</t>
    </rPh>
    <phoneticPr fontId="4"/>
  </si>
  <si>
    <t>検挙件数</t>
    <rPh sb="0" eb="2">
      <t>ケンキョ</t>
    </rPh>
    <rPh sb="2" eb="4">
      <t>ケンスウ</t>
    </rPh>
    <phoneticPr fontId="4"/>
  </si>
  <si>
    <t>検挙人員</t>
    <rPh sb="0" eb="2">
      <t>ケンキョ</t>
    </rPh>
    <rPh sb="2" eb="4">
      <t>ジンイン</t>
    </rPh>
    <phoneticPr fontId="4"/>
  </si>
  <si>
    <t>うち暴力団構成員等</t>
    <rPh sb="2" eb="5">
      <t>ボウリョクダン</t>
    </rPh>
    <rPh sb="5" eb="8">
      <t>コウセイイン</t>
    </rPh>
    <rPh sb="8" eb="9">
      <t>トウ</t>
    </rPh>
    <phoneticPr fontId="4"/>
  </si>
  <si>
    <t>大麻事犯</t>
    <rPh sb="0" eb="2">
      <t>タイマ</t>
    </rPh>
    <rPh sb="2" eb="4">
      <t>ジハン</t>
    </rPh>
    <phoneticPr fontId="4"/>
  </si>
  <si>
    <t>麻薬及び</t>
    <rPh sb="0" eb="2">
      <t>マヤク</t>
    </rPh>
    <rPh sb="2" eb="3">
      <t>オヨ</t>
    </rPh>
    <phoneticPr fontId="4"/>
  </si>
  <si>
    <t>向精神薬事犯</t>
    <rPh sb="0" eb="4">
      <t>コウセイシンヤク</t>
    </rPh>
    <rPh sb="4" eb="6">
      <t>ジハン</t>
    </rPh>
    <phoneticPr fontId="4"/>
  </si>
  <si>
    <t>うちMDMA等合成麻薬</t>
    <rPh sb="6" eb="7">
      <t>トウ</t>
    </rPh>
    <rPh sb="7" eb="9">
      <t>ゴウセイ</t>
    </rPh>
    <rPh sb="9" eb="11">
      <t>マヤク</t>
    </rPh>
    <phoneticPr fontId="4"/>
  </si>
  <si>
    <t>うちコカイン</t>
  </si>
  <si>
    <t>うちヘロイン</t>
  </si>
  <si>
    <t>うちその他</t>
    <rPh sb="4" eb="5">
      <t>タ</t>
    </rPh>
    <phoneticPr fontId="3"/>
  </si>
  <si>
    <t>あへん事犯</t>
    <rPh sb="3" eb="5">
      <t>ジハン</t>
    </rPh>
    <phoneticPr fontId="4"/>
  </si>
  <si>
    <t>合計</t>
    <rPh sb="0" eb="2">
      <t>ゴウケイ</t>
    </rPh>
    <phoneticPr fontId="4"/>
  </si>
  <si>
    <t>平22</t>
    <rPh sb="0" eb="1">
      <t>ヘイ</t>
    </rPh>
    <phoneticPr fontId="4"/>
  </si>
  <si>
    <t>50歳以上</t>
    <rPh sb="2" eb="3">
      <t>サイ</t>
    </rPh>
    <rPh sb="3" eb="5">
      <t>イジョウ</t>
    </rPh>
    <phoneticPr fontId="4"/>
  </si>
  <si>
    <t>構成比率（％）</t>
    <rPh sb="0" eb="2">
      <t>コウセイ</t>
    </rPh>
    <rPh sb="2" eb="4">
      <t>ヒリツ</t>
    </rPh>
    <phoneticPr fontId="4"/>
  </si>
  <si>
    <t>40～49歳</t>
    <rPh sb="5" eb="6">
      <t>サイ</t>
    </rPh>
    <phoneticPr fontId="4"/>
  </si>
  <si>
    <t>30～39歳</t>
    <rPh sb="5" eb="6">
      <t>サイ</t>
    </rPh>
    <phoneticPr fontId="4"/>
  </si>
  <si>
    <t>20～29歳</t>
    <rPh sb="5" eb="6">
      <t>サイ</t>
    </rPh>
    <phoneticPr fontId="4"/>
  </si>
  <si>
    <t>20歳未満</t>
    <rPh sb="2" eb="3">
      <t>サイ</t>
    </rPh>
    <rPh sb="3" eb="5">
      <t>ミマン</t>
    </rPh>
    <phoneticPr fontId="4"/>
  </si>
  <si>
    <t>うち中学生</t>
    <rPh sb="2" eb="5">
      <t>チュウガクセイ</t>
    </rPh>
    <phoneticPr fontId="4"/>
  </si>
  <si>
    <t>うち高校生</t>
    <rPh sb="2" eb="5">
      <t>コウコウセイ</t>
    </rPh>
    <phoneticPr fontId="4"/>
  </si>
  <si>
    <t>大学生</t>
    <rPh sb="0" eb="3">
      <t>ダイガクセイ</t>
    </rPh>
    <phoneticPr fontId="3"/>
  </si>
  <si>
    <t>うち初犯者数</t>
    <rPh sb="2" eb="5">
      <t>ショハンシャ</t>
    </rPh>
    <rPh sb="5" eb="6">
      <t>スウ</t>
    </rPh>
    <phoneticPr fontId="4"/>
  </si>
  <si>
    <t>年齢別</t>
    <rPh sb="0" eb="3">
      <t>ネンレイベツ</t>
    </rPh>
    <phoneticPr fontId="4"/>
  </si>
  <si>
    <t>　　　　　　　　　　　　　　　　　　　　     　年別
区分</t>
    <rPh sb="26" eb="28">
      <t>ネンベツ</t>
    </rPh>
    <rPh sb="29" eb="31">
      <t>クブン</t>
    </rPh>
    <phoneticPr fontId="4"/>
  </si>
  <si>
    <t xml:space="preserve">                              年別
種類</t>
    <rPh sb="30" eb="32">
      <t>ネンベツ</t>
    </rPh>
    <rPh sb="33" eb="35">
      <t>シュルイ</t>
    </rPh>
    <phoneticPr fontId="4"/>
  </si>
  <si>
    <t>うち粉末</t>
    <rPh sb="2" eb="4">
      <t>フンマツ</t>
    </rPh>
    <phoneticPr fontId="4"/>
  </si>
  <si>
    <t>うち錠剤</t>
    <rPh sb="2" eb="4">
      <t>ジョウザイ</t>
    </rPh>
    <phoneticPr fontId="4"/>
  </si>
  <si>
    <t>（kg）</t>
  </si>
  <si>
    <t>（錠）</t>
    <rPh sb="1" eb="2">
      <t>ジョウ</t>
    </rPh>
    <phoneticPr fontId="4"/>
  </si>
  <si>
    <t>乾燥大麻</t>
    <rPh sb="0" eb="2">
      <t>カンソウ</t>
    </rPh>
    <rPh sb="2" eb="4">
      <t>タイマ</t>
    </rPh>
    <phoneticPr fontId="4"/>
  </si>
  <si>
    <t>大麻樹脂</t>
    <rPh sb="0" eb="2">
      <t>タイマ</t>
    </rPh>
    <rPh sb="2" eb="4">
      <t>ジュシ</t>
    </rPh>
    <phoneticPr fontId="4"/>
  </si>
  <si>
    <t>大麻草</t>
    <rPh sb="0" eb="3">
      <t>タイマソウ</t>
    </rPh>
    <phoneticPr fontId="3"/>
  </si>
  <si>
    <t>（本）</t>
    <rPh sb="1" eb="2">
      <t>ホン</t>
    </rPh>
    <phoneticPr fontId="3"/>
  </si>
  <si>
    <t>合成麻薬</t>
    <rPh sb="0" eb="2">
      <t>ゴウセイ</t>
    </rPh>
    <rPh sb="2" eb="4">
      <t>マヤク</t>
    </rPh>
    <phoneticPr fontId="4"/>
  </si>
  <si>
    <t>うちMDMA</t>
  </si>
  <si>
    <t>コカイン</t>
  </si>
  <si>
    <t>ヘロイン</t>
  </si>
  <si>
    <t>あへん</t>
  </si>
  <si>
    <t>　</t>
  </si>
  <si>
    <t>　　　　　　　　　　　　　　  年別
区分</t>
    <rPh sb="16" eb="18">
      <t>ネンベツ</t>
    </rPh>
    <rPh sb="19" eb="21">
      <t>クブン</t>
    </rPh>
    <phoneticPr fontId="4"/>
  </si>
  <si>
    <t>検挙・補導件数</t>
    <rPh sb="0" eb="2">
      <t>ケンキョ</t>
    </rPh>
    <rPh sb="3" eb="5">
      <t>ホドウ</t>
    </rPh>
    <rPh sb="5" eb="7">
      <t>ケンスウ</t>
    </rPh>
    <phoneticPr fontId="4"/>
  </si>
  <si>
    <t>検挙・補導人員</t>
    <rPh sb="0" eb="2">
      <t>ケンキョ</t>
    </rPh>
    <rPh sb="3" eb="5">
      <t>ホドウ</t>
    </rPh>
    <rPh sb="5" eb="7">
      <t>ジンイン</t>
    </rPh>
    <phoneticPr fontId="4"/>
  </si>
  <si>
    <t>うち少年</t>
    <rPh sb="2" eb="4">
      <t>ショウネン</t>
    </rPh>
    <phoneticPr fontId="4"/>
  </si>
  <si>
    <t>　　　　　　　　　　　　　　　　　　　　　　　　　年別
区分</t>
    <rPh sb="25" eb="27">
      <t>ネンベツ</t>
    </rPh>
    <rPh sb="28" eb="30">
      <t>クブン</t>
    </rPh>
    <phoneticPr fontId="4"/>
  </si>
  <si>
    <t>うちその他</t>
    <rPh sb="4" eb="5">
      <t>タ</t>
    </rPh>
    <phoneticPr fontId="4"/>
  </si>
  <si>
    <t>　　　　　　　　　　　　年別
種類</t>
    <rPh sb="12" eb="14">
      <t>ネンベツ</t>
    </rPh>
    <rPh sb="15" eb="17">
      <t>シュルイ</t>
    </rPh>
    <phoneticPr fontId="4"/>
  </si>
  <si>
    <t>密売関連事犯</t>
    <rPh sb="0" eb="2">
      <t>ミツバイ</t>
    </rPh>
    <rPh sb="2" eb="4">
      <t>カンレン</t>
    </rPh>
    <rPh sb="4" eb="6">
      <t>ジハン</t>
    </rPh>
    <phoneticPr fontId="4"/>
  </si>
  <si>
    <t>総数</t>
    <rPh sb="0" eb="2">
      <t>ソウスウ</t>
    </rPh>
    <phoneticPr fontId="4"/>
  </si>
  <si>
    <t>麻薬及び向精神薬事犯</t>
    <rPh sb="0" eb="2">
      <t>マヤク</t>
    </rPh>
    <rPh sb="2" eb="3">
      <t>オヨ</t>
    </rPh>
    <rPh sb="4" eb="8">
      <t>コウセイシンヤク</t>
    </rPh>
    <rPh sb="8" eb="10">
      <t>ジハン</t>
    </rPh>
    <phoneticPr fontId="4"/>
  </si>
  <si>
    <t>MDMA等
合成麻薬</t>
    <rPh sb="4" eb="5">
      <t>トウ</t>
    </rPh>
    <rPh sb="6" eb="8">
      <t>ゴウセイ</t>
    </rPh>
    <rPh sb="8" eb="10">
      <t>マヤク</t>
    </rPh>
    <phoneticPr fontId="4"/>
  </si>
  <si>
    <t>計</t>
    <rPh sb="0" eb="1">
      <t>ケイ</t>
    </rPh>
    <phoneticPr fontId="4"/>
  </si>
  <si>
    <t>タイ</t>
  </si>
  <si>
    <t>ベトナム</t>
  </si>
  <si>
    <t>マレーシア</t>
  </si>
  <si>
    <t>イギリス</t>
  </si>
  <si>
    <t>フランス</t>
  </si>
  <si>
    <t>アメリカ</t>
  </si>
  <si>
    <t>カナダ</t>
  </si>
  <si>
    <t>ペルー</t>
  </si>
  <si>
    <t>コロンビア</t>
  </si>
  <si>
    <t>ナイジェリア</t>
  </si>
  <si>
    <t>その他</t>
    <rPh sb="2" eb="3">
      <t>ホカ</t>
    </rPh>
    <phoneticPr fontId="4"/>
  </si>
  <si>
    <t>　　　　　　　　　　　　年別
罪種等</t>
    <rPh sb="12" eb="14">
      <t>ネンベツ</t>
    </rPh>
    <rPh sb="15" eb="16">
      <t>ツミ</t>
    </rPh>
    <rPh sb="16" eb="17">
      <t>タネ</t>
    </rPh>
    <rPh sb="17" eb="18">
      <t>トウ</t>
    </rPh>
    <phoneticPr fontId="4"/>
  </si>
  <si>
    <t>刑法犯検挙人員</t>
    <rPh sb="0" eb="3">
      <t>ケイホウハン</t>
    </rPh>
    <rPh sb="3" eb="5">
      <t>ケンキョ</t>
    </rPh>
    <rPh sb="5" eb="7">
      <t>ジンイン</t>
    </rPh>
    <phoneticPr fontId="4"/>
  </si>
  <si>
    <t>凶悪犯</t>
    <rPh sb="0" eb="3">
      <t>キョウアクハン</t>
    </rPh>
    <phoneticPr fontId="4"/>
  </si>
  <si>
    <t>殺人</t>
    <rPh sb="0" eb="2">
      <t>サツジン</t>
    </rPh>
    <phoneticPr fontId="4"/>
  </si>
  <si>
    <t>強盗</t>
    <rPh sb="0" eb="2">
      <t>ゴウトウ</t>
    </rPh>
    <phoneticPr fontId="4"/>
  </si>
  <si>
    <t>放火</t>
    <rPh sb="0" eb="2">
      <t>ホウカ</t>
    </rPh>
    <phoneticPr fontId="4"/>
  </si>
  <si>
    <t>強姦</t>
    <rPh sb="0" eb="2">
      <t>ゴウカン</t>
    </rPh>
    <phoneticPr fontId="4"/>
  </si>
  <si>
    <t>粗暴犯</t>
    <rPh sb="0" eb="2">
      <t>ソボウ</t>
    </rPh>
    <rPh sb="2" eb="3">
      <t>ハン</t>
    </rPh>
    <phoneticPr fontId="4"/>
  </si>
  <si>
    <t>暴行</t>
    <rPh sb="0" eb="2">
      <t>ボウコウ</t>
    </rPh>
    <phoneticPr fontId="4"/>
  </si>
  <si>
    <t>傷害</t>
    <rPh sb="0" eb="2">
      <t>ショウガイ</t>
    </rPh>
    <phoneticPr fontId="4"/>
  </si>
  <si>
    <t>脅迫</t>
    <rPh sb="0" eb="2">
      <t>キョウハク</t>
    </rPh>
    <phoneticPr fontId="4"/>
  </si>
  <si>
    <t>恐喝</t>
    <rPh sb="0" eb="2">
      <t>キョウカツ</t>
    </rPh>
    <phoneticPr fontId="4"/>
  </si>
  <si>
    <t>凶器準備集合</t>
    <rPh sb="0" eb="2">
      <t>キョウキ</t>
    </rPh>
    <rPh sb="2" eb="4">
      <t>ジュンビ</t>
    </rPh>
    <rPh sb="4" eb="6">
      <t>シュウゴウ</t>
    </rPh>
    <phoneticPr fontId="4"/>
  </si>
  <si>
    <t>窃盗犯</t>
    <rPh sb="0" eb="3">
      <t>セットウハン</t>
    </rPh>
    <phoneticPr fontId="4"/>
  </si>
  <si>
    <t>特別法犯検挙人員</t>
    <rPh sb="0" eb="3">
      <t>トクベツホウ</t>
    </rPh>
    <rPh sb="3" eb="4">
      <t>ハン</t>
    </rPh>
    <rPh sb="4" eb="6">
      <t>ケンキョ</t>
    </rPh>
    <rPh sb="6" eb="8">
      <t>ジンイン</t>
    </rPh>
    <phoneticPr fontId="4"/>
  </si>
  <si>
    <t>銃刀法</t>
    <rPh sb="0" eb="3">
      <t>ジュウトウホウ</t>
    </rPh>
    <phoneticPr fontId="4"/>
  </si>
  <si>
    <t>シンガポール</t>
    <phoneticPr fontId="3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</si>
  <si>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/>
  </si>
  <si>
    <t>スペイン</t>
    <phoneticPr fontId="3"/>
  </si>
  <si>
    <t>メキシコ</t>
    <phoneticPr fontId="3"/>
  </si>
  <si>
    <t>うち韓国</t>
    <rPh sb="2" eb="4">
      <t>カンコク</t>
    </rPh>
    <phoneticPr fontId="3"/>
  </si>
  <si>
    <t>中国（台湾・香港等を除く）</t>
    <rPh sb="0" eb="2">
      <t>チュウゴク</t>
    </rPh>
    <rPh sb="3" eb="5">
      <t>タイワン</t>
    </rPh>
    <rPh sb="6" eb="8">
      <t>ホンコン</t>
    </rPh>
    <rPh sb="8" eb="9">
      <t>トウ</t>
    </rPh>
    <rPh sb="10" eb="11">
      <t>ノゾ</t>
    </rPh>
    <phoneticPr fontId="4"/>
  </si>
  <si>
    <t>うち中国（台湾及び香港等を除く）</t>
    <rPh sb="2" eb="4">
      <t>チュウゴク</t>
    </rPh>
    <rPh sb="5" eb="7">
      <t>タイワン</t>
    </rPh>
    <rPh sb="7" eb="8">
      <t>オヨ</t>
    </rPh>
    <rPh sb="9" eb="11">
      <t>ホンコン</t>
    </rPh>
    <rPh sb="11" eb="12">
      <t>トウ</t>
    </rPh>
    <rPh sb="13" eb="14">
      <t>ノゾ</t>
    </rPh>
    <phoneticPr fontId="4"/>
  </si>
  <si>
    <t>覚醒剤事犯</t>
    <rPh sb="0" eb="3">
      <t>カクセイザイ</t>
    </rPh>
    <rPh sb="3" eb="5">
      <t>ジハン</t>
    </rPh>
    <phoneticPr fontId="4"/>
  </si>
  <si>
    <t>覚醒剤</t>
    <rPh sb="0" eb="3">
      <t>カクセイザイ</t>
    </rPh>
    <phoneticPr fontId="4"/>
  </si>
  <si>
    <t>覚醒剤</t>
    <rPh sb="0" eb="3">
      <t>カクセイザイ</t>
    </rPh>
    <phoneticPr fontId="3"/>
  </si>
  <si>
    <t>平23</t>
    <rPh sb="0" eb="1">
      <t>ヘイ</t>
    </rPh>
    <phoneticPr fontId="4"/>
  </si>
  <si>
    <t>平９</t>
    <rPh sb="0" eb="1">
      <t>ヘイ</t>
    </rPh>
    <phoneticPr fontId="3"/>
  </si>
  <si>
    <t>人口10万人当たりの検挙人員</t>
    <rPh sb="0" eb="2">
      <t>ジンコウ</t>
    </rPh>
    <rPh sb="4" eb="6">
      <t>マンニン</t>
    </rPh>
    <rPh sb="6" eb="7">
      <t>ア</t>
    </rPh>
    <rPh sb="10" eb="12">
      <t>ケンキョ</t>
    </rPh>
    <rPh sb="12" eb="14">
      <t>ジンイン</t>
    </rPh>
    <phoneticPr fontId="3"/>
  </si>
  <si>
    <t>平9</t>
    <phoneticPr fontId="3"/>
  </si>
  <si>
    <t>平9</t>
    <phoneticPr fontId="3"/>
  </si>
  <si>
    <t>　　　　　　　　　　　　　　　　　　　　　　 年別
区分</t>
    <rPh sb="23" eb="25">
      <t>ネンベツ</t>
    </rPh>
    <rPh sb="26" eb="28">
      <t>クブン</t>
    </rPh>
    <phoneticPr fontId="4"/>
  </si>
  <si>
    <t>　　　　　　　　　　　　　　　　　    年別
区分</t>
    <rPh sb="21" eb="23">
      <t>ネンベツ</t>
    </rPh>
    <rPh sb="24" eb="26">
      <t>クブン</t>
    </rPh>
    <phoneticPr fontId="4"/>
  </si>
  <si>
    <t>　　　　　　　　　　　　　　　　　　　　　 年別
区分</t>
    <rPh sb="22" eb="24">
      <t>ネンベツ</t>
    </rPh>
    <rPh sb="25" eb="27">
      <t>クブン</t>
    </rPh>
    <phoneticPr fontId="4"/>
  </si>
  <si>
    <t>ドイツ</t>
    <phoneticPr fontId="3"/>
  </si>
  <si>
    <t>ボリビア</t>
    <phoneticPr fontId="3"/>
  </si>
  <si>
    <t>うち再犯者数</t>
    <rPh sb="2" eb="4">
      <t>サイハン</t>
    </rPh>
    <rPh sb="4" eb="5">
      <t>シャ</t>
    </rPh>
    <rPh sb="5" eb="6">
      <t>スウ</t>
    </rPh>
    <phoneticPr fontId="4"/>
  </si>
  <si>
    <t>再犯者率</t>
    <rPh sb="0" eb="3">
      <t>サイハンシャ</t>
    </rPh>
    <rPh sb="3" eb="4">
      <t>リツ</t>
    </rPh>
    <phoneticPr fontId="3"/>
  </si>
  <si>
    <t>構成比率（％）</t>
    <phoneticPr fontId="4"/>
  </si>
  <si>
    <t>構成比率（％）</t>
    <phoneticPr fontId="4"/>
  </si>
  <si>
    <t>構成比率（％）</t>
    <phoneticPr fontId="4"/>
  </si>
  <si>
    <t>平9</t>
    <phoneticPr fontId="3"/>
  </si>
  <si>
    <t>うちイラン</t>
    <phoneticPr fontId="4"/>
  </si>
  <si>
    <t>うちインドネシア</t>
    <phoneticPr fontId="3"/>
  </si>
  <si>
    <t>うちシンガポール</t>
    <phoneticPr fontId="3"/>
  </si>
  <si>
    <t>うちタイ</t>
    <phoneticPr fontId="3"/>
  </si>
  <si>
    <t>うち台湾</t>
    <rPh sb="2" eb="4">
      <t>タイワン</t>
    </rPh>
    <phoneticPr fontId="4"/>
  </si>
  <si>
    <t>うち香港等</t>
    <rPh sb="2" eb="4">
      <t>ホンコン</t>
    </rPh>
    <rPh sb="4" eb="5">
      <t>トウ</t>
    </rPh>
    <phoneticPr fontId="4"/>
  </si>
  <si>
    <t>うちフィリピン</t>
    <phoneticPr fontId="3"/>
  </si>
  <si>
    <t>うちブラジル</t>
    <phoneticPr fontId="3"/>
  </si>
  <si>
    <t>うちオランダ</t>
    <phoneticPr fontId="3"/>
  </si>
  <si>
    <t>イラン</t>
    <phoneticPr fontId="3"/>
  </si>
  <si>
    <t>トルコ</t>
    <phoneticPr fontId="3"/>
  </si>
  <si>
    <t>インドネシア</t>
    <phoneticPr fontId="3"/>
  </si>
  <si>
    <t>台湾</t>
    <rPh sb="0" eb="2">
      <t>タイワン</t>
    </rPh>
    <phoneticPr fontId="4"/>
  </si>
  <si>
    <t>ネパール</t>
    <phoneticPr fontId="3"/>
  </si>
  <si>
    <t>フィリピン</t>
    <phoneticPr fontId="3"/>
  </si>
  <si>
    <t>香港等</t>
    <rPh sb="0" eb="2">
      <t>ホンコン</t>
    </rPh>
    <rPh sb="2" eb="3">
      <t>トウ</t>
    </rPh>
    <phoneticPr fontId="4"/>
  </si>
  <si>
    <t>ラオス</t>
    <phoneticPr fontId="3"/>
  </si>
  <si>
    <t>ブラジル</t>
    <phoneticPr fontId="3"/>
  </si>
  <si>
    <t>オランダ</t>
    <phoneticPr fontId="3"/>
  </si>
  <si>
    <t>チェコ</t>
    <phoneticPr fontId="3"/>
  </si>
  <si>
    <t>ベルギー</t>
    <phoneticPr fontId="3"/>
  </si>
  <si>
    <t>ポルトガル</t>
    <phoneticPr fontId="3"/>
  </si>
  <si>
    <t>リトアニア</t>
    <phoneticPr fontId="3"/>
  </si>
  <si>
    <t>ルーマニア</t>
    <phoneticPr fontId="3"/>
  </si>
  <si>
    <t>ロシア</t>
    <phoneticPr fontId="3"/>
  </si>
  <si>
    <t>ガーナ</t>
    <phoneticPr fontId="3"/>
  </si>
  <si>
    <t>タンザニア</t>
    <phoneticPr fontId="3"/>
  </si>
  <si>
    <t>南アフリカ</t>
    <rPh sb="0" eb="1">
      <t>ミナミ</t>
    </rPh>
    <phoneticPr fontId="3"/>
  </si>
  <si>
    <t>オーストラリア</t>
    <phoneticPr fontId="3"/>
  </si>
  <si>
    <t>ニュージーランド</t>
    <phoneticPr fontId="3"/>
  </si>
  <si>
    <t>平24</t>
    <rPh sb="0" eb="1">
      <t>ヘイ</t>
    </rPh>
    <phoneticPr fontId="4"/>
  </si>
  <si>
    <t>平9</t>
    <phoneticPr fontId="3"/>
  </si>
  <si>
    <t>うち外国人</t>
    <rPh sb="2" eb="5">
      <t>ガイコクジン</t>
    </rPh>
    <phoneticPr fontId="4"/>
  </si>
  <si>
    <t>平25</t>
    <rPh sb="0" eb="1">
      <t>ヘイ</t>
    </rPh>
    <phoneticPr fontId="4"/>
  </si>
  <si>
    <t>平25</t>
    <rPh sb="0" eb="1">
      <t>ヒラ</t>
    </rPh>
    <phoneticPr fontId="4"/>
  </si>
  <si>
    <t>平26</t>
    <rPh sb="0" eb="1">
      <t>ヘイ</t>
    </rPh>
    <phoneticPr fontId="4"/>
  </si>
  <si>
    <t>平26</t>
    <rPh sb="0" eb="1">
      <t>ヒラ</t>
    </rPh>
    <phoneticPr fontId="4"/>
  </si>
  <si>
    <t>イタリア</t>
    <phoneticPr fontId="3"/>
  </si>
  <si>
    <t>ウガンダ</t>
    <phoneticPr fontId="3"/>
  </si>
  <si>
    <t>スロバキア</t>
    <phoneticPr fontId="3"/>
  </si>
  <si>
    <t>韓国・朝鮮</t>
    <rPh sb="0" eb="2">
      <t>カンコク</t>
    </rPh>
    <rPh sb="3" eb="5">
      <t>チョウセン</t>
    </rPh>
    <phoneticPr fontId="4"/>
  </si>
  <si>
    <t>法令（罪名）別　　　　　　　　　　年別等</t>
    <rPh sb="0" eb="2">
      <t>ホウレイ</t>
    </rPh>
    <rPh sb="3" eb="5">
      <t>ザイメイ</t>
    </rPh>
    <rPh sb="6" eb="7">
      <t>ベツ</t>
    </rPh>
    <rPh sb="17" eb="19">
      <t>ネンベツ</t>
    </rPh>
    <rPh sb="19" eb="20">
      <t>ナド</t>
    </rPh>
    <phoneticPr fontId="3"/>
  </si>
  <si>
    <t>H26年</t>
    <rPh sb="3" eb="4">
      <t>ネン</t>
    </rPh>
    <phoneticPr fontId="3"/>
  </si>
  <si>
    <t>事件数</t>
    <rPh sb="0" eb="3">
      <t>ジケンスウ</t>
    </rPh>
    <phoneticPr fontId="3"/>
  </si>
  <si>
    <t>人員</t>
    <rPh sb="0" eb="2">
      <t>ジンイン</t>
    </rPh>
    <phoneticPr fontId="3"/>
  </si>
  <si>
    <t>指定薬物に係る医薬品医療機器等法違反</t>
    <rPh sb="0" eb="2">
      <t>シテイ</t>
    </rPh>
    <rPh sb="2" eb="4">
      <t>ヤクブツ</t>
    </rPh>
    <rPh sb="5" eb="6">
      <t>カカ</t>
    </rPh>
    <rPh sb="7" eb="10">
      <t>イヤクヒン</t>
    </rPh>
    <rPh sb="10" eb="12">
      <t>イリョウ</t>
    </rPh>
    <rPh sb="12" eb="15">
      <t>キキナド</t>
    </rPh>
    <rPh sb="15" eb="16">
      <t>ホウ</t>
    </rPh>
    <rPh sb="16" eb="18">
      <t>イハン</t>
    </rPh>
    <phoneticPr fontId="3"/>
  </si>
  <si>
    <t>うち乱用者による単純所持・使用等</t>
    <rPh sb="2" eb="4">
      <t>ランヨウ</t>
    </rPh>
    <rPh sb="4" eb="5">
      <t>シャ</t>
    </rPh>
    <rPh sb="8" eb="10">
      <t>タンジュン</t>
    </rPh>
    <rPh sb="10" eb="12">
      <t>ショジ</t>
    </rPh>
    <rPh sb="13" eb="16">
      <t>シヨウトウ</t>
    </rPh>
    <phoneticPr fontId="3"/>
  </si>
  <si>
    <t>麻向法違反</t>
    <rPh sb="0" eb="1">
      <t>アサ</t>
    </rPh>
    <rPh sb="1" eb="2">
      <t>ム</t>
    </rPh>
    <rPh sb="2" eb="3">
      <t>ホウ</t>
    </rPh>
    <rPh sb="3" eb="5">
      <t>イハン</t>
    </rPh>
    <phoneticPr fontId="3"/>
  </si>
  <si>
    <t>交通関係法令違反</t>
    <rPh sb="0" eb="2">
      <t>コウツウ</t>
    </rPh>
    <rPh sb="2" eb="4">
      <t>カンケイ</t>
    </rPh>
    <rPh sb="4" eb="6">
      <t>ホウレイ</t>
    </rPh>
    <rPh sb="6" eb="8">
      <t>イハン</t>
    </rPh>
    <phoneticPr fontId="3"/>
  </si>
  <si>
    <t>その他法令違反</t>
    <rPh sb="2" eb="3">
      <t>タ</t>
    </rPh>
    <rPh sb="3" eb="5">
      <t>ホウレイ</t>
    </rPh>
    <rPh sb="5" eb="7">
      <t>イハン</t>
    </rPh>
    <phoneticPr fontId="3"/>
  </si>
  <si>
    <t>合計</t>
    <rPh sb="0" eb="2">
      <t>ゴウケイ</t>
    </rPh>
    <phoneticPr fontId="3"/>
  </si>
  <si>
    <t>H22</t>
    <phoneticPr fontId="3"/>
  </si>
  <si>
    <t>H23</t>
    <phoneticPr fontId="3"/>
  </si>
  <si>
    <t>H24</t>
    <phoneticPr fontId="3"/>
  </si>
  <si>
    <t>H25</t>
    <phoneticPr fontId="3"/>
  </si>
  <si>
    <t>危険ドラッグ乱用者</t>
    <rPh sb="0" eb="2">
      <t>キケン</t>
    </rPh>
    <rPh sb="6" eb="8">
      <t>ランヨウ</t>
    </rPh>
    <rPh sb="8" eb="9">
      <t>シャ</t>
    </rPh>
    <phoneticPr fontId="3"/>
  </si>
  <si>
    <t>覚醒剤乱用者</t>
    <rPh sb="0" eb="3">
      <t>カクセイザイ</t>
    </rPh>
    <rPh sb="3" eb="5">
      <t>ランヨウ</t>
    </rPh>
    <rPh sb="5" eb="6">
      <t>シャ</t>
    </rPh>
    <phoneticPr fontId="3"/>
  </si>
  <si>
    <t>大麻乱用者</t>
    <rPh sb="0" eb="2">
      <t>タイマ</t>
    </rPh>
    <rPh sb="2" eb="4">
      <t>ランヨウ</t>
    </rPh>
    <rPh sb="4" eb="5">
      <t>シャ</t>
    </rPh>
    <phoneticPr fontId="3"/>
  </si>
  <si>
    <t>構成率</t>
    <rPh sb="0" eb="2">
      <t>コウセイ</t>
    </rPh>
    <rPh sb="2" eb="3">
      <t>リツ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</si>
  <si>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</si>
  <si>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</si>
  <si>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割合</t>
    <rPh sb="0" eb="2">
      <t>ワリアイ</t>
    </rPh>
    <phoneticPr fontId="3"/>
  </si>
  <si>
    <t>全体</t>
    <rPh sb="0" eb="2">
      <t>ゼンタイ</t>
    </rPh>
    <phoneticPr fontId="3"/>
  </si>
  <si>
    <t>街頭店舗</t>
    <rPh sb="0" eb="2">
      <t>ガイトウ</t>
    </rPh>
    <rPh sb="2" eb="4">
      <t>テンポ</t>
    </rPh>
    <phoneticPr fontId="3"/>
  </si>
  <si>
    <t>知人</t>
    <rPh sb="0" eb="2">
      <t>チジン</t>
    </rPh>
    <phoneticPr fontId="3"/>
  </si>
  <si>
    <t>密売人</t>
    <rPh sb="0" eb="1">
      <t>ミツ</t>
    </rPh>
    <rPh sb="1" eb="3">
      <t>バイニン</t>
    </rPh>
    <phoneticPr fontId="3"/>
  </si>
  <si>
    <t>その他</t>
    <rPh sb="2" eb="3">
      <t>タ</t>
    </rPh>
    <phoneticPr fontId="3"/>
  </si>
  <si>
    <t>不明</t>
    <rPh sb="0" eb="2">
      <t>フメイ</t>
    </rPh>
    <phoneticPr fontId="3"/>
  </si>
  <si>
    <t>インターネット</t>
    <phoneticPr fontId="3"/>
  </si>
  <si>
    <t>　　　　　　　　　　　　　　　　　　　　　　　　　　　年次　　区分</t>
    <rPh sb="27" eb="29">
      <t>ネンジ</t>
    </rPh>
    <rPh sb="31" eb="33">
      <t>クブン</t>
    </rPh>
    <phoneticPr fontId="3"/>
  </si>
  <si>
    <t>H7</t>
  </si>
  <si>
    <t>H8</t>
  </si>
  <si>
    <t>H9</t>
  </si>
  <si>
    <t>H10</t>
    <phoneticPr fontId="4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</si>
  <si>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</si>
  <si>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</si>
  <si>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</si>
  <si>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</si>
  <si>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</si>
  <si>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</si>
  <si>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</si>
  <si>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</si>
  <si>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</si>
  <si>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</si>
  <si>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</si>
  <si>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</si>
  <si>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</si>
  <si>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</si>
  <si>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</si>
  <si>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  <phoneticPr fontId="3"/>
  </si>
  <si>
    <t>薬物事犯検挙人員</t>
    <rPh sb="0" eb="2">
      <t>ヤクブツ</t>
    </rPh>
    <rPh sb="2" eb="4">
      <t>ジハン</t>
    </rPh>
    <rPh sb="4" eb="6">
      <t>ケンキョ</t>
    </rPh>
    <rPh sb="6" eb="8">
      <t>ジンイン</t>
    </rPh>
    <phoneticPr fontId="3"/>
  </si>
  <si>
    <t>うち覚醒剤事犯検挙人員</t>
    <rPh sb="2" eb="5">
      <t>カクセイザイ</t>
    </rPh>
    <rPh sb="5" eb="7">
      <t>ジハン</t>
    </rPh>
    <rPh sb="7" eb="9">
      <t>ケンキョ</t>
    </rPh>
    <rPh sb="9" eb="11">
      <t>ジンイン</t>
    </rPh>
    <phoneticPr fontId="4"/>
  </si>
  <si>
    <t>うち大麻事犯検挙人員</t>
    <rPh sb="2" eb="4">
      <t>タイマ</t>
    </rPh>
    <rPh sb="4" eb="6">
      <t>ジハン</t>
    </rPh>
    <rPh sb="6" eb="8">
      <t>ケンキョ</t>
    </rPh>
    <rPh sb="8" eb="10">
      <t>ジンイン</t>
    </rPh>
    <phoneticPr fontId="4"/>
  </si>
  <si>
    <t>うち麻向法事犯検挙人員</t>
    <rPh sb="2" eb="3">
      <t>マ</t>
    </rPh>
    <rPh sb="3" eb="4">
      <t>ム</t>
    </rPh>
    <rPh sb="4" eb="5">
      <t>ホウ</t>
    </rPh>
    <rPh sb="5" eb="7">
      <t>ジハン</t>
    </rPh>
    <rPh sb="7" eb="9">
      <t>ケンキョ</t>
    </rPh>
    <rPh sb="9" eb="11">
      <t>ジンイン</t>
    </rPh>
    <phoneticPr fontId="4"/>
  </si>
  <si>
    <t>　　　　　　　　　　　　　　　　　　　　年次　　区分</t>
    <rPh sb="20" eb="22">
      <t>ネンジ</t>
    </rPh>
    <rPh sb="24" eb="26">
      <t>クブン</t>
    </rPh>
    <phoneticPr fontId="3"/>
  </si>
  <si>
    <t>H10</t>
  </si>
  <si>
    <t>覚醒剤（粉末）押収量(kg)</t>
    <rPh sb="0" eb="3">
      <t>カクセイザイ</t>
    </rPh>
    <rPh sb="4" eb="6">
      <t>フンマツ</t>
    </rPh>
    <rPh sb="7" eb="10">
      <t>オウシュウリョウ</t>
    </rPh>
    <phoneticPr fontId="4"/>
  </si>
  <si>
    <t>うち覚醒剤（粉末）密輸入押収量(kg)</t>
    <rPh sb="2" eb="5">
      <t>カクセイザイ</t>
    </rPh>
    <rPh sb="6" eb="8">
      <t>フンマツ</t>
    </rPh>
    <rPh sb="9" eb="11">
      <t>ミツユ</t>
    </rPh>
    <rPh sb="11" eb="12">
      <t>ニュウ</t>
    </rPh>
    <rPh sb="12" eb="15">
      <t>オウシュウリョウ</t>
    </rPh>
    <phoneticPr fontId="4"/>
  </si>
  <si>
    <t>仕出国数（国・地域）</t>
    <rPh sb="0" eb="2">
      <t>シダ</t>
    </rPh>
    <rPh sb="2" eb="3">
      <t>コク</t>
    </rPh>
    <rPh sb="3" eb="4">
      <t>スウ</t>
    </rPh>
    <rPh sb="5" eb="6">
      <t>クニ</t>
    </rPh>
    <rPh sb="7" eb="9">
      <t>チイキ</t>
    </rPh>
    <phoneticPr fontId="4"/>
  </si>
  <si>
    <t>H26</t>
    <phoneticPr fontId="3"/>
  </si>
  <si>
    <t>-</t>
    <phoneticPr fontId="3"/>
  </si>
  <si>
    <t>薬物事犯別検挙件数及び検挙人員</t>
    <rPh sb="0" eb="2">
      <t>ヤクブツ</t>
    </rPh>
    <rPh sb="2" eb="4">
      <t>ジハン</t>
    </rPh>
    <rPh sb="4" eb="5">
      <t>ベツ</t>
    </rPh>
    <rPh sb="5" eb="7">
      <t>ケンキョ</t>
    </rPh>
    <rPh sb="7" eb="9">
      <t>ケンスウ</t>
    </rPh>
    <rPh sb="9" eb="10">
      <t>オヨ</t>
    </rPh>
    <rPh sb="11" eb="13">
      <t>ケンキョ</t>
    </rPh>
    <rPh sb="13" eb="15">
      <t>ジンイン</t>
    </rPh>
    <phoneticPr fontId="3"/>
  </si>
  <si>
    <t>薬物種類別押収量(ｋｇ)</t>
    <rPh sb="0" eb="2">
      <t>ヤクブツ</t>
    </rPh>
    <rPh sb="2" eb="4">
      <t>シュルイ</t>
    </rPh>
    <rPh sb="4" eb="5">
      <t>ベツ</t>
    </rPh>
    <rPh sb="5" eb="8">
      <t>オウシュウリョウ</t>
    </rPh>
    <phoneticPr fontId="3"/>
  </si>
  <si>
    <t>覚醒剤事犯年齢別検挙人員</t>
    <rPh sb="0" eb="3">
      <t>カクセイザイ</t>
    </rPh>
    <rPh sb="3" eb="5">
      <t>ジハン</t>
    </rPh>
    <rPh sb="5" eb="7">
      <t>ネンレイ</t>
    </rPh>
    <rPh sb="7" eb="8">
      <t>ベツ</t>
    </rPh>
    <rPh sb="8" eb="10">
      <t>ケンキョ</t>
    </rPh>
    <rPh sb="10" eb="12">
      <t>ジンイン</t>
    </rPh>
    <phoneticPr fontId="4"/>
  </si>
  <si>
    <t>覚醒剤事犯の再犯者率</t>
    <rPh sb="0" eb="3">
      <t>カクセイザイ</t>
    </rPh>
    <rPh sb="3" eb="5">
      <t>ジハン</t>
    </rPh>
    <rPh sb="6" eb="9">
      <t>サイハンシャ</t>
    </rPh>
    <rPh sb="9" eb="10">
      <t>リツ</t>
    </rPh>
    <phoneticPr fontId="4"/>
  </si>
  <si>
    <t>大麻事犯年齢別検挙人員</t>
    <rPh sb="0" eb="2">
      <t>タイマ</t>
    </rPh>
    <rPh sb="2" eb="4">
      <t>ジハン</t>
    </rPh>
    <rPh sb="4" eb="6">
      <t>ネンレイ</t>
    </rPh>
    <rPh sb="6" eb="7">
      <t>ベツ</t>
    </rPh>
    <rPh sb="7" eb="9">
      <t>ケンキョ</t>
    </rPh>
    <rPh sb="9" eb="11">
      <t>ジンイン</t>
    </rPh>
    <phoneticPr fontId="4"/>
  </si>
  <si>
    <t>大麻事犯の初犯者数</t>
    <rPh sb="0" eb="2">
      <t>タイマ</t>
    </rPh>
    <rPh sb="2" eb="4">
      <t>ジハン</t>
    </rPh>
    <rPh sb="5" eb="7">
      <t>ショハン</t>
    </rPh>
    <rPh sb="7" eb="8">
      <t>シャ</t>
    </rPh>
    <rPh sb="8" eb="9">
      <t>スウ</t>
    </rPh>
    <phoneticPr fontId="4"/>
  </si>
  <si>
    <t>シンナー等有機溶剤事犯検挙・補導状況</t>
    <rPh sb="4" eb="5">
      <t>トウ</t>
    </rPh>
    <rPh sb="5" eb="7">
      <t>ユウキ</t>
    </rPh>
    <rPh sb="7" eb="9">
      <t>ヨウザイ</t>
    </rPh>
    <rPh sb="9" eb="11">
      <t>ジハン</t>
    </rPh>
    <rPh sb="11" eb="13">
      <t>ケンキョ</t>
    </rPh>
    <rPh sb="14" eb="16">
      <t>ホドウ</t>
    </rPh>
    <rPh sb="16" eb="18">
      <t>ジョウキョウ</t>
    </rPh>
    <phoneticPr fontId="3"/>
  </si>
  <si>
    <t>薬物事犯別密輸入検挙件数及び検挙人員</t>
    <rPh sb="0" eb="2">
      <t>ヤクブツ</t>
    </rPh>
    <rPh sb="2" eb="4">
      <t>ジハン</t>
    </rPh>
    <rPh sb="4" eb="5">
      <t>ベツ</t>
    </rPh>
    <rPh sb="5" eb="8">
      <t>ミツユニュウ</t>
    </rPh>
    <rPh sb="8" eb="10">
      <t>ケンキョ</t>
    </rPh>
    <rPh sb="10" eb="12">
      <t>ケンスウ</t>
    </rPh>
    <rPh sb="12" eb="13">
      <t>オヨ</t>
    </rPh>
    <rPh sb="14" eb="16">
      <t>ケンキョ</t>
    </rPh>
    <rPh sb="16" eb="18">
      <t>ジンイン</t>
    </rPh>
    <phoneticPr fontId="3"/>
  </si>
  <si>
    <t>薬物種類別密輸入押収量（ｋｇ）</t>
    <rPh sb="0" eb="2">
      <t>ヤクブツ</t>
    </rPh>
    <rPh sb="2" eb="4">
      <t>シュルイ</t>
    </rPh>
    <rPh sb="4" eb="5">
      <t>ベツ</t>
    </rPh>
    <rPh sb="5" eb="8">
      <t>ミツユニュウ</t>
    </rPh>
    <rPh sb="8" eb="11">
      <t>オウシュウリョウ</t>
    </rPh>
    <phoneticPr fontId="3"/>
  </si>
  <si>
    <t>覚醒剤事犯における密売関連事犯検挙人員の推移</t>
    <rPh sb="0" eb="3">
      <t>カクセイザイ</t>
    </rPh>
    <rPh sb="3" eb="5">
      <t>ジハン</t>
    </rPh>
    <rPh sb="9" eb="11">
      <t>ミツバイ</t>
    </rPh>
    <rPh sb="11" eb="13">
      <t>カンレン</t>
    </rPh>
    <rPh sb="13" eb="15">
      <t>ジハン</t>
    </rPh>
    <rPh sb="15" eb="17">
      <t>ケンキョ</t>
    </rPh>
    <rPh sb="17" eb="19">
      <t>ジンイン</t>
    </rPh>
    <rPh sb="20" eb="22">
      <t>スイイ</t>
    </rPh>
    <phoneticPr fontId="3"/>
  </si>
  <si>
    <t>外国人による薬物事犯別、国籍・地域別検挙人員</t>
    <rPh sb="0" eb="2">
      <t>ガイコク</t>
    </rPh>
    <rPh sb="2" eb="3">
      <t>ジン</t>
    </rPh>
    <rPh sb="6" eb="8">
      <t>ヤクブツ</t>
    </rPh>
    <rPh sb="8" eb="10">
      <t>ジハン</t>
    </rPh>
    <rPh sb="10" eb="11">
      <t>ベツ</t>
    </rPh>
    <rPh sb="12" eb="14">
      <t>コクセキ</t>
    </rPh>
    <rPh sb="15" eb="17">
      <t>チイキ</t>
    </rPh>
    <rPh sb="17" eb="18">
      <t>ベツ</t>
    </rPh>
    <rPh sb="18" eb="20">
      <t>ケンキョ</t>
    </rPh>
    <rPh sb="20" eb="22">
      <t>ジンイン</t>
    </rPh>
    <phoneticPr fontId="3"/>
  </si>
  <si>
    <t>危険ドラッグ事犯に係る適用法令別検挙状況（検挙事件数及び検挙人員）</t>
    <rPh sb="0" eb="2">
      <t>キケン</t>
    </rPh>
    <rPh sb="6" eb="8">
      <t>ジハン</t>
    </rPh>
    <rPh sb="9" eb="10">
      <t>カカ</t>
    </rPh>
    <rPh sb="11" eb="13">
      <t>テキヨウ</t>
    </rPh>
    <rPh sb="13" eb="15">
      <t>ホウレイ</t>
    </rPh>
    <rPh sb="15" eb="16">
      <t>ベツ</t>
    </rPh>
    <rPh sb="16" eb="18">
      <t>ケンキョ</t>
    </rPh>
    <rPh sb="18" eb="20">
      <t>ジョウキョウ</t>
    </rPh>
    <rPh sb="21" eb="23">
      <t>ケンキョ</t>
    </rPh>
    <rPh sb="23" eb="25">
      <t>ジケン</t>
    </rPh>
    <rPh sb="25" eb="26">
      <t>カズ</t>
    </rPh>
    <rPh sb="26" eb="27">
      <t>オヨ</t>
    </rPh>
    <rPh sb="28" eb="30">
      <t>ケンキョ</t>
    </rPh>
    <rPh sb="30" eb="32">
      <t>ジンイン</t>
    </rPh>
    <phoneticPr fontId="3"/>
  </si>
  <si>
    <t>乱用者に係る男女構成</t>
    <rPh sb="0" eb="2">
      <t>ランヨウ</t>
    </rPh>
    <rPh sb="2" eb="3">
      <t>シャ</t>
    </rPh>
    <rPh sb="4" eb="5">
      <t>カカ</t>
    </rPh>
    <rPh sb="6" eb="8">
      <t>ダンジョ</t>
    </rPh>
    <rPh sb="8" eb="10">
      <t>コウセイ</t>
    </rPh>
    <phoneticPr fontId="3"/>
  </si>
  <si>
    <t>危険ドラッグの入手先</t>
    <rPh sb="0" eb="2">
      <t>キケン</t>
    </rPh>
    <rPh sb="7" eb="9">
      <t>ニュウシュ</t>
    </rPh>
    <rPh sb="9" eb="10">
      <t>サキ</t>
    </rPh>
    <phoneticPr fontId="3"/>
  </si>
  <si>
    <t>薬物常用者による刑法犯及び特別法犯検挙人員の推移</t>
    <rPh sb="0" eb="2">
      <t>ヤクブツ</t>
    </rPh>
    <rPh sb="2" eb="4">
      <t>ジョウヨウ</t>
    </rPh>
    <rPh sb="4" eb="5">
      <t>シャ</t>
    </rPh>
    <rPh sb="8" eb="11">
      <t>ケイホウハン</t>
    </rPh>
    <rPh sb="11" eb="12">
      <t>オヨ</t>
    </rPh>
    <rPh sb="13" eb="16">
      <t>トクベツホウ</t>
    </rPh>
    <rPh sb="16" eb="17">
      <t>ハン</t>
    </rPh>
    <rPh sb="17" eb="19">
      <t>ケンキョ</t>
    </rPh>
    <rPh sb="19" eb="21">
      <t>ジンイン</t>
    </rPh>
    <rPh sb="22" eb="24">
      <t>スイイ</t>
    </rPh>
    <phoneticPr fontId="3"/>
  </si>
  <si>
    <t>薬物事犯検挙状況の推移（平成７～26年）</t>
    <rPh sb="0" eb="2">
      <t>ヤクブツ</t>
    </rPh>
    <rPh sb="2" eb="4">
      <t>ジハン</t>
    </rPh>
    <rPh sb="4" eb="6">
      <t>ケンキョ</t>
    </rPh>
    <rPh sb="6" eb="8">
      <t>ジョウキョウ</t>
    </rPh>
    <rPh sb="9" eb="11">
      <t>スイイ</t>
    </rPh>
    <rPh sb="12" eb="14">
      <t>ヘイセイ</t>
    </rPh>
    <rPh sb="18" eb="19">
      <t>ネン</t>
    </rPh>
    <phoneticPr fontId="3"/>
  </si>
  <si>
    <t>覚醒剤押収量と仕出国数の推移（平成７～26年）</t>
    <rPh sb="0" eb="3">
      <t>カクセイザイ</t>
    </rPh>
    <rPh sb="3" eb="6">
      <t>オウシュウリョウ</t>
    </rPh>
    <rPh sb="7" eb="9">
      <t>シダ</t>
    </rPh>
    <rPh sb="9" eb="10">
      <t>コク</t>
    </rPh>
    <rPh sb="10" eb="11">
      <t>スウ</t>
    </rPh>
    <rPh sb="12" eb="14">
      <t>スイイ</t>
    </rPh>
    <rPh sb="15" eb="17">
      <t>ヘイセイ</t>
    </rPh>
    <rPh sb="21" eb="22">
      <t>ネン</t>
    </rPh>
    <phoneticPr fontId="4"/>
  </si>
  <si>
    <t>覚醒剤事犯</t>
    <rPh sb="0" eb="3">
      <t>カクセイザイ</t>
    </rPh>
    <rPh sb="3" eb="5">
      <t>ジハン</t>
    </rPh>
    <phoneticPr fontId="3"/>
  </si>
  <si>
    <t>大麻事犯</t>
    <rPh sb="0" eb="2">
      <t>タイマ</t>
    </rPh>
    <rPh sb="2" eb="4">
      <t>ジハン</t>
    </rPh>
    <phoneticPr fontId="3"/>
  </si>
  <si>
    <t>(％)</t>
    <phoneticPr fontId="3"/>
  </si>
  <si>
    <t>H24</t>
    <phoneticPr fontId="3"/>
  </si>
  <si>
    <t>H25</t>
    <phoneticPr fontId="3"/>
  </si>
  <si>
    <t>H26</t>
    <phoneticPr fontId="3"/>
  </si>
  <si>
    <t>薬物事犯別検挙人員割合の推移</t>
    <rPh sb="0" eb="2">
      <t>ヤクブツ</t>
    </rPh>
    <rPh sb="2" eb="4">
      <t>ジハン</t>
    </rPh>
    <rPh sb="4" eb="5">
      <t>ベツ</t>
    </rPh>
    <rPh sb="5" eb="7">
      <t>ケンキョ</t>
    </rPh>
    <rPh sb="7" eb="9">
      <t>ジンイン</t>
    </rPh>
    <rPh sb="9" eb="11">
      <t>ワリアイ</t>
    </rPh>
    <rPh sb="12" eb="14">
      <t>スイイ</t>
    </rPh>
    <phoneticPr fontId="3"/>
  </si>
  <si>
    <t>H26</t>
  </si>
  <si>
    <t>覚醒剤事犯検挙人員</t>
    <rPh sb="0" eb="3">
      <t>カクセイザイ</t>
    </rPh>
    <rPh sb="3" eb="5">
      <t>ジハン</t>
    </rPh>
    <rPh sb="5" eb="7">
      <t>ケンキョ</t>
    </rPh>
    <rPh sb="7" eb="9">
      <t>ジンイン</t>
    </rPh>
    <phoneticPr fontId="3"/>
  </si>
  <si>
    <t>　うち暴力団構成員等</t>
    <rPh sb="6" eb="8">
      <t>コウセイ</t>
    </rPh>
    <rPh sb="9" eb="10">
      <t>ナド</t>
    </rPh>
    <phoneticPr fontId="4"/>
  </si>
  <si>
    <t>暴力団構成員等の構成比率</t>
    <rPh sb="0" eb="3">
      <t>ボウリョクダン</t>
    </rPh>
    <rPh sb="3" eb="5">
      <t>コウセイ</t>
    </rPh>
    <rPh sb="5" eb="6">
      <t>イン</t>
    </rPh>
    <rPh sb="6" eb="7">
      <t>ナド</t>
    </rPh>
    <rPh sb="8" eb="10">
      <t>コウセイ</t>
    </rPh>
    <phoneticPr fontId="3"/>
  </si>
  <si>
    <t>H９</t>
    <phoneticPr fontId="3"/>
  </si>
  <si>
    <t>H21</t>
    <phoneticPr fontId="3"/>
  </si>
  <si>
    <t>覚醒剤事犯検挙人員の推移</t>
    <rPh sb="0" eb="3">
      <t>カクセイザイ</t>
    </rPh>
    <rPh sb="3" eb="5">
      <t>ジハン</t>
    </rPh>
    <rPh sb="5" eb="7">
      <t>ケンキョ</t>
    </rPh>
    <rPh sb="7" eb="9">
      <t>ジンイン</t>
    </rPh>
    <rPh sb="10" eb="12">
      <t>スイイ</t>
    </rPh>
    <phoneticPr fontId="3"/>
  </si>
  <si>
    <t>検挙人員</t>
    <rPh sb="0" eb="2">
      <t>ケンキョ</t>
    </rPh>
    <rPh sb="2" eb="4">
      <t>ジンイン</t>
    </rPh>
    <phoneticPr fontId="3"/>
  </si>
  <si>
    <t>うち20歳代以下の若年層</t>
    <rPh sb="4" eb="8">
      <t>サイダイイカ</t>
    </rPh>
    <rPh sb="9" eb="11">
      <t>ジャクネン</t>
    </rPh>
    <rPh sb="11" eb="12">
      <t>ソウ</t>
    </rPh>
    <phoneticPr fontId="3"/>
  </si>
  <si>
    <t>20歳代以下10万人当たりの検挙人員</t>
    <rPh sb="2" eb="6">
      <t>サイダイイカ</t>
    </rPh>
    <rPh sb="8" eb="9">
      <t>マン</t>
    </rPh>
    <rPh sb="9" eb="10">
      <t>ニン</t>
    </rPh>
    <rPh sb="10" eb="11">
      <t>ア</t>
    </rPh>
    <rPh sb="14" eb="16">
      <t>ケンキョ</t>
    </rPh>
    <rPh sb="16" eb="18">
      <t>ジンイン</t>
    </rPh>
    <phoneticPr fontId="3"/>
  </si>
  <si>
    <t>20歳代以下の構成比率</t>
    <rPh sb="2" eb="6">
      <t>サイダイイカ</t>
    </rPh>
    <rPh sb="7" eb="10">
      <t>コウセイヒ</t>
    </rPh>
    <rPh sb="10" eb="11">
      <t>リツ</t>
    </rPh>
    <phoneticPr fontId="3"/>
  </si>
  <si>
    <t>H9</t>
    <phoneticPr fontId="3"/>
  </si>
  <si>
    <t>H21</t>
    <phoneticPr fontId="3"/>
  </si>
  <si>
    <t>H22</t>
    <phoneticPr fontId="3"/>
  </si>
  <si>
    <t>H23</t>
    <phoneticPr fontId="3"/>
  </si>
  <si>
    <t>H24</t>
    <phoneticPr fontId="3"/>
  </si>
  <si>
    <t>H25</t>
    <phoneticPr fontId="3"/>
  </si>
  <si>
    <t>H26</t>
    <phoneticPr fontId="3"/>
  </si>
  <si>
    <t>大麻事犯検挙人員の推移</t>
    <rPh sb="0" eb="2">
      <t>タイマ</t>
    </rPh>
    <rPh sb="2" eb="4">
      <t>ジハン</t>
    </rPh>
    <rPh sb="4" eb="6">
      <t>ケンキョ</t>
    </rPh>
    <rPh sb="6" eb="8">
      <t>ジンイン</t>
    </rPh>
    <rPh sb="9" eb="11">
      <t>スイイ</t>
    </rPh>
    <phoneticPr fontId="3"/>
  </si>
  <si>
    <t>H17</t>
    <phoneticPr fontId="3"/>
  </si>
  <si>
    <t>検挙件数</t>
    <rPh sb="0" eb="2">
      <t>ケンキョ</t>
    </rPh>
    <rPh sb="2" eb="4">
      <t>ケンスウ</t>
    </rPh>
    <phoneticPr fontId="3"/>
  </si>
  <si>
    <t>うち暴力団構成員等</t>
    <rPh sb="2" eb="5">
      <t>ボウリョクダン</t>
    </rPh>
    <rPh sb="5" eb="9">
      <t>コウセイイントウ</t>
    </rPh>
    <phoneticPr fontId="3"/>
  </si>
  <si>
    <t>うち外国人</t>
    <rPh sb="2" eb="5">
      <t>ガイコクジン</t>
    </rPh>
    <phoneticPr fontId="3"/>
  </si>
  <si>
    <t>覚醒剤密輸入事犯検挙状況の推移</t>
    <rPh sb="0" eb="3">
      <t>カクセイザイ</t>
    </rPh>
    <rPh sb="3" eb="6">
      <t>ミツユニュウ</t>
    </rPh>
    <rPh sb="6" eb="8">
      <t>ジハン</t>
    </rPh>
    <rPh sb="8" eb="10">
      <t>ケンキョ</t>
    </rPh>
    <rPh sb="10" eb="12">
      <t>ジョウキョウ</t>
    </rPh>
    <rPh sb="13" eb="15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</si>
</sst>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;[Red]\-0.0\ "/>
    <numFmt numFmtId="177" formatCode="#,##0_);[Red]\(#,##0\)"/>
    <numFmt numFmtId="178" formatCode="#,##0.0_);[Red]\(#,##0.0\)"/>
    <numFmt numFmtId="179" formatCode="#,##0_ ;[Red]\-#,##0\ "/>
    <numFmt numFmtId="180" formatCode="0.0_ "/>
    <numFmt numFmtId="181" formatCode="\(?\)"/>
    <numFmt numFmtId="182" formatCode="#,##0.0_ "/>
    <numFmt numFmtId="183" formatCode="#,##0_ "/>
    <numFmt numFmtId="184" formatCode="0.0_);[Red]\(0.0\)"/>
    <numFmt numFmtId="185" formatCode="0.0%"/>
    <numFmt numFmtId="186" formatCode="0_);[Red]\(0\)"/>
    <numFmt numFmtId="187" formatCode="#,##0.0;[Red]#,##0.0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9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870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1" fillId="0" borderId="0" xfId="1"/>
    <xf numFmtId="0" fontId="2" fillId="0" borderId="0" xfId="1" applyFont="1" applyFill="1" applyBorder="1" applyAlignment="1">
      <alignment vertical="center"/>
    </xf>
    <xf numFmtId="176" fontId="5" fillId="0" borderId="0" xfId="0" applyNumberFormat="1" applyFont="1">
      <alignment vertical="center"/>
    </xf>
    <xf numFmtId="0" fontId="2" fillId="0" borderId="0" xfId="1" applyFont="1" applyFill="1" applyBorder="1" applyAlignment="1">
      <alignment horizontal="center" vertical="center"/>
    </xf>
    <xf numFmtId="177" fontId="2" fillId="0" borderId="4" xfId="1" applyNumberFormat="1" applyFont="1" applyBorder="1" applyAlignment="1">
      <alignment vertical="center"/>
    </xf>
    <xf numFmtId="177" fontId="2" fillId="0" borderId="14" xfId="1" applyNumberFormat="1" applyFont="1" applyBorder="1" applyAlignment="1">
      <alignment horizontal="left" vertical="center"/>
    </xf>
    <xf numFmtId="177" fontId="2" fillId="0" borderId="15" xfId="1" applyNumberFormat="1" applyFont="1" applyBorder="1" applyAlignment="1">
      <alignment horizontal="left" vertical="center"/>
    </xf>
    <xf numFmtId="177" fontId="2" fillId="0" borderId="15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8" xfId="1" applyNumberFormat="1" applyFont="1" applyBorder="1" applyAlignment="1">
      <alignment vertical="center"/>
    </xf>
    <xf numFmtId="177" fontId="2" fillId="0" borderId="19" xfId="1" applyNumberFormat="1" applyFont="1" applyBorder="1" applyAlignment="1">
      <alignment horizontal="left" vertical="center"/>
    </xf>
    <xf numFmtId="177" fontId="2" fillId="0" borderId="0" xfId="1" applyNumberFormat="1" applyFont="1" applyBorder="1" applyAlignment="1">
      <alignment horizontal="left" vertical="center"/>
    </xf>
    <xf numFmtId="177" fontId="2" fillId="0" borderId="13" xfId="1" applyNumberFormat="1" applyFont="1" applyBorder="1" applyAlignment="1">
      <alignment vertical="center"/>
    </xf>
    <xf numFmtId="177" fontId="2" fillId="0" borderId="21" xfId="1" applyNumberFormat="1" applyFont="1" applyFill="1" applyBorder="1" applyAlignment="1">
      <alignment vertical="center"/>
    </xf>
    <xf numFmtId="177" fontId="2" fillId="0" borderId="23" xfId="1" applyNumberFormat="1" applyFont="1" applyBorder="1" applyAlignment="1">
      <alignment vertical="center"/>
    </xf>
    <xf numFmtId="177" fontId="2" fillId="0" borderId="24" xfId="1" applyNumberFormat="1" applyFont="1" applyBorder="1" applyAlignment="1">
      <alignment vertical="center"/>
    </xf>
    <xf numFmtId="177" fontId="2" fillId="0" borderId="25" xfId="1" applyNumberFormat="1" applyFont="1" applyBorder="1" applyAlignment="1">
      <alignment vertical="center"/>
    </xf>
    <xf numFmtId="177" fontId="2" fillId="0" borderId="26" xfId="1" applyNumberFormat="1" applyFont="1" applyFill="1" applyBorder="1" applyAlignment="1">
      <alignment vertical="center"/>
    </xf>
    <xf numFmtId="178" fontId="2" fillId="0" borderId="18" xfId="1" applyNumberFormat="1" applyFont="1" applyBorder="1" applyAlignment="1">
      <alignment vertical="center"/>
    </xf>
    <xf numFmtId="178" fontId="2" fillId="0" borderId="23" xfId="1" applyNumberFormat="1" applyFont="1" applyBorder="1" applyAlignment="1">
      <alignment vertical="center"/>
    </xf>
    <xf numFmtId="178" fontId="2" fillId="0" borderId="27" xfId="1" applyNumberFormat="1" applyFont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178" fontId="2" fillId="0" borderId="10" xfId="1" applyNumberFormat="1" applyFont="1" applyBorder="1" applyAlignment="1">
      <alignment vertical="center"/>
    </xf>
    <xf numFmtId="178" fontId="2" fillId="0" borderId="11" xfId="1" applyNumberFormat="1" applyFont="1" applyBorder="1" applyAlignment="1">
      <alignment vertical="center"/>
    </xf>
    <xf numFmtId="178" fontId="2" fillId="0" borderId="30" xfId="1" applyNumberFormat="1" applyFont="1" applyBorder="1" applyAlignment="1">
      <alignment vertical="center"/>
    </xf>
    <xf numFmtId="177" fontId="2" fillId="0" borderId="23" xfId="1" applyNumberFormat="1" applyFont="1" applyBorder="1" applyAlignment="1">
      <alignment horizontal="left" vertical="center"/>
    </xf>
    <xf numFmtId="177" fontId="2" fillId="0" borderId="32" xfId="1" applyNumberFormat="1" applyFont="1" applyBorder="1" applyAlignment="1">
      <alignment vertical="center"/>
    </xf>
    <xf numFmtId="177" fontId="2" fillId="0" borderId="33" xfId="1" applyNumberFormat="1" applyFont="1" applyFill="1" applyBorder="1" applyAlignment="1">
      <alignment vertical="center"/>
    </xf>
    <xf numFmtId="177" fontId="2" fillId="0" borderId="22" xfId="1" applyNumberFormat="1" applyFont="1" applyBorder="1" applyAlignment="1">
      <alignment vertical="center"/>
    </xf>
    <xf numFmtId="179" fontId="2" fillId="0" borderId="23" xfId="1" applyNumberFormat="1" applyFont="1" applyBorder="1" applyAlignment="1">
      <alignment vertical="center"/>
    </xf>
    <xf numFmtId="179" fontId="2" fillId="0" borderId="34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177" fontId="2" fillId="0" borderId="36" xfId="1" applyNumberFormat="1" applyFont="1" applyBorder="1" applyAlignment="1">
      <alignment vertical="center"/>
    </xf>
    <xf numFmtId="177" fontId="2" fillId="0" borderId="37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177" fontId="2" fillId="0" borderId="39" xfId="1" applyNumberFormat="1" applyFont="1" applyBorder="1" applyAlignment="1">
      <alignment horizontal="left" vertical="center"/>
    </xf>
    <xf numFmtId="177" fontId="2" fillId="0" borderId="40" xfId="1" applyNumberFormat="1" applyFont="1" applyBorder="1" applyAlignment="1">
      <alignment horizontal="left" vertical="center"/>
    </xf>
    <xf numFmtId="177" fontId="2" fillId="0" borderId="40" xfId="1" applyNumberFormat="1" applyFont="1" applyFill="1" applyBorder="1" applyAlignment="1">
      <alignment vertical="center"/>
    </xf>
    <xf numFmtId="178" fontId="2" fillId="0" borderId="23" xfId="1" applyNumberFormat="1" applyFont="1" applyBorder="1" applyAlignment="1">
      <alignment horizontal="left" vertical="center"/>
    </xf>
    <xf numFmtId="177" fontId="2" fillId="0" borderId="45" xfId="1" applyNumberFormat="1" applyFont="1" applyFill="1" applyBorder="1" applyAlignment="1">
      <alignment vertical="center"/>
    </xf>
    <xf numFmtId="178" fontId="2" fillId="0" borderId="32" xfId="1" applyNumberFormat="1" applyFont="1" applyBorder="1" applyAlignment="1">
      <alignment horizontal="left" vertical="center"/>
    </xf>
    <xf numFmtId="178" fontId="2" fillId="0" borderId="11" xfId="1" applyNumberFormat="1" applyFont="1" applyBorder="1" applyAlignment="1">
      <alignment horizontal="left" vertical="center"/>
    </xf>
    <xf numFmtId="178" fontId="2" fillId="0" borderId="48" xfId="1" applyNumberFormat="1" applyFont="1" applyBorder="1" applyAlignment="1">
      <alignment vertical="center"/>
    </xf>
    <xf numFmtId="178" fontId="2" fillId="0" borderId="49" xfId="1" applyNumberFormat="1" applyFont="1" applyBorder="1" applyAlignment="1">
      <alignment vertical="center"/>
    </xf>
    <xf numFmtId="178" fontId="2" fillId="0" borderId="50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horizontal="left" vertical="center"/>
    </xf>
    <xf numFmtId="177" fontId="2" fillId="0" borderId="53" xfId="1" applyNumberFormat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177" fontId="2" fillId="0" borderId="13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8" fontId="2" fillId="0" borderId="27" xfId="1" applyNumberFormat="1" applyFont="1" applyFill="1" applyBorder="1" applyAlignment="1">
      <alignment vertical="center"/>
    </xf>
    <xf numFmtId="178" fontId="2" fillId="0" borderId="30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78" fontId="2" fillId="0" borderId="41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178" fontId="2" fillId="0" borderId="50" xfId="1" applyNumberFormat="1" applyFont="1" applyFill="1" applyBorder="1" applyAlignment="1">
      <alignment vertical="center"/>
    </xf>
    <xf numFmtId="177" fontId="2" fillId="0" borderId="32" xfId="1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left" vertical="center"/>
    </xf>
    <xf numFmtId="177" fontId="2" fillId="0" borderId="20" xfId="0" applyNumberFormat="1" applyFont="1" applyBorder="1" applyAlignment="1">
      <alignment horizontal="left" vertical="center"/>
    </xf>
    <xf numFmtId="177" fontId="2" fillId="0" borderId="23" xfId="0" applyNumberFormat="1" applyFont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63" xfId="0" applyNumberFormat="1" applyFont="1" applyBorder="1" applyAlignment="1">
      <alignment horizontal="left" vertical="center"/>
    </xf>
    <xf numFmtId="177" fontId="2" fillId="0" borderId="26" xfId="0" applyNumberFormat="1" applyFont="1" applyFill="1" applyBorder="1" applyAlignment="1">
      <alignment vertical="center"/>
    </xf>
    <xf numFmtId="180" fontId="2" fillId="0" borderId="18" xfId="0" applyNumberFormat="1" applyFont="1" applyBorder="1" applyAlignment="1">
      <alignment vertical="center"/>
    </xf>
    <xf numFmtId="180" fontId="2" fillId="0" borderId="19" xfId="0" applyNumberFormat="1" applyFont="1" applyBorder="1" applyAlignment="1">
      <alignment vertical="center"/>
    </xf>
    <xf numFmtId="180" fontId="2" fillId="0" borderId="64" xfId="0" applyNumberFormat="1" applyFont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63" xfId="0" applyNumberFormat="1" applyFont="1" applyBorder="1" applyAlignment="1">
      <alignment vertical="center"/>
    </xf>
    <xf numFmtId="177" fontId="2" fillId="0" borderId="65" xfId="0" applyNumberFormat="1" applyFont="1" applyBorder="1" applyAlignment="1">
      <alignment vertical="center"/>
    </xf>
    <xf numFmtId="177" fontId="2" fillId="0" borderId="45" xfId="0" applyNumberFormat="1" applyFont="1" applyFill="1" applyBorder="1" applyAlignment="1">
      <alignment vertical="center"/>
    </xf>
    <xf numFmtId="0" fontId="6" fillId="0" borderId="61" xfId="0" applyFont="1" applyBorder="1">
      <alignment vertical="center"/>
    </xf>
    <xf numFmtId="0" fontId="6" fillId="0" borderId="0" xfId="0" applyFont="1">
      <alignment vertical="center"/>
    </xf>
    <xf numFmtId="177" fontId="2" fillId="0" borderId="5" xfId="0" applyNumberFormat="1" applyFont="1" applyFill="1" applyBorder="1" applyAlignment="1">
      <alignment vertical="center"/>
    </xf>
    <xf numFmtId="177" fontId="2" fillId="0" borderId="24" xfId="0" applyNumberFormat="1" applyFont="1" applyFill="1" applyBorder="1" applyAlignment="1">
      <alignment vertical="center"/>
    </xf>
    <xf numFmtId="180" fontId="2" fillId="0" borderId="41" xfId="0" applyNumberFormat="1" applyFont="1" applyFill="1" applyBorder="1" applyAlignment="1">
      <alignment vertical="center"/>
    </xf>
    <xf numFmtId="177" fontId="2" fillId="0" borderId="44" xfId="0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72" xfId="0" applyNumberFormat="1" applyFont="1" applyBorder="1" applyAlignment="1">
      <alignment horizontal="left" vertical="center"/>
    </xf>
    <xf numFmtId="180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7" fontId="2" fillId="0" borderId="34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74" xfId="0" applyNumberFormat="1" applyFont="1" applyBorder="1" applyAlignment="1">
      <alignment horizontal="left" vertical="center"/>
    </xf>
    <xf numFmtId="177" fontId="2" fillId="0" borderId="55" xfId="0" applyNumberFormat="1" applyFont="1" applyBorder="1" applyAlignment="1">
      <alignment horizontal="left" vertical="center"/>
    </xf>
    <xf numFmtId="177" fontId="2" fillId="0" borderId="75" xfId="0" applyNumberFormat="1" applyFont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6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78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182" fontId="2" fillId="0" borderId="15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182" fontId="2" fillId="0" borderId="21" xfId="0" applyNumberFormat="1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82" fontId="2" fillId="0" borderId="37" xfId="0" applyNumberFormat="1" applyFont="1" applyFill="1" applyBorder="1" applyAlignment="1">
      <alignment vertical="center"/>
    </xf>
    <xf numFmtId="182" fontId="2" fillId="0" borderId="40" xfId="0" applyNumberFormat="1" applyFont="1" applyFill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183" fontId="2" fillId="0" borderId="41" xfId="0" applyNumberFormat="1" applyFont="1" applyFill="1" applyBorder="1" applyAlignment="1">
      <alignment vertical="center"/>
    </xf>
    <xf numFmtId="183" fontId="2" fillId="0" borderId="42" xfId="0" applyNumberFormat="1" applyFont="1" applyFill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82" fontId="2" fillId="0" borderId="13" xfId="0" applyNumberFormat="1" applyFont="1" applyFill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183" fontId="2" fillId="0" borderId="24" xfId="0" applyNumberFormat="1" applyFont="1" applyFill="1" applyBorder="1" applyAlignment="1">
      <alignment vertical="center"/>
    </xf>
    <xf numFmtId="183" fontId="2" fillId="0" borderId="26" xfId="0" applyNumberFormat="1" applyFont="1" applyFill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183" fontId="2" fillId="0" borderId="85" xfId="0" applyNumberFormat="1" applyFont="1" applyFill="1" applyBorder="1" applyAlignment="1">
      <alignment vertical="center"/>
    </xf>
    <xf numFmtId="183" fontId="2" fillId="0" borderId="86" xfId="0" applyNumberFormat="1" applyFont="1" applyFill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77" xfId="0" applyFont="1" applyBorder="1" applyAlignment="1">
      <alignment vertical="center"/>
    </xf>
    <xf numFmtId="182" fontId="2" fillId="0" borderId="88" xfId="0" applyNumberFormat="1" applyFont="1" applyFill="1" applyBorder="1" applyAlignment="1">
      <alignment vertical="center"/>
    </xf>
    <xf numFmtId="182" fontId="2" fillId="0" borderId="17" xfId="0" applyNumberFormat="1" applyFont="1" applyFill="1" applyBorder="1" applyAlignment="1">
      <alignment vertical="center"/>
    </xf>
    <xf numFmtId="182" fontId="2" fillId="0" borderId="23" xfId="0" applyNumberFormat="1" applyFont="1" applyFill="1" applyBorder="1" applyAlignment="1">
      <alignment vertical="center"/>
    </xf>
    <xf numFmtId="182" fontId="2" fillId="0" borderId="60" xfId="0" applyNumberFormat="1" applyFont="1" applyFill="1" applyBorder="1" applyAlignment="1">
      <alignment vertical="center"/>
    </xf>
    <xf numFmtId="177" fontId="2" fillId="0" borderId="89" xfId="0" applyNumberFormat="1" applyFont="1" applyBorder="1" applyAlignment="1">
      <alignment horizontal="left" vertical="center"/>
    </xf>
    <xf numFmtId="177" fontId="2" fillId="0" borderId="14" xfId="0" applyNumberFormat="1" applyFont="1" applyBorder="1" applyAlignment="1">
      <alignment horizontal="left" vertical="center"/>
    </xf>
    <xf numFmtId="177" fontId="2" fillId="0" borderId="16" xfId="0" applyNumberFormat="1" applyFont="1" applyBorder="1" applyAlignment="1">
      <alignment horizontal="left"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18" xfId="0" applyNumberFormat="1" applyFont="1" applyBorder="1" applyAlignment="1">
      <alignment horizontal="left" vertical="center"/>
    </xf>
    <xf numFmtId="177" fontId="2" fillId="0" borderId="21" xfId="0" applyNumberFormat="1" applyFont="1" applyFill="1" applyBorder="1" applyAlignment="1">
      <alignment vertical="center"/>
    </xf>
    <xf numFmtId="177" fontId="2" fillId="0" borderId="79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2" fillId="0" borderId="36" xfId="0" applyNumberFormat="1" applyFont="1" applyBorder="1" applyAlignment="1">
      <alignment vertical="center"/>
    </xf>
    <xf numFmtId="177" fontId="2" fillId="0" borderId="37" xfId="0" applyNumberFormat="1" applyFont="1" applyBorder="1" applyAlignment="1">
      <alignment vertical="center"/>
    </xf>
    <xf numFmtId="178" fontId="2" fillId="0" borderId="79" xfId="0" applyNumberFormat="1" applyFont="1" applyBorder="1" applyAlignment="1">
      <alignment vertical="center"/>
    </xf>
    <xf numFmtId="178" fontId="2" fillId="0" borderId="90" xfId="0" applyNumberFormat="1" applyFont="1" applyBorder="1" applyAlignment="1">
      <alignment vertical="center"/>
    </xf>
    <xf numFmtId="178" fontId="2" fillId="0" borderId="91" xfId="0" applyNumberFormat="1" applyFont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92" xfId="0" applyNumberFormat="1" applyFont="1" applyBorder="1" applyAlignment="1">
      <alignment vertical="center"/>
    </xf>
    <xf numFmtId="177" fontId="2" fillId="0" borderId="93" xfId="0" applyNumberFormat="1" applyFont="1" applyBorder="1" applyAlignment="1">
      <alignment vertical="center"/>
    </xf>
    <xf numFmtId="178" fontId="2" fillId="0" borderId="94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177" fontId="2" fillId="0" borderId="17" xfId="0" applyNumberFormat="1" applyFont="1" applyFill="1" applyBorder="1" applyAlignment="1">
      <alignment vertical="center"/>
    </xf>
    <xf numFmtId="177" fontId="2" fillId="0" borderId="37" xfId="0" applyNumberFormat="1" applyFont="1" applyFill="1" applyBorder="1" applyAlignment="1">
      <alignment vertical="center"/>
    </xf>
    <xf numFmtId="178" fontId="2" fillId="0" borderId="90" xfId="0" applyNumberFormat="1" applyFont="1" applyFill="1" applyBorder="1" applyAlignment="1">
      <alignment vertical="center"/>
    </xf>
    <xf numFmtId="177" fontId="2" fillId="0" borderId="92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8" xfId="0" applyFont="1" applyBorder="1" applyAlignment="1">
      <alignment vertical="center"/>
    </xf>
    <xf numFmtId="0" fontId="8" fillId="0" borderId="72" xfId="0" applyFont="1" applyBorder="1" applyAlignment="1">
      <alignment vertical="center"/>
    </xf>
    <xf numFmtId="184" fontId="8" fillId="0" borderId="17" xfId="0" applyNumberFormat="1" applyFont="1" applyFill="1" applyBorder="1" applyAlignment="1">
      <alignment vertical="center"/>
    </xf>
    <xf numFmtId="182" fontId="8" fillId="0" borderId="0" xfId="0" applyNumberFormat="1" applyFont="1" applyFill="1" applyBorder="1" applyAlignment="1">
      <alignment vertical="center"/>
    </xf>
    <xf numFmtId="0" fontId="8" fillId="0" borderId="79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184" fontId="8" fillId="0" borderId="13" xfId="0" applyNumberFormat="1" applyFont="1" applyFill="1" applyBorder="1" applyAlignment="1">
      <alignment vertical="center"/>
    </xf>
    <xf numFmtId="184" fontId="8" fillId="0" borderId="37" xfId="0" applyNumberFormat="1" applyFont="1" applyFill="1" applyBorder="1" applyAlignment="1">
      <alignment vertical="center"/>
    </xf>
    <xf numFmtId="0" fontId="8" fillId="0" borderId="80" xfId="0" applyFont="1" applyBorder="1" applyAlignment="1">
      <alignment vertical="center"/>
    </xf>
    <xf numFmtId="183" fontId="8" fillId="0" borderId="41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0" fontId="8" fillId="0" borderId="81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82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183" fontId="8" fillId="0" borderId="23" xfId="0" applyNumberFormat="1" applyFont="1" applyFill="1" applyBorder="1" applyAlignment="1">
      <alignment vertical="center"/>
    </xf>
    <xf numFmtId="0" fontId="8" fillId="0" borderId="83" xfId="0" applyFont="1" applyBorder="1" applyAlignment="1">
      <alignment vertical="center"/>
    </xf>
    <xf numFmtId="183" fontId="8" fillId="0" borderId="85" xfId="0" applyNumberFormat="1" applyFont="1" applyFill="1" applyBorder="1" applyAlignment="1">
      <alignment vertical="center"/>
    </xf>
    <xf numFmtId="0" fontId="8" fillId="0" borderId="87" xfId="0" applyFont="1" applyBorder="1" applyAlignment="1">
      <alignment vertical="center"/>
    </xf>
    <xf numFmtId="0" fontId="8" fillId="0" borderId="88" xfId="0" applyFont="1" applyBorder="1" applyAlignment="1">
      <alignment vertical="center"/>
    </xf>
    <xf numFmtId="184" fontId="8" fillId="0" borderId="60" xfId="0" applyNumberFormat="1" applyFont="1" applyFill="1" applyBorder="1" applyAlignment="1">
      <alignment vertical="center"/>
    </xf>
    <xf numFmtId="177" fontId="2" fillId="0" borderId="95" xfId="0" applyNumberFormat="1" applyFont="1" applyBorder="1" applyAlignment="1">
      <alignment horizontal="left" vertical="center"/>
    </xf>
    <xf numFmtId="177" fontId="2" fillId="0" borderId="79" xfId="1" applyNumberFormat="1" applyFont="1" applyBorder="1" applyAlignment="1">
      <alignment vertical="center"/>
    </xf>
    <xf numFmtId="180" fontId="2" fillId="0" borderId="79" xfId="1" applyNumberFormat="1" applyFont="1" applyBorder="1" applyAlignment="1">
      <alignment vertical="center"/>
    </xf>
    <xf numFmtId="184" fontId="2" fillId="0" borderId="41" xfId="1" applyNumberFormat="1" applyFont="1" applyFill="1" applyBorder="1" applyAlignment="1">
      <alignment vertical="center"/>
    </xf>
    <xf numFmtId="177" fontId="2" fillId="0" borderId="94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77" fontId="2" fillId="0" borderId="5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6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vertical="center"/>
    </xf>
    <xf numFmtId="177" fontId="2" fillId="0" borderId="107" xfId="1" applyNumberFormat="1" applyFont="1" applyFill="1" applyBorder="1" applyAlignment="1">
      <alignment vertical="center"/>
    </xf>
    <xf numFmtId="176" fontId="2" fillId="0" borderId="0" xfId="1" applyNumberFormat="1" applyFont="1" applyAlignment="1">
      <alignment vertical="center"/>
    </xf>
    <xf numFmtId="177" fontId="2" fillId="2" borderId="0" xfId="1" applyNumberFormat="1" applyFont="1" applyFill="1" applyBorder="1" applyAlignment="1">
      <alignment vertical="center"/>
    </xf>
    <xf numFmtId="181" fontId="2" fillId="0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left" vertical="center"/>
    </xf>
    <xf numFmtId="180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Alignment="1"/>
    <xf numFmtId="177" fontId="2" fillId="0" borderId="78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horizontal="left" vertical="center"/>
    </xf>
    <xf numFmtId="180" fontId="2" fillId="0" borderId="79" xfId="0" applyNumberFormat="1" applyFont="1" applyBorder="1" applyAlignment="1">
      <alignment vertical="center"/>
    </xf>
    <xf numFmtId="180" fontId="2" fillId="0" borderId="39" xfId="0" applyNumberFormat="1" applyFont="1" applyBorder="1" applyAlignment="1">
      <alignment horizontal="left" vertical="center"/>
    </xf>
    <xf numFmtId="180" fontId="2" fillId="0" borderId="35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77" fontId="2" fillId="0" borderId="88" xfId="0" applyNumberFormat="1" applyFont="1" applyFill="1" applyBorder="1" applyAlignment="1">
      <alignment vertical="center"/>
    </xf>
    <xf numFmtId="180" fontId="2" fillId="0" borderId="78" xfId="0" applyNumberFormat="1" applyFont="1" applyBorder="1" applyAlignment="1">
      <alignment vertical="center"/>
    </xf>
    <xf numFmtId="180" fontId="2" fillId="0" borderId="72" xfId="0" applyNumberFormat="1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183" fontId="2" fillId="0" borderId="60" xfId="0" applyNumberFormat="1" applyFont="1" applyBorder="1" applyAlignment="1">
      <alignment vertical="center"/>
    </xf>
    <xf numFmtId="183" fontId="2" fillId="0" borderId="13" xfId="0" applyNumberFormat="1" applyFont="1" applyFill="1" applyBorder="1" applyAlignment="1">
      <alignment vertical="center"/>
    </xf>
    <xf numFmtId="177" fontId="10" fillId="0" borderId="18" xfId="1" applyNumberFormat="1" applyFont="1" applyBorder="1" applyAlignment="1">
      <alignment vertical="center"/>
    </xf>
    <xf numFmtId="177" fontId="10" fillId="0" borderId="4" xfId="1" applyNumberFormat="1" applyFont="1" applyBorder="1" applyAlignment="1">
      <alignment vertical="center"/>
    </xf>
    <xf numFmtId="177" fontId="2" fillId="0" borderId="63" xfId="0" applyNumberFormat="1" applyFont="1" applyBorder="1" applyAlignment="1">
      <alignment horizontal="left" vertical="center"/>
    </xf>
    <xf numFmtId="177" fontId="2" fillId="0" borderId="22" xfId="0" applyNumberFormat="1" applyFont="1" applyBorder="1" applyAlignment="1">
      <alignment horizontal="left" vertical="center"/>
    </xf>
    <xf numFmtId="180" fontId="2" fillId="0" borderId="22" xfId="0" applyNumberFormat="1" applyFont="1" applyBorder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86" xfId="0" applyNumberFormat="1" applyFont="1" applyFill="1" applyBorder="1" applyAlignment="1">
      <alignment vertical="center"/>
    </xf>
    <xf numFmtId="177" fontId="2" fillId="0" borderId="85" xfId="0" applyNumberFormat="1" applyFont="1" applyFill="1" applyBorder="1" applyAlignment="1">
      <alignment vertical="center"/>
    </xf>
    <xf numFmtId="177" fontId="2" fillId="0" borderId="29" xfId="0" applyNumberFormat="1" applyFont="1" applyFill="1" applyBorder="1" applyAlignment="1">
      <alignment vertical="center"/>
    </xf>
    <xf numFmtId="177" fontId="2" fillId="0" borderId="27" xfId="0" applyNumberFormat="1" applyFont="1" applyFill="1" applyBorder="1" applyAlignment="1">
      <alignment vertical="center"/>
    </xf>
    <xf numFmtId="177" fontId="2" fillId="0" borderId="94" xfId="0" applyNumberFormat="1" applyFont="1" applyBorder="1" applyAlignment="1">
      <alignment horizontal="left" vertical="center"/>
    </xf>
    <xf numFmtId="177" fontId="2" fillId="0" borderId="55" xfId="0" applyNumberFormat="1" applyFont="1" applyBorder="1" applyAlignment="1">
      <alignment vertical="center"/>
    </xf>
    <xf numFmtId="177" fontId="2" fillId="0" borderId="7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77" fontId="2" fillId="0" borderId="19" xfId="0" applyNumberFormat="1" applyFont="1" applyFill="1" applyBorder="1" applyAlignment="1">
      <alignment vertical="center"/>
    </xf>
    <xf numFmtId="182" fontId="2" fillId="0" borderId="19" xfId="0" applyNumberFormat="1" applyFont="1" applyFill="1" applyBorder="1" applyAlignment="1">
      <alignment vertical="center"/>
    </xf>
    <xf numFmtId="178" fontId="2" fillId="0" borderId="0" xfId="1" applyNumberFormat="1" applyFont="1" applyBorder="1" applyAlignment="1">
      <alignment vertical="center"/>
    </xf>
    <xf numFmtId="177" fontId="2" fillId="0" borderId="23" xfId="0" applyNumberFormat="1" applyFont="1" applyBorder="1" applyAlignment="1">
      <alignment horizontal="left" vertical="center"/>
    </xf>
    <xf numFmtId="177" fontId="2" fillId="0" borderId="26" xfId="0" applyNumberFormat="1" applyFont="1" applyBorder="1" applyAlignment="1">
      <alignment horizontal="left" vertical="center"/>
    </xf>
    <xf numFmtId="180" fontId="2" fillId="0" borderId="23" xfId="0" applyNumberFormat="1" applyFont="1" applyBorder="1" applyAlignment="1">
      <alignment vertical="center"/>
    </xf>
    <xf numFmtId="180" fontId="5" fillId="0" borderId="85" xfId="0" applyNumberFormat="1" applyFont="1" applyBorder="1" applyAlignment="1">
      <alignment vertical="center" shrinkToFit="1"/>
    </xf>
    <xf numFmtId="0" fontId="2" fillId="0" borderId="74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177" fontId="2" fillId="0" borderId="120" xfId="0" applyNumberFormat="1" applyFont="1" applyBorder="1" applyAlignment="1">
      <alignment vertical="center"/>
    </xf>
    <xf numFmtId="177" fontId="2" fillId="0" borderId="122" xfId="0" applyNumberFormat="1" applyFont="1" applyBorder="1" applyAlignment="1">
      <alignment vertical="center"/>
    </xf>
    <xf numFmtId="184" fontId="5" fillId="0" borderId="123" xfId="0" applyNumberFormat="1" applyFont="1" applyBorder="1" applyAlignment="1">
      <alignment vertical="center" shrinkToFit="1"/>
    </xf>
    <xf numFmtId="180" fontId="5" fillId="0" borderId="124" xfId="0" applyNumberFormat="1" applyFont="1" applyBorder="1" applyAlignment="1">
      <alignment vertical="center" shrinkToFit="1"/>
    </xf>
    <xf numFmtId="177" fontId="2" fillId="0" borderId="118" xfId="0" applyNumberFormat="1" applyFont="1" applyBorder="1" applyAlignment="1">
      <alignment vertical="center"/>
    </xf>
    <xf numFmtId="180" fontId="5" fillId="0" borderId="123" xfId="0" applyNumberFormat="1" applyFont="1" applyBorder="1" applyAlignment="1">
      <alignment vertical="center" shrinkToFit="1"/>
    </xf>
    <xf numFmtId="177" fontId="2" fillId="0" borderId="118" xfId="0" applyNumberFormat="1" applyFont="1" applyBorder="1" applyAlignment="1">
      <alignment horizontal="right" vertical="center"/>
    </xf>
    <xf numFmtId="182" fontId="5" fillId="0" borderId="123" xfId="0" applyNumberFormat="1" applyFont="1" applyBorder="1" applyAlignment="1">
      <alignment vertical="center" shrinkToFit="1"/>
    </xf>
    <xf numFmtId="38" fontId="2" fillId="0" borderId="96" xfId="4" applyFont="1" applyBorder="1" applyAlignment="1">
      <alignment horizontal="right" vertical="center"/>
    </xf>
    <xf numFmtId="0" fontId="6" fillId="0" borderId="125" xfId="0" applyFont="1" applyBorder="1" applyAlignment="1">
      <alignment horizontal="right" vertical="center"/>
    </xf>
    <xf numFmtId="177" fontId="2" fillId="0" borderId="96" xfId="0" applyNumberFormat="1" applyFont="1" applyBorder="1" applyAlignment="1">
      <alignment vertical="center"/>
    </xf>
    <xf numFmtId="183" fontId="2" fillId="0" borderId="122" xfId="0" applyNumberFormat="1" applyFont="1" applyBorder="1" applyAlignment="1">
      <alignment vertical="center"/>
    </xf>
    <xf numFmtId="177" fontId="2" fillId="0" borderId="116" xfId="0" applyNumberFormat="1" applyFont="1" applyBorder="1" applyAlignment="1">
      <alignment vertical="center"/>
    </xf>
    <xf numFmtId="177" fontId="2" fillId="0" borderId="117" xfId="0" applyNumberFormat="1" applyFont="1" applyBorder="1" applyAlignment="1">
      <alignment vertical="center"/>
    </xf>
    <xf numFmtId="183" fontId="2" fillId="0" borderId="117" xfId="0" applyNumberFormat="1" applyFont="1" applyBorder="1" applyAlignment="1">
      <alignment vertical="center"/>
    </xf>
    <xf numFmtId="177" fontId="2" fillId="0" borderId="16" xfId="1" applyNumberFormat="1" applyFont="1" applyBorder="1" applyAlignment="1">
      <alignment horizontal="left" vertical="center"/>
    </xf>
    <xf numFmtId="177" fontId="2" fillId="0" borderId="20" xfId="1" applyNumberFormat="1" applyFont="1" applyBorder="1" applyAlignment="1">
      <alignment horizontal="left" vertical="center"/>
    </xf>
    <xf numFmtId="178" fontId="2" fillId="0" borderId="28" xfId="1" applyNumberFormat="1" applyFont="1" applyBorder="1" applyAlignment="1">
      <alignment vertical="center"/>
    </xf>
    <xf numFmtId="178" fontId="2" fillId="0" borderId="31" xfId="1" applyNumberFormat="1" applyFont="1" applyBorder="1" applyAlignment="1">
      <alignment vertical="center"/>
    </xf>
    <xf numFmtId="177" fontId="2" fillId="0" borderId="36" xfId="1" applyNumberFormat="1" applyFont="1" applyBorder="1" applyAlignment="1">
      <alignment horizontal="left" vertical="center"/>
    </xf>
    <xf numFmtId="178" fontId="2" fillId="0" borderId="43" xfId="1" applyNumberFormat="1" applyFont="1" applyBorder="1" applyAlignment="1">
      <alignment vertical="center"/>
    </xf>
    <xf numFmtId="177" fontId="2" fillId="0" borderId="47" xfId="1" applyNumberFormat="1" applyFont="1" applyBorder="1" applyAlignment="1">
      <alignment vertical="center"/>
    </xf>
    <xf numFmtId="178" fontId="2" fillId="0" borderId="51" xfId="1" applyNumberFormat="1" applyFont="1" applyBorder="1" applyAlignment="1">
      <alignment vertical="center"/>
    </xf>
    <xf numFmtId="177" fontId="2" fillId="0" borderId="126" xfId="1" applyNumberFormat="1" applyFont="1" applyBorder="1" applyAlignment="1">
      <alignment horizontal="left" vertical="center"/>
    </xf>
    <xf numFmtId="177" fontId="2" fillId="0" borderId="57" xfId="0" applyNumberFormat="1" applyFont="1" applyBorder="1" applyAlignment="1">
      <alignment vertical="center"/>
    </xf>
    <xf numFmtId="177" fontId="2" fillId="0" borderId="57" xfId="0" applyNumberFormat="1" applyFont="1" applyBorder="1" applyAlignment="1">
      <alignment horizontal="left" vertical="center"/>
    </xf>
    <xf numFmtId="177" fontId="2" fillId="0" borderId="59" xfId="0" applyNumberFormat="1" applyFont="1" applyBorder="1" applyAlignment="1">
      <alignment vertical="center"/>
    </xf>
    <xf numFmtId="177" fontId="2" fillId="0" borderId="76" xfId="0" applyNumberFormat="1" applyFont="1" applyBorder="1" applyAlignment="1">
      <alignment vertical="center"/>
    </xf>
    <xf numFmtId="177" fontId="2" fillId="0" borderId="70" xfId="0" applyNumberFormat="1" applyFont="1" applyBorder="1" applyAlignment="1">
      <alignment horizontal="left" vertical="center"/>
    </xf>
    <xf numFmtId="180" fontId="2" fillId="0" borderId="58" xfId="0" applyNumberFormat="1" applyFont="1" applyBorder="1" applyAlignment="1">
      <alignment vertical="center"/>
    </xf>
    <xf numFmtId="177" fontId="2" fillId="0" borderId="110" xfId="0" applyNumberFormat="1" applyFont="1" applyBorder="1" applyAlignment="1">
      <alignment vertical="center"/>
    </xf>
    <xf numFmtId="177" fontId="2" fillId="0" borderId="76" xfId="0" applyNumberFormat="1" applyFont="1" applyBorder="1" applyAlignment="1">
      <alignment horizontal="left" vertical="center"/>
    </xf>
    <xf numFmtId="177" fontId="2" fillId="0" borderId="46" xfId="0" applyNumberFormat="1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0" borderId="84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177" fontId="2" fillId="0" borderId="36" xfId="0" applyNumberFormat="1" applyFont="1" applyBorder="1" applyAlignment="1">
      <alignment horizontal="left" vertical="center"/>
    </xf>
    <xf numFmtId="180" fontId="2" fillId="0" borderId="36" xfId="0" applyNumberFormat="1" applyFont="1" applyBorder="1" applyAlignment="1">
      <alignment horizontal="left" vertical="center"/>
    </xf>
    <xf numFmtId="180" fontId="2" fillId="0" borderId="56" xfId="0" applyNumberFormat="1" applyFont="1" applyBorder="1" applyAlignment="1">
      <alignment vertical="center"/>
    </xf>
    <xf numFmtId="177" fontId="2" fillId="0" borderId="77" xfId="0" applyNumberFormat="1" applyFont="1" applyBorder="1" applyAlignment="1">
      <alignment vertical="center"/>
    </xf>
    <xf numFmtId="180" fontId="2" fillId="0" borderId="70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 shrinkToFit="1"/>
    </xf>
    <xf numFmtId="177" fontId="2" fillId="0" borderId="19" xfId="0" applyNumberFormat="1" applyFont="1" applyBorder="1" applyAlignment="1">
      <alignment horizontal="left" vertical="center" shrinkToFit="1"/>
    </xf>
    <xf numFmtId="177" fontId="2" fillId="0" borderId="4" xfId="0" applyNumberFormat="1" applyFont="1" applyBorder="1" applyAlignment="1">
      <alignment vertical="center" shrinkToFit="1"/>
    </xf>
    <xf numFmtId="177" fontId="2" fillId="0" borderId="19" xfId="0" applyNumberFormat="1" applyFont="1" applyBorder="1" applyAlignment="1">
      <alignment vertical="center" shrinkToFit="1"/>
    </xf>
    <xf numFmtId="180" fontId="5" fillId="0" borderId="119" xfId="0" applyNumberFormat="1" applyFont="1" applyBorder="1" applyAlignment="1">
      <alignment vertical="center" shrinkToFit="1"/>
    </xf>
    <xf numFmtId="180" fontId="5" fillId="0" borderId="41" xfId="0" applyNumberFormat="1" applyFont="1" applyBorder="1" applyAlignment="1">
      <alignment vertical="center" shrinkToFit="1"/>
    </xf>
    <xf numFmtId="180" fontId="5" fillId="0" borderId="85" xfId="0" applyNumberFormat="1" applyFont="1" applyBorder="1">
      <alignment vertical="center"/>
    </xf>
    <xf numFmtId="182" fontId="5" fillId="0" borderId="85" xfId="0" applyNumberFormat="1" applyFont="1" applyBorder="1">
      <alignment vertical="center"/>
    </xf>
    <xf numFmtId="184" fontId="5" fillId="0" borderId="85" xfId="0" applyNumberFormat="1" applyFont="1" applyBorder="1">
      <alignment vertical="center"/>
    </xf>
    <xf numFmtId="177" fontId="2" fillId="0" borderId="112" xfId="0" applyNumberFormat="1" applyFont="1" applyFill="1" applyBorder="1" applyAlignment="1">
      <alignment vertical="center"/>
    </xf>
    <xf numFmtId="180" fontId="2" fillId="0" borderId="114" xfId="0" applyNumberFormat="1" applyFont="1" applyFill="1" applyBorder="1" applyAlignment="1">
      <alignment vertical="center"/>
    </xf>
    <xf numFmtId="177" fontId="2" fillId="0" borderId="111" xfId="0" applyNumberFormat="1" applyFont="1" applyBorder="1" applyAlignment="1">
      <alignment vertical="center"/>
    </xf>
    <xf numFmtId="38" fontId="2" fillId="0" borderId="17" xfId="4" applyFont="1" applyBorder="1" applyAlignment="1">
      <alignment horizontal="right" vertical="center"/>
    </xf>
    <xf numFmtId="177" fontId="2" fillId="0" borderId="111" xfId="0" applyNumberFormat="1" applyFont="1" applyFill="1" applyBorder="1" applyAlignment="1">
      <alignment vertical="center"/>
    </xf>
    <xf numFmtId="177" fontId="2" fillId="0" borderId="115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178" fontId="2" fillId="0" borderId="32" xfId="0" applyNumberFormat="1" applyFont="1" applyFill="1" applyBorder="1" applyAlignment="1">
      <alignment vertical="center"/>
    </xf>
    <xf numFmtId="178" fontId="2" fillId="0" borderId="13" xfId="0" applyNumberFormat="1" applyFont="1" applyFill="1" applyBorder="1" applyAlignment="1">
      <alignment vertical="center"/>
    </xf>
    <xf numFmtId="178" fontId="2" fillId="0" borderId="60" xfId="0" applyNumberFormat="1" applyFont="1" applyFill="1" applyBorder="1" applyAlignment="1">
      <alignment vertical="center"/>
    </xf>
    <xf numFmtId="178" fontId="2" fillId="0" borderId="113" xfId="0" applyNumberFormat="1" applyFont="1" applyBorder="1" applyAlignment="1">
      <alignment vertical="center"/>
    </xf>
    <xf numFmtId="178" fontId="2" fillId="0" borderId="111" xfId="0" applyNumberFormat="1" applyFont="1" applyBorder="1" applyAlignment="1">
      <alignment vertical="center"/>
    </xf>
    <xf numFmtId="178" fontId="2" fillId="0" borderId="117" xfId="0" applyNumberFormat="1" applyFont="1" applyBorder="1" applyAlignment="1">
      <alignment vertical="center"/>
    </xf>
    <xf numFmtId="178" fontId="2" fillId="0" borderId="122" xfId="0" applyNumberFormat="1" applyFont="1" applyBorder="1" applyAlignment="1">
      <alignment vertical="center"/>
    </xf>
    <xf numFmtId="177" fontId="2" fillId="0" borderId="109" xfId="1" applyNumberFormat="1" applyFont="1" applyBorder="1" applyAlignment="1">
      <alignment vertical="center"/>
    </xf>
    <xf numFmtId="178" fontId="2" fillId="0" borderId="109" xfId="1" applyNumberFormat="1" applyFont="1" applyBorder="1" applyAlignment="1">
      <alignment vertical="center"/>
    </xf>
    <xf numFmtId="178" fontId="2" fillId="0" borderId="127" xfId="1" applyNumberFormat="1" applyFont="1" applyBorder="1" applyAlignment="1">
      <alignment vertical="center"/>
    </xf>
    <xf numFmtId="177" fontId="10" fillId="0" borderId="109" xfId="1" applyNumberFormat="1" applyFont="1" applyBorder="1" applyAlignment="1">
      <alignment vertical="center"/>
    </xf>
    <xf numFmtId="178" fontId="2" fillId="0" borderId="128" xfId="1" applyNumberFormat="1" applyFont="1" applyBorder="1" applyAlignment="1">
      <alignment vertical="center"/>
    </xf>
    <xf numFmtId="178" fontId="2" fillId="0" borderId="32" xfId="1" applyNumberFormat="1" applyFont="1" applyBorder="1" applyAlignment="1">
      <alignment vertical="center"/>
    </xf>
    <xf numFmtId="177" fontId="2" fillId="0" borderId="129" xfId="1" applyNumberFormat="1" applyFont="1" applyBorder="1" applyAlignment="1">
      <alignment vertical="center"/>
    </xf>
    <xf numFmtId="178" fontId="2" fillId="0" borderId="11" xfId="1" applyNumberFormat="1" applyFont="1" applyFill="1" applyBorder="1" applyAlignment="1">
      <alignment vertical="center"/>
    </xf>
    <xf numFmtId="177" fontId="2" fillId="0" borderId="129" xfId="1" applyNumberFormat="1" applyFont="1" applyFill="1" applyBorder="1" applyAlignment="1">
      <alignment vertical="center"/>
    </xf>
    <xf numFmtId="178" fontId="2" fillId="0" borderId="23" xfId="1" applyNumberFormat="1" applyFont="1" applyFill="1" applyBorder="1" applyAlignment="1">
      <alignment vertical="center"/>
    </xf>
    <xf numFmtId="178" fontId="2" fillId="0" borderId="32" xfId="1" applyNumberFormat="1" applyFont="1" applyFill="1" applyBorder="1" applyAlignment="1">
      <alignment vertical="center"/>
    </xf>
    <xf numFmtId="178" fontId="2" fillId="0" borderId="49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7" fontId="2" fillId="0" borderId="40" xfId="0" applyNumberFormat="1" applyFont="1" applyBorder="1" applyAlignment="1">
      <alignment horizontal="left" vertical="center"/>
    </xf>
    <xf numFmtId="177" fontId="2" fillId="0" borderId="147" xfId="0" applyNumberFormat="1" applyFont="1" applyBorder="1" applyAlignment="1">
      <alignment vertical="center"/>
    </xf>
    <xf numFmtId="177" fontId="2" fillId="0" borderId="145" xfId="1" applyNumberFormat="1" applyFont="1" applyBorder="1" applyAlignment="1">
      <alignment vertical="center"/>
    </xf>
    <xf numFmtId="177" fontId="2" fillId="0" borderId="149" xfId="1" applyNumberFormat="1" applyFont="1" applyBorder="1" applyAlignment="1">
      <alignment vertical="center"/>
    </xf>
    <xf numFmtId="184" fontId="2" fillId="0" borderId="150" xfId="1" applyNumberFormat="1" applyFont="1" applyFill="1" applyBorder="1" applyAlignment="1">
      <alignment vertical="center"/>
    </xf>
    <xf numFmtId="184" fontId="2" fillId="0" borderId="42" xfId="1" applyNumberFormat="1" applyFont="1" applyFill="1" applyBorder="1" applyAlignment="1">
      <alignment vertical="center"/>
    </xf>
    <xf numFmtId="177" fontId="2" fillId="0" borderId="149" xfId="0" applyNumberFormat="1" applyFont="1" applyBorder="1" applyAlignment="1">
      <alignment vertical="center"/>
    </xf>
    <xf numFmtId="184" fontId="2" fillId="0" borderId="150" xfId="0" applyNumberFormat="1" applyFont="1" applyFill="1" applyBorder="1" applyAlignment="1">
      <alignment vertical="center"/>
    </xf>
    <xf numFmtId="184" fontId="2" fillId="0" borderId="29" xfId="0" applyNumberFormat="1" applyFont="1" applyFill="1" applyBorder="1" applyAlignment="1">
      <alignment vertical="center"/>
    </xf>
    <xf numFmtId="184" fontId="2" fillId="0" borderId="27" xfId="0" applyNumberFormat="1" applyFont="1" applyFill="1" applyBorder="1" applyAlignment="1">
      <alignment vertical="center"/>
    </xf>
    <xf numFmtId="177" fontId="2" fillId="0" borderId="108" xfId="0" applyNumberFormat="1" applyFont="1" applyBorder="1" applyAlignment="1">
      <alignment vertical="center"/>
    </xf>
    <xf numFmtId="177" fontId="2" fillId="0" borderId="151" xfId="0" applyNumberFormat="1" applyFont="1" applyBorder="1" applyAlignment="1">
      <alignment vertical="center"/>
    </xf>
    <xf numFmtId="177" fontId="2" fillId="0" borderId="152" xfId="0" applyNumberFormat="1" applyFont="1" applyBorder="1" applyAlignment="1">
      <alignment vertical="center"/>
    </xf>
    <xf numFmtId="177" fontId="2" fillId="0" borderId="150" xfId="0" applyNumberFormat="1" applyFont="1" applyBorder="1" applyAlignment="1">
      <alignment vertical="center"/>
    </xf>
    <xf numFmtId="177" fontId="2" fillId="0" borderId="108" xfId="0" applyNumberFormat="1" applyFont="1" applyBorder="1" applyAlignment="1">
      <alignment vertical="center" shrinkToFit="1"/>
    </xf>
    <xf numFmtId="177" fontId="2" fillId="2" borderId="10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horizontal="left" vertical="center"/>
    </xf>
    <xf numFmtId="183" fontId="2" fillId="0" borderId="153" xfId="0" applyNumberFormat="1" applyFont="1" applyBorder="1" applyAlignment="1">
      <alignment vertical="center"/>
    </xf>
    <xf numFmtId="183" fontId="2" fillId="0" borderId="3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1" applyFont="1"/>
    <xf numFmtId="177" fontId="2" fillId="0" borderId="155" xfId="1" applyNumberFormat="1" applyFont="1" applyFill="1" applyBorder="1" applyAlignment="1">
      <alignment vertical="center"/>
    </xf>
    <xf numFmtId="177" fontId="2" fillId="0" borderId="147" xfId="0" applyNumberFormat="1" applyFont="1" applyFill="1" applyBorder="1" applyAlignment="1">
      <alignment vertical="center"/>
    </xf>
    <xf numFmtId="177" fontId="2" fillId="0" borderId="155" xfId="0" applyNumberFormat="1" applyFont="1" applyFill="1" applyBorder="1" applyAlignment="1">
      <alignment vertical="center"/>
    </xf>
    <xf numFmtId="178" fontId="2" fillId="0" borderId="156" xfId="0" applyNumberFormat="1" applyFont="1" applyFill="1" applyBorder="1" applyAlignment="1">
      <alignment vertical="center"/>
    </xf>
    <xf numFmtId="177" fontId="2" fillId="0" borderId="157" xfId="0" applyNumberFormat="1" applyFont="1" applyFill="1" applyBorder="1" applyAlignment="1">
      <alignment vertical="center"/>
    </xf>
    <xf numFmtId="178" fontId="2" fillId="0" borderId="127" xfId="0" applyNumberFormat="1" applyFont="1" applyFill="1" applyBorder="1" applyAlignment="1">
      <alignment vertical="center"/>
    </xf>
    <xf numFmtId="177" fontId="2" fillId="0" borderId="147" xfId="1" applyNumberFormat="1" applyFont="1" applyFill="1" applyBorder="1" applyAlignment="1">
      <alignment vertical="center"/>
    </xf>
    <xf numFmtId="177" fontId="2" fillId="0" borderId="73" xfId="1" applyNumberFormat="1" applyFont="1" applyFill="1" applyBorder="1" applyAlignment="1">
      <alignment vertical="center"/>
    </xf>
    <xf numFmtId="177" fontId="2" fillId="0" borderId="158" xfId="1" applyNumberFormat="1" applyFont="1" applyFill="1" applyBorder="1" applyAlignment="1">
      <alignment vertical="center"/>
    </xf>
    <xf numFmtId="178" fontId="2" fillId="0" borderId="109" xfId="1" applyNumberFormat="1" applyFont="1" applyFill="1" applyBorder="1" applyAlignment="1">
      <alignment vertical="center"/>
    </xf>
    <xf numFmtId="178" fontId="2" fillId="0" borderId="127" xfId="1" applyNumberFormat="1" applyFont="1" applyFill="1" applyBorder="1" applyAlignment="1">
      <alignment vertical="center"/>
    </xf>
    <xf numFmtId="177" fontId="2" fillId="0" borderId="159" xfId="1" applyNumberFormat="1" applyFont="1" applyFill="1" applyBorder="1" applyAlignment="1">
      <alignment vertical="center"/>
    </xf>
    <xf numFmtId="177" fontId="2" fillId="0" borderId="155" xfId="1" applyNumberFormat="1" applyFont="1" applyBorder="1" applyAlignment="1">
      <alignment vertical="center"/>
    </xf>
    <xf numFmtId="178" fontId="2" fillId="0" borderId="159" xfId="1" applyNumberFormat="1" applyFont="1" applyFill="1" applyBorder="1" applyAlignment="1">
      <alignment vertical="center"/>
    </xf>
    <xf numFmtId="177" fontId="2" fillId="0" borderId="73" xfId="1" applyNumberFormat="1" applyFont="1" applyBorder="1" applyAlignment="1">
      <alignment vertical="center"/>
    </xf>
    <xf numFmtId="177" fontId="2" fillId="0" borderId="158" xfId="1" applyNumberFormat="1" applyFont="1" applyBorder="1" applyAlignment="1">
      <alignment vertical="center"/>
    </xf>
    <xf numFmtId="178" fontId="2" fillId="0" borderId="128" xfId="1" applyNumberFormat="1" applyFont="1" applyFill="1" applyBorder="1" applyAlignment="1">
      <alignment vertical="center"/>
    </xf>
    <xf numFmtId="177" fontId="2" fillId="0" borderId="72" xfId="1" applyNumberFormat="1" applyFont="1" applyFill="1" applyBorder="1" applyAlignment="1">
      <alignment vertical="center"/>
    </xf>
    <xf numFmtId="183" fontId="2" fillId="0" borderId="21" xfId="0" applyNumberFormat="1" applyFont="1" applyFill="1" applyBorder="1" applyAlignment="1">
      <alignment vertical="center"/>
    </xf>
    <xf numFmtId="183" fontId="2" fillId="0" borderId="75" xfId="0" applyNumberFormat="1" applyFont="1" applyBorder="1" applyAlignment="1">
      <alignment vertical="center"/>
    </xf>
    <xf numFmtId="177" fontId="2" fillId="0" borderId="16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76" xfId="0" applyNumberFormat="1" applyFont="1" applyFill="1" applyBorder="1" applyAlignment="1">
      <alignment vertical="center"/>
    </xf>
    <xf numFmtId="183" fontId="2" fillId="0" borderId="22" xfId="0" applyNumberFormat="1" applyFont="1" applyFill="1" applyBorder="1" applyAlignment="1">
      <alignment vertical="center"/>
    </xf>
    <xf numFmtId="183" fontId="2" fillId="0" borderId="76" xfId="0" applyNumberFormat="1" applyFont="1" applyBorder="1" applyAlignment="1">
      <alignment vertical="center"/>
    </xf>
    <xf numFmtId="0" fontId="6" fillId="0" borderId="125" xfId="0" applyFont="1" applyBorder="1" applyAlignment="1">
      <alignment vertical="center"/>
    </xf>
    <xf numFmtId="177" fontId="2" fillId="0" borderId="161" xfId="0" applyNumberFormat="1" applyFont="1" applyBorder="1" applyAlignment="1">
      <alignment vertical="center"/>
    </xf>
    <xf numFmtId="177" fontId="2" fillId="0" borderId="100" xfId="0" applyNumberFormat="1" applyFont="1" applyBorder="1" applyAlignment="1">
      <alignment vertical="center"/>
    </xf>
    <xf numFmtId="178" fontId="2" fillId="0" borderId="29" xfId="1" applyNumberFormat="1" applyFont="1" applyFill="1" applyBorder="1" applyAlignment="1">
      <alignment vertical="center"/>
    </xf>
    <xf numFmtId="178" fontId="2" fillId="0" borderId="162" xfId="1" applyNumberFormat="1" applyFont="1" applyFill="1" applyBorder="1" applyAlignment="1">
      <alignment vertical="center"/>
    </xf>
    <xf numFmtId="177" fontId="2" fillId="0" borderId="40" xfId="1" applyNumberFormat="1" applyFont="1" applyBorder="1" applyAlignment="1">
      <alignment vertical="center"/>
    </xf>
    <xf numFmtId="178" fontId="2" fillId="0" borderId="42" xfId="1" applyNumberFormat="1" applyFont="1" applyFill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26" xfId="1" applyNumberFormat="1" applyFont="1" applyBorder="1" applyAlignment="1">
      <alignment vertical="center"/>
    </xf>
    <xf numFmtId="178" fontId="2" fillId="0" borderId="163" xfId="1" applyNumberFormat="1" applyFont="1" applyFill="1" applyBorder="1" applyAlignment="1">
      <alignment vertical="center"/>
    </xf>
    <xf numFmtId="177" fontId="2" fillId="0" borderId="160" xfId="1" applyNumberFormat="1" applyFont="1" applyFill="1" applyBorder="1" applyAlignment="1">
      <alignment vertical="center"/>
    </xf>
    <xf numFmtId="177" fontId="2" fillId="0" borderId="22" xfId="1" applyNumberFormat="1" applyFont="1" applyFill="1" applyBorder="1" applyAlignment="1">
      <alignment vertical="center"/>
    </xf>
    <xf numFmtId="177" fontId="2" fillId="0" borderId="25" xfId="1" applyNumberFormat="1" applyFont="1" applyFill="1" applyBorder="1" applyAlignment="1">
      <alignment vertical="center"/>
    </xf>
    <xf numFmtId="178" fontId="2" fillId="0" borderId="28" xfId="1" applyNumberFormat="1" applyFont="1" applyFill="1" applyBorder="1" applyAlignment="1">
      <alignment vertical="center"/>
    </xf>
    <xf numFmtId="178" fontId="2" fillId="0" borderId="31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8" fontId="2" fillId="0" borderId="43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178" fontId="2" fillId="0" borderId="51" xfId="1" applyNumberFormat="1" applyFont="1" applyFill="1" applyBorder="1" applyAlignment="1">
      <alignment vertical="center"/>
    </xf>
    <xf numFmtId="177" fontId="2" fillId="0" borderId="110" xfId="1" applyNumberFormat="1" applyFont="1" applyFill="1" applyBorder="1" applyAlignment="1">
      <alignment vertical="center"/>
    </xf>
    <xf numFmtId="182" fontId="2" fillId="0" borderId="160" xfId="0" applyNumberFormat="1" applyFont="1" applyFill="1" applyBorder="1" applyAlignment="1">
      <alignment vertical="center"/>
    </xf>
    <xf numFmtId="182" fontId="2" fillId="0" borderId="22" xfId="0" applyNumberFormat="1" applyFont="1" applyFill="1" applyBorder="1" applyAlignment="1">
      <alignment vertical="center"/>
    </xf>
    <xf numFmtId="182" fontId="2" fillId="0" borderId="38" xfId="0" applyNumberFormat="1" applyFont="1" applyFill="1" applyBorder="1" applyAlignment="1">
      <alignment vertical="center"/>
    </xf>
    <xf numFmtId="183" fontId="2" fillId="0" borderId="43" xfId="0" applyNumberFormat="1" applyFont="1" applyFill="1" applyBorder="1" applyAlignment="1">
      <alignment vertical="center"/>
    </xf>
    <xf numFmtId="182" fontId="2" fillId="0" borderId="47" xfId="0" applyNumberFormat="1" applyFont="1" applyFill="1" applyBorder="1" applyAlignment="1">
      <alignment vertical="center"/>
    </xf>
    <xf numFmtId="183" fontId="2" fillId="0" borderId="25" xfId="0" applyNumberFormat="1" applyFont="1" applyFill="1" applyBorder="1" applyAlignment="1">
      <alignment vertical="center"/>
    </xf>
    <xf numFmtId="183" fontId="2" fillId="0" borderId="165" xfId="0" applyNumberFormat="1" applyFont="1" applyFill="1" applyBorder="1" applyAlignment="1">
      <alignment vertical="center"/>
    </xf>
    <xf numFmtId="182" fontId="2" fillId="0" borderId="76" xfId="0" applyNumberFormat="1" applyFont="1" applyFill="1" applyBorder="1" applyAlignment="1">
      <alignment vertical="center"/>
    </xf>
    <xf numFmtId="180" fontId="5" fillId="0" borderId="86" xfId="0" applyNumberFormat="1" applyFont="1" applyBorder="1">
      <alignment vertical="center"/>
    </xf>
    <xf numFmtId="180" fontId="5" fillId="0" borderId="86" xfId="0" applyNumberFormat="1" applyFont="1" applyBorder="1" applyAlignment="1">
      <alignment vertical="center" shrinkToFit="1"/>
    </xf>
    <xf numFmtId="180" fontId="5" fillId="0" borderId="42" xfId="0" applyNumberFormat="1" applyFont="1" applyBorder="1" applyAlignment="1">
      <alignment vertical="center" shrinkToFit="1"/>
    </xf>
    <xf numFmtId="182" fontId="5" fillId="0" borderId="86" xfId="0" applyNumberFormat="1" applyFont="1" applyBorder="1">
      <alignment vertical="center"/>
    </xf>
    <xf numFmtId="184" fontId="5" fillId="0" borderId="86" xfId="0" applyNumberFormat="1" applyFont="1" applyBorder="1">
      <alignment vertical="center"/>
    </xf>
    <xf numFmtId="177" fontId="2" fillId="0" borderId="47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vertical="center"/>
    </xf>
    <xf numFmtId="180" fontId="5" fillId="0" borderId="165" xfId="0" applyNumberFormat="1" applyFont="1" applyBorder="1" applyAlignment="1">
      <alignment vertical="center" shrinkToFit="1"/>
    </xf>
    <xf numFmtId="180" fontId="5" fillId="0" borderId="43" xfId="0" applyNumberFormat="1" applyFont="1" applyBorder="1" applyAlignment="1">
      <alignment vertical="center" shrinkToFit="1"/>
    </xf>
    <xf numFmtId="177" fontId="2" fillId="0" borderId="46" xfId="0" applyNumberFormat="1" applyFont="1" applyFill="1" applyBorder="1" applyAlignment="1">
      <alignment vertical="center"/>
    </xf>
    <xf numFmtId="0" fontId="6" fillId="0" borderId="166" xfId="0" applyFont="1" applyBorder="1">
      <alignment vertical="center"/>
    </xf>
    <xf numFmtId="0" fontId="6" fillId="0" borderId="164" xfId="0" applyFont="1" applyBorder="1">
      <alignment vertical="center"/>
    </xf>
    <xf numFmtId="177" fontId="2" fillId="0" borderId="72" xfId="0" applyNumberFormat="1" applyFont="1" applyFill="1" applyBorder="1" applyAlignment="1">
      <alignment vertical="center"/>
    </xf>
    <xf numFmtId="180" fontId="2" fillId="0" borderId="42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vertical="center"/>
    </xf>
    <xf numFmtId="180" fontId="2" fillId="0" borderId="43" xfId="0" applyNumberFormat="1" applyFont="1" applyFill="1" applyBorder="1" applyAlignment="1">
      <alignment vertical="center"/>
    </xf>
    <xf numFmtId="178" fontId="2" fillId="0" borderId="33" xfId="0" applyNumberFormat="1" applyFont="1" applyFill="1" applyBorder="1" applyAlignment="1">
      <alignment vertical="center"/>
    </xf>
    <xf numFmtId="178" fontId="2" fillId="0" borderId="21" xfId="0" applyNumberFormat="1" applyFont="1" applyFill="1" applyBorder="1" applyAlignment="1">
      <alignment vertical="center"/>
    </xf>
    <xf numFmtId="178" fontId="2" fillId="0" borderId="88" xfId="0" applyNumberFormat="1" applyFont="1" applyFill="1" applyBorder="1" applyAlignment="1">
      <alignment vertical="center"/>
    </xf>
    <xf numFmtId="178" fontId="2" fillId="0" borderId="11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76" xfId="0" applyNumberFormat="1" applyFont="1" applyFill="1" applyBorder="1" applyAlignment="1">
      <alignment vertical="center"/>
    </xf>
    <xf numFmtId="177" fontId="2" fillId="0" borderId="40" xfId="0" applyNumberFormat="1" applyFont="1" applyFill="1" applyBorder="1" applyAlignment="1">
      <alignment vertical="center"/>
    </xf>
    <xf numFmtId="178" fontId="2" fillId="0" borderId="167" xfId="0" applyNumberFormat="1" applyFont="1" applyFill="1" applyBorder="1" applyAlignment="1">
      <alignment vertical="center"/>
    </xf>
    <xf numFmtId="177" fontId="2" fillId="0" borderId="168" xfId="0" applyNumberFormat="1" applyFont="1" applyFill="1" applyBorder="1" applyAlignment="1">
      <alignment vertical="center"/>
    </xf>
    <xf numFmtId="178" fontId="2" fillId="0" borderId="74" xfId="0" applyNumberFormat="1" applyFont="1" applyFill="1" applyBorder="1" applyAlignment="1">
      <alignment vertical="center"/>
    </xf>
    <xf numFmtId="177" fontId="2" fillId="0" borderId="38" xfId="0" applyNumberFormat="1" applyFont="1" applyFill="1" applyBorder="1" applyAlignment="1">
      <alignment vertical="center"/>
    </xf>
    <xf numFmtId="178" fontId="2" fillId="0" borderId="91" xfId="0" applyNumberFormat="1" applyFont="1" applyFill="1" applyBorder="1" applyAlignment="1">
      <alignment vertical="center"/>
    </xf>
    <xf numFmtId="177" fontId="2" fillId="0" borderId="93" xfId="0" applyNumberFormat="1" applyFont="1" applyFill="1" applyBorder="1" applyAlignment="1">
      <alignment vertical="center"/>
    </xf>
    <xf numFmtId="178" fontId="2" fillId="0" borderId="12" xfId="0" applyNumberFormat="1" applyFont="1" applyFill="1" applyBorder="1" applyAlignment="1">
      <alignment vertical="center"/>
    </xf>
    <xf numFmtId="177" fontId="2" fillId="0" borderId="131" xfId="1" applyNumberFormat="1" applyFont="1" applyFill="1" applyBorder="1" applyAlignment="1">
      <alignment vertical="center"/>
    </xf>
    <xf numFmtId="178" fontId="2" fillId="0" borderId="74" xfId="1" applyNumberFormat="1" applyFont="1" applyFill="1" applyBorder="1" applyAlignment="1">
      <alignment vertical="center"/>
    </xf>
    <xf numFmtId="178" fontId="2" fillId="0" borderId="33" xfId="1" applyNumberFormat="1" applyFont="1" applyFill="1" applyBorder="1" applyAlignment="1">
      <alignment vertical="center"/>
    </xf>
    <xf numFmtId="177" fontId="2" fillId="0" borderId="131" xfId="1" applyNumberFormat="1" applyFont="1" applyBorder="1" applyAlignment="1">
      <alignment vertical="center"/>
    </xf>
    <xf numFmtId="178" fontId="2" fillId="0" borderId="143" xfId="1" applyNumberFormat="1" applyFont="1" applyFill="1" applyBorder="1" applyAlignment="1">
      <alignment vertical="center"/>
    </xf>
    <xf numFmtId="177" fontId="2" fillId="0" borderId="169" xfId="1" applyNumberFormat="1" applyFont="1" applyFill="1" applyBorder="1" applyAlignment="1">
      <alignment vertical="center"/>
    </xf>
    <xf numFmtId="178" fontId="2" fillId="0" borderId="47" xfId="1" applyNumberFormat="1" applyFont="1" applyFill="1" applyBorder="1" applyAlignment="1">
      <alignment vertical="center"/>
    </xf>
    <xf numFmtId="178" fontId="2" fillId="0" borderId="12" xfId="1" applyNumberFormat="1" applyFont="1" applyFill="1" applyBorder="1" applyAlignment="1">
      <alignment vertical="center"/>
    </xf>
    <xf numFmtId="178" fontId="2" fillId="0" borderId="110" xfId="1" applyNumberFormat="1" applyFont="1" applyFill="1" applyBorder="1" applyAlignment="1">
      <alignment vertical="center"/>
    </xf>
    <xf numFmtId="177" fontId="2" fillId="0" borderId="169" xfId="1" applyNumberFormat="1" applyFont="1" applyBorder="1" applyAlignment="1">
      <alignment vertical="center"/>
    </xf>
    <xf numFmtId="178" fontId="2" fillId="0" borderId="47" xfId="1" applyNumberFormat="1" applyFont="1" applyBorder="1" applyAlignment="1">
      <alignment vertical="center"/>
    </xf>
    <xf numFmtId="178" fontId="2" fillId="0" borderId="170" xfId="1" applyNumberFormat="1" applyFont="1" applyFill="1" applyBorder="1" applyAlignment="1">
      <alignment vertical="center"/>
    </xf>
    <xf numFmtId="183" fontId="2" fillId="0" borderId="171" xfId="0" applyNumberFormat="1" applyFont="1" applyBorder="1" applyAlignment="1">
      <alignment vertical="center"/>
    </xf>
    <xf numFmtId="183" fontId="2" fillId="0" borderId="162" xfId="0" applyNumberFormat="1" applyFont="1" applyBorder="1" applyAlignment="1">
      <alignment vertical="center"/>
    </xf>
    <xf numFmtId="184" fontId="2" fillId="0" borderId="43" xfId="1" applyNumberFormat="1" applyFont="1" applyFill="1" applyBorder="1" applyAlignment="1">
      <alignment vertical="center"/>
    </xf>
    <xf numFmtId="184" fontId="2" fillId="0" borderId="28" xfId="0" applyNumberFormat="1" applyFont="1" applyFill="1" applyBorder="1" applyAlignment="1">
      <alignment vertical="center"/>
    </xf>
    <xf numFmtId="177" fontId="2" fillId="0" borderId="165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83" fontId="2" fillId="0" borderId="31" xfId="0" applyNumberFormat="1" applyFont="1" applyBorder="1" applyAlignment="1">
      <alignment vertical="center"/>
    </xf>
    <xf numFmtId="180" fontId="5" fillId="0" borderId="165" xfId="0" applyNumberFormat="1" applyFont="1" applyFill="1" applyBorder="1">
      <alignment vertical="center"/>
    </xf>
    <xf numFmtId="182" fontId="5" fillId="0" borderId="165" xfId="0" applyNumberFormat="1" applyFont="1" applyFill="1" applyBorder="1">
      <alignment vertical="center"/>
    </xf>
    <xf numFmtId="184" fontId="5" fillId="0" borderId="165" xfId="0" applyNumberFormat="1" applyFont="1" applyFill="1" applyBorder="1">
      <alignment vertical="center"/>
    </xf>
    <xf numFmtId="38" fontId="2" fillId="0" borderId="15" xfId="4" applyFont="1" applyBorder="1" applyAlignment="1">
      <alignment horizontal="right" vertical="center"/>
    </xf>
    <xf numFmtId="38" fontId="2" fillId="0" borderId="160" xfId="4" applyFont="1" applyBorder="1" applyAlignment="1">
      <alignment horizontal="right" vertical="center"/>
    </xf>
    <xf numFmtId="0" fontId="6" fillId="0" borderId="166" xfId="0" applyFont="1" applyBorder="1" applyAlignment="1">
      <alignment vertical="center"/>
    </xf>
    <xf numFmtId="0" fontId="6" fillId="0" borderId="164" xfId="0" applyFont="1" applyBorder="1" applyAlignment="1">
      <alignment vertical="center"/>
    </xf>
    <xf numFmtId="184" fontId="8" fillId="0" borderId="15" xfId="0" applyNumberFormat="1" applyFont="1" applyFill="1" applyBorder="1" applyAlignment="1">
      <alignment vertical="center"/>
    </xf>
    <xf numFmtId="184" fontId="8" fillId="0" borderId="21" xfId="0" applyNumberFormat="1" applyFont="1" applyFill="1" applyBorder="1" applyAlignment="1">
      <alignment vertical="center"/>
    </xf>
    <xf numFmtId="184" fontId="8" fillId="0" borderId="40" xfId="0" applyNumberFormat="1" applyFont="1" applyFill="1" applyBorder="1" applyAlignment="1">
      <alignment vertical="center"/>
    </xf>
    <xf numFmtId="183" fontId="8" fillId="0" borderId="42" xfId="0" applyNumberFormat="1" applyFont="1" applyFill="1" applyBorder="1" applyAlignment="1">
      <alignment vertical="center"/>
    </xf>
    <xf numFmtId="183" fontId="8" fillId="0" borderId="86" xfId="0" applyNumberFormat="1" applyFont="1" applyFill="1" applyBorder="1" applyAlignment="1">
      <alignment vertical="center"/>
    </xf>
    <xf numFmtId="184" fontId="8" fillId="0" borderId="88" xfId="0" applyNumberFormat="1" applyFont="1" applyFill="1" applyBorder="1" applyAlignment="1">
      <alignment vertical="center"/>
    </xf>
    <xf numFmtId="184" fontId="8" fillId="0" borderId="160" xfId="0" applyNumberFormat="1" applyFont="1" applyFill="1" applyBorder="1" applyAlignment="1">
      <alignment vertical="center"/>
    </xf>
    <xf numFmtId="184" fontId="8" fillId="0" borderId="22" xfId="0" applyNumberFormat="1" applyFont="1" applyFill="1" applyBorder="1" applyAlignment="1">
      <alignment vertical="center"/>
    </xf>
    <xf numFmtId="184" fontId="8" fillId="0" borderId="38" xfId="0" applyNumberFormat="1" applyFont="1" applyFill="1" applyBorder="1" applyAlignment="1">
      <alignment vertical="center"/>
    </xf>
    <xf numFmtId="183" fontId="8" fillId="0" borderId="43" xfId="0" applyNumberFormat="1" applyFont="1" applyFill="1" applyBorder="1" applyAlignment="1">
      <alignment vertical="center"/>
    </xf>
    <xf numFmtId="183" fontId="8" fillId="0" borderId="47" xfId="0" applyNumberFormat="1" applyFont="1" applyFill="1" applyBorder="1" applyAlignment="1">
      <alignment vertical="center"/>
    </xf>
    <xf numFmtId="183" fontId="8" fillId="0" borderId="165" xfId="0" applyNumberFormat="1" applyFont="1" applyFill="1" applyBorder="1" applyAlignment="1">
      <alignment vertical="center"/>
    </xf>
    <xf numFmtId="184" fontId="8" fillId="0" borderId="76" xfId="0" applyNumberFormat="1" applyFont="1" applyFill="1" applyBorder="1" applyAlignment="1">
      <alignment vertical="center"/>
    </xf>
    <xf numFmtId="0" fontId="2" fillId="0" borderId="75" xfId="1" applyNumberFormat="1" applyFont="1" applyFill="1" applyBorder="1" applyAlignment="1">
      <alignment horizontal="center" vertical="center" wrapText="1"/>
    </xf>
    <xf numFmtId="177" fontId="2" fillId="0" borderId="104" xfId="1" applyNumberFormat="1" applyFont="1" applyFill="1" applyBorder="1" applyAlignment="1">
      <alignment vertical="center"/>
    </xf>
    <xf numFmtId="177" fontId="2" fillId="0" borderId="81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173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0" fontId="2" fillId="0" borderId="102" xfId="1" applyNumberFormat="1" applyFont="1" applyFill="1" applyBorder="1" applyAlignment="1">
      <alignment horizontal="center" vertical="center" wrapText="1"/>
    </xf>
    <xf numFmtId="177" fontId="2" fillId="0" borderId="175" xfId="1" applyNumberFormat="1" applyFont="1" applyFill="1" applyBorder="1" applyAlignment="1">
      <alignment vertical="center"/>
    </xf>
    <xf numFmtId="177" fontId="2" fillId="0" borderId="176" xfId="1" applyNumberFormat="1" applyFont="1" applyFill="1" applyBorder="1" applyAlignment="1">
      <alignment vertical="center"/>
    </xf>
    <xf numFmtId="177" fontId="2" fillId="0" borderId="95" xfId="1" applyNumberFormat="1" applyFont="1" applyFill="1" applyBorder="1" applyAlignment="1">
      <alignment vertical="center"/>
    </xf>
    <xf numFmtId="177" fontId="2" fillId="0" borderId="130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178" fontId="2" fillId="0" borderId="19" xfId="1" applyNumberFormat="1" applyFont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35" xfId="0" applyNumberFormat="1" applyFont="1" applyFill="1" applyBorder="1" applyAlignment="1">
      <alignment vertical="center"/>
    </xf>
    <xf numFmtId="177" fontId="2" fillId="0" borderId="75" xfId="0" applyNumberFormat="1" applyFont="1" applyFill="1" applyBorder="1" applyAlignment="1">
      <alignment vertical="center"/>
    </xf>
    <xf numFmtId="183" fontId="2" fillId="0" borderId="35" xfId="0" applyNumberFormat="1" applyFont="1" applyFill="1" applyBorder="1" applyAlignment="1">
      <alignment vertical="center"/>
    </xf>
    <xf numFmtId="177" fontId="2" fillId="0" borderId="14" xfId="1" applyNumberFormat="1" applyFont="1" applyFill="1" applyBorder="1" applyAlignment="1">
      <alignment vertical="center"/>
    </xf>
    <xf numFmtId="177" fontId="2" fillId="0" borderId="63" xfId="1" applyNumberFormat="1" applyFont="1" applyFill="1" applyBorder="1" applyAlignment="1">
      <alignment vertical="center"/>
    </xf>
    <xf numFmtId="178" fontId="2" fillId="0" borderId="152" xfId="1" applyNumberFormat="1" applyFont="1" applyFill="1" applyBorder="1" applyAlignment="1">
      <alignment vertical="center"/>
    </xf>
    <xf numFmtId="178" fontId="2" fillId="0" borderId="171" xfId="1" applyNumberFormat="1" applyFont="1" applyFill="1" applyBorder="1" applyAlignment="1">
      <alignment vertical="center"/>
    </xf>
    <xf numFmtId="178" fontId="2" fillId="0" borderId="64" xfId="1" applyNumberFormat="1" applyFont="1" applyFill="1" applyBorder="1" applyAlignment="1">
      <alignment vertical="center"/>
    </xf>
    <xf numFmtId="177" fontId="2" fillId="0" borderId="65" xfId="1" applyNumberFormat="1" applyFont="1" applyFill="1" applyBorder="1" applyAlignment="1">
      <alignment vertical="center"/>
    </xf>
    <xf numFmtId="177" fontId="2" fillId="0" borderId="63" xfId="1" applyNumberFormat="1" applyFont="1" applyBorder="1" applyAlignment="1">
      <alignment vertical="center"/>
    </xf>
    <xf numFmtId="178" fontId="2" fillId="0" borderId="177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82" fontId="2" fillId="0" borderId="14" xfId="0" applyNumberFormat="1" applyFont="1" applyFill="1" applyBorder="1" applyAlignment="1">
      <alignment vertical="center"/>
    </xf>
    <xf numFmtId="182" fontId="2" fillId="0" borderId="35" xfId="0" applyNumberFormat="1" applyFont="1" applyFill="1" applyBorder="1" applyAlignment="1">
      <alignment vertical="center"/>
    </xf>
    <xf numFmtId="182" fontId="2" fillId="0" borderId="39" xfId="0" applyNumberFormat="1" applyFont="1" applyFill="1" applyBorder="1" applyAlignment="1">
      <alignment vertical="center"/>
    </xf>
    <xf numFmtId="183" fontId="2" fillId="0" borderId="64" xfId="0" applyNumberFormat="1" applyFont="1" applyFill="1" applyBorder="1" applyAlignment="1">
      <alignment vertical="center"/>
    </xf>
    <xf numFmtId="183" fontId="2" fillId="0" borderId="63" xfId="0" applyNumberFormat="1" applyFont="1" applyFill="1" applyBorder="1" applyAlignment="1">
      <alignment vertical="center"/>
    </xf>
    <xf numFmtId="183" fontId="2" fillId="0" borderId="108" xfId="0" applyNumberFormat="1" applyFont="1" applyFill="1" applyBorder="1" applyAlignment="1">
      <alignment vertical="center"/>
    </xf>
    <xf numFmtId="182" fontId="2" fillId="0" borderId="75" xfId="0" applyNumberFormat="1" applyFont="1" applyFill="1" applyBorder="1" applyAlignment="1">
      <alignment vertical="center"/>
    </xf>
    <xf numFmtId="177" fontId="2" fillId="0" borderId="63" xfId="0" applyNumberFormat="1" applyFont="1" applyFill="1" applyBorder="1" applyAlignment="1">
      <alignment vertical="center"/>
    </xf>
    <xf numFmtId="180" fontId="5" fillId="0" borderId="108" xfId="0" applyNumberFormat="1" applyFont="1" applyFill="1" applyBorder="1">
      <alignment vertical="center"/>
    </xf>
    <xf numFmtId="180" fontId="5" fillId="0" borderId="108" xfId="0" applyNumberFormat="1" applyFont="1" applyBorder="1" applyAlignment="1">
      <alignment vertical="center" shrinkToFit="1"/>
    </xf>
    <xf numFmtId="180" fontId="5" fillId="0" borderId="64" xfId="0" applyNumberFormat="1" applyFont="1" applyBorder="1" applyAlignment="1">
      <alignment vertical="center" shrinkToFit="1"/>
    </xf>
    <xf numFmtId="177" fontId="2" fillId="0" borderId="65" xfId="0" applyNumberFormat="1" applyFont="1" applyFill="1" applyBorder="1" applyAlignment="1">
      <alignment vertical="center"/>
    </xf>
    <xf numFmtId="182" fontId="5" fillId="0" borderId="108" xfId="0" applyNumberFormat="1" applyFont="1" applyFill="1" applyBorder="1">
      <alignment vertical="center"/>
    </xf>
    <xf numFmtId="184" fontId="5" fillId="0" borderId="108" xfId="0" applyNumberFormat="1" applyFont="1" applyFill="1" applyBorder="1">
      <alignment vertical="center"/>
    </xf>
    <xf numFmtId="0" fontId="6" fillId="0" borderId="68" xfId="0" applyFont="1" applyBorder="1">
      <alignment vertical="center"/>
    </xf>
    <xf numFmtId="177" fontId="2" fillId="0" borderId="54" xfId="0" applyNumberFormat="1" applyFont="1" applyFill="1" applyBorder="1" applyAlignment="1">
      <alignment vertical="center"/>
    </xf>
    <xf numFmtId="180" fontId="2" fillId="0" borderId="64" xfId="0" applyNumberFormat="1" applyFont="1" applyFill="1" applyBorder="1" applyAlignment="1">
      <alignment vertical="center"/>
    </xf>
    <xf numFmtId="178" fontId="2" fillId="0" borderId="34" xfId="0" applyNumberFormat="1" applyFont="1" applyFill="1" applyBorder="1" applyAlignment="1">
      <alignment vertical="center"/>
    </xf>
    <xf numFmtId="178" fontId="2" fillId="0" borderId="35" xfId="0" applyNumberFormat="1" applyFont="1" applyFill="1" applyBorder="1" applyAlignment="1">
      <alignment vertical="center"/>
    </xf>
    <xf numFmtId="178" fontId="2" fillId="0" borderId="75" xfId="0" applyNumberFormat="1" applyFont="1" applyFill="1" applyBorder="1" applyAlignment="1">
      <alignment vertical="center"/>
    </xf>
    <xf numFmtId="38" fontId="2" fillId="0" borderId="14" xfId="4" applyFont="1" applyBorder="1" applyAlignment="1">
      <alignment horizontal="right" vertical="center"/>
    </xf>
    <xf numFmtId="0" fontId="6" fillId="0" borderId="68" xfId="0" applyFont="1" applyBorder="1" applyAlignment="1">
      <alignment vertical="center"/>
    </xf>
    <xf numFmtId="177" fontId="2" fillId="0" borderId="39" xfId="0" applyNumberFormat="1" applyFont="1" applyFill="1" applyBorder="1" applyAlignment="1">
      <alignment vertical="center"/>
    </xf>
    <xf numFmtId="178" fontId="2" fillId="0" borderId="178" xfId="0" applyNumberFormat="1" applyFont="1" applyFill="1" applyBorder="1" applyAlignment="1">
      <alignment vertical="center"/>
    </xf>
    <xf numFmtId="177" fontId="2" fillId="0" borderId="179" xfId="0" applyNumberFormat="1" applyFont="1" applyFill="1" applyBorder="1" applyAlignment="1">
      <alignment vertical="center"/>
    </xf>
    <xf numFmtId="178" fontId="2" fillId="0" borderId="55" xfId="0" applyNumberFormat="1" applyFont="1" applyFill="1" applyBorder="1" applyAlignment="1">
      <alignment vertical="center"/>
    </xf>
    <xf numFmtId="177" fontId="2" fillId="0" borderId="130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vertical="center"/>
    </xf>
    <xf numFmtId="178" fontId="2" fillId="0" borderId="55" xfId="1" applyNumberFormat="1" applyFont="1" applyFill="1" applyBorder="1" applyAlignment="1">
      <alignment vertical="center"/>
    </xf>
    <xf numFmtId="178" fontId="2" fillId="0" borderId="34" xfId="1" applyNumberFormat="1" applyFont="1" applyFill="1" applyBorder="1" applyAlignment="1">
      <alignment vertical="center"/>
    </xf>
    <xf numFmtId="178" fontId="2" fillId="0" borderId="142" xfId="1" applyNumberFormat="1" applyFont="1" applyFill="1" applyBorder="1" applyAlignment="1">
      <alignment vertical="center"/>
    </xf>
    <xf numFmtId="184" fontId="8" fillId="0" borderId="14" xfId="0" applyNumberFormat="1" applyFont="1" applyFill="1" applyBorder="1" applyAlignment="1">
      <alignment vertical="center"/>
    </xf>
    <xf numFmtId="184" fontId="8" fillId="0" borderId="35" xfId="0" applyNumberFormat="1" applyFont="1" applyFill="1" applyBorder="1" applyAlignment="1">
      <alignment vertical="center"/>
    </xf>
    <xf numFmtId="184" fontId="8" fillId="0" borderId="39" xfId="0" applyNumberFormat="1" applyFont="1" applyFill="1" applyBorder="1" applyAlignment="1">
      <alignment vertical="center"/>
    </xf>
    <xf numFmtId="183" fontId="8" fillId="0" borderId="64" xfId="0" applyNumberFormat="1" applyFont="1" applyFill="1" applyBorder="1" applyAlignment="1">
      <alignment vertical="center"/>
    </xf>
    <xf numFmtId="183" fontId="8" fillId="0" borderId="19" xfId="0" applyNumberFormat="1" applyFont="1" applyFill="1" applyBorder="1" applyAlignment="1">
      <alignment vertical="center"/>
    </xf>
    <xf numFmtId="183" fontId="8" fillId="0" borderId="108" xfId="0" applyNumberFormat="1" applyFont="1" applyFill="1" applyBorder="1" applyAlignment="1">
      <alignment vertical="center"/>
    </xf>
    <xf numFmtId="184" fontId="8" fillId="0" borderId="75" xfId="0" applyNumberFormat="1" applyFont="1" applyFill="1" applyBorder="1" applyAlignment="1">
      <alignment vertical="center"/>
    </xf>
    <xf numFmtId="184" fontId="2" fillId="0" borderId="64" xfId="1" applyNumberFormat="1" applyFont="1" applyFill="1" applyBorder="1" applyAlignment="1">
      <alignment vertical="center"/>
    </xf>
    <xf numFmtId="184" fontId="2" fillId="0" borderId="152" xfId="0" applyNumberFormat="1" applyFont="1" applyFill="1" applyBorder="1" applyAlignment="1">
      <alignment vertical="center"/>
    </xf>
    <xf numFmtId="177" fontId="2" fillId="0" borderId="108" xfId="0" applyNumberFormat="1" applyFont="1" applyFill="1" applyBorder="1" applyAlignment="1">
      <alignment vertical="center"/>
    </xf>
    <xf numFmtId="177" fontId="2" fillId="0" borderId="15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7" fontId="2" fillId="0" borderId="180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0" fontId="10" fillId="0" borderId="33" xfId="1" applyNumberFormat="1" applyFont="1" applyFill="1" applyBorder="1" applyAlignment="1">
      <alignment horizontal="center" vertical="center"/>
    </xf>
    <xf numFmtId="0" fontId="10" fillId="0" borderId="80" xfId="1" applyNumberFormat="1" applyFont="1" applyFill="1" applyBorder="1" applyAlignment="1">
      <alignment horizontal="center" vertical="center"/>
    </xf>
    <xf numFmtId="177" fontId="2" fillId="0" borderId="106" xfId="1" applyNumberFormat="1" applyFont="1" applyFill="1" applyBorder="1" applyAlignment="1">
      <alignment vertical="center"/>
    </xf>
    <xf numFmtId="177" fontId="2" fillId="0" borderId="172" xfId="1" applyNumberFormat="1" applyFont="1" applyFill="1" applyBorder="1" applyAlignment="1">
      <alignment vertical="center"/>
    </xf>
    <xf numFmtId="177" fontId="2" fillId="0" borderId="105" xfId="1" applyNumberFormat="1" applyFont="1" applyFill="1" applyBorder="1" applyAlignment="1">
      <alignment vertical="center"/>
    </xf>
    <xf numFmtId="0" fontId="10" fillId="0" borderId="154" xfId="1" applyNumberFormat="1" applyFont="1" applyFill="1" applyBorder="1" applyAlignment="1">
      <alignment vertical="center"/>
    </xf>
    <xf numFmtId="0" fontId="10" fillId="0" borderId="56" xfId="1" applyNumberFormat="1" applyFont="1" applyFill="1" applyBorder="1" applyAlignment="1">
      <alignment horizontal="left" vertical="center"/>
    </xf>
    <xf numFmtId="177" fontId="2" fillId="0" borderId="174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0" fontId="10" fillId="0" borderId="81" xfId="1" applyNumberFormat="1" applyFont="1" applyFill="1" applyBorder="1" applyAlignment="1">
      <alignment vertical="center"/>
    </xf>
    <xf numFmtId="0" fontId="10" fillId="0" borderId="21" xfId="1" applyNumberFormat="1" applyFont="1" applyFill="1" applyBorder="1" applyAlignment="1">
      <alignment horizontal="left" vertical="center"/>
    </xf>
    <xf numFmtId="0" fontId="10" fillId="0" borderId="21" xfId="1" applyNumberFormat="1" applyFont="1" applyFill="1" applyBorder="1" applyAlignment="1">
      <alignment vertical="center"/>
    </xf>
    <xf numFmtId="0" fontId="10" fillId="0" borderId="81" xfId="1" applyNumberFormat="1" applyFont="1" applyFill="1" applyBorder="1" applyAlignment="1">
      <alignment horizontal="left" vertical="center"/>
    </xf>
    <xf numFmtId="0" fontId="10" fillId="0" borderId="82" xfId="1" applyNumberFormat="1" applyFont="1" applyFill="1" applyBorder="1" applyAlignment="1">
      <alignment vertical="center"/>
    </xf>
    <xf numFmtId="0" fontId="10" fillId="0" borderId="40" xfId="1" applyNumberFormat="1" applyFont="1" applyFill="1" applyBorder="1" applyAlignment="1">
      <alignment vertical="center"/>
    </xf>
    <xf numFmtId="177" fontId="2" fillId="0" borderId="36" xfId="1" applyNumberFormat="1" applyFont="1" applyFill="1" applyBorder="1" applyAlignment="1">
      <alignment vertical="center"/>
    </xf>
    <xf numFmtId="177" fontId="10" fillId="0" borderId="87" xfId="1" applyNumberFormat="1" applyFont="1" applyFill="1" applyBorder="1" applyAlignment="1">
      <alignment vertical="center"/>
    </xf>
    <xf numFmtId="177" fontId="10" fillId="0" borderId="88" xfId="1" applyNumberFormat="1" applyFont="1" applyFill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76" xfId="1" applyNumberFormat="1" applyFont="1" applyFill="1" applyBorder="1" applyAlignment="1">
      <alignment vertical="center"/>
    </xf>
    <xf numFmtId="0" fontId="1" fillId="0" borderId="0" xfId="1" applyFill="1"/>
    <xf numFmtId="0" fontId="2" fillId="0" borderId="103" xfId="1" applyNumberFormat="1" applyFont="1" applyFill="1" applyBorder="1" applyAlignment="1">
      <alignment horizontal="center" vertical="center" wrapText="1"/>
    </xf>
    <xf numFmtId="0" fontId="2" fillId="0" borderId="76" xfId="1" applyNumberFormat="1" applyFont="1" applyFill="1" applyBorder="1" applyAlignment="1">
      <alignment horizontal="center" vertical="center" wrapText="1"/>
    </xf>
    <xf numFmtId="0" fontId="2" fillId="0" borderId="77" xfId="1" applyNumberFormat="1" applyFont="1" applyFill="1" applyBorder="1" applyAlignment="1">
      <alignment horizontal="center" vertical="center" wrapText="1"/>
    </xf>
    <xf numFmtId="182" fontId="2" fillId="0" borderId="79" xfId="0" applyNumberFormat="1" applyFont="1" applyFill="1" applyBorder="1" applyAlignment="1">
      <alignment vertical="center"/>
    </xf>
    <xf numFmtId="183" fontId="2" fillId="0" borderId="79" xfId="0" applyNumberFormat="1" applyFont="1" applyFill="1" applyBorder="1" applyAlignment="1">
      <alignment vertical="center"/>
    </xf>
    <xf numFmtId="177" fontId="2" fillId="0" borderId="79" xfId="0" applyNumberFormat="1" applyFont="1" applyFill="1" applyBorder="1" applyAlignment="1">
      <alignment vertical="center"/>
    </xf>
    <xf numFmtId="180" fontId="2" fillId="0" borderId="79" xfId="0" applyNumberFormat="1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9" fillId="2" borderId="13" xfId="0" applyFont="1" applyFill="1" applyBorder="1" applyAlignment="1">
      <alignment horizontal="center" vertical="center" textRotation="255" shrinkToFit="1"/>
    </xf>
    <xf numFmtId="0" fontId="13" fillId="2" borderId="13" xfId="0" applyFont="1" applyFill="1" applyBorder="1" applyAlignment="1">
      <alignment horizontal="center" vertical="center" textRotation="255" shrinkToFit="1"/>
    </xf>
    <xf numFmtId="0" fontId="13" fillId="2" borderId="32" xfId="0" applyFont="1" applyFill="1" applyBorder="1">
      <alignment vertical="center"/>
    </xf>
    <xf numFmtId="0" fontId="13" fillId="2" borderId="13" xfId="0" applyFont="1" applyFill="1" applyBorder="1" applyAlignment="1">
      <alignment vertical="center" shrinkToFit="1"/>
    </xf>
    <xf numFmtId="0" fontId="17" fillId="2" borderId="32" xfId="0" applyFont="1" applyFill="1" applyBorder="1" applyAlignment="1">
      <alignment horizontal="right" vertical="center"/>
    </xf>
    <xf numFmtId="0" fontId="17" fillId="2" borderId="13" xfId="0" applyFont="1" applyFill="1" applyBorder="1" applyAlignment="1">
      <alignment horizontal="right" vertical="center"/>
    </xf>
    <xf numFmtId="0" fontId="16" fillId="2" borderId="13" xfId="0" applyFont="1" applyFill="1" applyBorder="1">
      <alignment vertical="center"/>
    </xf>
    <xf numFmtId="0" fontId="17" fillId="2" borderId="13" xfId="0" applyFont="1" applyFill="1" applyBorder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6" fillId="2" borderId="0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5" fillId="2" borderId="35" xfId="0" applyFont="1" applyFill="1" applyBorder="1" applyAlignment="1">
      <alignment horizontal="center" vertical="center"/>
    </xf>
    <xf numFmtId="0" fontId="6" fillId="2" borderId="18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3" fontId="0" fillId="2" borderId="35" xfId="0" applyNumberFormat="1" applyFill="1" applyBorder="1">
      <alignment vertical="center"/>
    </xf>
    <xf numFmtId="185" fontId="0" fillId="2" borderId="184" xfId="5" applyNumberFormat="1" applyFont="1" applyFill="1" applyBorder="1">
      <alignment vertical="center"/>
    </xf>
    <xf numFmtId="0" fontId="0" fillId="2" borderId="35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183" fontId="0" fillId="2" borderId="185" xfId="0" applyNumberFormat="1" applyFill="1" applyBorder="1">
      <alignment vertical="center"/>
    </xf>
    <xf numFmtId="0" fontId="0" fillId="2" borderId="186" xfId="0" applyFill="1" applyBorder="1">
      <alignment vertical="center"/>
    </xf>
    <xf numFmtId="0" fontId="19" fillId="0" borderId="35" xfId="0" applyFont="1" applyBorder="1">
      <alignment vertical="center"/>
    </xf>
    <xf numFmtId="0" fontId="19" fillId="0" borderId="7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13" xfId="0" applyFont="1" applyBorder="1" applyAlignment="1">
      <alignment horizontal="left" vertical="center"/>
    </xf>
    <xf numFmtId="185" fontId="19" fillId="0" borderId="13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0" fontId="8" fillId="0" borderId="54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177" fontId="1" fillId="0" borderId="78" xfId="1" applyNumberFormat="1" applyFont="1" applyBorder="1" applyAlignment="1">
      <alignment vertical="center"/>
    </xf>
    <xf numFmtId="177" fontId="8" fillId="0" borderId="70" xfId="1" applyNumberFormat="1" applyFont="1" applyBorder="1" applyAlignment="1">
      <alignment vertical="center"/>
    </xf>
    <xf numFmtId="0" fontId="13" fillId="0" borderId="79" xfId="0" applyFont="1" applyBorder="1">
      <alignment vertical="center"/>
    </xf>
    <xf numFmtId="177" fontId="1" fillId="0" borderId="22" xfId="1" applyNumberFormat="1" applyFont="1" applyBorder="1" applyAlignment="1">
      <alignment vertical="center"/>
    </xf>
    <xf numFmtId="177" fontId="1" fillId="0" borderId="38" xfId="1" applyNumberFormat="1" applyFont="1" applyBorder="1" applyAlignment="1">
      <alignment vertical="center"/>
    </xf>
    <xf numFmtId="0" fontId="13" fillId="0" borderId="94" xfId="0" applyFont="1" applyBorder="1">
      <alignment vertical="center"/>
    </xf>
    <xf numFmtId="177" fontId="1" fillId="0" borderId="76" xfId="1" applyNumberFormat="1" applyFont="1" applyBorder="1" applyAlignment="1">
      <alignment vertical="center"/>
    </xf>
    <xf numFmtId="177" fontId="2" fillId="0" borderId="75" xfId="1" applyNumberFormat="1" applyFont="1" applyFill="1" applyBorder="1" applyAlignment="1">
      <alignment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4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177" fontId="1" fillId="0" borderId="78" xfId="1" applyNumberFormat="1" applyFont="1" applyBorder="1" applyAlignment="1">
      <alignment horizontal="left" vertical="center"/>
    </xf>
    <xf numFmtId="177" fontId="1" fillId="0" borderId="70" xfId="1" applyNumberFormat="1" applyFont="1" applyBorder="1" applyAlignment="1">
      <alignment horizontal="left" vertical="center"/>
    </xf>
    <xf numFmtId="178" fontId="8" fillId="0" borderId="17" xfId="1" applyNumberFormat="1" applyFont="1" applyFill="1" applyBorder="1" applyAlignment="1">
      <alignment vertical="center"/>
    </xf>
    <xf numFmtId="178" fontId="8" fillId="0" borderId="17" xfId="1" applyNumberFormat="1" applyFont="1" applyFill="1" applyBorder="1" applyAlignment="1">
      <alignment vertical="center" shrinkToFit="1"/>
    </xf>
    <xf numFmtId="178" fontId="2" fillId="0" borderId="14" xfId="1" applyNumberFormat="1" applyFont="1" applyFill="1" applyBorder="1" applyAlignment="1">
      <alignment vertical="center"/>
    </xf>
    <xf numFmtId="178" fontId="2" fillId="0" borderId="160" xfId="1" applyNumberFormat="1" applyFont="1" applyFill="1" applyBorder="1" applyAlignment="1">
      <alignment vertical="center"/>
    </xf>
    <xf numFmtId="0" fontId="15" fillId="0" borderId="80" xfId="0" applyFont="1" applyBorder="1">
      <alignment vertical="center"/>
    </xf>
    <xf numFmtId="177" fontId="1" fillId="0" borderId="22" xfId="1" applyNumberFormat="1" applyFont="1" applyBorder="1" applyAlignment="1">
      <alignment horizontal="left" vertical="center" shrinkToFit="1"/>
    </xf>
    <xf numFmtId="178" fontId="8" fillId="0" borderId="13" xfId="1" applyNumberFormat="1" applyFont="1" applyFill="1" applyBorder="1" applyAlignment="1">
      <alignment horizontal="right" vertical="center"/>
    </xf>
    <xf numFmtId="178" fontId="8" fillId="0" borderId="13" xfId="1" applyNumberFormat="1" applyFont="1" applyFill="1" applyBorder="1" applyAlignment="1">
      <alignment vertical="center"/>
    </xf>
    <xf numFmtId="178" fontId="2" fillId="0" borderId="35" xfId="1" applyNumberFormat="1" applyFont="1" applyFill="1" applyBorder="1" applyAlignment="1">
      <alignment vertical="center"/>
    </xf>
    <xf numFmtId="178" fontId="2" fillId="0" borderId="22" xfId="1" applyNumberFormat="1" applyFont="1" applyFill="1" applyBorder="1" applyAlignment="1">
      <alignment vertical="center"/>
    </xf>
    <xf numFmtId="186" fontId="1" fillId="0" borderId="94" xfId="1" applyNumberFormat="1" applyFont="1" applyBorder="1" applyAlignment="1">
      <alignment horizontal="left" vertical="center"/>
    </xf>
    <xf numFmtId="186" fontId="1" fillId="0" borderId="71" xfId="1" applyNumberFormat="1" applyFont="1" applyBorder="1" applyAlignment="1">
      <alignment horizontal="left" vertical="center"/>
    </xf>
    <xf numFmtId="186" fontId="8" fillId="0" borderId="60" xfId="1" applyNumberFormat="1" applyFont="1" applyFill="1" applyBorder="1" applyAlignment="1">
      <alignment horizontal="right" vertical="center"/>
    </xf>
    <xf numFmtId="186" fontId="8" fillId="0" borderId="60" xfId="1" applyNumberFormat="1" applyFont="1" applyFill="1" applyBorder="1" applyAlignment="1">
      <alignment vertical="center"/>
    </xf>
    <xf numFmtId="186" fontId="8" fillId="0" borderId="75" xfId="1" applyNumberFormat="1" applyFont="1" applyFill="1" applyBorder="1" applyAlignment="1">
      <alignment vertical="center"/>
    </xf>
    <xf numFmtId="186" fontId="8" fillId="0" borderId="76" xfId="1" applyNumberFormat="1" applyFont="1" applyFill="1" applyBorder="1" applyAlignment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80" fontId="0" fillId="0" borderId="13" xfId="0" applyNumberForma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21" fillId="0" borderId="155" xfId="0" applyFont="1" applyBorder="1">
      <alignment vertical="center"/>
    </xf>
    <xf numFmtId="0" fontId="0" fillId="0" borderId="23" xfId="0" applyBorder="1">
      <alignment vertical="center"/>
    </xf>
    <xf numFmtId="177" fontId="9" fillId="0" borderId="13" xfId="0" applyNumberFormat="1" applyFont="1" applyFill="1" applyBorder="1" applyAlignment="1">
      <alignment horizontal="right" vertical="center"/>
    </xf>
    <xf numFmtId="38" fontId="10" fillId="0" borderId="73" xfId="4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left" vertical="center"/>
    </xf>
    <xf numFmtId="177" fontId="9" fillId="0" borderId="13" xfId="0" applyNumberFormat="1" applyFont="1" applyBorder="1" applyAlignment="1">
      <alignment horizontal="right" vertical="center"/>
    </xf>
    <xf numFmtId="185" fontId="9" fillId="0" borderId="13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85" fontId="9" fillId="0" borderId="13" xfId="0" applyNumberFormat="1" applyFont="1" applyFill="1" applyBorder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9" fillId="0" borderId="13" xfId="4" applyFont="1" applyBorder="1" applyAlignment="1">
      <alignment horizontal="right" vertical="center"/>
    </xf>
    <xf numFmtId="3" fontId="9" fillId="0" borderId="13" xfId="0" applyNumberFormat="1" applyFont="1" applyBorder="1">
      <alignment vertical="center"/>
    </xf>
    <xf numFmtId="0" fontId="9" fillId="0" borderId="23" xfId="0" applyFont="1" applyBorder="1">
      <alignment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right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187" fontId="9" fillId="0" borderId="13" xfId="0" applyNumberFormat="1" applyFont="1" applyBorder="1">
      <alignment vertical="center"/>
    </xf>
    <xf numFmtId="187" fontId="9" fillId="0" borderId="13" xfId="0" applyNumberFormat="1" applyFont="1" applyFill="1" applyBorder="1">
      <alignment vertical="center"/>
    </xf>
    <xf numFmtId="0" fontId="9" fillId="0" borderId="32" xfId="0" applyFont="1" applyBorder="1">
      <alignment vertical="center"/>
    </xf>
    <xf numFmtId="0" fontId="9" fillId="0" borderId="13" xfId="0" applyFont="1" applyBorder="1" applyAlignment="1">
      <alignment vertical="center" shrinkToFit="1"/>
    </xf>
    <xf numFmtId="185" fontId="9" fillId="0" borderId="13" xfId="0" applyNumberFormat="1" applyFont="1" applyBorder="1" applyAlignment="1">
      <alignment vertical="center" shrinkToFit="1"/>
    </xf>
    <xf numFmtId="0" fontId="9" fillId="0" borderId="23" xfId="0" applyFont="1" applyBorder="1" applyAlignment="1">
      <alignment vertical="center" shrinkToFit="1"/>
    </xf>
    <xf numFmtId="185" fontId="9" fillId="0" borderId="13" xfId="0" applyNumberFormat="1" applyFont="1" applyBorder="1">
      <alignment vertical="center"/>
    </xf>
    <xf numFmtId="0" fontId="22" fillId="0" borderId="73" xfId="0" applyFont="1" applyBorder="1" applyAlignment="1">
      <alignment horizontal="center" vertical="center"/>
    </xf>
    <xf numFmtId="0" fontId="22" fillId="0" borderId="13" xfId="0" applyFont="1" applyBorder="1">
      <alignment vertical="center"/>
    </xf>
    <xf numFmtId="0" fontId="23" fillId="0" borderId="13" xfId="0" applyFont="1" applyBorder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justify" vertical="justify" wrapText="1"/>
    </xf>
    <xf numFmtId="0" fontId="1" fillId="0" borderId="2" xfId="1" applyBorder="1" applyAlignment="1">
      <alignment horizontal="justify" vertical="justify" wrapText="1"/>
    </xf>
    <xf numFmtId="0" fontId="1" fillId="0" borderId="3" xfId="1" applyBorder="1" applyAlignment="1">
      <alignment horizontal="justify" vertical="justify" wrapText="1"/>
    </xf>
    <xf numFmtId="0" fontId="1" fillId="0" borderId="7" xfId="1" applyBorder="1" applyAlignment="1">
      <alignment horizontal="justify" vertical="justify" wrapText="1"/>
    </xf>
    <xf numFmtId="0" fontId="1" fillId="0" borderId="8" xfId="1" applyBorder="1" applyAlignment="1">
      <alignment horizontal="justify" vertical="justify" wrapText="1"/>
    </xf>
    <xf numFmtId="0" fontId="1" fillId="0" borderId="9" xfId="1" applyBorder="1" applyAlignment="1">
      <alignment horizontal="justify" vertical="justify" wrapText="1"/>
    </xf>
    <xf numFmtId="0" fontId="2" fillId="0" borderId="5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0" fontId="2" fillId="0" borderId="74" xfId="1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08" xfId="0" applyFill="1" applyBorder="1" applyAlignment="1">
      <alignment vertical="center" shrinkToFit="1"/>
    </xf>
    <xf numFmtId="0" fontId="0" fillId="0" borderId="84" xfId="0" applyFill="1" applyBorder="1" applyAlignment="1">
      <alignment vertical="center" shrinkToFit="1"/>
    </xf>
    <xf numFmtId="180" fontId="2" fillId="0" borderId="108" xfId="0" applyNumberFormat="1" applyFont="1" applyBorder="1" applyAlignment="1">
      <alignment vertical="center" shrinkToFit="1"/>
    </xf>
    <xf numFmtId="0" fontId="0" fillId="0" borderId="84" xfId="0" applyBorder="1" applyAlignment="1">
      <alignment vertical="center" shrinkToFit="1"/>
    </xf>
    <xf numFmtId="180" fontId="2" fillId="0" borderId="64" xfId="0" applyNumberFormat="1" applyFont="1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distributed" wrapText="1"/>
    </xf>
    <xf numFmtId="0" fontId="2" fillId="0" borderId="2" xfId="0" applyNumberFormat="1" applyFont="1" applyBorder="1" applyAlignment="1">
      <alignment horizontal="left" vertical="distributed"/>
    </xf>
    <xf numFmtId="0" fontId="2" fillId="0" borderId="3" xfId="0" applyNumberFormat="1" applyFont="1" applyBorder="1" applyAlignment="1">
      <alignment horizontal="left" vertical="distributed"/>
    </xf>
    <xf numFmtId="0" fontId="2" fillId="0" borderId="7" xfId="0" applyNumberFormat="1" applyFont="1" applyBorder="1" applyAlignment="1">
      <alignment horizontal="left" vertical="distributed"/>
    </xf>
    <xf numFmtId="0" fontId="2" fillId="0" borderId="8" xfId="0" applyNumberFormat="1" applyFont="1" applyBorder="1" applyAlignment="1">
      <alignment horizontal="left" vertical="distributed"/>
    </xf>
    <xf numFmtId="0" fontId="2" fillId="0" borderId="9" xfId="0" applyNumberFormat="1" applyFont="1" applyBorder="1" applyAlignment="1">
      <alignment horizontal="left" vertical="distributed"/>
    </xf>
    <xf numFmtId="0" fontId="2" fillId="0" borderId="96" xfId="0" applyNumberFormat="1" applyFont="1" applyBorder="1" applyAlignment="1">
      <alignment horizontal="center" vertical="distributed"/>
    </xf>
    <xf numFmtId="0" fontId="2" fillId="0" borderId="121" xfId="0" applyNumberFormat="1" applyFont="1" applyBorder="1" applyAlignment="1">
      <alignment horizontal="center" vertical="distributed"/>
    </xf>
    <xf numFmtId="177" fontId="2" fillId="0" borderId="54" xfId="0" applyNumberFormat="1" applyFont="1" applyBorder="1" applyAlignment="1">
      <alignment horizontal="left" vertical="center"/>
    </xf>
    <xf numFmtId="177" fontId="2" fillId="0" borderId="72" xfId="0" applyNumberFormat="1" applyFont="1" applyBorder="1" applyAlignment="1">
      <alignment horizontal="left" vertical="center"/>
    </xf>
    <xf numFmtId="0" fontId="2" fillId="0" borderId="96" xfId="0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180" fontId="4" fillId="0" borderId="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2" fillId="0" borderId="14" xfId="1" applyNumberFormat="1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177" fontId="2" fillId="0" borderId="39" xfId="1" applyNumberFormat="1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177" fontId="2" fillId="0" borderId="130" xfId="1" applyNumberFormat="1" applyFont="1" applyBorder="1" applyAlignment="1">
      <alignment vertical="center"/>
    </xf>
    <xf numFmtId="0" fontId="0" fillId="0" borderId="131" xfId="0" applyBorder="1" applyAlignment="1">
      <alignment vertical="center"/>
    </xf>
    <xf numFmtId="0" fontId="0" fillId="0" borderId="132" xfId="0" applyBorder="1" applyAlignment="1">
      <alignment vertical="center"/>
    </xf>
    <xf numFmtId="178" fontId="2" fillId="0" borderId="34" xfId="1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62" xfId="0" applyBorder="1" applyAlignment="1">
      <alignment vertical="center"/>
    </xf>
    <xf numFmtId="0" fontId="2" fillId="0" borderId="2" xfId="1" applyFont="1" applyBorder="1" applyAlignment="1">
      <alignment horizontal="justify" vertical="justify" wrapText="1"/>
    </xf>
    <xf numFmtId="178" fontId="2" fillId="0" borderId="55" xfId="1" applyNumberFormat="1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6" xfId="0" applyBorder="1" applyAlignment="1">
      <alignment vertical="center"/>
    </xf>
    <xf numFmtId="177" fontId="2" fillId="0" borderId="54" xfId="1" applyNumberFormat="1" applyFont="1" applyBorder="1" applyAlignment="1">
      <alignment horizontal="left" vertical="center"/>
    </xf>
    <xf numFmtId="0" fontId="0" fillId="0" borderId="72" xfId="0" applyBorder="1" applyAlignment="1">
      <alignment vertical="center"/>
    </xf>
    <xf numFmtId="0" fontId="0" fillId="0" borderId="70" xfId="0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0" fontId="0" fillId="0" borderId="56" xfId="0" applyBorder="1" applyAlignment="1">
      <alignment vertical="center"/>
    </xf>
    <xf numFmtId="177" fontId="2" fillId="0" borderId="19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177" fontId="2" fillId="0" borderId="19" xfId="1" applyNumberFormat="1" applyFont="1" applyBorder="1" applyAlignment="1">
      <alignment horizontal="left" vertical="center"/>
    </xf>
    <xf numFmtId="178" fontId="2" fillId="0" borderId="136" xfId="1" applyNumberFormat="1" applyFont="1" applyBorder="1" applyAlignment="1">
      <alignment vertical="center"/>
    </xf>
    <xf numFmtId="0" fontId="0" fillId="0" borderId="137" xfId="0" applyBorder="1" applyAlignment="1">
      <alignment vertical="center"/>
    </xf>
    <xf numFmtId="0" fontId="0" fillId="0" borderId="138" xfId="0" applyBorder="1" applyAlignment="1">
      <alignment vertical="center"/>
    </xf>
    <xf numFmtId="177" fontId="2" fillId="0" borderId="134" xfId="1" applyNumberFormat="1" applyFont="1" applyBorder="1" applyAlignment="1">
      <alignment vertical="center"/>
    </xf>
    <xf numFmtId="0" fontId="0" fillId="0" borderId="135" xfId="0" applyBorder="1" applyAlignment="1">
      <alignment vertical="center"/>
    </xf>
    <xf numFmtId="0" fontId="0" fillId="0" borderId="133" xfId="0" applyBorder="1" applyAlignment="1">
      <alignment vertical="center"/>
    </xf>
    <xf numFmtId="178" fontId="2" fillId="0" borderId="19" xfId="1" applyNumberFormat="1" applyFont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130" xfId="1" applyNumberFormat="1" applyFont="1" applyBorder="1" applyAlignment="1">
      <alignment vertical="center" shrinkToFit="1"/>
    </xf>
    <xf numFmtId="178" fontId="2" fillId="0" borderId="34" xfId="1" applyNumberFormat="1" applyFont="1" applyBorder="1" applyAlignment="1">
      <alignment vertical="center" shrinkToFit="1"/>
    </xf>
    <xf numFmtId="177" fontId="2" fillId="0" borderId="134" xfId="1" applyNumberFormat="1" applyFont="1" applyBorder="1" applyAlignment="1">
      <alignment vertical="center" shrinkToFit="1"/>
    </xf>
    <xf numFmtId="178" fontId="2" fillId="0" borderId="136" xfId="1" applyNumberFormat="1" applyFont="1" applyBorder="1" applyAlignment="1">
      <alignment vertical="center" shrinkToFit="1"/>
    </xf>
    <xf numFmtId="178" fontId="2" fillId="0" borderId="140" xfId="1" applyNumberFormat="1" applyFont="1" applyBorder="1" applyAlignment="1">
      <alignment vertical="center" shrinkToFit="1"/>
    </xf>
    <xf numFmtId="0" fontId="0" fillId="0" borderId="141" xfId="0" applyBorder="1" applyAlignment="1">
      <alignment vertical="center"/>
    </xf>
    <xf numFmtId="178" fontId="2" fillId="0" borderId="142" xfId="1" applyNumberFormat="1" applyFont="1" applyBorder="1" applyAlignment="1">
      <alignment vertical="center"/>
    </xf>
    <xf numFmtId="0" fontId="0" fillId="0" borderId="143" xfId="0" applyBorder="1" applyAlignment="1">
      <alignment vertical="center"/>
    </xf>
    <xf numFmtId="0" fontId="0" fillId="0" borderId="139" xfId="0" applyBorder="1" applyAlignment="1">
      <alignment vertical="center"/>
    </xf>
    <xf numFmtId="177" fontId="2" fillId="0" borderId="52" xfId="1" applyNumberFormat="1" applyFont="1" applyBorder="1" applyAlignment="1">
      <alignment horizontal="left" vertical="center"/>
    </xf>
    <xf numFmtId="0" fontId="0" fillId="0" borderId="53" xfId="0" applyBorder="1" applyAlignment="1">
      <alignment vertical="center"/>
    </xf>
    <xf numFmtId="0" fontId="0" fillId="0" borderId="126" xfId="0" applyBorder="1" applyAlignment="1">
      <alignment vertical="center"/>
    </xf>
    <xf numFmtId="178" fontId="2" fillId="0" borderId="140" xfId="1" applyNumberFormat="1" applyFont="1" applyBorder="1" applyAlignment="1">
      <alignment vertical="center"/>
    </xf>
    <xf numFmtId="0" fontId="0" fillId="0" borderId="144" xfId="0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7" fontId="2" fillId="0" borderId="63" xfId="1" applyNumberFormat="1" applyFont="1" applyBorder="1" applyAlignment="1">
      <alignment horizontal="left" vertical="center"/>
    </xf>
    <xf numFmtId="177" fontId="2" fillId="0" borderId="148" xfId="1" applyNumberFormat="1" applyFont="1" applyBorder="1" applyAlignment="1">
      <alignment horizontal="left" vertical="center"/>
    </xf>
    <xf numFmtId="180" fontId="2" fillId="0" borderId="19" xfId="1" applyNumberFormat="1" applyFont="1" applyBorder="1" applyAlignment="1">
      <alignment horizontal="left" vertical="center"/>
    </xf>
    <xf numFmtId="180" fontId="2" fillId="0" borderId="109" xfId="1" applyNumberFormat="1" applyFont="1" applyBorder="1" applyAlignment="1">
      <alignment horizontal="left" vertical="center"/>
    </xf>
    <xf numFmtId="177" fontId="2" fillId="0" borderId="63" xfId="0" applyNumberFormat="1" applyFont="1" applyBorder="1" applyAlignment="1">
      <alignment horizontal="left" vertical="center"/>
    </xf>
    <xf numFmtId="177" fontId="2" fillId="0" borderId="148" xfId="0" applyNumberFormat="1" applyFont="1" applyBorder="1" applyAlignment="1">
      <alignment horizontal="left" vertical="center"/>
    </xf>
    <xf numFmtId="180" fontId="2" fillId="0" borderId="19" xfId="0" applyNumberFormat="1" applyFont="1" applyBorder="1" applyAlignment="1">
      <alignment horizontal="left" vertical="center"/>
    </xf>
    <xf numFmtId="180" fontId="2" fillId="0" borderId="109" xfId="0" applyNumberFormat="1" applyFont="1" applyBorder="1" applyAlignment="1">
      <alignment horizontal="left" vertical="center"/>
    </xf>
    <xf numFmtId="0" fontId="2" fillId="0" borderId="145" xfId="0" applyFont="1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distributed" wrapText="1"/>
    </xf>
    <xf numFmtId="0" fontId="2" fillId="0" borderId="7" xfId="0" applyNumberFormat="1" applyFont="1" applyBorder="1" applyAlignment="1">
      <alignment horizontal="left" vertical="distributed" wrapText="1"/>
    </xf>
    <xf numFmtId="0" fontId="2" fillId="0" borderId="8" xfId="0" applyNumberFormat="1" applyFont="1" applyBorder="1" applyAlignment="1">
      <alignment horizontal="left" vertical="distributed" wrapText="1"/>
    </xf>
    <xf numFmtId="177" fontId="2" fillId="2" borderId="72" xfId="1" applyNumberFormat="1" applyFont="1" applyFill="1" applyBorder="1" applyAlignment="1">
      <alignment vertical="center"/>
    </xf>
    <xf numFmtId="0" fontId="10" fillId="0" borderId="78" xfId="1" applyNumberFormat="1" applyFont="1" applyFill="1" applyBorder="1" applyAlignment="1">
      <alignment horizontal="center" vertical="center"/>
    </xf>
    <xf numFmtId="0" fontId="10" fillId="0" borderId="72" xfId="1" applyNumberFormat="1" applyFont="1" applyFill="1" applyBorder="1" applyAlignment="1">
      <alignment horizontal="center" vertical="center"/>
    </xf>
    <xf numFmtId="0" fontId="10" fillId="0" borderId="70" xfId="1" applyNumberFormat="1" applyFont="1" applyFill="1" applyBorder="1" applyAlignment="1">
      <alignment horizontal="center" vertical="center"/>
    </xf>
    <xf numFmtId="0" fontId="10" fillId="0" borderId="33" xfId="1" applyNumberFormat="1" applyFont="1" applyFill="1" applyBorder="1" applyAlignment="1">
      <alignment horizontal="center" vertical="center"/>
    </xf>
    <xf numFmtId="0" fontId="10" fillId="0" borderId="62" xfId="1" applyNumberFormat="1" applyFont="1" applyFill="1" applyBorder="1" applyAlignment="1">
      <alignment horizontal="center" vertical="center"/>
    </xf>
    <xf numFmtId="0" fontId="10" fillId="0" borderId="35" xfId="1" applyNumberFormat="1" applyFont="1" applyFill="1" applyBorder="1" applyAlignment="1">
      <alignment horizontal="center" vertical="center" wrapText="1"/>
    </xf>
    <xf numFmtId="0" fontId="10" fillId="0" borderId="73" xfId="1" applyNumberFormat="1" applyFont="1" applyFill="1" applyBorder="1" applyAlignment="1">
      <alignment horizontal="center" vertical="center"/>
    </xf>
    <xf numFmtId="0" fontId="10" fillId="0" borderId="35" xfId="1" applyNumberFormat="1" applyFont="1" applyFill="1" applyBorder="1" applyAlignment="1">
      <alignment horizontal="center" vertical="center"/>
    </xf>
    <xf numFmtId="0" fontId="10" fillId="0" borderId="56" xfId="1" applyNumberFormat="1" applyFont="1" applyFill="1" applyBorder="1" applyAlignment="1">
      <alignment horizontal="center" vertical="center"/>
    </xf>
    <xf numFmtId="0" fontId="10" fillId="0" borderId="104" xfId="1" applyNumberFormat="1" applyFont="1" applyFill="1" applyBorder="1" applyAlignment="1">
      <alignment horizontal="center" vertical="center"/>
    </xf>
    <xf numFmtId="0" fontId="10" fillId="0" borderId="105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vertical="distributed"/>
    </xf>
    <xf numFmtId="0" fontId="1" fillId="0" borderId="3" xfId="1" applyFill="1" applyBorder="1" applyAlignment="1">
      <alignment vertical="distributed"/>
    </xf>
    <xf numFmtId="0" fontId="1" fillId="0" borderId="98" xfId="1" applyFill="1" applyBorder="1" applyAlignment="1">
      <alignment vertical="distributed"/>
    </xf>
    <xf numFmtId="0" fontId="1" fillId="0" borderId="99" xfId="1" applyFill="1" applyBorder="1" applyAlignment="1">
      <alignment vertical="distributed"/>
    </xf>
    <xf numFmtId="0" fontId="1" fillId="0" borderId="7" xfId="1" applyFill="1" applyBorder="1" applyAlignment="1">
      <alignment vertical="distributed"/>
    </xf>
    <xf numFmtId="0" fontId="1" fillId="0" borderId="9" xfId="1" applyFill="1" applyBorder="1" applyAlignment="1">
      <alignment vertical="distributed"/>
    </xf>
    <xf numFmtId="0" fontId="10" fillId="0" borderId="96" xfId="1" applyNumberFormat="1" applyFont="1" applyFill="1" applyBorder="1" applyAlignment="1">
      <alignment horizontal="center" vertical="center"/>
    </xf>
    <xf numFmtId="0" fontId="10" fillId="0" borderId="80" xfId="1" applyNumberFormat="1" applyFont="1" applyFill="1" applyBorder="1" applyAlignment="1">
      <alignment horizontal="center" vertical="center"/>
    </xf>
    <xf numFmtId="0" fontId="10" fillId="0" borderId="100" xfId="1" applyNumberFormat="1" applyFont="1" applyFill="1" applyBorder="1" applyAlignment="1">
      <alignment horizontal="center" vertical="center"/>
    </xf>
    <xf numFmtId="0" fontId="10" fillId="0" borderId="97" xfId="1" applyNumberFormat="1" applyFont="1" applyFill="1" applyBorder="1" applyAlignment="1">
      <alignment horizontal="center" vertical="center"/>
    </xf>
    <xf numFmtId="0" fontId="10" fillId="0" borderId="101" xfId="1" applyNumberFormat="1" applyFont="1" applyFill="1" applyBorder="1" applyAlignment="1">
      <alignment horizontal="center" vertical="center"/>
    </xf>
    <xf numFmtId="0" fontId="10" fillId="0" borderId="81" xfId="1" applyNumberFormat="1" applyFont="1" applyFill="1" applyBorder="1" applyAlignment="1">
      <alignment horizontal="left" vertical="center" shrinkToFit="1"/>
    </xf>
    <xf numFmtId="0" fontId="0" fillId="0" borderId="21" xfId="0" applyFill="1" applyBorder="1" applyAlignment="1">
      <alignment vertical="center" shrinkToFit="1"/>
    </xf>
    <xf numFmtId="0" fontId="14" fillId="2" borderId="13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textRotation="255" shrinkToFit="1"/>
    </xf>
    <xf numFmtId="0" fontId="13" fillId="2" borderId="13" xfId="0" applyFont="1" applyFill="1" applyBorder="1" applyAlignment="1">
      <alignment horizontal="center" vertical="center" textRotation="255" shrinkToFit="1"/>
    </xf>
    <xf numFmtId="0" fontId="15" fillId="2" borderId="37" xfId="0" applyFont="1" applyFill="1" applyBorder="1" applyAlignment="1">
      <alignment horizontal="left" vertical="center" shrinkToFit="1"/>
    </xf>
    <xf numFmtId="0" fontId="15" fillId="2" borderId="13" xfId="0" applyFont="1" applyFill="1" applyBorder="1" applyAlignment="1">
      <alignment horizontal="left" vertical="center" shrinkToFit="1"/>
    </xf>
    <xf numFmtId="0" fontId="16" fillId="2" borderId="13" xfId="0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vertical="center"/>
    </xf>
    <xf numFmtId="0" fontId="17" fillId="2" borderId="3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13" fillId="2" borderId="181" xfId="0" applyFont="1" applyFill="1" applyBorder="1" applyAlignment="1">
      <alignment horizontal="left" vertical="center"/>
    </xf>
    <xf numFmtId="0" fontId="0" fillId="2" borderId="182" xfId="0" applyFill="1" applyBorder="1" applyAlignment="1">
      <alignment horizontal="center" vertical="center"/>
    </xf>
    <xf numFmtId="0" fontId="0" fillId="2" borderId="183" xfId="0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 shrinkToFit="1"/>
    </xf>
    <xf numFmtId="0" fontId="2" fillId="0" borderId="77" xfId="0" applyFont="1" applyBorder="1" applyAlignment="1">
      <alignment horizontal="left" vertical="center" shrinkToFit="1"/>
    </xf>
    <xf numFmtId="0" fontId="8" fillId="0" borderId="187" xfId="1" applyFont="1" applyBorder="1" applyAlignment="1">
      <alignment horizontal="left" vertical="top" wrapText="1"/>
    </xf>
    <xf numFmtId="0" fontId="8" fillId="0" borderId="188" xfId="1" applyFont="1" applyBorder="1" applyAlignment="1">
      <alignment horizontal="left" vertical="top" wrapText="1"/>
    </xf>
    <xf numFmtId="0" fontId="0" fillId="0" borderId="33" xfId="0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0" fillId="0" borderId="155" xfId="0" applyBorder="1">
      <alignment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7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2" fillId="0" borderId="181" xfId="0" applyFont="1" applyBorder="1" applyAlignment="1">
      <alignment horizontal="center" vertical="center"/>
    </xf>
    <xf numFmtId="0" fontId="22" fillId="0" borderId="35" xfId="0" applyFont="1" applyBorder="1" applyAlignment="1">
      <alignment vertical="center"/>
    </xf>
    <xf numFmtId="0" fontId="22" fillId="0" borderId="73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22" fillId="0" borderId="35" xfId="0" applyFont="1" applyBorder="1" applyAlignment="1">
      <alignment horizontal="left" vertical="center"/>
    </xf>
    <xf numFmtId="0" fontId="0" fillId="0" borderId="73" xfId="0" applyBorder="1" applyAlignment="1">
      <alignment horizontal="left" vertical="center"/>
    </xf>
  </cellXfs>
  <cellStyles count="6">
    <cellStyle name="パーセント" xfId="5" builtinId="5"/>
    <cellStyle name="桁区切り" xfId="4" builtinId="6"/>
    <cellStyle name="標準" xfId="0" builtinId="0"/>
    <cellStyle name="標準 2" xfId="1" xr:uid="{00000000-0005-0000-0000-000003000000}"/>
    <cellStyle name="標準 3" xfId="3" xr:uid="{00000000-0005-0000-0000-000004000000}"/>
    <cellStyle name="標準 5" xfId="2" xr:uid="{00000000-0005-0000-0000-000005000000}"/>
  </cellStyles>
  <dxfs count="0"/>
  <tableStyles count="0" defaultTableStyle="TableStyleMedium9" defaultPivotStyle="PivotStyleLight16"/>
  <colors>
    <mruColors>
      <color rgb="FFFFFFCC"/>
      <color rgb="FFFFFF99"/>
      <color rgb="FFFFCCFF"/>
      <color rgb="FF99FF99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1"/>
  <sheetViews>
    <sheetView showGridLines="0" zoomScaleNormal="100" workbookViewId="0">
      <selection activeCell="J1" sqref="J1"/>
    </sheetView>
  </sheetViews>
  <sheetFormatPr defaultRowHeight="13.2" x14ac:dyDescent="0.2"/>
  <cols>
    <col min="1" max="1" width="0.6640625" customWidth="1"/>
    <col min="2" max="2" width="11.21875" customWidth="1"/>
    <col min="3" max="4" width="2.44140625" customWidth="1"/>
    <col min="5" max="5" width="15.6640625" customWidth="1"/>
    <col min="6" max="11" width="7.44140625" customWidth="1"/>
    <col min="12" max="12" width="7.88671875" style="4" customWidth="1"/>
  </cols>
  <sheetData>
    <row r="1" spans="2:12" ht="13.8" thickBot="1" x14ac:dyDescent="0.25">
      <c r="B1" s="1" t="s">
        <v>207</v>
      </c>
      <c r="C1" s="2"/>
      <c r="D1" s="1"/>
      <c r="E1" s="1"/>
      <c r="F1" s="1"/>
      <c r="G1" s="1"/>
      <c r="H1" s="1"/>
      <c r="I1" s="3"/>
      <c r="J1" s="3"/>
      <c r="K1" s="3"/>
    </row>
    <row r="2" spans="2:12" ht="11.25" customHeight="1" x14ac:dyDescent="0.2">
      <c r="B2" s="675" t="s">
        <v>0</v>
      </c>
      <c r="C2" s="676"/>
      <c r="D2" s="676"/>
      <c r="E2" s="677"/>
      <c r="F2" s="681" t="s">
        <v>13</v>
      </c>
      <c r="G2" s="681" t="s">
        <v>90</v>
      </c>
      <c r="H2" s="683" t="s">
        <v>136</v>
      </c>
      <c r="I2" s="673" t="s">
        <v>139</v>
      </c>
      <c r="J2" s="671" t="s">
        <v>141</v>
      </c>
      <c r="K2" s="5"/>
      <c r="L2"/>
    </row>
    <row r="3" spans="2:12" ht="11.25" customHeight="1" thickBot="1" x14ac:dyDescent="0.25">
      <c r="B3" s="678"/>
      <c r="C3" s="679"/>
      <c r="D3" s="679"/>
      <c r="E3" s="680"/>
      <c r="F3" s="682"/>
      <c r="G3" s="682"/>
      <c r="H3" s="684"/>
      <c r="I3" s="674"/>
      <c r="J3" s="672"/>
      <c r="K3" s="5"/>
      <c r="L3"/>
    </row>
    <row r="4" spans="2:12" ht="12" customHeight="1" x14ac:dyDescent="0.2">
      <c r="B4" s="6" t="s">
        <v>87</v>
      </c>
      <c r="C4" s="7" t="s">
        <v>1</v>
      </c>
      <c r="D4" s="8"/>
      <c r="E4" s="261"/>
      <c r="F4" s="54">
        <v>16900</v>
      </c>
      <c r="G4" s="54">
        <v>16800</v>
      </c>
      <c r="H4" s="9">
        <v>16362</v>
      </c>
      <c r="I4" s="490">
        <v>15232</v>
      </c>
      <c r="J4" s="383">
        <v>15355</v>
      </c>
      <c r="K4" s="10"/>
      <c r="L4"/>
    </row>
    <row r="5" spans="2:12" ht="12" customHeight="1" x14ac:dyDescent="0.2">
      <c r="B5" s="11"/>
      <c r="C5" s="12" t="s">
        <v>2</v>
      </c>
      <c r="D5" s="13"/>
      <c r="E5" s="262"/>
      <c r="F5" s="50">
        <v>11993</v>
      </c>
      <c r="G5" s="50">
        <v>11852</v>
      </c>
      <c r="H5" s="15">
        <v>11577</v>
      </c>
      <c r="I5" s="475">
        <v>10909</v>
      </c>
      <c r="J5" s="384">
        <v>10958</v>
      </c>
      <c r="K5" s="10"/>
      <c r="L5"/>
    </row>
    <row r="6" spans="2:12" ht="12" customHeight="1" x14ac:dyDescent="0.2">
      <c r="B6" s="11"/>
      <c r="C6" s="16"/>
      <c r="D6" s="17" t="s">
        <v>3</v>
      </c>
      <c r="E6" s="18"/>
      <c r="F6" s="51">
        <v>6322</v>
      </c>
      <c r="G6" s="51">
        <v>6553</v>
      </c>
      <c r="H6" s="19">
        <v>6373</v>
      </c>
      <c r="I6" s="491">
        <v>6096</v>
      </c>
      <c r="J6" s="385">
        <v>6024</v>
      </c>
      <c r="K6" s="10"/>
      <c r="L6"/>
    </row>
    <row r="7" spans="2:12" ht="12" customHeight="1" x14ac:dyDescent="0.2">
      <c r="B7" s="20"/>
      <c r="C7" s="21"/>
      <c r="D7" s="22" t="s">
        <v>15</v>
      </c>
      <c r="E7" s="263"/>
      <c r="F7" s="52">
        <f>F6/F5*100</f>
        <v>52.714083215208873</v>
      </c>
      <c r="G7" s="52">
        <f>G6/G5*100</f>
        <v>55.290246371920347</v>
      </c>
      <c r="H7" s="376">
        <f>H6/H5*100</f>
        <v>55.048803662434132</v>
      </c>
      <c r="I7" s="492">
        <f>I6/I5*100</f>
        <v>55.880465670547252</v>
      </c>
      <c r="J7" s="386">
        <f>J6/J5*100</f>
        <v>54.973535316663622</v>
      </c>
      <c r="K7" s="23"/>
      <c r="L7"/>
    </row>
    <row r="8" spans="2:12" ht="12" customHeight="1" x14ac:dyDescent="0.2">
      <c r="B8" s="11"/>
      <c r="C8" s="16"/>
      <c r="D8" s="17" t="s">
        <v>138</v>
      </c>
      <c r="E8" s="18"/>
      <c r="F8" s="51">
        <v>710</v>
      </c>
      <c r="G8" s="51">
        <v>710</v>
      </c>
      <c r="H8" s="19">
        <v>617</v>
      </c>
      <c r="I8" s="491">
        <v>588</v>
      </c>
      <c r="J8" s="385">
        <v>595</v>
      </c>
      <c r="K8" s="10"/>
      <c r="L8"/>
    </row>
    <row r="9" spans="2:12" ht="12" customHeight="1" thickBot="1" x14ac:dyDescent="0.25">
      <c r="B9" s="24"/>
      <c r="C9" s="25"/>
      <c r="D9" s="26" t="s">
        <v>15</v>
      </c>
      <c r="E9" s="264"/>
      <c r="F9" s="53">
        <f>F8/F5*100</f>
        <v>5.9201200700408574</v>
      </c>
      <c r="G9" s="53">
        <f>G8/G5*100</f>
        <v>5.9905501181235232</v>
      </c>
      <c r="H9" s="377">
        <f>H8/H5*100</f>
        <v>5.3295326941349224</v>
      </c>
      <c r="I9" s="493">
        <f>I8/I5*100</f>
        <v>5.3900449170409752</v>
      </c>
      <c r="J9" s="387">
        <f>J8/J5*100</f>
        <v>5.4298229603942323</v>
      </c>
      <c r="K9" s="23"/>
      <c r="L9"/>
    </row>
    <row r="10" spans="2:12" ht="12" customHeight="1" x14ac:dyDescent="0.2">
      <c r="B10" s="6" t="s">
        <v>4</v>
      </c>
      <c r="C10" s="7" t="s">
        <v>1</v>
      </c>
      <c r="D10" s="8"/>
      <c r="E10" s="261"/>
      <c r="F10" s="54">
        <v>3011</v>
      </c>
      <c r="G10" s="54">
        <v>2287</v>
      </c>
      <c r="H10" s="9">
        <v>2220</v>
      </c>
      <c r="I10" s="490">
        <v>2086</v>
      </c>
      <c r="J10" s="383">
        <v>2362</v>
      </c>
      <c r="K10" s="10"/>
      <c r="L10"/>
    </row>
    <row r="11" spans="2:12" ht="12" customHeight="1" x14ac:dyDescent="0.2">
      <c r="B11" s="11"/>
      <c r="C11" s="12" t="s">
        <v>2</v>
      </c>
      <c r="D11" s="13"/>
      <c r="E11" s="262"/>
      <c r="F11" s="50">
        <v>2216</v>
      </c>
      <c r="G11" s="50">
        <v>1648</v>
      </c>
      <c r="H11" s="15">
        <v>1603</v>
      </c>
      <c r="I11" s="475">
        <v>1555</v>
      </c>
      <c r="J11" s="384">
        <v>1761</v>
      </c>
      <c r="K11" s="10"/>
      <c r="L11"/>
    </row>
    <row r="12" spans="2:12" ht="12" customHeight="1" x14ac:dyDescent="0.2">
      <c r="B12" s="11"/>
      <c r="C12" s="16"/>
      <c r="D12" s="17" t="s">
        <v>3</v>
      </c>
      <c r="E12" s="18"/>
      <c r="F12" s="51">
        <v>691</v>
      </c>
      <c r="G12" s="51">
        <v>614</v>
      </c>
      <c r="H12" s="19">
        <v>562</v>
      </c>
      <c r="I12" s="491">
        <v>467</v>
      </c>
      <c r="J12" s="385">
        <v>484</v>
      </c>
      <c r="K12" s="10"/>
      <c r="L12"/>
    </row>
    <row r="13" spans="2:12" ht="12" customHeight="1" x14ac:dyDescent="0.2">
      <c r="B13" s="20"/>
      <c r="C13" s="21"/>
      <c r="D13" s="22" t="s">
        <v>15</v>
      </c>
      <c r="E13" s="263"/>
      <c r="F13" s="52">
        <f>F12/F11*100</f>
        <v>31.182310469314078</v>
      </c>
      <c r="G13" s="52">
        <f>G12/G11*100</f>
        <v>37.257281553398059</v>
      </c>
      <c r="H13" s="376">
        <f>H12/H11*100</f>
        <v>35.059263880224577</v>
      </c>
      <c r="I13" s="492">
        <f>I12/I11*100</f>
        <v>30.032154340836016</v>
      </c>
      <c r="J13" s="386">
        <f>J12/J11*100</f>
        <v>27.484383872799544</v>
      </c>
      <c r="K13" s="23"/>
      <c r="L13"/>
    </row>
    <row r="14" spans="2:12" ht="12" customHeight="1" x14ac:dyDescent="0.2">
      <c r="B14" s="11"/>
      <c r="C14" s="16"/>
      <c r="D14" s="17" t="s">
        <v>138</v>
      </c>
      <c r="E14" s="18"/>
      <c r="F14" s="51">
        <v>153</v>
      </c>
      <c r="G14" s="51">
        <v>104</v>
      </c>
      <c r="H14" s="19">
        <v>110</v>
      </c>
      <c r="I14" s="491">
        <v>94</v>
      </c>
      <c r="J14" s="385">
        <v>133</v>
      </c>
      <c r="K14" s="10"/>
      <c r="L14"/>
    </row>
    <row r="15" spans="2:12" ht="12" customHeight="1" thickBot="1" x14ac:dyDescent="0.25">
      <c r="B15" s="24"/>
      <c r="C15" s="25"/>
      <c r="D15" s="26" t="s">
        <v>102</v>
      </c>
      <c r="E15" s="264"/>
      <c r="F15" s="53">
        <f>F14/F11*100</f>
        <v>6.9043321299638984</v>
      </c>
      <c r="G15" s="53">
        <f>G14/G11*100</f>
        <v>6.3106796116504853</v>
      </c>
      <c r="H15" s="377">
        <f>H14/H11*100</f>
        <v>6.8621334996880847</v>
      </c>
      <c r="I15" s="493">
        <f>I14/I11*100</f>
        <v>6.045016077170418</v>
      </c>
      <c r="J15" s="387">
        <f>J14/J11*100</f>
        <v>7.5525269733106191</v>
      </c>
      <c r="K15" s="23"/>
      <c r="L15"/>
    </row>
    <row r="16" spans="2:12" ht="12" customHeight="1" x14ac:dyDescent="0.2">
      <c r="B16" s="11" t="s">
        <v>5</v>
      </c>
      <c r="C16" s="27" t="s">
        <v>1</v>
      </c>
      <c r="D16" s="12"/>
      <c r="E16" s="261"/>
      <c r="F16" s="54">
        <v>687</v>
      </c>
      <c r="G16" s="54">
        <v>564</v>
      </c>
      <c r="H16" s="9">
        <v>526</v>
      </c>
      <c r="I16" s="490">
        <v>862</v>
      </c>
      <c r="J16" s="383">
        <v>637</v>
      </c>
      <c r="K16" s="10"/>
      <c r="L16"/>
    </row>
    <row r="17" spans="2:12" ht="12" customHeight="1" x14ac:dyDescent="0.2">
      <c r="B17" s="11" t="s">
        <v>6</v>
      </c>
      <c r="C17" s="16"/>
      <c r="D17" s="14" t="s">
        <v>7</v>
      </c>
      <c r="E17" s="30"/>
      <c r="F17" s="50">
        <v>214</v>
      </c>
      <c r="G17" s="50">
        <v>191</v>
      </c>
      <c r="H17" s="15">
        <v>162</v>
      </c>
      <c r="I17" s="475">
        <v>216</v>
      </c>
      <c r="J17" s="384">
        <v>129</v>
      </c>
      <c r="K17" s="10"/>
      <c r="L17"/>
    </row>
    <row r="18" spans="2:12" ht="12" customHeight="1" x14ac:dyDescent="0.2">
      <c r="B18" s="11"/>
      <c r="C18" s="16"/>
      <c r="D18" s="14" t="s">
        <v>8</v>
      </c>
      <c r="E18" s="30"/>
      <c r="F18" s="50">
        <v>214</v>
      </c>
      <c r="G18" s="50">
        <v>177</v>
      </c>
      <c r="H18" s="15">
        <v>148</v>
      </c>
      <c r="I18" s="475">
        <v>97</v>
      </c>
      <c r="J18" s="384">
        <v>144</v>
      </c>
      <c r="K18" s="10"/>
      <c r="L18"/>
    </row>
    <row r="19" spans="2:12" ht="12" customHeight="1" x14ac:dyDescent="0.2">
      <c r="B19" s="11"/>
      <c r="C19" s="31"/>
      <c r="D19" s="14" t="s">
        <v>9</v>
      </c>
      <c r="E19" s="30"/>
      <c r="F19" s="50">
        <v>39</v>
      </c>
      <c r="G19" s="50">
        <v>36</v>
      </c>
      <c r="H19" s="15">
        <v>51</v>
      </c>
      <c r="I19" s="475">
        <v>33</v>
      </c>
      <c r="J19" s="384">
        <v>11</v>
      </c>
      <c r="K19" s="10"/>
      <c r="L19"/>
    </row>
    <row r="20" spans="2:12" ht="12" customHeight="1" x14ac:dyDescent="0.2">
      <c r="B20" s="11"/>
      <c r="C20" s="32"/>
      <c r="D20" s="33" t="s">
        <v>10</v>
      </c>
      <c r="E20" s="34"/>
      <c r="F20" s="14">
        <f t="shared" ref="F20:I20" si="0">F16-F17-F18-F19</f>
        <v>220</v>
      </c>
      <c r="G20" s="35">
        <f t="shared" si="0"/>
        <v>160</v>
      </c>
      <c r="H20" s="378">
        <f t="shared" si="0"/>
        <v>165</v>
      </c>
      <c r="I20" s="485">
        <f t="shared" si="0"/>
        <v>516</v>
      </c>
      <c r="J20" s="36">
        <f t="shared" ref="J20" si="1">J16-J17-J18-J19</f>
        <v>353</v>
      </c>
      <c r="K20" s="10"/>
      <c r="L20"/>
    </row>
    <row r="21" spans="2:12" ht="12" customHeight="1" x14ac:dyDescent="0.2">
      <c r="B21" s="11"/>
      <c r="C21" s="37" t="s">
        <v>2</v>
      </c>
      <c r="D21" s="38"/>
      <c r="E21" s="265"/>
      <c r="F21" s="55">
        <v>299</v>
      </c>
      <c r="G21" s="55">
        <v>256</v>
      </c>
      <c r="H21" s="39">
        <v>280</v>
      </c>
      <c r="I21" s="476">
        <v>478</v>
      </c>
      <c r="J21" s="388">
        <v>378</v>
      </c>
      <c r="K21" s="10"/>
      <c r="L21"/>
    </row>
    <row r="22" spans="2:12" ht="12" customHeight="1" x14ac:dyDescent="0.2">
      <c r="B22" s="11"/>
      <c r="C22" s="27"/>
      <c r="D22" s="17" t="s">
        <v>3</v>
      </c>
      <c r="E22" s="18"/>
      <c r="F22" s="51">
        <v>46</v>
      </c>
      <c r="G22" s="51">
        <v>75</v>
      </c>
      <c r="H22" s="19">
        <v>77</v>
      </c>
      <c r="I22" s="491">
        <v>150</v>
      </c>
      <c r="J22" s="385">
        <v>108</v>
      </c>
      <c r="K22" s="10"/>
      <c r="L22"/>
    </row>
    <row r="23" spans="2:12" ht="12" customHeight="1" x14ac:dyDescent="0.2">
      <c r="B23" s="20"/>
      <c r="C23" s="40"/>
      <c r="D23" s="22" t="s">
        <v>103</v>
      </c>
      <c r="E23" s="263"/>
      <c r="F23" s="52">
        <f>F22/F21*100</f>
        <v>15.384615384615385</v>
      </c>
      <c r="G23" s="52">
        <f>G22/G21*100</f>
        <v>29.296875</v>
      </c>
      <c r="H23" s="376">
        <f>H22/H21*100</f>
        <v>27.500000000000004</v>
      </c>
      <c r="I23" s="492">
        <f>I22/I21*100</f>
        <v>31.380753138075313</v>
      </c>
      <c r="J23" s="386">
        <f>J22/J21*100</f>
        <v>28.571428571428569</v>
      </c>
      <c r="K23" s="23"/>
      <c r="L23"/>
    </row>
    <row r="24" spans="2:12" ht="12" customHeight="1" x14ac:dyDescent="0.2">
      <c r="B24" s="11"/>
      <c r="C24" s="27"/>
      <c r="D24" s="17" t="s">
        <v>138</v>
      </c>
      <c r="E24" s="18"/>
      <c r="F24" s="51">
        <v>82</v>
      </c>
      <c r="G24" s="51">
        <v>61</v>
      </c>
      <c r="H24" s="19">
        <v>56</v>
      </c>
      <c r="I24" s="491">
        <v>64</v>
      </c>
      <c r="J24" s="385">
        <v>49</v>
      </c>
      <c r="K24" s="10"/>
      <c r="L24"/>
    </row>
    <row r="25" spans="2:12" ht="12" customHeight="1" x14ac:dyDescent="0.2">
      <c r="B25" s="20"/>
      <c r="C25" s="40"/>
      <c r="D25" s="22" t="s">
        <v>104</v>
      </c>
      <c r="E25" s="263"/>
      <c r="F25" s="52">
        <f>F24/F21*100</f>
        <v>27.424749163879596</v>
      </c>
      <c r="G25" s="52">
        <f>G24/G21*100</f>
        <v>23.828125</v>
      </c>
      <c r="H25" s="376">
        <f>H24/H21*100</f>
        <v>20</v>
      </c>
      <c r="I25" s="492">
        <f>I24/I21*100</f>
        <v>13.389121338912133</v>
      </c>
      <c r="J25" s="386">
        <f>J24/J21*100</f>
        <v>12.962962962962962</v>
      </c>
      <c r="K25" s="23"/>
      <c r="L25"/>
    </row>
    <row r="26" spans="2:12" ht="12" customHeight="1" x14ac:dyDescent="0.2">
      <c r="B26" s="11"/>
      <c r="C26" s="16"/>
      <c r="D26" s="35" t="s">
        <v>7</v>
      </c>
      <c r="E26" s="36"/>
      <c r="F26" s="55">
        <v>61</v>
      </c>
      <c r="G26" s="55">
        <v>77</v>
      </c>
      <c r="H26" s="39">
        <v>81</v>
      </c>
      <c r="I26" s="476">
        <v>105</v>
      </c>
      <c r="J26" s="388">
        <v>62</v>
      </c>
      <c r="K26" s="10"/>
      <c r="L26"/>
    </row>
    <row r="27" spans="2:12" ht="12" customHeight="1" x14ac:dyDescent="0.2">
      <c r="B27" s="11"/>
      <c r="C27" s="16"/>
      <c r="D27" s="16"/>
      <c r="E27" s="18" t="s">
        <v>3</v>
      </c>
      <c r="F27" s="51">
        <v>10</v>
      </c>
      <c r="G27" s="51">
        <v>28</v>
      </c>
      <c r="H27" s="19">
        <v>27</v>
      </c>
      <c r="I27" s="491">
        <v>32</v>
      </c>
      <c r="J27" s="385">
        <v>21</v>
      </c>
      <c r="K27" s="10"/>
      <c r="L27"/>
    </row>
    <row r="28" spans="2:12" ht="12" customHeight="1" x14ac:dyDescent="0.2">
      <c r="B28" s="20"/>
      <c r="C28" s="21"/>
      <c r="D28" s="21"/>
      <c r="E28" s="263" t="s">
        <v>102</v>
      </c>
      <c r="F28" s="56">
        <f>F27/F26*100</f>
        <v>16.393442622950818</v>
      </c>
      <c r="G28" s="56">
        <f>G27/G26*100</f>
        <v>36.363636363636367</v>
      </c>
      <c r="H28" s="379">
        <f>H27/H26*100</f>
        <v>33.333333333333329</v>
      </c>
      <c r="I28" s="494">
        <f>I27/I26*100</f>
        <v>30.476190476190478</v>
      </c>
      <c r="J28" s="389">
        <f>J27/J26*100</f>
        <v>33.87096774193548</v>
      </c>
      <c r="K28" s="23"/>
      <c r="L28"/>
    </row>
    <row r="29" spans="2:12" ht="12" customHeight="1" x14ac:dyDescent="0.2">
      <c r="B29" s="11"/>
      <c r="C29" s="16"/>
      <c r="D29" s="16"/>
      <c r="E29" s="18" t="s">
        <v>138</v>
      </c>
      <c r="F29" s="57">
        <v>7</v>
      </c>
      <c r="G29" s="57">
        <v>8</v>
      </c>
      <c r="H29" s="41">
        <v>10</v>
      </c>
      <c r="I29" s="495">
        <v>9</v>
      </c>
      <c r="J29" s="390">
        <v>6</v>
      </c>
      <c r="K29" s="10"/>
      <c r="L29"/>
    </row>
    <row r="30" spans="2:12" ht="12" customHeight="1" x14ac:dyDescent="0.2">
      <c r="B30" s="20"/>
      <c r="C30" s="21"/>
      <c r="D30" s="42"/>
      <c r="E30" s="266" t="s">
        <v>104</v>
      </c>
      <c r="F30" s="56">
        <f>F29/F26*100</f>
        <v>11.475409836065573</v>
      </c>
      <c r="G30" s="56">
        <f>G29/G26*100</f>
        <v>10.38961038961039</v>
      </c>
      <c r="H30" s="379">
        <f>H29/H26*100</f>
        <v>12.345679012345679</v>
      </c>
      <c r="I30" s="494">
        <f>I29/I26*100</f>
        <v>8.5714285714285712</v>
      </c>
      <c r="J30" s="389">
        <f>J29/J26*100</f>
        <v>9.67741935483871</v>
      </c>
      <c r="K30" s="23"/>
      <c r="L30"/>
    </row>
    <row r="31" spans="2:12" ht="12" customHeight="1" x14ac:dyDescent="0.2">
      <c r="B31" s="11"/>
      <c r="C31" s="16"/>
      <c r="D31" s="35" t="s">
        <v>8</v>
      </c>
      <c r="E31" s="36"/>
      <c r="F31" s="50">
        <v>105</v>
      </c>
      <c r="G31" s="50">
        <v>82</v>
      </c>
      <c r="H31" s="15">
        <v>61</v>
      </c>
      <c r="I31" s="475">
        <v>46</v>
      </c>
      <c r="J31" s="384">
        <v>61</v>
      </c>
      <c r="K31" s="10"/>
      <c r="L31"/>
    </row>
    <row r="32" spans="2:12" ht="12" customHeight="1" x14ac:dyDescent="0.2">
      <c r="B32" s="11"/>
      <c r="C32" s="16"/>
      <c r="D32" s="16"/>
      <c r="E32" s="18" t="s">
        <v>3</v>
      </c>
      <c r="F32" s="51">
        <v>20</v>
      </c>
      <c r="G32" s="51">
        <v>24</v>
      </c>
      <c r="H32" s="19">
        <v>13</v>
      </c>
      <c r="I32" s="491">
        <v>5</v>
      </c>
      <c r="J32" s="385">
        <v>14</v>
      </c>
      <c r="K32" s="10"/>
      <c r="L32"/>
    </row>
    <row r="33" spans="2:12" ht="12" customHeight="1" x14ac:dyDescent="0.2">
      <c r="B33" s="20"/>
      <c r="C33" s="21"/>
      <c r="D33" s="21"/>
      <c r="E33" s="263" t="s">
        <v>104</v>
      </c>
      <c r="F33" s="52">
        <f>F32/F31*100</f>
        <v>19.047619047619047</v>
      </c>
      <c r="G33" s="52">
        <f>G32/G31*100</f>
        <v>29.268292682926827</v>
      </c>
      <c r="H33" s="376">
        <f>H32/H31*100</f>
        <v>21.311475409836063</v>
      </c>
      <c r="I33" s="492">
        <f>I32/I31*100</f>
        <v>10.869565217391305</v>
      </c>
      <c r="J33" s="386">
        <f>J32/J31*100</f>
        <v>22.950819672131146</v>
      </c>
      <c r="K33" s="23"/>
      <c r="L33"/>
    </row>
    <row r="34" spans="2:12" ht="12" customHeight="1" x14ac:dyDescent="0.2">
      <c r="B34" s="11"/>
      <c r="C34" s="16"/>
      <c r="D34" s="16"/>
      <c r="E34" s="18" t="s">
        <v>138</v>
      </c>
      <c r="F34" s="51">
        <v>48</v>
      </c>
      <c r="G34" s="51">
        <v>30</v>
      </c>
      <c r="H34" s="19">
        <v>13</v>
      </c>
      <c r="I34" s="491">
        <v>20</v>
      </c>
      <c r="J34" s="385">
        <v>14</v>
      </c>
      <c r="K34" s="10"/>
      <c r="L34"/>
    </row>
    <row r="35" spans="2:12" ht="12" customHeight="1" x14ac:dyDescent="0.2">
      <c r="B35" s="20"/>
      <c r="C35" s="21"/>
      <c r="D35" s="42"/>
      <c r="E35" s="266" t="s">
        <v>104</v>
      </c>
      <c r="F35" s="56">
        <f>F34/F31*100</f>
        <v>45.714285714285715</v>
      </c>
      <c r="G35" s="56">
        <f>G34/G31*100</f>
        <v>36.585365853658537</v>
      </c>
      <c r="H35" s="379">
        <f>H34/H31*100</f>
        <v>21.311475409836063</v>
      </c>
      <c r="I35" s="494">
        <f>I34/I31*100</f>
        <v>43.478260869565219</v>
      </c>
      <c r="J35" s="389">
        <f>J34/J31*100</f>
        <v>22.950819672131146</v>
      </c>
      <c r="K35" s="23"/>
      <c r="L35"/>
    </row>
    <row r="36" spans="2:12" ht="12" customHeight="1" x14ac:dyDescent="0.2">
      <c r="B36" s="11"/>
      <c r="C36" s="16"/>
      <c r="D36" s="16" t="s">
        <v>9</v>
      </c>
      <c r="E36" s="267"/>
      <c r="F36" s="50">
        <v>17</v>
      </c>
      <c r="G36" s="50">
        <v>18</v>
      </c>
      <c r="H36" s="15">
        <v>30</v>
      </c>
      <c r="I36" s="475">
        <v>20</v>
      </c>
      <c r="J36" s="384">
        <v>5</v>
      </c>
      <c r="K36" s="10"/>
      <c r="L36"/>
    </row>
    <row r="37" spans="2:12" ht="12" customHeight="1" x14ac:dyDescent="0.2">
      <c r="B37" s="11"/>
      <c r="C37" s="16"/>
      <c r="D37" s="16"/>
      <c r="E37" s="18" t="s">
        <v>3</v>
      </c>
      <c r="F37" s="51">
        <v>2</v>
      </c>
      <c r="G37" s="51">
        <v>4</v>
      </c>
      <c r="H37" s="19">
        <v>10</v>
      </c>
      <c r="I37" s="491">
        <v>0</v>
      </c>
      <c r="J37" s="385">
        <v>0</v>
      </c>
      <c r="K37" s="10"/>
      <c r="L37"/>
    </row>
    <row r="38" spans="2:12" ht="12" customHeight="1" x14ac:dyDescent="0.2">
      <c r="B38" s="20"/>
      <c r="C38" s="21"/>
      <c r="D38" s="21"/>
      <c r="E38" s="263" t="s">
        <v>102</v>
      </c>
      <c r="F38" s="52">
        <f>F37/F36*100</f>
        <v>11.76470588235294</v>
      </c>
      <c r="G38" s="52">
        <f>G37/G36*100</f>
        <v>22.222222222222221</v>
      </c>
      <c r="H38" s="376">
        <f>H37/H36*100</f>
        <v>33.333333333333329</v>
      </c>
      <c r="I38" s="492">
        <f>I37/I36*100</f>
        <v>0</v>
      </c>
      <c r="J38" s="386">
        <f>J37/J36*100</f>
        <v>0</v>
      </c>
      <c r="K38" s="23"/>
      <c r="L38"/>
    </row>
    <row r="39" spans="2:12" ht="12" customHeight="1" x14ac:dyDescent="0.2">
      <c r="B39" s="11"/>
      <c r="C39" s="16"/>
      <c r="D39" s="16"/>
      <c r="E39" s="18" t="s">
        <v>138</v>
      </c>
      <c r="F39" s="51">
        <v>11</v>
      </c>
      <c r="G39" s="51">
        <v>13</v>
      </c>
      <c r="H39" s="19">
        <v>26</v>
      </c>
      <c r="I39" s="491">
        <v>19</v>
      </c>
      <c r="J39" s="385">
        <v>1</v>
      </c>
      <c r="K39" s="10"/>
      <c r="L39"/>
    </row>
    <row r="40" spans="2:12" ht="12" customHeight="1" x14ac:dyDescent="0.2">
      <c r="B40" s="20"/>
      <c r="C40" s="21"/>
      <c r="D40" s="40"/>
      <c r="E40" s="263" t="s">
        <v>104</v>
      </c>
      <c r="F40" s="52">
        <f>F39/F36*100</f>
        <v>64.705882352941174</v>
      </c>
      <c r="G40" s="52">
        <f>G39/G36*100</f>
        <v>72.222222222222214</v>
      </c>
      <c r="H40" s="376">
        <f>H39/H36*100</f>
        <v>86.666666666666671</v>
      </c>
      <c r="I40" s="492">
        <f>I39/I36*100</f>
        <v>95</v>
      </c>
      <c r="J40" s="386">
        <f>J39/J36*100</f>
        <v>20</v>
      </c>
      <c r="K40" s="23"/>
      <c r="L40"/>
    </row>
    <row r="41" spans="2:12" ht="12" customHeight="1" x14ac:dyDescent="0.2">
      <c r="B41" s="11"/>
      <c r="C41" s="16"/>
      <c r="D41" s="35" t="s">
        <v>10</v>
      </c>
      <c r="E41" s="36"/>
      <c r="F41" s="14">
        <f t="shared" ref="F41:I41" si="2">F21-F26-F31-F36</f>
        <v>116</v>
      </c>
      <c r="G41" s="14">
        <f t="shared" si="2"/>
        <v>79</v>
      </c>
      <c r="H41" s="380">
        <f t="shared" si="2"/>
        <v>108</v>
      </c>
      <c r="I41" s="483">
        <f t="shared" si="2"/>
        <v>307</v>
      </c>
      <c r="J41" s="30">
        <f t="shared" ref="J41:J42" si="3">J21-J26-J31-J36</f>
        <v>250</v>
      </c>
      <c r="K41" s="10"/>
      <c r="L41"/>
    </row>
    <row r="42" spans="2:12" ht="12" customHeight="1" x14ac:dyDescent="0.2">
      <c r="B42" s="11"/>
      <c r="C42" s="16"/>
      <c r="D42" s="16"/>
      <c r="E42" s="18" t="s">
        <v>3</v>
      </c>
      <c r="F42" s="17">
        <f t="shared" ref="F42:I42" si="4">F22-F27-F32-F37</f>
        <v>14</v>
      </c>
      <c r="G42" s="17">
        <f t="shared" si="4"/>
        <v>19</v>
      </c>
      <c r="H42" s="381">
        <f t="shared" si="4"/>
        <v>27</v>
      </c>
      <c r="I42" s="496">
        <f t="shared" si="4"/>
        <v>113</v>
      </c>
      <c r="J42" s="18">
        <f t="shared" si="3"/>
        <v>73</v>
      </c>
      <c r="K42" s="10"/>
      <c r="L42"/>
    </row>
    <row r="43" spans="2:12" ht="12" customHeight="1" x14ac:dyDescent="0.2">
      <c r="B43" s="20"/>
      <c r="C43" s="21"/>
      <c r="D43" s="21"/>
      <c r="E43" s="263" t="s">
        <v>104</v>
      </c>
      <c r="F43" s="52">
        <f>F42/F41*100</f>
        <v>12.068965517241379</v>
      </c>
      <c r="G43" s="52">
        <f>G42/G41*100</f>
        <v>24.050632911392405</v>
      </c>
      <c r="H43" s="376">
        <f>H42/H41*100</f>
        <v>25</v>
      </c>
      <c r="I43" s="492">
        <f>I42/I41*100</f>
        <v>36.807817589576544</v>
      </c>
      <c r="J43" s="386">
        <f>J42/J41*100</f>
        <v>29.2</v>
      </c>
      <c r="K43" s="23"/>
      <c r="L43"/>
    </row>
    <row r="44" spans="2:12" ht="12" customHeight="1" x14ac:dyDescent="0.2">
      <c r="B44" s="11"/>
      <c r="C44" s="16"/>
      <c r="D44" s="16"/>
      <c r="E44" s="18" t="s">
        <v>138</v>
      </c>
      <c r="F44" s="17">
        <f t="shared" ref="F44:I44" si="5">F24-F29-F34-F39</f>
        <v>16</v>
      </c>
      <c r="G44" s="17">
        <f t="shared" si="5"/>
        <v>10</v>
      </c>
      <c r="H44" s="381">
        <f t="shared" si="5"/>
        <v>7</v>
      </c>
      <c r="I44" s="496">
        <f t="shared" si="5"/>
        <v>16</v>
      </c>
      <c r="J44" s="18">
        <f t="shared" ref="J44" si="6">J24-J29-J34-J39</f>
        <v>28</v>
      </c>
      <c r="K44" s="10"/>
      <c r="L44"/>
    </row>
    <row r="45" spans="2:12" ht="12" customHeight="1" thickBot="1" x14ac:dyDescent="0.25">
      <c r="B45" s="24"/>
      <c r="C45" s="25"/>
      <c r="D45" s="43"/>
      <c r="E45" s="264" t="s">
        <v>104</v>
      </c>
      <c r="F45" s="53">
        <f>F44/F41*100</f>
        <v>13.793103448275861</v>
      </c>
      <c r="G45" s="53">
        <f>G44/G41*100</f>
        <v>12.658227848101266</v>
      </c>
      <c r="H45" s="377">
        <f>H44/H41*100</f>
        <v>6.481481481481481</v>
      </c>
      <c r="I45" s="493">
        <f>I44/I41*100</f>
        <v>5.2117263843648214</v>
      </c>
      <c r="J45" s="387">
        <f>J44/J41*100</f>
        <v>11.200000000000001</v>
      </c>
      <c r="K45" s="23"/>
      <c r="L45"/>
    </row>
    <row r="46" spans="2:12" ht="12" customHeight="1" x14ac:dyDescent="0.2">
      <c r="B46" s="6" t="s">
        <v>11</v>
      </c>
      <c r="C46" s="7" t="s">
        <v>1</v>
      </c>
      <c r="D46" s="8"/>
      <c r="E46" s="261"/>
      <c r="F46" s="54">
        <v>26</v>
      </c>
      <c r="G46" s="54">
        <v>16</v>
      </c>
      <c r="H46" s="9">
        <v>8</v>
      </c>
      <c r="I46" s="490">
        <v>11</v>
      </c>
      <c r="J46" s="383">
        <v>24</v>
      </c>
      <c r="K46" s="10"/>
      <c r="L46"/>
    </row>
    <row r="47" spans="2:12" ht="12" customHeight="1" x14ac:dyDescent="0.2">
      <c r="B47" s="11"/>
      <c r="C47" s="12" t="s">
        <v>2</v>
      </c>
      <c r="D47" s="13"/>
      <c r="E47" s="262"/>
      <c r="F47" s="50">
        <v>21</v>
      </c>
      <c r="G47" s="50">
        <v>12</v>
      </c>
      <c r="H47" s="15">
        <v>6</v>
      </c>
      <c r="I47" s="475">
        <v>9</v>
      </c>
      <c r="J47" s="384">
        <v>24</v>
      </c>
      <c r="K47" s="10"/>
      <c r="L47"/>
    </row>
    <row r="48" spans="2:12" ht="12" customHeight="1" x14ac:dyDescent="0.2">
      <c r="B48" s="11"/>
      <c r="C48" s="16"/>
      <c r="D48" s="17" t="s">
        <v>3</v>
      </c>
      <c r="E48" s="18"/>
      <c r="F48" s="51">
        <v>1</v>
      </c>
      <c r="G48" s="51">
        <v>0</v>
      </c>
      <c r="H48" s="19">
        <v>0</v>
      </c>
      <c r="I48" s="491">
        <v>0</v>
      </c>
      <c r="J48" s="385">
        <v>1</v>
      </c>
      <c r="K48" s="10"/>
      <c r="L48"/>
    </row>
    <row r="49" spans="2:12" ht="12" customHeight="1" x14ac:dyDescent="0.2">
      <c r="B49" s="20"/>
      <c r="C49" s="21"/>
      <c r="D49" s="22" t="s">
        <v>104</v>
      </c>
      <c r="E49" s="263"/>
      <c r="F49" s="52">
        <f>F48/F47*100</f>
        <v>4.7619047619047619</v>
      </c>
      <c r="G49" s="52">
        <f>G48/G47*100</f>
        <v>0</v>
      </c>
      <c r="H49" s="376">
        <f>H48/H47*100</f>
        <v>0</v>
      </c>
      <c r="I49" s="492">
        <f>I48/I47*100</f>
        <v>0</v>
      </c>
      <c r="J49" s="386">
        <f>J48/J47*100</f>
        <v>4.1666666666666661</v>
      </c>
      <c r="K49" s="23"/>
      <c r="L49"/>
    </row>
    <row r="50" spans="2:12" ht="12" customHeight="1" x14ac:dyDescent="0.2">
      <c r="B50" s="11"/>
      <c r="C50" s="16"/>
      <c r="D50" s="17" t="s">
        <v>138</v>
      </c>
      <c r="E50" s="18"/>
      <c r="F50" s="51">
        <v>2</v>
      </c>
      <c r="G50" s="51">
        <v>2</v>
      </c>
      <c r="H50" s="19">
        <v>1</v>
      </c>
      <c r="I50" s="491">
        <v>2</v>
      </c>
      <c r="J50" s="385">
        <v>1</v>
      </c>
      <c r="K50" s="10"/>
      <c r="L50"/>
    </row>
    <row r="51" spans="2:12" ht="12" customHeight="1" thickBot="1" x14ac:dyDescent="0.25">
      <c r="B51" s="44"/>
      <c r="C51" s="45"/>
      <c r="D51" s="46" t="s">
        <v>104</v>
      </c>
      <c r="E51" s="268"/>
      <c r="F51" s="58">
        <f>F50/F47*100</f>
        <v>9.5238095238095237</v>
      </c>
      <c r="G51" s="58">
        <f>G50/G47*100</f>
        <v>16.666666666666664</v>
      </c>
      <c r="H51" s="382">
        <f>H50/H47*100</f>
        <v>16.666666666666664</v>
      </c>
      <c r="I51" s="497">
        <f>I50/I47*100</f>
        <v>22.222222222222221</v>
      </c>
      <c r="J51" s="391">
        <f>J50/J47*100</f>
        <v>4.1666666666666661</v>
      </c>
      <c r="K51" s="23"/>
      <c r="L51"/>
    </row>
    <row r="52" spans="2:12" ht="12" customHeight="1" thickTop="1" x14ac:dyDescent="0.2">
      <c r="B52" s="11" t="s">
        <v>12</v>
      </c>
      <c r="C52" s="47" t="s">
        <v>1</v>
      </c>
      <c r="D52" s="48"/>
      <c r="E52" s="269"/>
      <c r="F52" s="59">
        <f>F4+F10+F16+F46</f>
        <v>20624</v>
      </c>
      <c r="G52" s="59">
        <f>G4+G10+G16+G46</f>
        <v>19667</v>
      </c>
      <c r="H52" s="29">
        <f>H4+H10+H16+H46</f>
        <v>19116</v>
      </c>
      <c r="I52" s="498">
        <f>I4+I10+I16+I46</f>
        <v>18191</v>
      </c>
      <c r="J52" s="392">
        <f>J4+J10+J16+J46</f>
        <v>18378</v>
      </c>
      <c r="K52" s="10"/>
      <c r="L52"/>
    </row>
    <row r="53" spans="2:12" ht="12" customHeight="1" x14ac:dyDescent="0.2">
      <c r="B53" s="11"/>
      <c r="C53" s="12" t="s">
        <v>2</v>
      </c>
      <c r="D53" s="13"/>
      <c r="E53" s="262"/>
      <c r="F53" s="50">
        <f t="shared" ref="F53:I53" si="7">F5+F11+F21+F47</f>
        <v>14529</v>
      </c>
      <c r="G53" s="50">
        <f t="shared" si="7"/>
        <v>13768</v>
      </c>
      <c r="H53" s="15">
        <f t="shared" si="7"/>
        <v>13466</v>
      </c>
      <c r="I53" s="475">
        <f t="shared" si="7"/>
        <v>12951</v>
      </c>
      <c r="J53" s="384">
        <f t="shared" ref="J53:J54" si="8">J5+J11+J21+J47</f>
        <v>13121</v>
      </c>
      <c r="K53" s="10"/>
      <c r="L53"/>
    </row>
    <row r="54" spans="2:12" ht="12" customHeight="1" x14ac:dyDescent="0.2">
      <c r="B54" s="11"/>
      <c r="C54" s="16"/>
      <c r="D54" s="17" t="s">
        <v>3</v>
      </c>
      <c r="E54" s="18"/>
      <c r="F54" s="51">
        <f t="shared" ref="F54:I54" si="9">F6+F12+F22+F48</f>
        <v>7060</v>
      </c>
      <c r="G54" s="51">
        <f t="shared" si="9"/>
        <v>7242</v>
      </c>
      <c r="H54" s="19">
        <f t="shared" si="9"/>
        <v>7012</v>
      </c>
      <c r="I54" s="491">
        <f t="shared" si="9"/>
        <v>6713</v>
      </c>
      <c r="J54" s="385">
        <f t="shared" si="8"/>
        <v>6617</v>
      </c>
      <c r="K54" s="10"/>
      <c r="L54"/>
    </row>
    <row r="55" spans="2:12" ht="12" customHeight="1" x14ac:dyDescent="0.2">
      <c r="B55" s="20"/>
      <c r="C55" s="21"/>
      <c r="D55" s="22" t="s">
        <v>104</v>
      </c>
      <c r="E55" s="263"/>
      <c r="F55" s="52">
        <f>F54/F53*100</f>
        <v>48.592470231949889</v>
      </c>
      <c r="G55" s="52">
        <f>G54/G53*100</f>
        <v>52.600232423009871</v>
      </c>
      <c r="H55" s="376">
        <f>H54/H53*100</f>
        <v>52.071884746769634</v>
      </c>
      <c r="I55" s="492">
        <f>I54/I53*100</f>
        <v>51.833835225079142</v>
      </c>
      <c r="J55" s="386">
        <f>J54/J53*100</f>
        <v>50.430607423214688</v>
      </c>
      <c r="K55" s="23"/>
      <c r="L55"/>
    </row>
    <row r="56" spans="2:12" ht="12" customHeight="1" x14ac:dyDescent="0.2">
      <c r="B56" s="11"/>
      <c r="C56" s="16"/>
      <c r="D56" s="17" t="s">
        <v>138</v>
      </c>
      <c r="E56" s="18"/>
      <c r="F56" s="51">
        <f>F8+F14+F24+F50</f>
        <v>947</v>
      </c>
      <c r="G56" s="51">
        <f>G8+G14+G24+G50</f>
        <v>877</v>
      </c>
      <c r="H56" s="19">
        <f>H8+H14+H24+H50</f>
        <v>784</v>
      </c>
      <c r="I56" s="491">
        <f>I8+I14+I24+I50</f>
        <v>748</v>
      </c>
      <c r="J56" s="385">
        <f>J8+J14+J24+J50</f>
        <v>778</v>
      </c>
      <c r="K56" s="10"/>
      <c r="L56"/>
    </row>
    <row r="57" spans="2:12" ht="12" customHeight="1" thickBot="1" x14ac:dyDescent="0.25">
      <c r="B57" s="24"/>
      <c r="C57" s="25"/>
      <c r="D57" s="26" t="s">
        <v>104</v>
      </c>
      <c r="E57" s="264"/>
      <c r="F57" s="53">
        <f>F56/F53*100</f>
        <v>6.5179984857870465</v>
      </c>
      <c r="G57" s="53">
        <f>G56/G53*100</f>
        <v>6.3698431144683321</v>
      </c>
      <c r="H57" s="377">
        <f>H56/H53*100</f>
        <v>5.8220703995247289</v>
      </c>
      <c r="I57" s="493">
        <f>I56/I53*100</f>
        <v>5.7756157825650529</v>
      </c>
      <c r="J57" s="387">
        <f>J56/J53*100</f>
        <v>5.9294261108147239</v>
      </c>
      <c r="K57" s="23"/>
      <c r="L57"/>
    </row>
    <row r="58" spans="2:12" ht="12" customHeight="1" x14ac:dyDescent="0.2">
      <c r="B58" s="2"/>
      <c r="C58" s="4"/>
      <c r="L58"/>
    </row>
    <row r="59" spans="2:12" ht="12" customHeight="1" x14ac:dyDescent="0.2">
      <c r="B59" s="2"/>
      <c r="C59" s="4"/>
      <c r="L59"/>
    </row>
    <row r="60" spans="2:12" ht="12" customHeight="1" x14ac:dyDescent="0.2">
      <c r="B60" s="2"/>
      <c r="C60" s="4"/>
      <c r="L60"/>
    </row>
    <row r="61" spans="2:12" x14ac:dyDescent="0.2">
      <c r="C61" s="4"/>
      <c r="L61"/>
    </row>
  </sheetData>
  <mergeCells count="6">
    <mergeCell ref="J2:J3"/>
    <mergeCell ref="I2:I3"/>
    <mergeCell ref="B2:E3"/>
    <mergeCell ref="F2:F3"/>
    <mergeCell ref="G2:G3"/>
    <mergeCell ref="H2:H3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horizontalDpi="300" verticalDpi="0" r:id="rId1"/>
  <ignoredErrors>
    <ignoredError sqref="I43:J43 I55:J55 F43:H43 F55:H5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7"/>
  <sheetViews>
    <sheetView showGridLines="0" zoomScaleNormal="100" workbookViewId="0">
      <selection activeCell="G1" sqref="G1"/>
    </sheetView>
  </sheetViews>
  <sheetFormatPr defaultColWidth="9" defaultRowHeight="10.8" x14ac:dyDescent="0.2"/>
  <cols>
    <col min="1" max="1" width="1.21875" style="60" customWidth="1"/>
    <col min="2" max="2" width="9" style="60"/>
    <col min="3" max="3" width="2.44140625" style="60" customWidth="1"/>
    <col min="4" max="4" width="14.77734375" style="61" customWidth="1"/>
    <col min="5" max="9" width="7.109375" style="61" customWidth="1"/>
    <col min="10" max="10" width="7.109375" style="60" customWidth="1"/>
    <col min="11" max="16384" width="9" style="60"/>
  </cols>
  <sheetData>
    <row r="1" spans="1:10" ht="11.4" thickBot="1" x14ac:dyDescent="0.25">
      <c r="B1" s="60" t="s">
        <v>216</v>
      </c>
      <c r="D1" s="60"/>
      <c r="J1" s="61"/>
    </row>
    <row r="2" spans="1:10" ht="11.25" customHeight="1" x14ac:dyDescent="0.2">
      <c r="B2" s="715" t="s">
        <v>41</v>
      </c>
      <c r="C2" s="803"/>
      <c r="D2" s="803"/>
      <c r="E2" s="801" t="s">
        <v>105</v>
      </c>
      <c r="F2" s="687" t="s">
        <v>13</v>
      </c>
      <c r="G2" s="703" t="s">
        <v>90</v>
      </c>
      <c r="H2" s="687" t="s">
        <v>136</v>
      </c>
      <c r="I2" s="687" t="s">
        <v>139</v>
      </c>
      <c r="J2" s="689" t="s">
        <v>141</v>
      </c>
    </row>
    <row r="3" spans="1:10" ht="12" customHeight="1" thickBot="1" x14ac:dyDescent="0.25">
      <c r="B3" s="804"/>
      <c r="C3" s="805"/>
      <c r="D3" s="805"/>
      <c r="E3" s="802"/>
      <c r="F3" s="688"/>
      <c r="G3" s="704"/>
      <c r="H3" s="688"/>
      <c r="I3" s="688"/>
      <c r="J3" s="690"/>
    </row>
    <row r="4" spans="1:10" s="88" customFormat="1" x14ac:dyDescent="0.2">
      <c r="B4" s="188" t="s">
        <v>48</v>
      </c>
      <c r="C4" s="327"/>
      <c r="D4" s="328"/>
      <c r="E4" s="329">
        <v>357</v>
      </c>
      <c r="F4" s="365">
        <v>507</v>
      </c>
      <c r="G4" s="194">
        <v>464</v>
      </c>
      <c r="H4" s="39">
        <v>436</v>
      </c>
      <c r="I4" s="476">
        <v>417</v>
      </c>
      <c r="J4" s="388">
        <v>413</v>
      </c>
    </row>
    <row r="5" spans="1:10" s="88" customFormat="1" ht="13.2" x14ac:dyDescent="0.2">
      <c r="A5" s="326"/>
      <c r="B5" s="189"/>
      <c r="C5" s="793" t="s">
        <v>3</v>
      </c>
      <c r="D5" s="794"/>
      <c r="E5" s="330">
        <v>211</v>
      </c>
      <c r="F5" s="19">
        <v>328</v>
      </c>
      <c r="G5" s="51">
        <v>313</v>
      </c>
      <c r="H5" s="19">
        <v>303</v>
      </c>
      <c r="I5" s="491">
        <v>301</v>
      </c>
      <c r="J5" s="385">
        <v>303</v>
      </c>
    </row>
    <row r="6" spans="1:10" s="87" customFormat="1" ht="13.2" x14ac:dyDescent="0.2">
      <c r="A6" s="326"/>
      <c r="B6" s="190"/>
      <c r="C6" s="795" t="s">
        <v>15</v>
      </c>
      <c r="D6" s="796"/>
      <c r="E6" s="331">
        <f t="shared" ref="E6" si="0">E5/E4*100</f>
        <v>59.103641456582636</v>
      </c>
      <c r="F6" s="332">
        <f>F5/F4*100</f>
        <v>64.69428007889546</v>
      </c>
      <c r="G6" s="191">
        <f>G5/G4*100</f>
        <v>67.456896551724128</v>
      </c>
      <c r="H6" s="332">
        <f>H5/H4*100</f>
        <v>69.495412844036693</v>
      </c>
      <c r="I6" s="537">
        <f>I5/I4*100</f>
        <v>72.182254196642674</v>
      </c>
      <c r="J6" s="445">
        <f>J5/J4*100</f>
        <v>73.365617433414045</v>
      </c>
    </row>
    <row r="7" spans="1:10" s="88" customFormat="1" x14ac:dyDescent="0.2">
      <c r="B7" s="141"/>
      <c r="C7" s="797" t="s">
        <v>138</v>
      </c>
      <c r="D7" s="798"/>
      <c r="E7" s="333">
        <v>89</v>
      </c>
      <c r="F7" s="69">
        <v>72</v>
      </c>
      <c r="G7" s="81">
        <v>64</v>
      </c>
      <c r="H7" s="69">
        <v>40</v>
      </c>
      <c r="I7" s="506">
        <v>36</v>
      </c>
      <c r="J7" s="407">
        <v>30</v>
      </c>
    </row>
    <row r="8" spans="1:10" s="88" customFormat="1" x14ac:dyDescent="0.2">
      <c r="A8" s="87"/>
      <c r="B8" s="212"/>
      <c r="C8" s="799" t="s">
        <v>15</v>
      </c>
      <c r="D8" s="800"/>
      <c r="E8" s="334">
        <f t="shared" ref="E8:J8" si="1">E7/E4*100</f>
        <v>24.929971988795518</v>
      </c>
      <c r="F8" s="335">
        <f t="shared" ref="F8:G8" si="2">F7/F4*100</f>
        <v>14.201183431952662</v>
      </c>
      <c r="G8" s="336">
        <f t="shared" si="2"/>
        <v>13.793103448275861</v>
      </c>
      <c r="H8" s="335">
        <f t="shared" ref="H8:I8" si="3">H7/H4*100</f>
        <v>9.1743119266055047</v>
      </c>
      <c r="I8" s="538">
        <f t="shared" si="3"/>
        <v>8.6330935251798557</v>
      </c>
      <c r="J8" s="446">
        <f t="shared" si="1"/>
        <v>7.2639225181598057</v>
      </c>
    </row>
    <row r="9" spans="1:10" s="88" customFormat="1" x14ac:dyDescent="0.2">
      <c r="B9" s="62"/>
      <c r="C9" s="144"/>
      <c r="D9" s="75" t="s">
        <v>106</v>
      </c>
      <c r="E9" s="333">
        <v>65</v>
      </c>
      <c r="F9" s="69">
        <v>36</v>
      </c>
      <c r="G9" s="81">
        <v>38</v>
      </c>
      <c r="H9" s="69">
        <v>13</v>
      </c>
      <c r="I9" s="506">
        <v>18</v>
      </c>
      <c r="J9" s="407">
        <v>14</v>
      </c>
    </row>
    <row r="10" spans="1:10" s="88" customFormat="1" x14ac:dyDescent="0.2">
      <c r="B10" s="141"/>
      <c r="C10" s="66"/>
      <c r="D10" s="337" t="s">
        <v>107</v>
      </c>
      <c r="E10" s="338">
        <v>0</v>
      </c>
      <c r="F10" s="228">
        <v>0</v>
      </c>
      <c r="G10" s="229">
        <v>1</v>
      </c>
      <c r="H10" s="228">
        <v>0</v>
      </c>
      <c r="I10" s="539">
        <v>0</v>
      </c>
      <c r="J10" s="447">
        <v>0</v>
      </c>
    </row>
    <row r="11" spans="1:10" s="88" customFormat="1" x14ac:dyDescent="0.2">
      <c r="B11" s="141"/>
      <c r="C11" s="66"/>
      <c r="D11" s="339" t="s">
        <v>84</v>
      </c>
      <c r="E11" s="340">
        <v>7</v>
      </c>
      <c r="F11" s="230">
        <v>13</v>
      </c>
      <c r="G11" s="231">
        <v>11</v>
      </c>
      <c r="H11" s="230">
        <v>5</v>
      </c>
      <c r="I11" s="540">
        <v>7</v>
      </c>
      <c r="J11" s="448">
        <v>8</v>
      </c>
    </row>
    <row r="12" spans="1:10" s="88" customFormat="1" x14ac:dyDescent="0.2">
      <c r="B12" s="141"/>
      <c r="C12" s="66"/>
      <c r="D12" s="337" t="s">
        <v>108</v>
      </c>
      <c r="E12" s="338">
        <v>0</v>
      </c>
      <c r="F12" s="228">
        <v>0</v>
      </c>
      <c r="G12" s="229">
        <v>0</v>
      </c>
      <c r="H12" s="228">
        <v>1</v>
      </c>
      <c r="I12" s="539">
        <v>0</v>
      </c>
      <c r="J12" s="447">
        <v>0</v>
      </c>
    </row>
    <row r="13" spans="1:10" s="88" customFormat="1" x14ac:dyDescent="0.2">
      <c r="B13" s="141"/>
      <c r="C13" s="66"/>
      <c r="D13" s="337" t="s">
        <v>109</v>
      </c>
      <c r="E13" s="338">
        <v>0</v>
      </c>
      <c r="F13" s="228">
        <v>2</v>
      </c>
      <c r="G13" s="229">
        <v>1</v>
      </c>
      <c r="H13" s="228">
        <v>3</v>
      </c>
      <c r="I13" s="539">
        <v>2</v>
      </c>
      <c r="J13" s="447">
        <v>1</v>
      </c>
    </row>
    <row r="14" spans="1:10" s="88" customFormat="1" x14ac:dyDescent="0.2">
      <c r="B14" s="141"/>
      <c r="C14" s="66"/>
      <c r="D14" s="337" t="s">
        <v>110</v>
      </c>
      <c r="E14" s="338">
        <v>0</v>
      </c>
      <c r="F14" s="228">
        <v>0</v>
      </c>
      <c r="G14" s="229">
        <v>1</v>
      </c>
      <c r="H14" s="228">
        <v>0</v>
      </c>
      <c r="I14" s="539">
        <v>0</v>
      </c>
      <c r="J14" s="447">
        <v>0</v>
      </c>
    </row>
    <row r="15" spans="1:10" s="88" customFormat="1" x14ac:dyDescent="0.2">
      <c r="B15" s="141"/>
      <c r="C15" s="66"/>
      <c r="D15" s="341" t="s">
        <v>86</v>
      </c>
      <c r="E15" s="338">
        <v>0</v>
      </c>
      <c r="F15" s="228">
        <v>4</v>
      </c>
      <c r="G15" s="229">
        <v>1</v>
      </c>
      <c r="H15" s="228">
        <v>1</v>
      </c>
      <c r="I15" s="539">
        <v>3</v>
      </c>
      <c r="J15" s="447">
        <v>0</v>
      </c>
    </row>
    <row r="16" spans="1:10" s="88" customFormat="1" x14ac:dyDescent="0.2">
      <c r="B16" s="141"/>
      <c r="C16" s="66"/>
      <c r="D16" s="337" t="s">
        <v>111</v>
      </c>
      <c r="E16" s="338">
        <v>0</v>
      </c>
      <c r="F16" s="228">
        <v>2</v>
      </c>
      <c r="G16" s="229">
        <v>0</v>
      </c>
      <c r="H16" s="228">
        <v>0</v>
      </c>
      <c r="I16" s="539">
        <v>2</v>
      </c>
      <c r="J16" s="447">
        <v>0</v>
      </c>
    </row>
    <row r="17" spans="1:10" s="88" customFormat="1" x14ac:dyDescent="0.2">
      <c r="B17" s="141"/>
      <c r="C17" s="66"/>
      <c r="D17" s="337" t="s">
        <v>112</v>
      </c>
      <c r="E17" s="338">
        <v>9</v>
      </c>
      <c r="F17" s="228">
        <v>1</v>
      </c>
      <c r="G17" s="229">
        <v>0</v>
      </c>
      <c r="H17" s="228">
        <v>1</v>
      </c>
      <c r="I17" s="539">
        <v>0</v>
      </c>
      <c r="J17" s="447">
        <v>0</v>
      </c>
    </row>
    <row r="18" spans="1:10" s="88" customFormat="1" x14ac:dyDescent="0.2">
      <c r="B18" s="141"/>
      <c r="C18" s="66"/>
      <c r="D18" s="337" t="s">
        <v>113</v>
      </c>
      <c r="E18" s="338">
        <v>0</v>
      </c>
      <c r="F18" s="228">
        <v>5</v>
      </c>
      <c r="G18" s="229">
        <v>1</v>
      </c>
      <c r="H18" s="228">
        <v>8</v>
      </c>
      <c r="I18" s="539">
        <v>2</v>
      </c>
      <c r="J18" s="447">
        <v>2</v>
      </c>
    </row>
    <row r="19" spans="1:10" s="88" customFormat="1" x14ac:dyDescent="0.2">
      <c r="B19" s="141"/>
      <c r="C19" s="66"/>
      <c r="D19" s="342" t="s">
        <v>114</v>
      </c>
      <c r="E19" s="338">
        <v>0</v>
      </c>
      <c r="F19" s="228">
        <v>0</v>
      </c>
      <c r="G19" s="229">
        <v>1</v>
      </c>
      <c r="H19" s="228">
        <v>0</v>
      </c>
      <c r="I19" s="539">
        <v>0</v>
      </c>
      <c r="J19" s="447">
        <v>0</v>
      </c>
    </row>
    <row r="20" spans="1:10" s="88" customFormat="1" ht="11.4" thickBot="1" x14ac:dyDescent="0.25">
      <c r="B20" s="232"/>
      <c r="C20" s="343"/>
      <c r="D20" s="233" t="s">
        <v>46</v>
      </c>
      <c r="E20" s="344">
        <f t="shared" ref="E20:J20" si="4">E7-E9-E10-E11-E12-E13-E14-E15-E16-E17-E18-E19</f>
        <v>8</v>
      </c>
      <c r="F20" s="443">
        <f t="shared" ref="F20:G20" si="5">F7-F9-F10-F11-F12-F13-F14-F15-F16-F17-F18-F19</f>
        <v>9</v>
      </c>
      <c r="G20" s="345">
        <f t="shared" si="5"/>
        <v>9</v>
      </c>
      <c r="H20" s="444">
        <f t="shared" ref="H20:I20" si="6">H7-H9-H10-H11-H12-H13-H14-H15-H16-H17-H18-H19</f>
        <v>8</v>
      </c>
      <c r="I20" s="443">
        <f t="shared" si="6"/>
        <v>2</v>
      </c>
      <c r="J20" s="449">
        <f t="shared" si="4"/>
        <v>5</v>
      </c>
    </row>
    <row r="21" spans="1:10" s="88" customFormat="1" ht="13.2" x14ac:dyDescent="0.2">
      <c r="B21"/>
      <c r="C21"/>
      <c r="D21"/>
      <c r="E21"/>
      <c r="F21"/>
      <c r="G21"/>
      <c r="H21"/>
      <c r="I21"/>
      <c r="J21"/>
    </row>
    <row r="22" spans="1:10" s="88" customFormat="1" ht="13.2" x14ac:dyDescent="0.2">
      <c r="A22" s="326"/>
      <c r="B22"/>
      <c r="C22"/>
      <c r="D22"/>
      <c r="E22"/>
      <c r="F22"/>
      <c r="G22"/>
      <c r="H22"/>
      <c r="I22"/>
      <c r="J22"/>
    </row>
    <row r="23" spans="1:10" ht="13.2" x14ac:dyDescent="0.2">
      <c r="B23"/>
      <c r="C23"/>
      <c r="D23"/>
      <c r="E23"/>
      <c r="F23"/>
      <c r="G23"/>
      <c r="H23"/>
      <c r="I23"/>
      <c r="J23"/>
    </row>
    <row r="24" spans="1:10" ht="13.2" x14ac:dyDescent="0.2">
      <c r="B24"/>
      <c r="C24"/>
      <c r="D24"/>
      <c r="E24"/>
      <c r="F24"/>
      <c r="G24"/>
      <c r="H24"/>
      <c r="I24"/>
      <c r="J24"/>
    </row>
    <row r="25" spans="1:10" x14ac:dyDescent="0.2">
      <c r="D25" s="73"/>
      <c r="E25" s="73"/>
      <c r="F25" s="73"/>
      <c r="G25" s="73"/>
      <c r="H25" s="73"/>
      <c r="I25" s="73"/>
    </row>
    <row r="26" spans="1:10" x14ac:dyDescent="0.2">
      <c r="C26" s="193"/>
      <c r="D26" s="94"/>
      <c r="E26" s="94"/>
      <c r="F26" s="94"/>
      <c r="G26" s="94"/>
      <c r="H26" s="94"/>
      <c r="I26" s="94"/>
    </row>
    <row r="27" spans="1:10" x14ac:dyDescent="0.2">
      <c r="C27" s="193"/>
      <c r="D27" s="94"/>
      <c r="E27" s="94"/>
      <c r="F27" s="94"/>
      <c r="G27" s="94"/>
      <c r="H27" s="94"/>
      <c r="I27" s="94"/>
    </row>
    <row r="28" spans="1:10" x14ac:dyDescent="0.2">
      <c r="D28" s="94"/>
      <c r="E28" s="94"/>
      <c r="F28" s="94"/>
      <c r="G28" s="94"/>
      <c r="H28" s="94"/>
      <c r="I28" s="94"/>
    </row>
    <row r="29" spans="1:10" x14ac:dyDescent="0.2">
      <c r="D29" s="73"/>
      <c r="E29" s="73"/>
      <c r="F29" s="73"/>
      <c r="G29" s="73"/>
      <c r="H29" s="73"/>
      <c r="I29" s="73"/>
    </row>
    <row r="30" spans="1:10" x14ac:dyDescent="0.2">
      <c r="D30" s="94"/>
      <c r="E30" s="94"/>
      <c r="F30" s="94"/>
      <c r="G30" s="94"/>
      <c r="H30" s="94"/>
      <c r="I30" s="94"/>
    </row>
    <row r="31" spans="1:10" x14ac:dyDescent="0.2">
      <c r="D31" s="73"/>
      <c r="E31" s="73"/>
      <c r="F31" s="73"/>
      <c r="G31" s="73"/>
      <c r="H31" s="73"/>
      <c r="I31" s="73"/>
    </row>
    <row r="32" spans="1:10" x14ac:dyDescent="0.2">
      <c r="C32" s="193"/>
    </row>
    <row r="33" spans="3:9" x14ac:dyDescent="0.2">
      <c r="C33" s="193"/>
    </row>
    <row r="35" spans="3:9" x14ac:dyDescent="0.2">
      <c r="D35" s="73"/>
      <c r="E35" s="73"/>
      <c r="F35" s="73"/>
      <c r="G35" s="73"/>
      <c r="H35" s="73"/>
      <c r="I35" s="73"/>
    </row>
    <row r="37" spans="3:9" x14ac:dyDescent="0.2">
      <c r="D37" s="73"/>
      <c r="E37" s="73"/>
      <c r="F37" s="73"/>
      <c r="G37" s="73"/>
      <c r="H37" s="73"/>
      <c r="I37" s="73"/>
    </row>
  </sheetData>
  <mergeCells count="11">
    <mergeCell ref="J2:J3"/>
    <mergeCell ref="C5:D5"/>
    <mergeCell ref="C6:D6"/>
    <mergeCell ref="C7:D7"/>
    <mergeCell ref="C8:D8"/>
    <mergeCell ref="I2:I3"/>
    <mergeCell ref="H2:H3"/>
    <mergeCell ref="E2:E3"/>
    <mergeCell ref="F2:F3"/>
    <mergeCell ref="G2:G3"/>
    <mergeCell ref="B2:D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9"/>
  <sheetViews>
    <sheetView showGridLines="0" zoomScaleNormal="100" workbookViewId="0">
      <pane ySplit="5" topLeftCell="A6" activePane="bottomLeft" state="frozen"/>
      <selection activeCell="L1" sqref="L1"/>
      <selection pane="bottomLeft" activeCell="S1" sqref="S1"/>
    </sheetView>
  </sheetViews>
  <sheetFormatPr defaultColWidth="9" defaultRowHeight="13.2" x14ac:dyDescent="0.2"/>
  <cols>
    <col min="1" max="1" width="2.109375" style="159" customWidth="1"/>
    <col min="2" max="2" width="4.109375" style="159" customWidth="1"/>
    <col min="3" max="3" width="6.44140625" style="159" customWidth="1"/>
    <col min="4" max="19" width="4.6640625" style="159" customWidth="1"/>
    <col min="20" max="16384" width="9" style="159"/>
  </cols>
  <sheetData>
    <row r="1" spans="1:22" ht="13.8" thickBot="1" x14ac:dyDescent="0.25">
      <c r="A1" s="346"/>
      <c r="B1" s="195" t="s">
        <v>217</v>
      </c>
      <c r="C1" s="347"/>
      <c r="D1" s="347"/>
      <c r="E1" s="347"/>
      <c r="F1" s="347"/>
      <c r="G1" s="347"/>
      <c r="H1" s="347"/>
      <c r="I1" s="2"/>
      <c r="J1" s="2"/>
      <c r="K1" s="564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s="196" customFormat="1" ht="10.5" customHeight="1" x14ac:dyDescent="0.2">
      <c r="B2" s="818"/>
      <c r="C2" s="819"/>
      <c r="D2" s="807" t="s">
        <v>49</v>
      </c>
      <c r="E2" s="824"/>
      <c r="F2" s="827" t="s">
        <v>87</v>
      </c>
      <c r="G2" s="809"/>
      <c r="H2" s="807" t="s">
        <v>4</v>
      </c>
      <c r="I2" s="809"/>
      <c r="J2" s="807" t="s">
        <v>50</v>
      </c>
      <c r="K2" s="808"/>
      <c r="L2" s="808"/>
      <c r="M2" s="808"/>
      <c r="N2" s="808"/>
      <c r="O2" s="808"/>
      <c r="P2" s="808"/>
      <c r="Q2" s="809"/>
      <c r="R2" s="808" t="s">
        <v>11</v>
      </c>
      <c r="S2" s="809"/>
      <c r="T2" s="197"/>
      <c r="U2" s="197"/>
      <c r="V2" s="197"/>
    </row>
    <row r="3" spans="1:22" s="196" customFormat="1" ht="10.5" customHeight="1" x14ac:dyDescent="0.2">
      <c r="B3" s="820"/>
      <c r="C3" s="821"/>
      <c r="D3" s="825"/>
      <c r="E3" s="826"/>
      <c r="F3" s="828"/>
      <c r="G3" s="811"/>
      <c r="H3" s="825"/>
      <c r="I3" s="811"/>
      <c r="J3" s="545"/>
      <c r="K3" s="544"/>
      <c r="L3" s="812" t="s">
        <v>51</v>
      </c>
      <c r="M3" s="813"/>
      <c r="N3" s="814" t="s">
        <v>37</v>
      </c>
      <c r="O3" s="813"/>
      <c r="P3" s="814" t="s">
        <v>38</v>
      </c>
      <c r="Q3" s="815"/>
      <c r="R3" s="810"/>
      <c r="S3" s="811"/>
      <c r="T3" s="197"/>
      <c r="U3" s="198"/>
      <c r="V3" s="198"/>
    </row>
    <row r="4" spans="1:22" s="199" customFormat="1" ht="24" customHeight="1" thickBot="1" x14ac:dyDescent="0.25">
      <c r="B4" s="822"/>
      <c r="C4" s="823"/>
      <c r="D4" s="470" t="s">
        <v>140</v>
      </c>
      <c r="E4" s="565" t="s">
        <v>142</v>
      </c>
      <c r="F4" s="470" t="s">
        <v>140</v>
      </c>
      <c r="G4" s="566" t="s">
        <v>142</v>
      </c>
      <c r="H4" s="470" t="s">
        <v>140</v>
      </c>
      <c r="I4" s="566" t="s">
        <v>142</v>
      </c>
      <c r="J4" s="200" t="s">
        <v>140</v>
      </c>
      <c r="K4" s="200" t="s">
        <v>142</v>
      </c>
      <c r="L4" s="200" t="s">
        <v>140</v>
      </c>
      <c r="M4" s="200" t="s">
        <v>142</v>
      </c>
      <c r="N4" s="200" t="s">
        <v>140</v>
      </c>
      <c r="O4" s="200" t="s">
        <v>142</v>
      </c>
      <c r="P4" s="470" t="s">
        <v>140</v>
      </c>
      <c r="Q4" s="566" t="s">
        <v>142</v>
      </c>
      <c r="R4" s="478" t="s">
        <v>140</v>
      </c>
      <c r="S4" s="567" t="s">
        <v>142</v>
      </c>
      <c r="T4" s="201"/>
      <c r="U4" s="49"/>
      <c r="V4" s="49"/>
    </row>
    <row r="5" spans="1:22" ht="13.8" thickBot="1" x14ac:dyDescent="0.25">
      <c r="A5" s="326"/>
      <c r="B5" s="816" t="s">
        <v>52</v>
      </c>
      <c r="C5" s="817"/>
      <c r="D5" s="471">
        <f t="shared" ref="D5:E19" si="0">F5+H5+J5+R5</f>
        <v>748</v>
      </c>
      <c r="E5" s="546">
        <f t="shared" si="0"/>
        <v>778</v>
      </c>
      <c r="F5" s="474">
        <v>588</v>
      </c>
      <c r="G5" s="547">
        <v>595</v>
      </c>
      <c r="H5" s="474">
        <v>94</v>
      </c>
      <c r="I5" s="547">
        <v>133</v>
      </c>
      <c r="J5" s="202">
        <v>64</v>
      </c>
      <c r="K5" s="202">
        <v>49</v>
      </c>
      <c r="L5" s="202">
        <v>9</v>
      </c>
      <c r="M5" s="202">
        <v>6</v>
      </c>
      <c r="N5" s="202">
        <v>20</v>
      </c>
      <c r="O5" s="202">
        <v>14</v>
      </c>
      <c r="P5" s="474">
        <v>19</v>
      </c>
      <c r="Q5" s="547">
        <v>1</v>
      </c>
      <c r="R5" s="479">
        <v>2</v>
      </c>
      <c r="S5" s="548">
        <v>1</v>
      </c>
      <c r="T5" s="201"/>
      <c r="U5" s="203"/>
      <c r="V5" s="203"/>
    </row>
    <row r="6" spans="1:22" ht="13.8" thickTop="1" x14ac:dyDescent="0.2">
      <c r="A6" s="326"/>
      <c r="B6" s="549" t="s">
        <v>115</v>
      </c>
      <c r="C6" s="550"/>
      <c r="D6" s="472">
        <f t="shared" si="0"/>
        <v>33</v>
      </c>
      <c r="E6" s="551">
        <f t="shared" si="0"/>
        <v>31</v>
      </c>
      <c r="F6" s="475">
        <v>28</v>
      </c>
      <c r="G6" s="384">
        <v>26</v>
      </c>
      <c r="H6" s="475">
        <v>2</v>
      </c>
      <c r="I6" s="384">
        <v>4</v>
      </c>
      <c r="J6" s="50">
        <v>1</v>
      </c>
      <c r="K6" s="50"/>
      <c r="L6" s="50"/>
      <c r="M6" s="50"/>
      <c r="N6" s="50">
        <v>1</v>
      </c>
      <c r="O6" s="50"/>
      <c r="P6" s="475"/>
      <c r="Q6" s="384"/>
      <c r="R6" s="480">
        <v>2</v>
      </c>
      <c r="S6" s="552">
        <v>1</v>
      </c>
      <c r="T6" s="201"/>
      <c r="U6" s="201"/>
      <c r="V6" s="201"/>
    </row>
    <row r="7" spans="1:22" x14ac:dyDescent="0.2">
      <c r="A7" s="326"/>
      <c r="B7" s="553" t="s">
        <v>116</v>
      </c>
      <c r="C7" s="554"/>
      <c r="D7" s="472">
        <f t="shared" si="0"/>
        <v>3</v>
      </c>
      <c r="E7" s="551">
        <f t="shared" si="0"/>
        <v>2</v>
      </c>
      <c r="F7" s="475">
        <v>3</v>
      </c>
      <c r="G7" s="384">
        <v>1</v>
      </c>
      <c r="H7" s="475"/>
      <c r="I7" s="384">
        <v>1</v>
      </c>
      <c r="J7" s="50"/>
      <c r="K7" s="50"/>
      <c r="L7" s="50"/>
      <c r="M7" s="50"/>
      <c r="N7" s="50"/>
      <c r="O7" s="50"/>
      <c r="P7" s="475"/>
      <c r="Q7" s="384"/>
      <c r="R7" s="480"/>
      <c r="S7" s="552"/>
      <c r="T7" s="201"/>
      <c r="U7" s="201"/>
      <c r="V7" s="201"/>
    </row>
    <row r="8" spans="1:22" x14ac:dyDescent="0.2">
      <c r="A8" s="326"/>
      <c r="B8" s="553" t="s">
        <v>117</v>
      </c>
      <c r="C8" s="555"/>
      <c r="D8" s="472">
        <f t="shared" si="0"/>
        <v>1</v>
      </c>
      <c r="E8" s="551">
        <f t="shared" si="0"/>
        <v>2</v>
      </c>
      <c r="F8" s="475">
        <v>1</v>
      </c>
      <c r="G8" s="384">
        <v>1</v>
      </c>
      <c r="H8" s="475"/>
      <c r="I8" s="384"/>
      <c r="J8" s="50"/>
      <c r="K8" s="50">
        <v>1</v>
      </c>
      <c r="L8" s="50"/>
      <c r="M8" s="50"/>
      <c r="N8" s="50"/>
      <c r="O8" s="50"/>
      <c r="P8" s="475"/>
      <c r="Q8" s="384"/>
      <c r="R8" s="480"/>
      <c r="S8" s="552"/>
      <c r="T8" s="201"/>
      <c r="U8" s="201"/>
      <c r="V8" s="201"/>
    </row>
    <row r="9" spans="1:22" x14ac:dyDescent="0.2">
      <c r="A9" s="326"/>
      <c r="B9" s="553" t="s">
        <v>146</v>
      </c>
      <c r="C9" s="555"/>
      <c r="D9" s="472">
        <f t="shared" si="0"/>
        <v>241</v>
      </c>
      <c r="E9" s="551">
        <f t="shared" si="0"/>
        <v>222</v>
      </c>
      <c r="F9" s="475">
        <v>208</v>
      </c>
      <c r="G9" s="384">
        <v>200</v>
      </c>
      <c r="H9" s="475">
        <v>23</v>
      </c>
      <c r="I9" s="384">
        <v>21</v>
      </c>
      <c r="J9" s="50">
        <v>10</v>
      </c>
      <c r="K9" s="50">
        <v>1</v>
      </c>
      <c r="L9" s="50">
        <v>3</v>
      </c>
      <c r="M9" s="50"/>
      <c r="N9" s="50">
        <v>1</v>
      </c>
      <c r="O9" s="50"/>
      <c r="P9" s="475">
        <v>1</v>
      </c>
      <c r="Q9" s="384"/>
      <c r="R9" s="480"/>
      <c r="S9" s="552"/>
      <c r="T9" s="201"/>
      <c r="U9" s="201"/>
      <c r="V9" s="201"/>
    </row>
    <row r="10" spans="1:22" x14ac:dyDescent="0.2">
      <c r="A10" s="326"/>
      <c r="B10" s="553" t="s">
        <v>80</v>
      </c>
      <c r="C10" s="555"/>
      <c r="D10" s="472">
        <f t="shared" si="0"/>
        <v>4</v>
      </c>
      <c r="E10" s="551">
        <f t="shared" si="0"/>
        <v>1</v>
      </c>
      <c r="F10" s="475">
        <v>4</v>
      </c>
      <c r="G10" s="384">
        <v>1</v>
      </c>
      <c r="H10" s="475"/>
      <c r="I10" s="384"/>
      <c r="J10" s="50"/>
      <c r="K10" s="50"/>
      <c r="L10" s="50"/>
      <c r="M10" s="50"/>
      <c r="N10" s="50"/>
      <c r="O10" s="50"/>
      <c r="P10" s="475"/>
      <c r="Q10" s="384"/>
      <c r="R10" s="480"/>
      <c r="S10" s="552"/>
      <c r="T10" s="201"/>
      <c r="U10" s="201"/>
      <c r="V10" s="201"/>
    </row>
    <row r="11" spans="1:22" x14ac:dyDescent="0.2">
      <c r="A11" s="326"/>
      <c r="B11" s="556" t="s">
        <v>53</v>
      </c>
      <c r="C11" s="555"/>
      <c r="D11" s="472">
        <f t="shared" si="0"/>
        <v>32</v>
      </c>
      <c r="E11" s="551">
        <f t="shared" si="0"/>
        <v>56</v>
      </c>
      <c r="F11" s="475">
        <v>32</v>
      </c>
      <c r="G11" s="384">
        <v>54</v>
      </c>
      <c r="H11" s="475"/>
      <c r="I11" s="384"/>
      <c r="J11" s="50"/>
      <c r="K11" s="50">
        <v>2</v>
      </c>
      <c r="L11" s="50"/>
      <c r="M11" s="50"/>
      <c r="N11" s="50"/>
      <c r="O11" s="50">
        <v>1</v>
      </c>
      <c r="P11" s="475"/>
      <c r="Q11" s="384"/>
      <c r="R11" s="480"/>
      <c r="S11" s="552"/>
      <c r="T11" s="201"/>
      <c r="U11" s="201"/>
      <c r="V11" s="201"/>
    </row>
    <row r="12" spans="1:22" x14ac:dyDescent="0.2">
      <c r="A12" s="326"/>
      <c r="B12" s="553" t="s">
        <v>118</v>
      </c>
      <c r="C12" s="554"/>
      <c r="D12" s="472">
        <f t="shared" si="0"/>
        <v>12</v>
      </c>
      <c r="E12" s="551">
        <f t="shared" si="0"/>
        <v>16</v>
      </c>
      <c r="F12" s="475">
        <v>7</v>
      </c>
      <c r="G12" s="384">
        <v>13</v>
      </c>
      <c r="H12" s="475"/>
      <c r="I12" s="384"/>
      <c r="J12" s="50">
        <v>5</v>
      </c>
      <c r="K12" s="50">
        <v>3</v>
      </c>
      <c r="L12" s="50"/>
      <c r="M12" s="50"/>
      <c r="N12" s="50"/>
      <c r="O12" s="50"/>
      <c r="P12" s="475"/>
      <c r="Q12" s="384"/>
      <c r="R12" s="480"/>
      <c r="S12" s="552"/>
      <c r="T12" s="201"/>
      <c r="U12" s="201"/>
      <c r="V12" s="201"/>
    </row>
    <row r="13" spans="1:22" x14ac:dyDescent="0.2">
      <c r="A13" s="326"/>
      <c r="B13" s="829" t="s">
        <v>85</v>
      </c>
      <c r="C13" s="830"/>
      <c r="D13" s="472">
        <f t="shared" si="0"/>
        <v>34</v>
      </c>
      <c r="E13" s="551">
        <f t="shared" si="0"/>
        <v>34</v>
      </c>
      <c r="F13" s="475">
        <v>32</v>
      </c>
      <c r="G13" s="384">
        <v>27</v>
      </c>
      <c r="H13" s="475"/>
      <c r="I13" s="384">
        <v>5</v>
      </c>
      <c r="J13" s="50">
        <v>2</v>
      </c>
      <c r="K13" s="50">
        <v>2</v>
      </c>
      <c r="L13" s="50">
        <v>2</v>
      </c>
      <c r="M13" s="50"/>
      <c r="N13" s="50"/>
      <c r="O13" s="50"/>
      <c r="P13" s="475"/>
      <c r="Q13" s="384"/>
      <c r="R13" s="480"/>
      <c r="S13" s="552"/>
      <c r="T13" s="201"/>
      <c r="U13" s="201"/>
      <c r="V13" s="201"/>
    </row>
    <row r="14" spans="1:22" x14ac:dyDescent="0.2">
      <c r="A14" s="326"/>
      <c r="B14" s="553" t="s">
        <v>119</v>
      </c>
      <c r="C14" s="555"/>
      <c r="D14" s="472">
        <f t="shared" si="0"/>
        <v>1</v>
      </c>
      <c r="E14" s="551">
        <f t="shared" si="0"/>
        <v>3</v>
      </c>
      <c r="F14" s="475"/>
      <c r="G14" s="384"/>
      <c r="H14" s="475">
        <v>1</v>
      </c>
      <c r="I14" s="384">
        <v>3</v>
      </c>
      <c r="J14" s="50"/>
      <c r="K14" s="50"/>
      <c r="L14" s="50"/>
      <c r="M14" s="50"/>
      <c r="N14" s="50"/>
      <c r="O14" s="50"/>
      <c r="P14" s="475"/>
      <c r="Q14" s="384"/>
      <c r="R14" s="480"/>
      <c r="S14" s="552"/>
      <c r="T14" s="201"/>
      <c r="U14" s="201"/>
      <c r="V14" s="201"/>
    </row>
    <row r="15" spans="1:22" x14ac:dyDescent="0.2">
      <c r="A15" s="326"/>
      <c r="B15" s="553" t="s">
        <v>120</v>
      </c>
      <c r="C15" s="550"/>
      <c r="D15" s="472">
        <f t="shared" si="0"/>
        <v>81</v>
      </c>
      <c r="E15" s="551">
        <f t="shared" si="0"/>
        <v>92</v>
      </c>
      <c r="F15" s="475">
        <v>79</v>
      </c>
      <c r="G15" s="384">
        <v>88</v>
      </c>
      <c r="H15" s="475">
        <v>1</v>
      </c>
      <c r="I15" s="384">
        <v>4</v>
      </c>
      <c r="J15" s="50">
        <v>1</v>
      </c>
      <c r="K15" s="50"/>
      <c r="L15" s="50">
        <v>1</v>
      </c>
      <c r="M15" s="50"/>
      <c r="N15" s="50"/>
      <c r="O15" s="50"/>
      <c r="P15" s="475"/>
      <c r="Q15" s="384"/>
      <c r="R15" s="480"/>
      <c r="S15" s="552"/>
      <c r="T15" s="201"/>
      <c r="U15" s="201"/>
      <c r="V15" s="201"/>
    </row>
    <row r="16" spans="1:22" x14ac:dyDescent="0.2">
      <c r="A16" s="326"/>
      <c r="B16" s="553" t="s">
        <v>54</v>
      </c>
      <c r="C16" s="554"/>
      <c r="D16" s="472">
        <f t="shared" si="0"/>
        <v>34</v>
      </c>
      <c r="E16" s="551">
        <f t="shared" si="0"/>
        <v>22</v>
      </c>
      <c r="F16" s="475">
        <v>6</v>
      </c>
      <c r="G16" s="384">
        <v>7</v>
      </c>
      <c r="H16" s="475">
        <v>13</v>
      </c>
      <c r="I16" s="384">
        <v>14</v>
      </c>
      <c r="J16" s="50">
        <v>15</v>
      </c>
      <c r="K16" s="50">
        <v>1</v>
      </c>
      <c r="L16" s="50">
        <v>1</v>
      </c>
      <c r="M16" s="50"/>
      <c r="N16" s="50"/>
      <c r="O16" s="50"/>
      <c r="P16" s="475">
        <v>14</v>
      </c>
      <c r="Q16" s="384">
        <v>1</v>
      </c>
      <c r="R16" s="480"/>
      <c r="S16" s="552"/>
      <c r="T16" s="201"/>
      <c r="U16" s="201"/>
      <c r="V16" s="201"/>
    </row>
    <row r="17" spans="1:19" x14ac:dyDescent="0.2">
      <c r="A17" s="326"/>
      <c r="B17" s="553" t="s">
        <v>121</v>
      </c>
      <c r="C17" s="555"/>
      <c r="D17" s="472">
        <f t="shared" si="0"/>
        <v>7</v>
      </c>
      <c r="E17" s="551">
        <f t="shared" si="0"/>
        <v>7</v>
      </c>
      <c r="F17" s="475">
        <v>5</v>
      </c>
      <c r="G17" s="384">
        <v>6</v>
      </c>
      <c r="H17" s="475">
        <v>2</v>
      </c>
      <c r="I17" s="384"/>
      <c r="J17" s="50"/>
      <c r="K17" s="50">
        <v>1</v>
      </c>
      <c r="L17" s="50"/>
      <c r="M17" s="50"/>
      <c r="N17" s="50"/>
      <c r="O17" s="50">
        <v>1</v>
      </c>
      <c r="P17" s="475"/>
      <c r="Q17" s="384"/>
      <c r="R17" s="480"/>
      <c r="S17" s="552"/>
    </row>
    <row r="18" spans="1:19" x14ac:dyDescent="0.2">
      <c r="A18" s="326"/>
      <c r="B18" s="553" t="s">
        <v>55</v>
      </c>
      <c r="C18" s="555"/>
      <c r="D18" s="472">
        <f t="shared" si="0"/>
        <v>5</v>
      </c>
      <c r="E18" s="551">
        <f t="shared" si="0"/>
        <v>4</v>
      </c>
      <c r="F18" s="475">
        <v>5</v>
      </c>
      <c r="G18" s="384">
        <v>4</v>
      </c>
      <c r="H18" s="475"/>
      <c r="I18" s="384"/>
      <c r="J18" s="50"/>
      <c r="K18" s="50"/>
      <c r="L18" s="50"/>
      <c r="M18" s="50"/>
      <c r="N18" s="50"/>
      <c r="O18" s="50"/>
      <c r="P18" s="475"/>
      <c r="Q18" s="384"/>
      <c r="R18" s="480"/>
      <c r="S18" s="552"/>
    </row>
    <row r="19" spans="1:19" x14ac:dyDescent="0.2">
      <c r="A19" s="326"/>
      <c r="B19" s="553" t="s">
        <v>122</v>
      </c>
      <c r="C19" s="555"/>
      <c r="D19" s="472">
        <f t="shared" si="0"/>
        <v>2</v>
      </c>
      <c r="E19" s="551">
        <f t="shared" si="0"/>
        <v>0</v>
      </c>
      <c r="F19" s="475">
        <v>1</v>
      </c>
      <c r="G19" s="384"/>
      <c r="H19" s="475"/>
      <c r="I19" s="384"/>
      <c r="J19" s="50">
        <v>1</v>
      </c>
      <c r="K19" s="50"/>
      <c r="L19" s="50"/>
      <c r="M19" s="50"/>
      <c r="N19" s="50"/>
      <c r="O19" s="50"/>
      <c r="P19" s="475">
        <v>1</v>
      </c>
      <c r="Q19" s="384"/>
      <c r="R19" s="480"/>
      <c r="S19" s="552"/>
    </row>
    <row r="20" spans="1:19" x14ac:dyDescent="0.2">
      <c r="A20" s="326"/>
      <c r="B20" s="553" t="s">
        <v>58</v>
      </c>
      <c r="C20" s="555"/>
      <c r="D20" s="472">
        <f t="shared" ref="D20:E36" si="1">F20+H20+J20+R20</f>
        <v>56</v>
      </c>
      <c r="E20" s="551">
        <f t="shared" si="1"/>
        <v>69</v>
      </c>
      <c r="F20" s="475">
        <v>21</v>
      </c>
      <c r="G20" s="384">
        <v>16</v>
      </c>
      <c r="H20" s="475">
        <v>24</v>
      </c>
      <c r="I20" s="384">
        <v>30</v>
      </c>
      <c r="J20" s="50">
        <v>11</v>
      </c>
      <c r="K20" s="50">
        <v>23</v>
      </c>
      <c r="L20" s="50">
        <v>2</v>
      </c>
      <c r="M20" s="50">
        <v>6</v>
      </c>
      <c r="N20" s="50">
        <v>5</v>
      </c>
      <c r="O20" s="50">
        <v>3</v>
      </c>
      <c r="P20" s="475"/>
      <c r="Q20" s="384"/>
      <c r="R20" s="480"/>
      <c r="S20" s="552"/>
    </row>
    <row r="21" spans="1:19" x14ac:dyDescent="0.2">
      <c r="A21" s="326"/>
      <c r="B21" s="556" t="s">
        <v>59</v>
      </c>
      <c r="C21" s="555"/>
      <c r="D21" s="472">
        <f t="shared" si="1"/>
        <v>4</v>
      </c>
      <c r="E21" s="551">
        <f t="shared" si="1"/>
        <v>6</v>
      </c>
      <c r="F21" s="475">
        <v>2</v>
      </c>
      <c r="G21" s="384">
        <v>3</v>
      </c>
      <c r="H21" s="475">
        <v>2</v>
      </c>
      <c r="I21" s="384">
        <v>3</v>
      </c>
      <c r="J21" s="50"/>
      <c r="K21" s="50"/>
      <c r="L21" s="50"/>
      <c r="M21" s="50"/>
      <c r="N21" s="50"/>
      <c r="O21" s="50"/>
      <c r="P21" s="475"/>
      <c r="Q21" s="384"/>
      <c r="R21" s="480"/>
      <c r="S21" s="552"/>
    </row>
    <row r="22" spans="1:19" x14ac:dyDescent="0.2">
      <c r="A22" s="326"/>
      <c r="B22" s="553" t="s">
        <v>61</v>
      </c>
      <c r="C22" s="555"/>
      <c r="D22" s="472">
        <f t="shared" si="1"/>
        <v>7</v>
      </c>
      <c r="E22" s="551">
        <f t="shared" si="1"/>
        <v>6</v>
      </c>
      <c r="F22" s="475">
        <v>5</v>
      </c>
      <c r="G22" s="384">
        <v>5</v>
      </c>
      <c r="H22" s="475">
        <v>1</v>
      </c>
      <c r="I22" s="384">
        <v>1</v>
      </c>
      <c r="J22" s="50">
        <v>1</v>
      </c>
      <c r="K22" s="50"/>
      <c r="L22" s="50"/>
      <c r="M22" s="50"/>
      <c r="N22" s="50">
        <v>1</v>
      </c>
      <c r="O22" s="50"/>
      <c r="P22" s="475"/>
      <c r="Q22" s="384"/>
      <c r="R22" s="480"/>
      <c r="S22" s="552"/>
    </row>
    <row r="23" spans="1:19" x14ac:dyDescent="0.2">
      <c r="A23" s="326"/>
      <c r="B23" s="553" t="s">
        <v>123</v>
      </c>
      <c r="C23" s="550"/>
      <c r="D23" s="472">
        <f t="shared" si="1"/>
        <v>71</v>
      </c>
      <c r="E23" s="551">
        <f t="shared" si="1"/>
        <v>68</v>
      </c>
      <c r="F23" s="475">
        <v>58</v>
      </c>
      <c r="G23" s="384">
        <v>56</v>
      </c>
      <c r="H23" s="475">
        <v>13</v>
      </c>
      <c r="I23" s="384">
        <v>10</v>
      </c>
      <c r="J23" s="50"/>
      <c r="K23" s="50">
        <v>2</v>
      </c>
      <c r="L23" s="50"/>
      <c r="M23" s="50"/>
      <c r="N23" s="50"/>
      <c r="O23" s="50"/>
      <c r="P23" s="475"/>
      <c r="Q23" s="384"/>
      <c r="R23" s="480"/>
      <c r="S23" s="552"/>
    </row>
    <row r="24" spans="1:19" x14ac:dyDescent="0.2">
      <c r="A24" s="326"/>
      <c r="B24" s="553" t="s">
        <v>60</v>
      </c>
      <c r="C24" s="554"/>
      <c r="D24" s="472">
        <f t="shared" si="1"/>
        <v>10</v>
      </c>
      <c r="E24" s="551">
        <f t="shared" si="1"/>
        <v>12</v>
      </c>
      <c r="F24" s="475">
        <v>6</v>
      </c>
      <c r="G24" s="384">
        <v>6</v>
      </c>
      <c r="H24" s="475">
        <v>1</v>
      </c>
      <c r="I24" s="384">
        <v>4</v>
      </c>
      <c r="J24" s="50">
        <v>3</v>
      </c>
      <c r="K24" s="50">
        <v>2</v>
      </c>
      <c r="L24" s="50"/>
      <c r="M24" s="50"/>
      <c r="N24" s="50">
        <v>2</v>
      </c>
      <c r="O24" s="50">
        <v>2</v>
      </c>
      <c r="P24" s="475"/>
      <c r="Q24" s="384"/>
      <c r="R24" s="480"/>
      <c r="S24" s="552"/>
    </row>
    <row r="25" spans="1:19" x14ac:dyDescent="0.2">
      <c r="A25" s="326"/>
      <c r="B25" s="553" t="s">
        <v>99</v>
      </c>
      <c r="C25" s="555"/>
      <c r="D25" s="472">
        <f t="shared" si="1"/>
        <v>5</v>
      </c>
      <c r="E25" s="551">
        <f t="shared" si="1"/>
        <v>6</v>
      </c>
      <c r="F25" s="475">
        <v>1</v>
      </c>
      <c r="G25" s="384">
        <v>4</v>
      </c>
      <c r="H25" s="475"/>
      <c r="I25" s="384">
        <v>1</v>
      </c>
      <c r="J25" s="50">
        <v>4</v>
      </c>
      <c r="K25" s="50">
        <v>1</v>
      </c>
      <c r="L25" s="50"/>
      <c r="M25" s="50"/>
      <c r="N25" s="50">
        <v>4</v>
      </c>
      <c r="O25" s="50">
        <v>1</v>
      </c>
      <c r="P25" s="475"/>
      <c r="Q25" s="384"/>
      <c r="R25" s="480"/>
      <c r="S25" s="552"/>
    </row>
    <row r="26" spans="1:19" x14ac:dyDescent="0.2">
      <c r="A26" s="326"/>
      <c r="B26" s="556" t="s">
        <v>83</v>
      </c>
      <c r="C26" s="555"/>
      <c r="D26" s="472">
        <f t="shared" si="1"/>
        <v>27</v>
      </c>
      <c r="E26" s="551">
        <f t="shared" si="1"/>
        <v>8</v>
      </c>
      <c r="F26" s="475">
        <v>25</v>
      </c>
      <c r="G26" s="384">
        <v>7</v>
      </c>
      <c r="H26" s="475"/>
      <c r="I26" s="384"/>
      <c r="J26" s="50">
        <v>2</v>
      </c>
      <c r="K26" s="50">
        <v>1</v>
      </c>
      <c r="L26" s="50"/>
      <c r="M26" s="50"/>
      <c r="N26" s="50">
        <v>2</v>
      </c>
      <c r="O26" s="50">
        <v>1</v>
      </c>
      <c r="P26" s="475"/>
      <c r="Q26" s="384"/>
      <c r="R26" s="480"/>
      <c r="S26" s="552"/>
    </row>
    <row r="27" spans="1:19" x14ac:dyDescent="0.2">
      <c r="A27" s="326"/>
      <c r="B27" s="553" t="s">
        <v>56</v>
      </c>
      <c r="C27" s="555"/>
      <c r="D27" s="472">
        <f t="shared" si="1"/>
        <v>4</v>
      </c>
      <c r="E27" s="551">
        <f t="shared" si="1"/>
        <v>12</v>
      </c>
      <c r="F27" s="475">
        <v>2</v>
      </c>
      <c r="G27" s="384">
        <v>9</v>
      </c>
      <c r="H27" s="475">
        <v>1</v>
      </c>
      <c r="I27" s="384">
        <v>1</v>
      </c>
      <c r="J27" s="50">
        <v>1</v>
      </c>
      <c r="K27" s="50">
        <v>2</v>
      </c>
      <c r="L27" s="50"/>
      <c r="M27" s="50"/>
      <c r="N27" s="50">
        <v>1</v>
      </c>
      <c r="O27" s="50">
        <v>2</v>
      </c>
      <c r="P27" s="475"/>
      <c r="Q27" s="384"/>
      <c r="R27" s="480"/>
      <c r="S27" s="552"/>
    </row>
    <row r="28" spans="1:19" s="541" customFormat="1" x14ac:dyDescent="0.2">
      <c r="B28" s="553" t="s">
        <v>143</v>
      </c>
      <c r="C28" s="554"/>
      <c r="D28" s="472">
        <f t="shared" si="1"/>
        <v>2</v>
      </c>
      <c r="E28" s="551">
        <f t="shared" si="1"/>
        <v>2</v>
      </c>
      <c r="F28" s="475">
        <v>2</v>
      </c>
      <c r="G28" s="384">
        <v>2</v>
      </c>
      <c r="H28" s="475"/>
      <c r="I28" s="384"/>
      <c r="J28" s="50"/>
      <c r="K28" s="50"/>
      <c r="L28" s="50"/>
      <c r="M28" s="50"/>
      <c r="N28" s="50"/>
      <c r="O28" s="50"/>
      <c r="P28" s="475"/>
      <c r="Q28" s="384"/>
      <c r="R28" s="480"/>
      <c r="S28" s="552"/>
    </row>
    <row r="29" spans="1:19" x14ac:dyDescent="0.2">
      <c r="A29" s="326"/>
      <c r="B29" s="553" t="s">
        <v>124</v>
      </c>
      <c r="C29" s="554"/>
      <c r="D29" s="472">
        <f t="shared" si="1"/>
        <v>2</v>
      </c>
      <c r="E29" s="551">
        <f t="shared" si="1"/>
        <v>3</v>
      </c>
      <c r="F29" s="475">
        <v>2</v>
      </c>
      <c r="G29" s="384">
        <v>2</v>
      </c>
      <c r="H29" s="475"/>
      <c r="I29" s="384">
        <v>1</v>
      </c>
      <c r="J29" s="50"/>
      <c r="K29" s="50"/>
      <c r="L29" s="50"/>
      <c r="M29" s="50"/>
      <c r="N29" s="50"/>
      <c r="O29" s="50"/>
      <c r="P29" s="475"/>
      <c r="Q29" s="384"/>
      <c r="R29" s="480"/>
      <c r="S29" s="552"/>
    </row>
    <row r="30" spans="1:19" x14ac:dyDescent="0.2">
      <c r="A30" s="326"/>
      <c r="B30" s="553" t="s">
        <v>82</v>
      </c>
      <c r="C30" s="554"/>
      <c r="D30" s="472">
        <f t="shared" si="1"/>
        <v>3</v>
      </c>
      <c r="E30" s="551">
        <f t="shared" si="1"/>
        <v>4</v>
      </c>
      <c r="F30" s="475">
        <v>3</v>
      </c>
      <c r="G30" s="384">
        <v>2</v>
      </c>
      <c r="H30" s="475"/>
      <c r="I30" s="384">
        <v>2</v>
      </c>
      <c r="J30" s="50"/>
      <c r="K30" s="50"/>
      <c r="L30" s="50"/>
      <c r="M30" s="50"/>
      <c r="N30" s="50"/>
      <c r="O30" s="50"/>
      <c r="P30" s="475"/>
      <c r="Q30" s="384"/>
      <c r="R30" s="480"/>
      <c r="S30" s="552"/>
    </row>
    <row r="31" spans="1:19" s="541" customFormat="1" x14ac:dyDescent="0.2">
      <c r="B31" s="553" t="s">
        <v>145</v>
      </c>
      <c r="C31" s="554"/>
      <c r="D31" s="472">
        <f t="shared" si="1"/>
        <v>0</v>
      </c>
      <c r="E31" s="551">
        <f t="shared" si="1"/>
        <v>3</v>
      </c>
      <c r="F31" s="475"/>
      <c r="G31" s="384">
        <v>3</v>
      </c>
      <c r="H31" s="475"/>
      <c r="I31" s="384"/>
      <c r="J31" s="50"/>
      <c r="K31" s="50"/>
      <c r="L31" s="50"/>
      <c r="M31" s="50"/>
      <c r="N31" s="50"/>
      <c r="O31" s="50"/>
      <c r="P31" s="475"/>
      <c r="Q31" s="384"/>
      <c r="R31" s="480"/>
      <c r="S31" s="552"/>
    </row>
    <row r="32" spans="1:19" x14ac:dyDescent="0.2">
      <c r="A32" s="326"/>
      <c r="B32" s="553" t="s">
        <v>125</v>
      </c>
      <c r="C32" s="554"/>
      <c r="D32" s="472">
        <f t="shared" si="1"/>
        <v>0</v>
      </c>
      <c r="E32" s="551">
        <f t="shared" si="1"/>
        <v>4</v>
      </c>
      <c r="F32" s="475"/>
      <c r="G32" s="384">
        <v>4</v>
      </c>
      <c r="H32" s="475"/>
      <c r="I32" s="384"/>
      <c r="J32" s="50"/>
      <c r="K32" s="50"/>
      <c r="L32" s="50"/>
      <c r="M32" s="50"/>
      <c r="N32" s="50"/>
      <c r="O32" s="50"/>
      <c r="P32" s="475"/>
      <c r="Q32" s="384"/>
      <c r="R32" s="480"/>
      <c r="S32" s="552"/>
    </row>
    <row r="33" spans="1:19" x14ac:dyDescent="0.2">
      <c r="A33" s="326"/>
      <c r="B33" s="553" t="s">
        <v>98</v>
      </c>
      <c r="C33" s="555"/>
      <c r="D33" s="472">
        <f t="shared" si="1"/>
        <v>6</v>
      </c>
      <c r="E33" s="551">
        <f t="shared" si="1"/>
        <v>7</v>
      </c>
      <c r="F33" s="475">
        <v>6</v>
      </c>
      <c r="G33" s="384">
        <v>3</v>
      </c>
      <c r="H33" s="475"/>
      <c r="I33" s="384">
        <v>4</v>
      </c>
      <c r="J33" s="50"/>
      <c r="K33" s="50"/>
      <c r="L33" s="50"/>
      <c r="M33" s="50"/>
      <c r="N33" s="50"/>
      <c r="O33" s="50"/>
      <c r="P33" s="475"/>
      <c r="Q33" s="384"/>
      <c r="R33" s="480"/>
      <c r="S33" s="552"/>
    </row>
    <row r="34" spans="1:19" x14ac:dyDescent="0.2">
      <c r="A34" s="326"/>
      <c r="B34" s="553" t="s">
        <v>57</v>
      </c>
      <c r="C34" s="555"/>
      <c r="D34" s="472">
        <f>F34+H34+J34+R34</f>
        <v>4</v>
      </c>
      <c r="E34" s="551">
        <f>G34+I34+K34+S34</f>
        <v>6</v>
      </c>
      <c r="F34" s="475">
        <v>2</v>
      </c>
      <c r="G34" s="384">
        <v>3</v>
      </c>
      <c r="H34" s="475">
        <v>2</v>
      </c>
      <c r="I34" s="384">
        <v>3</v>
      </c>
      <c r="J34" s="50"/>
      <c r="K34" s="50"/>
      <c r="L34" s="50"/>
      <c r="M34" s="50"/>
      <c r="N34" s="50"/>
      <c r="O34" s="50"/>
      <c r="P34" s="475"/>
      <c r="Q34" s="384"/>
      <c r="R34" s="480"/>
      <c r="S34" s="552"/>
    </row>
    <row r="35" spans="1:19" x14ac:dyDescent="0.2">
      <c r="A35" s="326"/>
      <c r="B35" s="553" t="s">
        <v>126</v>
      </c>
      <c r="C35" s="554"/>
      <c r="D35" s="472">
        <f>F35+H35+J35+R35</f>
        <v>2</v>
      </c>
      <c r="E35" s="551">
        <f>G35+I35+K35+S35</f>
        <v>1</v>
      </c>
      <c r="F35" s="475">
        <v>2</v>
      </c>
      <c r="G35" s="384">
        <v>1</v>
      </c>
      <c r="H35" s="475"/>
      <c r="I35" s="384"/>
      <c r="J35" s="50"/>
      <c r="K35" s="50"/>
      <c r="L35" s="50"/>
      <c r="M35" s="50"/>
      <c r="N35" s="50"/>
      <c r="O35" s="50"/>
      <c r="P35" s="475"/>
      <c r="Q35" s="384"/>
      <c r="R35" s="480"/>
      <c r="S35" s="552"/>
    </row>
    <row r="36" spans="1:19" x14ac:dyDescent="0.2">
      <c r="A36" s="326"/>
      <c r="B36" s="553" t="s">
        <v>127</v>
      </c>
      <c r="C36" s="554"/>
      <c r="D36" s="472">
        <f t="shared" si="1"/>
        <v>1</v>
      </c>
      <c r="E36" s="551">
        <f t="shared" si="1"/>
        <v>5</v>
      </c>
      <c r="F36" s="475">
        <v>1</v>
      </c>
      <c r="G36" s="384">
        <v>3</v>
      </c>
      <c r="H36" s="475"/>
      <c r="I36" s="384">
        <v>2</v>
      </c>
      <c r="J36" s="50"/>
      <c r="K36" s="50"/>
      <c r="L36" s="50"/>
      <c r="M36" s="50"/>
      <c r="N36" s="50"/>
      <c r="O36" s="50"/>
      <c r="P36" s="475"/>
      <c r="Q36" s="384"/>
      <c r="R36" s="480"/>
      <c r="S36" s="552"/>
    </row>
    <row r="37" spans="1:19" x14ac:dyDescent="0.2">
      <c r="A37" s="326"/>
      <c r="B37" s="553" t="s">
        <v>128</v>
      </c>
      <c r="C37" s="555"/>
      <c r="D37" s="472">
        <f t="shared" ref="D37:E44" si="2">F37+H37+J37+R37</f>
        <v>0</v>
      </c>
      <c r="E37" s="551">
        <f t="shared" ref="E37:E42" si="3">G37+I37+K37+S37</f>
        <v>1</v>
      </c>
      <c r="F37" s="475"/>
      <c r="G37" s="384">
        <v>1</v>
      </c>
      <c r="H37" s="475"/>
      <c r="I37" s="384"/>
      <c r="J37" s="50"/>
      <c r="K37" s="50"/>
      <c r="L37" s="50"/>
      <c r="M37" s="50"/>
      <c r="N37" s="50"/>
      <c r="O37" s="50"/>
      <c r="P37" s="475"/>
      <c r="Q37" s="384"/>
      <c r="R37" s="480"/>
      <c r="S37" s="552"/>
    </row>
    <row r="38" spans="1:19" x14ac:dyDescent="0.2">
      <c r="A38" s="326"/>
      <c r="B38" s="553" t="s">
        <v>129</v>
      </c>
      <c r="C38" s="555"/>
      <c r="D38" s="472">
        <f t="shared" si="2"/>
        <v>2</v>
      </c>
      <c r="E38" s="551">
        <f t="shared" si="3"/>
        <v>2</v>
      </c>
      <c r="F38" s="475">
        <v>2</v>
      </c>
      <c r="G38" s="384">
        <v>2</v>
      </c>
      <c r="H38" s="475"/>
      <c r="I38" s="384"/>
      <c r="J38" s="50"/>
      <c r="K38" s="50"/>
      <c r="L38" s="50"/>
      <c r="M38" s="50"/>
      <c r="N38" s="50"/>
      <c r="O38" s="50"/>
      <c r="P38" s="475"/>
      <c r="Q38" s="384"/>
      <c r="R38" s="480"/>
      <c r="S38" s="552"/>
    </row>
    <row r="39" spans="1:19" x14ac:dyDescent="0.2">
      <c r="A39" s="326"/>
      <c r="B39" s="553" t="s">
        <v>130</v>
      </c>
      <c r="C39" s="555"/>
      <c r="D39" s="472">
        <f t="shared" si="2"/>
        <v>2</v>
      </c>
      <c r="E39" s="551">
        <f t="shared" si="3"/>
        <v>8</v>
      </c>
      <c r="F39" s="475">
        <v>2</v>
      </c>
      <c r="G39" s="384">
        <v>5</v>
      </c>
      <c r="H39" s="475"/>
      <c r="I39" s="384">
        <v>2</v>
      </c>
      <c r="J39" s="50"/>
      <c r="K39" s="50">
        <v>1</v>
      </c>
      <c r="L39" s="50"/>
      <c r="M39" s="50"/>
      <c r="N39" s="50"/>
      <c r="O39" s="50">
        <v>1</v>
      </c>
      <c r="P39" s="475"/>
      <c r="Q39" s="384"/>
      <c r="R39" s="480"/>
      <c r="S39" s="552"/>
    </row>
    <row r="40" spans="1:19" s="541" customFormat="1" x14ac:dyDescent="0.2">
      <c r="B40" s="553" t="s">
        <v>144</v>
      </c>
      <c r="C40" s="555"/>
      <c r="D40" s="472">
        <f t="shared" si="2"/>
        <v>4</v>
      </c>
      <c r="E40" s="551">
        <f t="shared" si="3"/>
        <v>2</v>
      </c>
      <c r="F40" s="475">
        <v>4</v>
      </c>
      <c r="G40" s="384">
        <v>2</v>
      </c>
      <c r="H40" s="475"/>
      <c r="I40" s="384"/>
      <c r="J40" s="50"/>
      <c r="K40" s="50"/>
      <c r="L40" s="50"/>
      <c r="M40" s="50"/>
      <c r="N40" s="50"/>
      <c r="O40" s="50"/>
      <c r="P40" s="475"/>
      <c r="Q40" s="384"/>
      <c r="R40" s="480"/>
      <c r="S40" s="552"/>
    </row>
    <row r="41" spans="1:19" x14ac:dyDescent="0.2">
      <c r="A41" s="326"/>
      <c r="B41" s="553" t="s">
        <v>131</v>
      </c>
      <c r="C41" s="555"/>
      <c r="D41" s="472">
        <f t="shared" si="2"/>
        <v>1</v>
      </c>
      <c r="E41" s="551">
        <f t="shared" si="3"/>
        <v>1</v>
      </c>
      <c r="F41" s="475">
        <v>1</v>
      </c>
      <c r="G41" s="384"/>
      <c r="H41" s="475"/>
      <c r="I41" s="384">
        <v>1</v>
      </c>
      <c r="J41" s="50"/>
      <c r="K41" s="50"/>
      <c r="L41" s="50"/>
      <c r="M41" s="50"/>
      <c r="N41" s="50"/>
      <c r="O41" s="50"/>
      <c r="P41" s="475"/>
      <c r="Q41" s="384"/>
      <c r="R41" s="480"/>
      <c r="S41" s="552"/>
    </row>
    <row r="42" spans="1:19" x14ac:dyDescent="0.2">
      <c r="A42" s="326"/>
      <c r="B42" s="553" t="s">
        <v>132</v>
      </c>
      <c r="C42" s="555"/>
      <c r="D42" s="472">
        <f>F42+H42+J42+R42</f>
        <v>2</v>
      </c>
      <c r="E42" s="551">
        <f t="shared" si="3"/>
        <v>1</v>
      </c>
      <c r="F42" s="475">
        <v>1</v>
      </c>
      <c r="G42" s="384">
        <v>1</v>
      </c>
      <c r="H42" s="475"/>
      <c r="I42" s="384"/>
      <c r="J42" s="50">
        <v>1</v>
      </c>
      <c r="K42" s="50"/>
      <c r="L42" s="50"/>
      <c r="M42" s="50"/>
      <c r="N42" s="50"/>
      <c r="O42" s="50"/>
      <c r="P42" s="475">
        <v>1</v>
      </c>
      <c r="Q42" s="384"/>
      <c r="R42" s="480"/>
      <c r="S42" s="552"/>
    </row>
    <row r="43" spans="1:19" x14ac:dyDescent="0.2">
      <c r="A43" s="326"/>
      <c r="B43" s="553" t="s">
        <v>62</v>
      </c>
      <c r="C43" s="555"/>
      <c r="D43" s="472">
        <f t="shared" si="2"/>
        <v>13</v>
      </c>
      <c r="E43" s="551">
        <f t="shared" si="2"/>
        <v>9</v>
      </c>
      <c r="F43" s="475">
        <v>8</v>
      </c>
      <c r="G43" s="384">
        <v>7</v>
      </c>
      <c r="H43" s="475">
        <v>4</v>
      </c>
      <c r="I43" s="384">
        <v>2</v>
      </c>
      <c r="J43" s="50">
        <v>1</v>
      </c>
      <c r="K43" s="50"/>
      <c r="L43" s="50"/>
      <c r="M43" s="50"/>
      <c r="N43" s="50"/>
      <c r="O43" s="50"/>
      <c r="P43" s="475">
        <v>1</v>
      </c>
      <c r="Q43" s="384"/>
      <c r="R43" s="480"/>
      <c r="S43" s="552"/>
    </row>
    <row r="44" spans="1:19" x14ac:dyDescent="0.2">
      <c r="A44" s="326"/>
      <c r="B44" s="557" t="s">
        <v>133</v>
      </c>
      <c r="C44" s="558"/>
      <c r="D44" s="472">
        <f t="shared" si="2"/>
        <v>4</v>
      </c>
      <c r="E44" s="551">
        <f t="shared" si="2"/>
        <v>3</v>
      </c>
      <c r="F44" s="476">
        <v>3</v>
      </c>
      <c r="G44" s="388">
        <v>1</v>
      </c>
      <c r="H44" s="476"/>
      <c r="I44" s="388"/>
      <c r="J44" s="55">
        <v>1</v>
      </c>
      <c r="K44" s="55">
        <v>2</v>
      </c>
      <c r="L44" s="55"/>
      <c r="M44" s="55"/>
      <c r="N44" s="55"/>
      <c r="O44" s="55"/>
      <c r="P44" s="476">
        <v>1</v>
      </c>
      <c r="Q44" s="388"/>
      <c r="R44" s="481"/>
      <c r="S44" s="559"/>
    </row>
    <row r="45" spans="1:19" x14ac:dyDescent="0.2">
      <c r="A45" s="326"/>
      <c r="B45" s="553" t="s">
        <v>134</v>
      </c>
      <c r="C45" s="555"/>
      <c r="D45" s="472">
        <f>F45+H45+J45+R45</f>
        <v>1</v>
      </c>
      <c r="E45" s="551">
        <f>G45+I45+K45+S45</f>
        <v>5</v>
      </c>
      <c r="F45" s="475">
        <v>1</v>
      </c>
      <c r="G45" s="384">
        <v>1</v>
      </c>
      <c r="H45" s="475"/>
      <c r="I45" s="384">
        <v>2</v>
      </c>
      <c r="J45" s="50"/>
      <c r="K45" s="50">
        <v>2</v>
      </c>
      <c r="L45" s="50"/>
      <c r="M45" s="50"/>
      <c r="N45" s="50"/>
      <c r="O45" s="50">
        <v>1</v>
      </c>
      <c r="P45" s="475"/>
      <c r="Q45" s="384"/>
      <c r="R45" s="480"/>
      <c r="S45" s="552"/>
    </row>
    <row r="46" spans="1:19" x14ac:dyDescent="0.2">
      <c r="A46" s="326"/>
      <c r="B46" s="553" t="s">
        <v>135</v>
      </c>
      <c r="C46" s="555"/>
      <c r="D46" s="472">
        <f>F46+H46+J46+R46</f>
        <v>3</v>
      </c>
      <c r="E46" s="551">
        <f>G46+I46+K46+S46</f>
        <v>2</v>
      </c>
      <c r="F46" s="475">
        <v>2</v>
      </c>
      <c r="G46" s="384">
        <v>2</v>
      </c>
      <c r="H46" s="475"/>
      <c r="I46" s="384"/>
      <c r="J46" s="50">
        <v>1</v>
      </c>
      <c r="K46" s="50"/>
      <c r="L46" s="50"/>
      <c r="M46" s="50"/>
      <c r="N46" s="50">
        <v>1</v>
      </c>
      <c r="O46" s="50"/>
      <c r="P46" s="475"/>
      <c r="Q46" s="384"/>
      <c r="R46" s="480"/>
      <c r="S46" s="552"/>
    </row>
    <row r="47" spans="1:19" ht="13.8" thickBot="1" x14ac:dyDescent="0.25">
      <c r="A47" s="326"/>
      <c r="B47" s="560" t="s">
        <v>63</v>
      </c>
      <c r="C47" s="561"/>
      <c r="D47" s="473">
        <f t="shared" ref="D47:S47" si="4">D5-D6-D7-D8-D9-D10-D11-D12-D13-D14-D15-D16-D17-D18-D19-D20-D21-D22-D23-D24-D25-D26-D27-D28-D29-D30-D31-D32-D33-D34-D35-D36-D37-D38-D39-D40-D41-D42-D43-D44-D45-D46</f>
        <v>22</v>
      </c>
      <c r="E47" s="562">
        <f t="shared" si="4"/>
        <v>30</v>
      </c>
      <c r="F47" s="542">
        <f t="shared" si="4"/>
        <v>15</v>
      </c>
      <c r="G47" s="563">
        <f t="shared" si="4"/>
        <v>16</v>
      </c>
      <c r="H47" s="477">
        <f t="shared" si="4"/>
        <v>4</v>
      </c>
      <c r="I47" s="563">
        <f t="shared" si="4"/>
        <v>12</v>
      </c>
      <c r="J47" s="477">
        <f t="shared" si="4"/>
        <v>3</v>
      </c>
      <c r="K47" s="543">
        <f t="shared" si="4"/>
        <v>2</v>
      </c>
      <c r="L47" s="543">
        <f t="shared" si="4"/>
        <v>0</v>
      </c>
      <c r="M47" s="543">
        <f t="shared" si="4"/>
        <v>0</v>
      </c>
      <c r="N47" s="543">
        <f t="shared" si="4"/>
        <v>2</v>
      </c>
      <c r="O47" s="543">
        <f t="shared" si="4"/>
        <v>1</v>
      </c>
      <c r="P47" s="543">
        <f t="shared" si="4"/>
        <v>0</v>
      </c>
      <c r="Q47" s="563">
        <f t="shared" si="4"/>
        <v>0</v>
      </c>
      <c r="R47" s="477">
        <f t="shared" si="4"/>
        <v>0</v>
      </c>
      <c r="S47" s="563">
        <f t="shared" si="4"/>
        <v>0</v>
      </c>
    </row>
    <row r="48" spans="1:19" x14ac:dyDescent="0.2">
      <c r="A48" s="326"/>
      <c r="B48" s="204"/>
      <c r="C48" s="806"/>
      <c r="D48" s="747"/>
      <c r="E48" s="747"/>
      <c r="F48" s="747"/>
      <c r="G48" s="747"/>
      <c r="H48" s="747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3:13" x14ac:dyDescent="0.2">
      <c r="C49" s="206"/>
      <c r="D49" s="206"/>
      <c r="E49" s="208"/>
      <c r="F49" s="2"/>
      <c r="G49" s="2"/>
      <c r="H49" s="2"/>
      <c r="I49" s="2"/>
      <c r="J49" s="205"/>
      <c r="K49" s="2"/>
      <c r="L49" s="2"/>
      <c r="M49" s="2"/>
    </row>
    <row r="50" spans="3:13" x14ac:dyDescent="0.2">
      <c r="C50" s="2"/>
      <c r="D50" s="2"/>
      <c r="E50" s="2"/>
      <c r="F50" s="2"/>
      <c r="G50" s="2"/>
      <c r="H50" s="2"/>
      <c r="I50" s="2"/>
      <c r="J50" s="205"/>
      <c r="K50" s="2"/>
      <c r="L50" s="2"/>
      <c r="M50" s="2"/>
    </row>
    <row r="51" spans="3:13" x14ac:dyDescent="0.2">
      <c r="C51" s="2"/>
      <c r="D51" s="2"/>
      <c r="E51" s="2"/>
      <c r="F51" s="207"/>
      <c r="G51" s="207"/>
      <c r="H51" s="207"/>
      <c r="I51" s="207"/>
      <c r="J51" s="207"/>
      <c r="K51" s="207"/>
      <c r="L51" s="207"/>
      <c r="M51" s="207"/>
    </row>
    <row r="52" spans="3:13" x14ac:dyDescent="0.2">
      <c r="C52" s="2"/>
      <c r="D52" s="2"/>
      <c r="E52" s="2"/>
      <c r="F52" s="2"/>
      <c r="G52" s="2"/>
      <c r="H52" s="2"/>
      <c r="I52" s="2"/>
      <c r="J52" s="205"/>
      <c r="K52" s="2"/>
      <c r="L52" s="2"/>
      <c r="M52" s="2"/>
    </row>
    <row r="53" spans="3:13" x14ac:dyDescent="0.2">
      <c r="C53" s="2"/>
      <c r="D53" s="2"/>
      <c r="E53" s="2"/>
      <c r="F53" s="207"/>
      <c r="G53" s="207"/>
      <c r="H53" s="207"/>
      <c r="I53" s="207"/>
      <c r="J53" s="207"/>
      <c r="K53" s="207"/>
      <c r="L53" s="207"/>
      <c r="M53" s="207"/>
    </row>
    <row r="54" spans="3:13" x14ac:dyDescent="0.2">
      <c r="C54" s="206"/>
      <c r="D54" s="206"/>
      <c r="E54" s="208"/>
      <c r="F54" s="2"/>
      <c r="G54" s="2"/>
      <c r="H54" s="2"/>
      <c r="I54" s="2"/>
      <c r="J54" s="2"/>
      <c r="K54" s="2"/>
      <c r="L54" s="2"/>
      <c r="M54" s="2"/>
    </row>
    <row r="55" spans="3:13" x14ac:dyDescent="0.2">
      <c r="C55" s="206"/>
      <c r="D55" s="206"/>
      <c r="E55" s="208"/>
      <c r="F55" s="2"/>
      <c r="G55" s="2"/>
      <c r="H55" s="2"/>
      <c r="I55" s="2"/>
      <c r="J55" s="2"/>
      <c r="K55" s="2"/>
      <c r="L55" s="2"/>
      <c r="M55" s="2"/>
    </row>
    <row r="57" spans="3:13" x14ac:dyDescent="0.2">
      <c r="C57" s="2"/>
      <c r="D57" s="2"/>
      <c r="E57" s="2"/>
      <c r="F57" s="207"/>
      <c r="G57" s="207"/>
      <c r="H57" s="207"/>
      <c r="I57" s="207"/>
      <c r="J57" s="207"/>
      <c r="K57" s="207"/>
      <c r="L57" s="207"/>
      <c r="M57" s="207"/>
    </row>
    <row r="59" spans="3:13" x14ac:dyDescent="0.2">
      <c r="C59" s="2"/>
      <c r="D59" s="2"/>
      <c r="E59" s="2"/>
      <c r="F59" s="207"/>
      <c r="G59" s="207"/>
      <c r="H59" s="207"/>
      <c r="I59" s="207"/>
      <c r="J59" s="207"/>
      <c r="K59" s="207"/>
      <c r="L59" s="207"/>
      <c r="M59" s="207"/>
    </row>
  </sheetData>
  <mergeCells count="12">
    <mergeCell ref="C48:H48"/>
    <mergeCell ref="J2:Q2"/>
    <mergeCell ref="R2:S3"/>
    <mergeCell ref="L3:M3"/>
    <mergeCell ref="N3:O3"/>
    <mergeCell ref="P3:Q3"/>
    <mergeCell ref="B5:C5"/>
    <mergeCell ref="B2:C4"/>
    <mergeCell ref="D2:E3"/>
    <mergeCell ref="F2:G3"/>
    <mergeCell ref="H2:I3"/>
    <mergeCell ref="B13:C1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0"/>
  <sheetViews>
    <sheetView workbookViewId="0">
      <selection activeCell="J1" sqref="J1"/>
    </sheetView>
  </sheetViews>
  <sheetFormatPr defaultRowHeight="13.2" x14ac:dyDescent="0.2"/>
  <cols>
    <col min="1" max="1" width="2" customWidth="1"/>
    <col min="2" max="2" width="27.33203125" customWidth="1"/>
    <col min="3" max="10" width="5.6640625" customWidth="1"/>
    <col min="11" max="11" width="3.109375" customWidth="1"/>
    <col min="12" max="12" width="5.6640625" customWidth="1"/>
    <col min="13" max="13" width="3.109375" customWidth="1"/>
    <col min="14" max="14" width="5.6640625" customWidth="1"/>
  </cols>
  <sheetData>
    <row r="1" spans="1:14" x14ac:dyDescent="0.2">
      <c r="A1" s="842" t="s">
        <v>218</v>
      </c>
      <c r="B1" s="842"/>
      <c r="C1" s="842"/>
      <c r="D1" s="842"/>
      <c r="E1" s="842"/>
      <c r="F1" s="842"/>
      <c r="G1" s="842"/>
      <c r="H1" s="842"/>
      <c r="I1" s="572"/>
      <c r="J1" s="572"/>
    </row>
    <row r="2" spans="1:14" ht="14.4" x14ac:dyDescent="0.2">
      <c r="A2" s="843" t="s">
        <v>147</v>
      </c>
      <c r="B2" s="843"/>
      <c r="C2" s="833" t="s">
        <v>157</v>
      </c>
      <c r="D2" s="840"/>
      <c r="E2" s="833" t="s">
        <v>158</v>
      </c>
      <c r="F2" s="840"/>
      <c r="G2" s="833" t="s">
        <v>159</v>
      </c>
      <c r="H2" s="840"/>
      <c r="I2" s="833" t="s">
        <v>160</v>
      </c>
      <c r="J2" s="840"/>
      <c r="K2" s="834" t="s">
        <v>148</v>
      </c>
      <c r="L2" s="834"/>
      <c r="M2" s="834"/>
      <c r="N2" s="834"/>
    </row>
    <row r="3" spans="1:14" ht="30" x14ac:dyDescent="0.2">
      <c r="A3" s="843"/>
      <c r="B3" s="843"/>
      <c r="C3" s="573" t="s">
        <v>149</v>
      </c>
      <c r="D3" s="574" t="s">
        <v>150</v>
      </c>
      <c r="E3" s="573" t="s">
        <v>149</v>
      </c>
      <c r="F3" s="574" t="s">
        <v>150</v>
      </c>
      <c r="G3" s="573" t="s">
        <v>149</v>
      </c>
      <c r="H3" s="574" t="s">
        <v>150</v>
      </c>
      <c r="I3" s="573" t="s">
        <v>149</v>
      </c>
      <c r="J3" s="574" t="s">
        <v>150</v>
      </c>
      <c r="K3" s="835" t="s">
        <v>149</v>
      </c>
      <c r="L3" s="835"/>
      <c r="M3" s="836" t="s">
        <v>150</v>
      </c>
      <c r="N3" s="836"/>
    </row>
    <row r="4" spans="1:14" ht="14.4" x14ac:dyDescent="0.2">
      <c r="A4" s="837" t="s">
        <v>151</v>
      </c>
      <c r="B4" s="838"/>
      <c r="C4" s="839">
        <v>5</v>
      </c>
      <c r="D4" s="839">
        <v>9</v>
      </c>
      <c r="E4" s="839">
        <v>5</v>
      </c>
      <c r="F4" s="839">
        <v>6</v>
      </c>
      <c r="G4" s="839">
        <v>34</v>
      </c>
      <c r="H4" s="839">
        <v>57</v>
      </c>
      <c r="I4" s="832">
        <v>21</v>
      </c>
      <c r="J4" s="832">
        <v>37</v>
      </c>
      <c r="K4" s="841">
        <v>401</v>
      </c>
      <c r="L4" s="832"/>
      <c r="M4" s="841">
        <v>492</v>
      </c>
      <c r="N4" s="832"/>
    </row>
    <row r="5" spans="1:14" ht="14.4" x14ac:dyDescent="0.2">
      <c r="A5" s="575"/>
      <c r="B5" s="576" t="s">
        <v>152</v>
      </c>
      <c r="C5" s="839"/>
      <c r="D5" s="839"/>
      <c r="E5" s="839"/>
      <c r="F5" s="839"/>
      <c r="G5" s="839"/>
      <c r="H5" s="839"/>
      <c r="I5" s="832"/>
      <c r="J5" s="832"/>
      <c r="K5" s="577"/>
      <c r="L5" s="578">
        <v>312</v>
      </c>
      <c r="M5" s="577"/>
      <c r="N5" s="578">
        <v>326</v>
      </c>
    </row>
    <row r="6" spans="1:14" ht="14.4" x14ac:dyDescent="0.2">
      <c r="A6" s="831" t="s">
        <v>153</v>
      </c>
      <c r="B6" s="831"/>
      <c r="C6" s="579">
        <v>1</v>
      </c>
      <c r="D6" s="579">
        <v>1</v>
      </c>
      <c r="E6" s="579">
        <v>0</v>
      </c>
      <c r="F6" s="579">
        <v>0</v>
      </c>
      <c r="G6" s="579">
        <v>17</v>
      </c>
      <c r="H6" s="579">
        <v>26</v>
      </c>
      <c r="I6" s="580">
        <v>57</v>
      </c>
      <c r="J6" s="580">
        <v>89</v>
      </c>
      <c r="K6" s="832">
        <v>80</v>
      </c>
      <c r="L6" s="832"/>
      <c r="M6" s="832">
        <v>98</v>
      </c>
      <c r="N6" s="832"/>
    </row>
    <row r="7" spans="1:14" ht="14.4" x14ac:dyDescent="0.2">
      <c r="A7" s="831" t="s">
        <v>154</v>
      </c>
      <c r="B7" s="831"/>
      <c r="C7" s="579">
        <v>0</v>
      </c>
      <c r="D7" s="579">
        <v>0</v>
      </c>
      <c r="E7" s="579">
        <v>0</v>
      </c>
      <c r="F7" s="579">
        <v>0</v>
      </c>
      <c r="G7" s="579">
        <v>19</v>
      </c>
      <c r="H7" s="579">
        <v>19</v>
      </c>
      <c r="I7" s="580">
        <v>38</v>
      </c>
      <c r="J7" s="580">
        <v>40</v>
      </c>
      <c r="K7" s="832">
        <v>157</v>
      </c>
      <c r="L7" s="832"/>
      <c r="M7" s="832">
        <v>160</v>
      </c>
      <c r="N7" s="832"/>
    </row>
    <row r="8" spans="1:14" ht="14.4" x14ac:dyDescent="0.2">
      <c r="A8" s="831" t="s">
        <v>155</v>
      </c>
      <c r="B8" s="831"/>
      <c r="C8" s="579">
        <v>0</v>
      </c>
      <c r="D8" s="579">
        <v>0</v>
      </c>
      <c r="E8" s="579">
        <v>0</v>
      </c>
      <c r="F8" s="579">
        <v>0</v>
      </c>
      <c r="G8" s="579">
        <v>6</v>
      </c>
      <c r="H8" s="579">
        <v>10</v>
      </c>
      <c r="I8" s="580">
        <v>9</v>
      </c>
      <c r="J8" s="580">
        <v>10</v>
      </c>
      <c r="K8" s="832">
        <v>68</v>
      </c>
      <c r="L8" s="832"/>
      <c r="M8" s="832">
        <v>90</v>
      </c>
      <c r="N8" s="832"/>
    </row>
    <row r="9" spans="1:14" ht="14.4" x14ac:dyDescent="0.2">
      <c r="A9" s="833" t="s">
        <v>156</v>
      </c>
      <c r="B9" s="833"/>
      <c r="C9" s="579">
        <f t="shared" ref="C9:H9" si="0">SUM(C4:C8)</f>
        <v>6</v>
      </c>
      <c r="D9" s="579">
        <f t="shared" si="0"/>
        <v>10</v>
      </c>
      <c r="E9" s="579">
        <f t="shared" si="0"/>
        <v>5</v>
      </c>
      <c r="F9" s="579">
        <f t="shared" si="0"/>
        <v>6</v>
      </c>
      <c r="G9" s="579">
        <f t="shared" si="0"/>
        <v>76</v>
      </c>
      <c r="H9" s="579">
        <f t="shared" si="0"/>
        <v>112</v>
      </c>
      <c r="I9" s="580">
        <f>SUM(I4:I8)</f>
        <v>125</v>
      </c>
      <c r="J9" s="580">
        <f>SUM(J4:J8)</f>
        <v>176</v>
      </c>
      <c r="K9" s="832">
        <f>SUM(K4:K8)</f>
        <v>706</v>
      </c>
      <c r="L9" s="832"/>
      <c r="M9" s="832">
        <f>SUM(M4:M8)</f>
        <v>840</v>
      </c>
      <c r="N9" s="832"/>
    </row>
    <row r="10" spans="1:14" ht="14.4" x14ac:dyDescent="0.2">
      <c r="A10" s="581"/>
      <c r="B10" s="581"/>
      <c r="C10" s="582"/>
      <c r="D10" s="582"/>
      <c r="E10" s="582"/>
      <c r="F10" s="582"/>
      <c r="G10" s="582"/>
      <c r="H10" s="582"/>
      <c r="I10" s="583"/>
      <c r="J10" s="583"/>
    </row>
  </sheetData>
  <mergeCells count="32">
    <mergeCell ref="A1:H1"/>
    <mergeCell ref="A2:B3"/>
    <mergeCell ref="C2:D2"/>
    <mergeCell ref="E2:F2"/>
    <mergeCell ref="G2:H2"/>
    <mergeCell ref="K2:N2"/>
    <mergeCell ref="K3:L3"/>
    <mergeCell ref="M3:N3"/>
    <mergeCell ref="A4:B4"/>
    <mergeCell ref="C4:C5"/>
    <mergeCell ref="D4:D5"/>
    <mergeCell ref="E4:E5"/>
    <mergeCell ref="F4:F5"/>
    <mergeCell ref="G4:G5"/>
    <mergeCell ref="H4:H5"/>
    <mergeCell ref="I2:J2"/>
    <mergeCell ref="I4:I5"/>
    <mergeCell ref="J4:J5"/>
    <mergeCell ref="K4:L4"/>
    <mergeCell ref="M4:N4"/>
    <mergeCell ref="A6:B6"/>
    <mergeCell ref="K6:L6"/>
    <mergeCell ref="M6:N6"/>
    <mergeCell ref="A9:B9"/>
    <mergeCell ref="K9:L9"/>
    <mergeCell ref="M9:N9"/>
    <mergeCell ref="A7:B7"/>
    <mergeCell ref="K7:L7"/>
    <mergeCell ref="M7:N7"/>
    <mergeCell ref="A8:B8"/>
    <mergeCell ref="K8:L8"/>
    <mergeCell ref="M8:N8"/>
  </mergeCells>
  <phoneticPr fontId="3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6"/>
  <sheetViews>
    <sheetView workbookViewId="0">
      <selection activeCell="H1" sqref="H1"/>
    </sheetView>
  </sheetViews>
  <sheetFormatPr defaultRowHeight="13.2" x14ac:dyDescent="0.2"/>
  <cols>
    <col min="1" max="1" width="5.33203125" customWidth="1"/>
    <col min="2" max="2" width="13" style="215" customWidth="1"/>
    <col min="3" max="8" width="13" customWidth="1"/>
  </cols>
  <sheetData>
    <row r="1" spans="2:8" x14ac:dyDescent="0.2">
      <c r="B1" s="584" t="s">
        <v>219</v>
      </c>
      <c r="C1" s="585"/>
      <c r="D1" s="585"/>
      <c r="E1" s="585"/>
      <c r="F1" s="585"/>
      <c r="G1" s="585"/>
      <c r="H1" s="585"/>
    </row>
    <row r="2" spans="2:8" x14ac:dyDescent="0.2">
      <c r="B2" s="844"/>
      <c r="C2" s="846" t="s">
        <v>161</v>
      </c>
      <c r="D2" s="846"/>
      <c r="E2" s="846" t="s">
        <v>162</v>
      </c>
      <c r="F2" s="846"/>
      <c r="G2" s="847" t="s">
        <v>163</v>
      </c>
      <c r="H2" s="848"/>
    </row>
    <row r="3" spans="2:8" x14ac:dyDescent="0.2">
      <c r="B3" s="845"/>
      <c r="C3" s="586" t="s">
        <v>150</v>
      </c>
      <c r="D3" s="587" t="s">
        <v>164</v>
      </c>
      <c r="E3" s="586" t="s">
        <v>150</v>
      </c>
      <c r="F3" s="587" t="s">
        <v>164</v>
      </c>
      <c r="G3" s="586" t="s">
        <v>150</v>
      </c>
      <c r="H3" s="587" t="s">
        <v>164</v>
      </c>
    </row>
    <row r="4" spans="2:8" x14ac:dyDescent="0.2">
      <c r="B4" s="588" t="s">
        <v>165</v>
      </c>
      <c r="C4" s="589">
        <v>584</v>
      </c>
      <c r="D4" s="590">
        <f>C4/C6</f>
        <v>0.92551505546751189</v>
      </c>
      <c r="E4" s="589">
        <v>8163</v>
      </c>
      <c r="F4" s="590">
        <f>E4/E6</f>
        <v>0.80178764364993615</v>
      </c>
      <c r="G4" s="591">
        <v>1358</v>
      </c>
      <c r="H4" s="590">
        <f>G4/G6</f>
        <v>0.91079812206572774</v>
      </c>
    </row>
    <row r="5" spans="2:8" x14ac:dyDescent="0.2">
      <c r="B5" s="588" t="s">
        <v>166</v>
      </c>
      <c r="C5" s="589">
        <v>47</v>
      </c>
      <c r="D5" s="590">
        <f>C5/C6</f>
        <v>7.448494453248812E-2</v>
      </c>
      <c r="E5" s="589">
        <v>2018</v>
      </c>
      <c r="F5" s="590">
        <f>E5/E6</f>
        <v>0.19821235635006385</v>
      </c>
      <c r="G5" s="591">
        <v>133</v>
      </c>
      <c r="H5" s="590">
        <f>G5/G6</f>
        <v>8.9201877934272297E-2</v>
      </c>
    </row>
    <row r="6" spans="2:8" x14ac:dyDescent="0.2">
      <c r="B6" s="592" t="s">
        <v>156</v>
      </c>
      <c r="C6" s="593">
        <f>SUM(C4:C5)</f>
        <v>631</v>
      </c>
      <c r="D6" s="594"/>
      <c r="E6" s="593">
        <f>SUM(E4:E5)</f>
        <v>10181</v>
      </c>
      <c r="F6" s="594"/>
      <c r="G6" s="593">
        <f>SUM(G4:G5)</f>
        <v>1491</v>
      </c>
      <c r="H6" s="594"/>
    </row>
  </sheetData>
  <mergeCells count="4">
    <mergeCell ref="B2:B3"/>
    <mergeCell ref="C2:D2"/>
    <mergeCell ref="E2:F2"/>
    <mergeCell ref="G2:H2"/>
  </mergeCells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E10"/>
  <sheetViews>
    <sheetView workbookViewId="0">
      <selection activeCell="F2" sqref="F2"/>
    </sheetView>
  </sheetViews>
  <sheetFormatPr defaultRowHeight="13.2" x14ac:dyDescent="0.2"/>
  <cols>
    <col min="2" max="2" width="10.6640625" customWidth="1"/>
    <col min="3" max="3" width="22.6640625" customWidth="1"/>
    <col min="4" max="5" width="12.6640625" customWidth="1"/>
  </cols>
  <sheetData>
    <row r="2" spans="2:5" ht="19.2" x14ac:dyDescent="0.2">
      <c r="B2" s="849" t="s">
        <v>220</v>
      </c>
      <c r="C2" s="849"/>
      <c r="D2" s="849"/>
      <c r="E2" s="849"/>
    </row>
    <row r="3" spans="2:5" ht="16.2" x14ac:dyDescent="0.2">
      <c r="B3" s="595"/>
      <c r="C3" s="596"/>
      <c r="D3" s="597" t="s">
        <v>150</v>
      </c>
      <c r="E3" s="597" t="s">
        <v>167</v>
      </c>
    </row>
    <row r="4" spans="2:5" ht="16.2" x14ac:dyDescent="0.2">
      <c r="B4" s="598" t="s">
        <v>168</v>
      </c>
      <c r="C4" s="599"/>
      <c r="D4" s="600">
        <v>631</v>
      </c>
      <c r="E4" s="597"/>
    </row>
    <row r="5" spans="2:5" ht="16.2" x14ac:dyDescent="0.2">
      <c r="B5" s="598"/>
      <c r="C5" s="601" t="s">
        <v>169</v>
      </c>
      <c r="D5" s="600">
        <v>366</v>
      </c>
      <c r="E5" s="602">
        <f>D5/$D$4</f>
        <v>0.5800316957210776</v>
      </c>
    </row>
    <row r="6" spans="2:5" ht="16.2" x14ac:dyDescent="0.2">
      <c r="B6" s="598"/>
      <c r="C6" s="601" t="s">
        <v>174</v>
      </c>
      <c r="D6" s="600">
        <v>124</v>
      </c>
      <c r="E6" s="602">
        <f t="shared" ref="E6:E10" si="0">D6/$D$4</f>
        <v>0.196513470681458</v>
      </c>
    </row>
    <row r="7" spans="2:5" ht="16.2" x14ac:dyDescent="0.2">
      <c r="B7" s="598"/>
      <c r="C7" s="601" t="s">
        <v>170</v>
      </c>
      <c r="D7" s="600">
        <v>43</v>
      </c>
      <c r="E7" s="602">
        <f t="shared" si="0"/>
        <v>6.8145800316957217E-2</v>
      </c>
    </row>
    <row r="8" spans="2:5" ht="16.2" x14ac:dyDescent="0.2">
      <c r="B8" s="598"/>
      <c r="C8" s="601" t="s">
        <v>171</v>
      </c>
      <c r="D8" s="600">
        <v>36</v>
      </c>
      <c r="E8" s="602">
        <f t="shared" si="0"/>
        <v>5.7052297939778132E-2</v>
      </c>
    </row>
    <row r="9" spans="2:5" ht="16.2" x14ac:dyDescent="0.2">
      <c r="B9" s="598"/>
      <c r="C9" s="601" t="s">
        <v>172</v>
      </c>
      <c r="D9" s="600">
        <v>15</v>
      </c>
      <c r="E9" s="602">
        <f t="shared" si="0"/>
        <v>2.3771790808240888E-2</v>
      </c>
    </row>
    <row r="10" spans="2:5" ht="16.2" x14ac:dyDescent="0.2">
      <c r="B10" s="603"/>
      <c r="C10" s="601" t="s">
        <v>173</v>
      </c>
      <c r="D10" s="600">
        <v>47</v>
      </c>
      <c r="E10" s="602">
        <f t="shared" si="0"/>
        <v>7.448494453248812E-2</v>
      </c>
    </row>
  </sheetData>
  <mergeCells count="1">
    <mergeCell ref="B2:E2"/>
  </mergeCells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N20"/>
  <sheetViews>
    <sheetView showGridLines="0" zoomScaleNormal="100" workbookViewId="0">
      <selection activeCell="H1" sqref="H1"/>
    </sheetView>
  </sheetViews>
  <sheetFormatPr defaultRowHeight="13.2" x14ac:dyDescent="0.2"/>
  <cols>
    <col min="1" max="1" width="1" customWidth="1"/>
    <col min="2" max="3" width="4" customWidth="1"/>
    <col min="4" max="4" width="10" customWidth="1"/>
    <col min="5" max="10" width="8.21875" customWidth="1"/>
    <col min="11" max="11" width="7.109375" customWidth="1"/>
  </cols>
  <sheetData>
    <row r="1" spans="2:14" ht="13.8" thickBot="1" x14ac:dyDescent="0.2">
      <c r="B1" s="209" t="s">
        <v>221</v>
      </c>
      <c r="C1" s="60"/>
      <c r="D1" s="60"/>
      <c r="E1" s="60"/>
      <c r="F1" s="60"/>
      <c r="G1" s="60"/>
      <c r="H1" s="61"/>
      <c r="I1" s="61"/>
      <c r="J1" s="61"/>
    </row>
    <row r="2" spans="2:14" ht="13.5" customHeight="1" x14ac:dyDescent="0.2">
      <c r="B2" s="715" t="s">
        <v>64</v>
      </c>
      <c r="C2" s="716"/>
      <c r="D2" s="717"/>
      <c r="E2" s="725" t="s">
        <v>94</v>
      </c>
      <c r="F2" s="703" t="s">
        <v>13</v>
      </c>
      <c r="G2" s="687" t="s">
        <v>90</v>
      </c>
      <c r="H2" s="687" t="s">
        <v>136</v>
      </c>
      <c r="I2" s="687" t="s">
        <v>139</v>
      </c>
      <c r="J2" s="689" t="s">
        <v>141</v>
      </c>
      <c r="K2" s="235"/>
    </row>
    <row r="3" spans="2:14" ht="13.8" thickBot="1" x14ac:dyDescent="0.25">
      <c r="B3" s="718"/>
      <c r="C3" s="719"/>
      <c r="D3" s="720"/>
      <c r="E3" s="726"/>
      <c r="F3" s="704"/>
      <c r="G3" s="688"/>
      <c r="H3" s="688"/>
      <c r="I3" s="688"/>
      <c r="J3" s="690"/>
      <c r="K3" s="236"/>
      <c r="N3" t="s">
        <v>81</v>
      </c>
    </row>
    <row r="4" spans="2:14" x14ac:dyDescent="0.2">
      <c r="B4" s="210" t="s">
        <v>65</v>
      </c>
      <c r="C4" s="86"/>
      <c r="D4" s="274"/>
      <c r="E4" s="258">
        <v>824</v>
      </c>
      <c r="F4" s="154">
        <v>805</v>
      </c>
      <c r="G4" s="138">
        <v>832</v>
      </c>
      <c r="H4" s="486">
        <v>842</v>
      </c>
      <c r="I4" s="486">
        <v>808</v>
      </c>
      <c r="J4" s="368">
        <v>920</v>
      </c>
      <c r="K4" s="67"/>
    </row>
    <row r="5" spans="2:14" x14ac:dyDescent="0.2">
      <c r="B5" s="141"/>
      <c r="C5" s="211" t="s">
        <v>66</v>
      </c>
      <c r="D5" s="286"/>
      <c r="E5" s="304">
        <f t="shared" ref="E5" si="0">SUM(E6:E9)</f>
        <v>60</v>
      </c>
      <c r="F5" s="95">
        <f>SUM(F6:F9)</f>
        <v>59</v>
      </c>
      <c r="G5" s="140">
        <f>SUM(G6:G9)</f>
        <v>64</v>
      </c>
      <c r="H5" s="487">
        <f>SUM(H6:H9)</f>
        <v>54</v>
      </c>
      <c r="I5" s="487">
        <f>SUM(I6:I9)</f>
        <v>51</v>
      </c>
      <c r="J5" s="369">
        <f>SUM(J6:J9)</f>
        <v>46</v>
      </c>
      <c r="K5" s="570"/>
    </row>
    <row r="6" spans="2:14" x14ac:dyDescent="0.2">
      <c r="B6" s="212"/>
      <c r="C6" s="71"/>
      <c r="D6" s="226" t="s">
        <v>67</v>
      </c>
      <c r="E6" s="302">
        <v>6</v>
      </c>
      <c r="F6" s="95">
        <v>17</v>
      </c>
      <c r="G6" s="140">
        <v>13</v>
      </c>
      <c r="H6" s="487">
        <v>13</v>
      </c>
      <c r="I6" s="487">
        <v>15</v>
      </c>
      <c r="J6" s="369">
        <v>9</v>
      </c>
      <c r="K6" s="570"/>
    </row>
    <row r="7" spans="2:14" x14ac:dyDescent="0.2">
      <c r="B7" s="141"/>
      <c r="C7" s="74"/>
      <c r="D7" s="227" t="s">
        <v>68</v>
      </c>
      <c r="E7" s="302">
        <v>31</v>
      </c>
      <c r="F7" s="95">
        <v>35</v>
      </c>
      <c r="G7" s="140">
        <v>42</v>
      </c>
      <c r="H7" s="487">
        <v>32</v>
      </c>
      <c r="I7" s="487">
        <v>32</v>
      </c>
      <c r="J7" s="369">
        <v>28</v>
      </c>
      <c r="K7" s="570"/>
    </row>
    <row r="8" spans="2:14" x14ac:dyDescent="0.2">
      <c r="B8" s="212"/>
      <c r="C8" s="71"/>
      <c r="D8" s="226" t="s">
        <v>69</v>
      </c>
      <c r="E8" s="302">
        <v>9</v>
      </c>
      <c r="F8" s="95">
        <v>2</v>
      </c>
      <c r="G8" s="140">
        <v>1</v>
      </c>
      <c r="H8" s="487">
        <v>2</v>
      </c>
      <c r="I8" s="487">
        <v>2</v>
      </c>
      <c r="J8" s="369">
        <v>4</v>
      </c>
      <c r="K8" s="570"/>
    </row>
    <row r="9" spans="2:14" x14ac:dyDescent="0.2">
      <c r="B9" s="141"/>
      <c r="C9" s="89"/>
      <c r="D9" s="227" t="s">
        <v>70</v>
      </c>
      <c r="E9" s="302">
        <v>14</v>
      </c>
      <c r="F9" s="95">
        <v>5</v>
      </c>
      <c r="G9" s="140">
        <v>8</v>
      </c>
      <c r="H9" s="487">
        <v>7</v>
      </c>
      <c r="I9" s="487">
        <v>2</v>
      </c>
      <c r="J9" s="369">
        <v>5</v>
      </c>
      <c r="K9" s="570"/>
    </row>
    <row r="10" spans="2:14" x14ac:dyDescent="0.2">
      <c r="B10" s="212"/>
      <c r="C10" s="213" t="s">
        <v>71</v>
      </c>
      <c r="D10" s="287"/>
      <c r="E10" s="304">
        <f t="shared" ref="E10" si="1">SUM(E11:E15)</f>
        <v>147</v>
      </c>
      <c r="F10" s="95">
        <f>SUM(F11:F15)</f>
        <v>174</v>
      </c>
      <c r="G10" s="140">
        <f>SUM(G11:G15)</f>
        <v>185</v>
      </c>
      <c r="H10" s="487">
        <f>SUM(H11:H15)</f>
        <v>197</v>
      </c>
      <c r="I10" s="487">
        <f>SUM(I11:I15)</f>
        <v>222</v>
      </c>
      <c r="J10" s="369">
        <f>SUM(J11:J15)</f>
        <v>253</v>
      </c>
      <c r="K10" s="570"/>
    </row>
    <row r="11" spans="2:14" x14ac:dyDescent="0.2">
      <c r="B11" s="141"/>
      <c r="C11" s="63"/>
      <c r="D11" s="225" t="s">
        <v>72</v>
      </c>
      <c r="E11" s="302">
        <v>11</v>
      </c>
      <c r="F11" s="95">
        <v>33</v>
      </c>
      <c r="G11" s="140">
        <v>34</v>
      </c>
      <c r="H11" s="487">
        <v>32</v>
      </c>
      <c r="I11" s="487">
        <v>28</v>
      </c>
      <c r="J11" s="369">
        <v>51</v>
      </c>
      <c r="K11" s="570"/>
    </row>
    <row r="12" spans="2:14" x14ac:dyDescent="0.2">
      <c r="B12" s="212"/>
      <c r="C12" s="71"/>
      <c r="D12" s="226" t="s">
        <v>73</v>
      </c>
      <c r="E12" s="302">
        <v>85</v>
      </c>
      <c r="F12" s="95">
        <v>84</v>
      </c>
      <c r="G12" s="140">
        <v>102</v>
      </c>
      <c r="H12" s="487">
        <v>119</v>
      </c>
      <c r="I12" s="487">
        <v>151</v>
      </c>
      <c r="J12" s="369">
        <v>132</v>
      </c>
      <c r="K12" s="570"/>
    </row>
    <row r="13" spans="2:14" x14ac:dyDescent="0.2">
      <c r="B13" s="141"/>
      <c r="C13" s="74"/>
      <c r="D13" s="227" t="s">
        <v>74</v>
      </c>
      <c r="E13" s="302">
        <v>7</v>
      </c>
      <c r="F13" s="95">
        <v>15</v>
      </c>
      <c r="G13" s="140">
        <v>16</v>
      </c>
      <c r="H13" s="487">
        <v>13</v>
      </c>
      <c r="I13" s="487">
        <v>14</v>
      </c>
      <c r="J13" s="369">
        <v>30</v>
      </c>
      <c r="K13" s="570"/>
    </row>
    <row r="14" spans="2:14" x14ac:dyDescent="0.2">
      <c r="B14" s="212"/>
      <c r="C14" s="71"/>
      <c r="D14" s="226" t="s">
        <v>75</v>
      </c>
      <c r="E14" s="302">
        <v>44</v>
      </c>
      <c r="F14" s="95">
        <v>42</v>
      </c>
      <c r="G14" s="140">
        <v>33</v>
      </c>
      <c r="H14" s="487">
        <v>33</v>
      </c>
      <c r="I14" s="487">
        <v>29</v>
      </c>
      <c r="J14" s="369">
        <v>40</v>
      </c>
      <c r="K14" s="570"/>
    </row>
    <row r="15" spans="2:14" x14ac:dyDescent="0.2">
      <c r="B15" s="141"/>
      <c r="C15" s="89"/>
      <c r="D15" s="227" t="s">
        <v>76</v>
      </c>
      <c r="E15" s="302">
        <v>0</v>
      </c>
      <c r="F15" s="95">
        <v>0</v>
      </c>
      <c r="G15" s="140">
        <v>0</v>
      </c>
      <c r="H15" s="487">
        <v>0</v>
      </c>
      <c r="I15" s="487">
        <v>0</v>
      </c>
      <c r="J15" s="369">
        <v>0</v>
      </c>
      <c r="K15" s="570"/>
    </row>
    <row r="16" spans="2:14" x14ac:dyDescent="0.2">
      <c r="B16" s="212"/>
      <c r="C16" s="214" t="s">
        <v>77</v>
      </c>
      <c r="D16" s="288"/>
      <c r="E16" s="302">
        <v>427</v>
      </c>
      <c r="F16" s="95">
        <v>372</v>
      </c>
      <c r="G16" s="140">
        <v>416</v>
      </c>
      <c r="H16" s="487">
        <v>384</v>
      </c>
      <c r="I16" s="487">
        <v>345</v>
      </c>
      <c r="J16" s="369">
        <v>371</v>
      </c>
      <c r="K16" s="570"/>
      <c r="M16" s="215"/>
    </row>
    <row r="17" spans="2:11" ht="13.8" thickBot="1" x14ac:dyDescent="0.25">
      <c r="B17" s="192"/>
      <c r="C17" s="93" t="s">
        <v>63</v>
      </c>
      <c r="D17" s="289"/>
      <c r="E17" s="305">
        <f t="shared" ref="E17" si="2">E4-E5-E10-E16</f>
        <v>190</v>
      </c>
      <c r="F17" s="96">
        <f>F4-F5-F10-F16</f>
        <v>200</v>
      </c>
      <c r="G17" s="216">
        <f>G4-G5-G10-G16</f>
        <v>167</v>
      </c>
      <c r="H17" s="488">
        <f>H4-H5-H10-H16</f>
        <v>207</v>
      </c>
      <c r="I17" s="488">
        <f>I4-I5-I10-I16</f>
        <v>190</v>
      </c>
      <c r="J17" s="370">
        <f>J4-J5-J10-J16</f>
        <v>250</v>
      </c>
      <c r="K17" s="570"/>
    </row>
    <row r="18" spans="2:11" x14ac:dyDescent="0.2">
      <c r="B18" s="217" t="s">
        <v>78</v>
      </c>
      <c r="C18" s="218"/>
      <c r="D18" s="290"/>
      <c r="E18" s="258">
        <v>6943</v>
      </c>
      <c r="F18" s="154">
        <v>4183</v>
      </c>
      <c r="G18" s="138">
        <v>4070</v>
      </c>
      <c r="H18" s="486">
        <v>4139</v>
      </c>
      <c r="I18" s="486">
        <v>4227</v>
      </c>
      <c r="J18" s="368">
        <v>4340</v>
      </c>
      <c r="K18" s="570"/>
    </row>
    <row r="19" spans="2:11" x14ac:dyDescent="0.2">
      <c r="B19" s="104"/>
      <c r="C19" s="105" t="s">
        <v>79</v>
      </c>
      <c r="D19" s="106"/>
      <c r="E19" s="260">
        <v>51</v>
      </c>
      <c r="F19" s="221">
        <v>25</v>
      </c>
      <c r="G19" s="366">
        <v>25</v>
      </c>
      <c r="H19" s="489">
        <v>23</v>
      </c>
      <c r="I19" s="489">
        <v>24</v>
      </c>
      <c r="J19" s="371">
        <v>12</v>
      </c>
      <c r="K19" s="569"/>
    </row>
    <row r="20" spans="2:11" ht="13.8" thickBot="1" x14ac:dyDescent="0.25">
      <c r="B20" s="219"/>
      <c r="C20" s="850" t="s">
        <v>63</v>
      </c>
      <c r="D20" s="851"/>
      <c r="E20" s="257">
        <f t="shared" ref="E20:J20" si="3">E18-E19</f>
        <v>6892</v>
      </c>
      <c r="F20" s="220">
        <f t="shared" ref="F20:G20" si="4">F18-F19</f>
        <v>4158</v>
      </c>
      <c r="G20" s="367">
        <f t="shared" si="4"/>
        <v>4045</v>
      </c>
      <c r="H20" s="367">
        <f t="shared" ref="H20:I20" si="5">H18-H19</f>
        <v>4116</v>
      </c>
      <c r="I20" s="367">
        <f t="shared" si="5"/>
        <v>4203</v>
      </c>
      <c r="J20" s="372">
        <f t="shared" si="3"/>
        <v>4328</v>
      </c>
      <c r="K20" s="569"/>
    </row>
  </sheetData>
  <mergeCells count="8">
    <mergeCell ref="J2:J3"/>
    <mergeCell ref="C20:D20"/>
    <mergeCell ref="I2:I3"/>
    <mergeCell ref="B2:D3"/>
    <mergeCell ref="F2:F3"/>
    <mergeCell ref="G2:G3"/>
    <mergeCell ref="H2:H3"/>
    <mergeCell ref="E2:E3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0" r:id="rId1"/>
  <colBreaks count="1" manualBreakCount="1">
    <brk id="11" max="1048575" man="1"/>
  </colBreaks>
  <ignoredErrors>
    <ignoredError sqref="E10:I10 J10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6"/>
  <sheetViews>
    <sheetView workbookViewId="0">
      <selection activeCell="E1" sqref="E1"/>
    </sheetView>
  </sheetViews>
  <sheetFormatPr defaultRowHeight="13.2" x14ac:dyDescent="0.2"/>
  <cols>
    <col min="2" max="2" width="22.6640625" bestFit="1" customWidth="1"/>
  </cols>
  <sheetData>
    <row r="1" spans="1:22" ht="13.8" thickBot="1" x14ac:dyDescent="0.25">
      <c r="A1" t="s">
        <v>222</v>
      </c>
    </row>
    <row r="2" spans="1:22" ht="13.8" thickBot="1" x14ac:dyDescent="0.25">
      <c r="A2" s="852" t="s">
        <v>175</v>
      </c>
      <c r="B2" s="853"/>
      <c r="C2" s="604" t="s">
        <v>176</v>
      </c>
      <c r="D2" s="604" t="s">
        <v>177</v>
      </c>
      <c r="E2" s="604" t="s">
        <v>178</v>
      </c>
      <c r="F2" s="604" t="s">
        <v>179</v>
      </c>
      <c r="G2" s="604" t="s">
        <v>180</v>
      </c>
      <c r="H2" s="604" t="s">
        <v>181</v>
      </c>
      <c r="I2" s="604" t="s">
        <v>182</v>
      </c>
      <c r="J2" s="604" t="s">
        <v>183</v>
      </c>
      <c r="K2" s="604" t="s">
        <v>184</v>
      </c>
      <c r="L2" s="604" t="s">
        <v>185</v>
      </c>
      <c r="M2" s="604" t="s">
        <v>186</v>
      </c>
      <c r="N2" s="604" t="s">
        <v>187</v>
      </c>
      <c r="O2" s="604" t="s">
        <v>188</v>
      </c>
      <c r="P2" s="604" t="s">
        <v>189</v>
      </c>
      <c r="Q2" s="604" t="s">
        <v>190</v>
      </c>
      <c r="R2" s="604" t="s">
        <v>191</v>
      </c>
      <c r="S2" s="604" t="s">
        <v>192</v>
      </c>
      <c r="T2" s="604" t="s">
        <v>193</v>
      </c>
      <c r="U2" s="605" t="s">
        <v>194</v>
      </c>
      <c r="V2" s="606" t="s">
        <v>195</v>
      </c>
    </row>
    <row r="3" spans="1:22" x14ac:dyDescent="0.2">
      <c r="A3" s="607" t="s">
        <v>196</v>
      </c>
      <c r="B3" s="608"/>
      <c r="C3" s="54">
        <v>19026</v>
      </c>
      <c r="D3" s="54">
        <v>21009</v>
      </c>
      <c r="E3" s="54">
        <v>21135</v>
      </c>
      <c r="F3" s="54">
        <v>18499</v>
      </c>
      <c r="G3" s="54">
        <v>19764</v>
      </c>
      <c r="H3" s="54">
        <v>20382</v>
      </c>
      <c r="I3" s="54">
        <v>19647</v>
      </c>
      <c r="J3" s="54">
        <v>18823</v>
      </c>
      <c r="K3" s="54">
        <v>17171</v>
      </c>
      <c r="L3" s="54">
        <v>15048</v>
      </c>
      <c r="M3" s="54">
        <v>15803</v>
      </c>
      <c r="N3" s="54">
        <v>14440</v>
      </c>
      <c r="O3" s="54">
        <v>14790</v>
      </c>
      <c r="P3" s="54">
        <v>14288</v>
      </c>
      <c r="Q3" s="54">
        <v>14947</v>
      </c>
      <c r="R3" s="54">
        <v>14529</v>
      </c>
      <c r="S3" s="54">
        <v>13768</v>
      </c>
      <c r="T3" s="54">
        <v>13466</v>
      </c>
      <c r="U3" s="490">
        <v>12951</v>
      </c>
      <c r="V3" s="383">
        <v>13121</v>
      </c>
    </row>
    <row r="4" spans="1:22" x14ac:dyDescent="0.2">
      <c r="A4" s="609"/>
      <c r="B4" s="610" t="s">
        <v>197</v>
      </c>
      <c r="C4" s="50">
        <v>17101</v>
      </c>
      <c r="D4" s="50">
        <v>19420</v>
      </c>
      <c r="E4" s="50">
        <v>19722</v>
      </c>
      <c r="F4" s="50">
        <v>16888</v>
      </c>
      <c r="G4" s="50">
        <v>18285</v>
      </c>
      <c r="H4" s="50">
        <v>18942</v>
      </c>
      <c r="I4" s="50">
        <v>17912</v>
      </c>
      <c r="J4" s="50">
        <v>16771</v>
      </c>
      <c r="K4" s="50">
        <v>14624</v>
      </c>
      <c r="L4" s="50">
        <v>12220</v>
      </c>
      <c r="M4" s="50">
        <v>13346</v>
      </c>
      <c r="N4" s="50">
        <v>11606</v>
      </c>
      <c r="O4" s="50">
        <v>12009</v>
      </c>
      <c r="P4" s="50">
        <v>11025</v>
      </c>
      <c r="Q4" s="50">
        <v>11655</v>
      </c>
      <c r="R4" s="50">
        <v>11993</v>
      </c>
      <c r="S4" s="50">
        <v>11852</v>
      </c>
      <c r="T4" s="50">
        <v>11577</v>
      </c>
      <c r="U4" s="475">
        <v>10909</v>
      </c>
      <c r="V4" s="384">
        <v>10958</v>
      </c>
    </row>
    <row r="5" spans="1:22" x14ac:dyDescent="0.2">
      <c r="A5" s="609"/>
      <c r="B5" s="611" t="s">
        <v>198</v>
      </c>
      <c r="C5" s="55">
        <v>1481</v>
      </c>
      <c r="D5" s="55">
        <v>1228</v>
      </c>
      <c r="E5" s="55">
        <v>1104</v>
      </c>
      <c r="F5" s="55">
        <v>1236</v>
      </c>
      <c r="G5" s="55">
        <v>1124</v>
      </c>
      <c r="H5" s="55">
        <v>1151</v>
      </c>
      <c r="I5" s="55">
        <v>1450</v>
      </c>
      <c r="J5" s="55">
        <v>1748</v>
      </c>
      <c r="K5" s="55">
        <v>2032</v>
      </c>
      <c r="L5" s="55">
        <v>2209</v>
      </c>
      <c r="M5" s="55">
        <v>1941</v>
      </c>
      <c r="N5" s="55">
        <v>2288</v>
      </c>
      <c r="O5" s="55">
        <v>2271</v>
      </c>
      <c r="P5" s="55">
        <v>2758</v>
      </c>
      <c r="Q5" s="55">
        <v>2920</v>
      </c>
      <c r="R5" s="55">
        <v>2216</v>
      </c>
      <c r="S5" s="55">
        <v>1648</v>
      </c>
      <c r="T5" s="55">
        <v>1603</v>
      </c>
      <c r="U5" s="476">
        <v>1555</v>
      </c>
      <c r="V5" s="388">
        <v>1761</v>
      </c>
    </row>
    <row r="6" spans="1:22" ht="13.8" thickBot="1" x14ac:dyDescent="0.25">
      <c r="A6" s="612"/>
      <c r="B6" s="613" t="s">
        <v>199</v>
      </c>
      <c r="C6" s="543">
        <v>285</v>
      </c>
      <c r="D6" s="543">
        <v>226</v>
      </c>
      <c r="E6" s="543">
        <v>169</v>
      </c>
      <c r="F6" s="543">
        <v>243</v>
      </c>
      <c r="G6" s="543">
        <v>236</v>
      </c>
      <c r="H6" s="543">
        <v>224</v>
      </c>
      <c r="I6" s="543">
        <v>241</v>
      </c>
      <c r="J6" s="543">
        <v>261</v>
      </c>
      <c r="K6" s="543">
        <v>465</v>
      </c>
      <c r="L6" s="543">
        <v>560</v>
      </c>
      <c r="M6" s="543">
        <v>504</v>
      </c>
      <c r="N6" s="543">
        <v>519</v>
      </c>
      <c r="O6" s="543">
        <v>469</v>
      </c>
      <c r="P6" s="543">
        <v>491</v>
      </c>
      <c r="Q6" s="543">
        <v>344</v>
      </c>
      <c r="R6" s="543">
        <v>299</v>
      </c>
      <c r="S6" s="543">
        <v>256</v>
      </c>
      <c r="T6" s="543">
        <v>280</v>
      </c>
      <c r="U6" s="614">
        <v>478</v>
      </c>
      <c r="V6" s="563">
        <v>378</v>
      </c>
    </row>
  </sheetData>
  <mergeCells count="1">
    <mergeCell ref="A2:B2"/>
  </mergeCells>
  <phoneticPr fontId="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5"/>
  <sheetViews>
    <sheetView workbookViewId="0">
      <selection activeCell="D1" sqref="D1"/>
    </sheetView>
  </sheetViews>
  <sheetFormatPr defaultRowHeight="13.2" x14ac:dyDescent="0.2"/>
  <cols>
    <col min="2" max="2" width="32.33203125" bestFit="1" customWidth="1"/>
  </cols>
  <sheetData>
    <row r="1" spans="1:22" ht="13.8" thickBot="1" x14ac:dyDescent="0.25">
      <c r="A1" t="s">
        <v>223</v>
      </c>
    </row>
    <row r="2" spans="1:22" ht="13.8" thickBot="1" x14ac:dyDescent="0.25">
      <c r="A2" s="852" t="s">
        <v>200</v>
      </c>
      <c r="B2" s="853"/>
      <c r="C2" s="604" t="s">
        <v>176</v>
      </c>
      <c r="D2" s="604" t="s">
        <v>177</v>
      </c>
      <c r="E2" s="604" t="s">
        <v>178</v>
      </c>
      <c r="F2" s="604" t="s">
        <v>201</v>
      </c>
      <c r="G2" s="604" t="s">
        <v>180</v>
      </c>
      <c r="H2" s="604" t="s">
        <v>181</v>
      </c>
      <c r="I2" s="604" t="s">
        <v>182</v>
      </c>
      <c r="J2" s="604" t="s">
        <v>183</v>
      </c>
      <c r="K2" s="604" t="s">
        <v>184</v>
      </c>
      <c r="L2" s="604" t="s">
        <v>185</v>
      </c>
      <c r="M2" s="604" t="s">
        <v>186</v>
      </c>
      <c r="N2" s="604" t="s">
        <v>187</v>
      </c>
      <c r="O2" s="604" t="s">
        <v>188</v>
      </c>
      <c r="P2" s="604" t="s">
        <v>189</v>
      </c>
      <c r="Q2" s="615" t="s">
        <v>190</v>
      </c>
      <c r="R2" s="615" t="s">
        <v>191</v>
      </c>
      <c r="S2" s="615" t="s">
        <v>192</v>
      </c>
      <c r="T2" s="615" t="s">
        <v>193</v>
      </c>
      <c r="U2" s="616" t="s">
        <v>194</v>
      </c>
      <c r="V2" s="617" t="s">
        <v>205</v>
      </c>
    </row>
    <row r="3" spans="1:22" x14ac:dyDescent="0.2">
      <c r="A3" s="618" t="s">
        <v>202</v>
      </c>
      <c r="B3" s="619"/>
      <c r="C3" s="620">
        <v>85.1</v>
      </c>
      <c r="D3" s="620">
        <v>650.79999999999995</v>
      </c>
      <c r="E3" s="620">
        <v>171.9</v>
      </c>
      <c r="F3" s="620">
        <v>549</v>
      </c>
      <c r="G3" s="621">
        <v>1975.9</v>
      </c>
      <c r="H3" s="621">
        <v>1026.9000000000001</v>
      </c>
      <c r="I3" s="620">
        <v>406.1</v>
      </c>
      <c r="J3" s="620">
        <v>437</v>
      </c>
      <c r="K3" s="620">
        <v>486.8</v>
      </c>
      <c r="L3" s="620">
        <v>406.1</v>
      </c>
      <c r="M3" s="620">
        <v>118.9</v>
      </c>
      <c r="N3" s="620">
        <v>126.8</v>
      </c>
      <c r="O3" s="620">
        <v>339.3</v>
      </c>
      <c r="P3" s="620">
        <v>397.5</v>
      </c>
      <c r="Q3" s="620">
        <v>356.3</v>
      </c>
      <c r="R3" s="620">
        <v>305.5</v>
      </c>
      <c r="S3" s="620">
        <v>338.8</v>
      </c>
      <c r="T3" s="620">
        <v>348.5</v>
      </c>
      <c r="U3" s="622">
        <v>831.9</v>
      </c>
      <c r="V3" s="623">
        <v>487.5</v>
      </c>
    </row>
    <row r="4" spans="1:22" x14ac:dyDescent="0.2">
      <c r="A4" s="624"/>
      <c r="B4" s="625" t="s">
        <v>203</v>
      </c>
      <c r="C4" s="626" t="s">
        <v>206</v>
      </c>
      <c r="D4" s="626" t="s">
        <v>206</v>
      </c>
      <c r="E4" s="626" t="s">
        <v>206</v>
      </c>
      <c r="F4" s="626" t="s">
        <v>206</v>
      </c>
      <c r="G4" s="626" t="s">
        <v>206</v>
      </c>
      <c r="H4" s="626" t="s">
        <v>206</v>
      </c>
      <c r="I4" s="626" t="s">
        <v>206</v>
      </c>
      <c r="J4" s="627">
        <v>243.5</v>
      </c>
      <c r="K4" s="627">
        <v>223.8</v>
      </c>
      <c r="L4" s="627">
        <v>350</v>
      </c>
      <c r="M4" s="627">
        <v>32.200000000000003</v>
      </c>
      <c r="N4" s="627">
        <v>106.8</v>
      </c>
      <c r="O4" s="627">
        <v>213.1</v>
      </c>
      <c r="P4" s="627">
        <v>324.3</v>
      </c>
      <c r="Q4" s="627">
        <v>217.9</v>
      </c>
      <c r="R4" s="627">
        <v>275.5</v>
      </c>
      <c r="S4" s="627">
        <v>310.7</v>
      </c>
      <c r="T4" s="627">
        <v>332.2</v>
      </c>
      <c r="U4" s="628">
        <v>816.1</v>
      </c>
      <c r="V4" s="629">
        <v>448</v>
      </c>
    </row>
    <row r="5" spans="1:22" ht="13.8" thickBot="1" x14ac:dyDescent="0.25">
      <c r="A5" s="630" t="s">
        <v>204</v>
      </c>
      <c r="B5" s="631"/>
      <c r="C5" s="632" t="s">
        <v>206</v>
      </c>
      <c r="D5" s="632" t="s">
        <v>206</v>
      </c>
      <c r="E5" s="632" t="s">
        <v>206</v>
      </c>
      <c r="F5" s="632" t="s">
        <v>206</v>
      </c>
      <c r="G5" s="632" t="s">
        <v>206</v>
      </c>
      <c r="H5" s="633">
        <v>9</v>
      </c>
      <c r="I5" s="633">
        <v>10</v>
      </c>
      <c r="J5" s="633">
        <v>10</v>
      </c>
      <c r="K5" s="633">
        <v>10</v>
      </c>
      <c r="L5" s="633">
        <v>12</v>
      </c>
      <c r="M5" s="633">
        <v>10</v>
      </c>
      <c r="N5" s="633">
        <v>12</v>
      </c>
      <c r="O5" s="633">
        <v>13</v>
      </c>
      <c r="P5" s="633">
        <v>16</v>
      </c>
      <c r="Q5" s="633">
        <v>25</v>
      </c>
      <c r="R5" s="633">
        <v>31</v>
      </c>
      <c r="S5" s="633">
        <v>38</v>
      </c>
      <c r="T5" s="633">
        <v>33</v>
      </c>
      <c r="U5" s="634">
        <v>33</v>
      </c>
      <c r="V5" s="635">
        <v>28</v>
      </c>
    </row>
  </sheetData>
  <mergeCells count="1">
    <mergeCell ref="A2:B2"/>
  </mergeCells>
  <phoneticPr fontId="3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5"/>
  <sheetViews>
    <sheetView workbookViewId="0">
      <selection activeCell="D1" sqref="D1"/>
    </sheetView>
  </sheetViews>
  <sheetFormatPr defaultRowHeight="13.2" x14ac:dyDescent="0.2"/>
  <cols>
    <col min="1" max="1" width="11" bestFit="1" customWidth="1"/>
  </cols>
  <sheetData>
    <row r="1" spans="1:11" x14ac:dyDescent="0.2">
      <c r="A1" t="s">
        <v>230</v>
      </c>
      <c r="J1" s="854" t="s">
        <v>226</v>
      </c>
      <c r="K1" s="854"/>
    </row>
    <row r="2" spans="1:11" x14ac:dyDescent="0.2">
      <c r="A2" s="636"/>
      <c r="B2" s="637" t="s">
        <v>186</v>
      </c>
      <c r="C2" s="637" t="s">
        <v>187</v>
      </c>
      <c r="D2" s="637" t="s">
        <v>188</v>
      </c>
      <c r="E2" s="637" t="s">
        <v>189</v>
      </c>
      <c r="F2" s="637" t="s">
        <v>190</v>
      </c>
      <c r="G2" s="637" t="s">
        <v>191</v>
      </c>
      <c r="H2" s="637" t="s">
        <v>192</v>
      </c>
      <c r="I2" s="638" t="s">
        <v>227</v>
      </c>
      <c r="J2" s="638" t="s">
        <v>228</v>
      </c>
      <c r="K2" s="638" t="s">
        <v>229</v>
      </c>
    </row>
    <row r="3" spans="1:11" x14ac:dyDescent="0.2">
      <c r="A3" s="636" t="s">
        <v>224</v>
      </c>
      <c r="B3" s="639">
        <v>84.4</v>
      </c>
      <c r="C3" s="639">
        <v>80.400000000000006</v>
      </c>
      <c r="D3" s="639">
        <v>81.2</v>
      </c>
      <c r="E3" s="639">
        <v>77.2</v>
      </c>
      <c r="F3" s="639">
        <v>78</v>
      </c>
      <c r="G3" s="639">
        <v>82.5</v>
      </c>
      <c r="H3" s="639">
        <v>86.1</v>
      </c>
      <c r="I3" s="639">
        <v>86</v>
      </c>
      <c r="J3" s="639">
        <v>84.2</v>
      </c>
      <c r="K3" s="639">
        <v>83.5</v>
      </c>
    </row>
    <row r="4" spans="1:11" x14ac:dyDescent="0.2">
      <c r="A4" s="636" t="s">
        <v>225</v>
      </c>
      <c r="B4" s="639">
        <v>12.3</v>
      </c>
      <c r="C4" s="639">
        <v>15.8</v>
      </c>
      <c r="D4" s="639">
        <v>15.4</v>
      </c>
      <c r="E4" s="639">
        <v>19.3</v>
      </c>
      <c r="F4" s="639">
        <v>19.5</v>
      </c>
      <c r="G4" s="639">
        <v>15.3</v>
      </c>
      <c r="H4" s="639">
        <v>12</v>
      </c>
      <c r="I4" s="639">
        <v>11.9</v>
      </c>
      <c r="J4" s="639">
        <v>12</v>
      </c>
      <c r="K4" s="639">
        <v>13.4</v>
      </c>
    </row>
    <row r="5" spans="1:11" x14ac:dyDescent="0.2">
      <c r="A5" s="636" t="s">
        <v>172</v>
      </c>
      <c r="B5" s="639">
        <v>3.3</v>
      </c>
      <c r="C5" s="639">
        <v>3.8</v>
      </c>
      <c r="D5" s="639">
        <v>3.4</v>
      </c>
      <c r="E5" s="639">
        <v>3.5</v>
      </c>
      <c r="F5" s="639">
        <v>2.5</v>
      </c>
      <c r="G5" s="639">
        <v>2.2000000000000002</v>
      </c>
      <c r="H5" s="639">
        <v>1.9</v>
      </c>
      <c r="I5" s="639">
        <v>2.1</v>
      </c>
      <c r="J5" s="639">
        <v>3.8</v>
      </c>
      <c r="K5" s="639">
        <v>3.1</v>
      </c>
    </row>
  </sheetData>
  <mergeCells count="1">
    <mergeCell ref="J1:K1"/>
  </mergeCells>
  <phoneticPr fontId="3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5"/>
  <sheetViews>
    <sheetView workbookViewId="0"/>
  </sheetViews>
  <sheetFormatPr defaultRowHeight="13.2" x14ac:dyDescent="0.2"/>
  <cols>
    <col min="5" max="5" width="2.6640625" customWidth="1"/>
  </cols>
  <sheetData>
    <row r="1" spans="1:15" x14ac:dyDescent="0.2">
      <c r="A1" t="s">
        <v>237</v>
      </c>
    </row>
    <row r="2" spans="1:15" x14ac:dyDescent="0.2">
      <c r="A2" s="855"/>
      <c r="B2" s="855"/>
      <c r="C2" s="855"/>
      <c r="D2" s="640" t="s">
        <v>235</v>
      </c>
      <c r="E2" s="641"/>
      <c r="F2" s="642" t="s">
        <v>186</v>
      </c>
      <c r="G2" s="642" t="s">
        <v>187</v>
      </c>
      <c r="H2" s="642" t="s">
        <v>188</v>
      </c>
      <c r="I2" s="642" t="s">
        <v>189</v>
      </c>
      <c r="J2" s="642" t="s">
        <v>236</v>
      </c>
      <c r="K2" s="642" t="s">
        <v>157</v>
      </c>
      <c r="L2" s="642" t="s">
        <v>158</v>
      </c>
      <c r="M2" s="642" t="s">
        <v>159</v>
      </c>
      <c r="N2" s="642" t="s">
        <v>160</v>
      </c>
      <c r="O2" s="642" t="s">
        <v>195</v>
      </c>
    </row>
    <row r="3" spans="1:15" x14ac:dyDescent="0.2">
      <c r="A3" s="856" t="s">
        <v>232</v>
      </c>
      <c r="B3" s="857"/>
      <c r="C3" s="858"/>
      <c r="D3" s="643">
        <v>19722</v>
      </c>
      <c r="E3" s="644"/>
      <c r="F3" s="645">
        <v>13346</v>
      </c>
      <c r="G3" s="645">
        <v>11606</v>
      </c>
      <c r="H3" s="645">
        <v>12009</v>
      </c>
      <c r="I3" s="645">
        <v>11025</v>
      </c>
      <c r="J3" s="645">
        <v>11655</v>
      </c>
      <c r="K3" s="645">
        <v>11993</v>
      </c>
      <c r="L3" s="645">
        <v>11852</v>
      </c>
      <c r="M3" s="645">
        <v>11577</v>
      </c>
      <c r="N3" s="645">
        <v>10909</v>
      </c>
      <c r="O3" s="645">
        <v>10958</v>
      </c>
    </row>
    <row r="4" spans="1:15" x14ac:dyDescent="0.2">
      <c r="A4" s="641"/>
      <c r="B4" s="859" t="s">
        <v>233</v>
      </c>
      <c r="C4" s="860"/>
      <c r="D4" s="646">
        <v>7817</v>
      </c>
      <c r="E4" s="647"/>
      <c r="F4" s="645">
        <v>6853</v>
      </c>
      <c r="G4" s="645">
        <v>6076</v>
      </c>
      <c r="H4" s="645">
        <v>6359</v>
      </c>
      <c r="I4" s="648">
        <v>5801</v>
      </c>
      <c r="J4" s="645">
        <v>6201</v>
      </c>
      <c r="K4" s="648">
        <v>6322</v>
      </c>
      <c r="L4" s="648">
        <v>6553</v>
      </c>
      <c r="M4" s="648">
        <v>6373</v>
      </c>
      <c r="N4" s="648">
        <v>6096</v>
      </c>
      <c r="O4" s="648">
        <v>6024</v>
      </c>
    </row>
    <row r="5" spans="1:15" x14ac:dyDescent="0.2">
      <c r="A5" s="861" t="s">
        <v>234</v>
      </c>
      <c r="B5" s="861"/>
      <c r="C5" s="861"/>
      <c r="D5" s="649">
        <v>0.39600000000000002</v>
      </c>
      <c r="E5" s="650"/>
      <c r="F5" s="651">
        <v>0.51348718717218644</v>
      </c>
      <c r="G5" s="651">
        <v>0.52352231604342581</v>
      </c>
      <c r="H5" s="651">
        <v>0.52951952702140059</v>
      </c>
      <c r="I5" s="651">
        <v>0.52616780045351474</v>
      </c>
      <c r="J5" s="651">
        <v>0.53200000000000003</v>
      </c>
      <c r="K5" s="651">
        <v>0.52700000000000002</v>
      </c>
      <c r="L5" s="651">
        <v>0.55300000000000005</v>
      </c>
      <c r="M5" s="651">
        <v>0.55000000000000004</v>
      </c>
      <c r="N5" s="651">
        <v>0.55900000000000005</v>
      </c>
      <c r="O5" s="651">
        <v>0.55000000000000004</v>
      </c>
    </row>
  </sheetData>
  <mergeCells count="4">
    <mergeCell ref="A2:C2"/>
    <mergeCell ref="A3:C3"/>
    <mergeCell ref="B4:C4"/>
    <mergeCell ref="A5:C5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1"/>
  <sheetViews>
    <sheetView showGridLines="0" zoomScaleNormal="100" workbookViewId="0">
      <selection activeCell="I1" sqref="I1"/>
    </sheetView>
  </sheetViews>
  <sheetFormatPr defaultColWidth="9" defaultRowHeight="10.8" x14ac:dyDescent="0.2"/>
  <cols>
    <col min="1" max="1" width="0.44140625" style="79" customWidth="1"/>
    <col min="2" max="2" width="4.109375" style="79" customWidth="1"/>
    <col min="3" max="3" width="7.44140625" style="79" customWidth="1"/>
    <col min="4" max="4" width="7.6640625" style="79" customWidth="1"/>
    <col min="5" max="10" width="8" style="79" customWidth="1"/>
    <col min="11" max="16384" width="9" style="79"/>
  </cols>
  <sheetData>
    <row r="1" spans="2:10" ht="16.5" customHeight="1" thickBot="1" x14ac:dyDescent="0.25">
      <c r="B1" s="97" t="s">
        <v>208</v>
      </c>
      <c r="C1" s="97"/>
      <c r="D1" s="97"/>
      <c r="E1" s="97"/>
      <c r="F1" s="97"/>
      <c r="G1" s="97"/>
      <c r="H1" s="98"/>
      <c r="I1" s="98"/>
      <c r="J1" s="98"/>
    </row>
    <row r="2" spans="2:10" ht="12.75" customHeight="1" x14ac:dyDescent="0.2">
      <c r="B2" s="697" t="s">
        <v>26</v>
      </c>
      <c r="C2" s="698"/>
      <c r="D2" s="699"/>
      <c r="E2" s="703" t="s">
        <v>13</v>
      </c>
      <c r="F2" s="703" t="s">
        <v>90</v>
      </c>
      <c r="G2" s="685" t="s">
        <v>136</v>
      </c>
      <c r="H2" s="687" t="s">
        <v>139</v>
      </c>
      <c r="I2" s="689" t="s">
        <v>141</v>
      </c>
      <c r="J2" s="235"/>
    </row>
    <row r="3" spans="2:10" ht="12.75" customHeight="1" thickBot="1" x14ac:dyDescent="0.25">
      <c r="B3" s="700"/>
      <c r="C3" s="701"/>
      <c r="D3" s="702"/>
      <c r="E3" s="704"/>
      <c r="F3" s="704"/>
      <c r="G3" s="686"/>
      <c r="H3" s="688"/>
      <c r="I3" s="690"/>
      <c r="J3" s="236"/>
    </row>
    <row r="4" spans="2:10" ht="12.75" customHeight="1" x14ac:dyDescent="0.2">
      <c r="B4" s="99" t="s">
        <v>88</v>
      </c>
      <c r="C4" s="100"/>
      <c r="D4" s="101"/>
      <c r="E4" s="132">
        <f>SUM(E5:E6)</f>
        <v>305.5</v>
      </c>
      <c r="F4" s="132">
        <f>SUM(F5:F6)</f>
        <v>338.8</v>
      </c>
      <c r="G4" s="102">
        <v>348.5</v>
      </c>
      <c r="H4" s="499">
        <v>831.9</v>
      </c>
      <c r="I4" s="393">
        <v>487.5</v>
      </c>
      <c r="J4" s="238"/>
    </row>
    <row r="5" spans="2:10" ht="12.75" customHeight="1" x14ac:dyDescent="0.2">
      <c r="B5" s="104"/>
      <c r="C5" s="105" t="s">
        <v>27</v>
      </c>
      <c r="D5" s="106"/>
      <c r="E5" s="117">
        <v>305.5</v>
      </c>
      <c r="F5" s="117">
        <v>338.8</v>
      </c>
      <c r="G5" s="107">
        <v>348.5</v>
      </c>
      <c r="H5" s="500">
        <v>831.9</v>
      </c>
      <c r="I5" s="394">
        <v>487.5</v>
      </c>
      <c r="J5" s="568"/>
    </row>
    <row r="6" spans="2:10" ht="12.75" customHeight="1" x14ac:dyDescent="0.2">
      <c r="B6" s="104"/>
      <c r="C6" s="691" t="s">
        <v>28</v>
      </c>
      <c r="D6" s="108" t="s">
        <v>29</v>
      </c>
      <c r="E6" s="109">
        <v>0</v>
      </c>
      <c r="F6" s="109">
        <v>0</v>
      </c>
      <c r="G6" s="110">
        <v>0</v>
      </c>
      <c r="H6" s="501">
        <v>0</v>
      </c>
      <c r="I6" s="395">
        <v>0</v>
      </c>
      <c r="J6" s="568"/>
    </row>
    <row r="7" spans="2:10" ht="12.75" customHeight="1" x14ac:dyDescent="0.2">
      <c r="B7" s="111"/>
      <c r="C7" s="692"/>
      <c r="D7" s="112" t="s">
        <v>30</v>
      </c>
      <c r="E7" s="113">
        <v>8</v>
      </c>
      <c r="F7" s="113">
        <v>39</v>
      </c>
      <c r="G7" s="114">
        <v>223</v>
      </c>
      <c r="H7" s="502">
        <v>178</v>
      </c>
      <c r="I7" s="396">
        <v>51</v>
      </c>
      <c r="J7" s="569"/>
    </row>
    <row r="8" spans="2:10" ht="12.75" customHeight="1" x14ac:dyDescent="0.2">
      <c r="B8" s="115" t="s">
        <v>31</v>
      </c>
      <c r="C8" s="116"/>
      <c r="D8" s="106"/>
      <c r="E8" s="117">
        <v>144.9</v>
      </c>
      <c r="F8" s="117">
        <v>134.19999999999999</v>
      </c>
      <c r="G8" s="107">
        <v>301.8</v>
      </c>
      <c r="H8" s="500">
        <v>161.5</v>
      </c>
      <c r="I8" s="394">
        <v>165</v>
      </c>
      <c r="J8" s="568"/>
    </row>
    <row r="9" spans="2:10" ht="12.75" customHeight="1" x14ac:dyDescent="0.2">
      <c r="B9" s="115" t="s">
        <v>32</v>
      </c>
      <c r="C9" s="116"/>
      <c r="D9" s="106"/>
      <c r="E9" s="117">
        <v>8.8000000000000007</v>
      </c>
      <c r="F9" s="117">
        <v>28</v>
      </c>
      <c r="G9" s="107">
        <v>41.7</v>
      </c>
      <c r="H9" s="500">
        <v>1.1000000000000001</v>
      </c>
      <c r="I9" s="394">
        <v>36.700000000000003</v>
      </c>
      <c r="J9" s="568"/>
    </row>
    <row r="10" spans="2:10" ht="12.75" customHeight="1" x14ac:dyDescent="0.2">
      <c r="B10" s="693" t="s">
        <v>33</v>
      </c>
      <c r="C10" s="694"/>
      <c r="D10" s="112" t="s">
        <v>34</v>
      </c>
      <c r="E10" s="113">
        <v>5696</v>
      </c>
      <c r="F10" s="113">
        <v>5323</v>
      </c>
      <c r="G10" s="114">
        <v>6680</v>
      </c>
      <c r="H10" s="502">
        <v>3850</v>
      </c>
      <c r="I10" s="396">
        <v>5195</v>
      </c>
      <c r="J10" s="569"/>
    </row>
    <row r="11" spans="2:10" ht="12.75" customHeight="1" x14ac:dyDescent="0.2">
      <c r="B11" s="695"/>
      <c r="C11" s="696"/>
      <c r="D11" s="118" t="s">
        <v>29</v>
      </c>
      <c r="E11" s="133">
        <v>24.6</v>
      </c>
      <c r="F11" s="133">
        <v>39.200000000000003</v>
      </c>
      <c r="G11" s="103">
        <v>33.799999999999997</v>
      </c>
      <c r="H11" s="238">
        <v>39</v>
      </c>
      <c r="I11" s="397">
        <v>120.1</v>
      </c>
      <c r="J11" s="568"/>
    </row>
    <row r="12" spans="2:10" ht="12.75" customHeight="1" x14ac:dyDescent="0.2">
      <c r="B12" s="119" t="s">
        <v>35</v>
      </c>
      <c r="C12" s="120"/>
      <c r="D12" s="121"/>
      <c r="E12" s="122">
        <v>17326</v>
      </c>
      <c r="F12" s="122">
        <v>26288</v>
      </c>
      <c r="G12" s="123">
        <v>3674</v>
      </c>
      <c r="H12" s="503">
        <v>2135</v>
      </c>
      <c r="I12" s="398">
        <v>479</v>
      </c>
      <c r="J12" s="569"/>
    </row>
    <row r="13" spans="2:10" ht="12.75" customHeight="1" x14ac:dyDescent="0.2">
      <c r="B13" s="104"/>
      <c r="C13" s="124" t="s">
        <v>36</v>
      </c>
      <c r="D13" s="125"/>
      <c r="E13" s="126">
        <v>15653</v>
      </c>
      <c r="F13" s="126">
        <v>25966</v>
      </c>
      <c r="G13" s="127">
        <v>3551</v>
      </c>
      <c r="H13" s="504">
        <v>1886</v>
      </c>
      <c r="I13" s="399">
        <v>471</v>
      </c>
      <c r="J13" s="569"/>
    </row>
    <row r="14" spans="2:10" ht="12.75" customHeight="1" x14ac:dyDescent="0.2">
      <c r="B14" s="115" t="s">
        <v>37</v>
      </c>
      <c r="C14" s="116"/>
      <c r="D14" s="106"/>
      <c r="E14" s="117">
        <v>6.9</v>
      </c>
      <c r="F14" s="117">
        <v>28.7</v>
      </c>
      <c r="G14" s="107">
        <v>6.6</v>
      </c>
      <c r="H14" s="500">
        <v>119.6</v>
      </c>
      <c r="I14" s="394">
        <v>2.2000000000000002</v>
      </c>
      <c r="J14" s="568"/>
    </row>
    <row r="15" spans="2:10" ht="12.75" customHeight="1" x14ac:dyDescent="0.2">
      <c r="B15" s="115" t="s">
        <v>38</v>
      </c>
      <c r="C15" s="116"/>
      <c r="D15" s="106"/>
      <c r="E15" s="117">
        <v>0.3</v>
      </c>
      <c r="F15" s="117">
        <v>3.5</v>
      </c>
      <c r="G15" s="107">
        <v>0.1</v>
      </c>
      <c r="H15" s="500">
        <v>3.8</v>
      </c>
      <c r="I15" s="394">
        <v>0</v>
      </c>
      <c r="J15" s="568"/>
    </row>
    <row r="16" spans="2:10" ht="12.75" customHeight="1" thickBot="1" x14ac:dyDescent="0.25">
      <c r="B16" s="128" t="s">
        <v>39</v>
      </c>
      <c r="C16" s="129"/>
      <c r="D16" s="130"/>
      <c r="E16" s="134">
        <v>3.7</v>
      </c>
      <c r="F16" s="134">
        <v>7.6</v>
      </c>
      <c r="G16" s="131">
        <v>0.2</v>
      </c>
      <c r="H16" s="505">
        <v>0.2</v>
      </c>
      <c r="I16" s="400">
        <v>0.2</v>
      </c>
      <c r="J16" s="568"/>
    </row>
    <row r="17" spans="2:10" ht="12.75" customHeight="1" x14ac:dyDescent="0.2">
      <c r="B17"/>
      <c r="C17"/>
      <c r="D17"/>
      <c r="E17"/>
      <c r="F17"/>
      <c r="G17"/>
      <c r="H17"/>
      <c r="I17" s="98" t="s">
        <v>40</v>
      </c>
      <c r="J17" s="98" t="s">
        <v>40</v>
      </c>
    </row>
    <row r="18" spans="2:10" ht="13.2" x14ac:dyDescent="0.2">
      <c r="B18"/>
      <c r="C18"/>
      <c r="D18"/>
      <c r="E18"/>
      <c r="F18"/>
      <c r="G18"/>
      <c r="H18"/>
      <c r="I18" s="98"/>
      <c r="J18" s="98"/>
    </row>
    <row r="19" spans="2:10" ht="13.2" x14ac:dyDescent="0.2">
      <c r="B19"/>
      <c r="C19"/>
      <c r="D19"/>
      <c r="E19"/>
      <c r="F19"/>
      <c r="G19"/>
      <c r="H19"/>
      <c r="I19" s="98"/>
      <c r="J19" s="98"/>
    </row>
    <row r="20" spans="2:10" ht="13.2" x14ac:dyDescent="0.2">
      <c r="B20"/>
      <c r="C20"/>
      <c r="D20"/>
      <c r="E20"/>
      <c r="F20"/>
      <c r="G20"/>
      <c r="H20"/>
      <c r="I20" s="98"/>
      <c r="J20" s="98"/>
    </row>
    <row r="21" spans="2:10" x14ac:dyDescent="0.2">
      <c r="B21" s="61"/>
    </row>
  </sheetData>
  <mergeCells count="8">
    <mergeCell ref="G2:G3"/>
    <mergeCell ref="H2:H3"/>
    <mergeCell ref="I2:I3"/>
    <mergeCell ref="C6:C7"/>
    <mergeCell ref="B10:C11"/>
    <mergeCell ref="B2:D3"/>
    <mergeCell ref="E2:E3"/>
    <mergeCell ref="F2:F3"/>
  </mergeCells>
  <phoneticPr fontId="3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0" r:id="rId1"/>
  <ignoredErrors>
    <ignoredError sqref="E4:F4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6"/>
  <sheetViews>
    <sheetView workbookViewId="0">
      <selection activeCell="E1" sqref="E1"/>
    </sheetView>
  </sheetViews>
  <sheetFormatPr defaultRowHeight="13.2" x14ac:dyDescent="0.2"/>
  <cols>
    <col min="4" max="4" width="2.6640625" customWidth="1"/>
  </cols>
  <sheetData>
    <row r="1" spans="1:14" x14ac:dyDescent="0.2">
      <c r="A1" t="s">
        <v>249</v>
      </c>
    </row>
    <row r="2" spans="1:14" x14ac:dyDescent="0.2">
      <c r="A2" s="862"/>
      <c r="B2" s="862"/>
      <c r="C2" s="652" t="s">
        <v>242</v>
      </c>
      <c r="D2" s="653"/>
      <c r="E2" s="640" t="s">
        <v>186</v>
      </c>
      <c r="F2" s="640" t="s">
        <v>187</v>
      </c>
      <c r="G2" s="640" t="s">
        <v>188</v>
      </c>
      <c r="H2" s="640" t="s">
        <v>189</v>
      </c>
      <c r="I2" s="640" t="s">
        <v>243</v>
      </c>
      <c r="J2" s="640" t="s">
        <v>244</v>
      </c>
      <c r="K2" s="640" t="s">
        <v>245</v>
      </c>
      <c r="L2" s="642" t="s">
        <v>246</v>
      </c>
      <c r="M2" s="642" t="s">
        <v>247</v>
      </c>
      <c r="N2" s="642" t="s">
        <v>248</v>
      </c>
    </row>
    <row r="3" spans="1:14" x14ac:dyDescent="0.2">
      <c r="A3" s="863" t="s">
        <v>238</v>
      </c>
      <c r="B3" s="855"/>
      <c r="C3" s="654">
        <v>1104</v>
      </c>
      <c r="D3" s="641"/>
      <c r="E3" s="655">
        <v>1941</v>
      </c>
      <c r="F3" s="655">
        <v>2288</v>
      </c>
      <c r="G3" s="655">
        <v>2271</v>
      </c>
      <c r="H3" s="655">
        <v>2758</v>
      </c>
      <c r="I3" s="655">
        <v>2920</v>
      </c>
      <c r="J3" s="655">
        <v>2216</v>
      </c>
      <c r="K3" s="655">
        <v>1648</v>
      </c>
      <c r="L3" s="655">
        <v>1603</v>
      </c>
      <c r="M3" s="655">
        <v>1555</v>
      </c>
      <c r="N3" s="655">
        <v>1761</v>
      </c>
    </row>
    <row r="4" spans="1:14" x14ac:dyDescent="0.2">
      <c r="A4" s="656"/>
      <c r="B4" s="657" t="s">
        <v>239</v>
      </c>
      <c r="C4" s="658">
        <v>688</v>
      </c>
      <c r="D4" s="659"/>
      <c r="E4" s="655">
        <v>1281</v>
      </c>
      <c r="F4" s="655">
        <v>1527</v>
      </c>
      <c r="G4" s="655">
        <v>1570</v>
      </c>
      <c r="H4" s="655">
        <v>1730</v>
      </c>
      <c r="I4" s="655">
        <v>1791</v>
      </c>
      <c r="J4" s="655">
        <v>1350</v>
      </c>
      <c r="K4" s="655">
        <v>886</v>
      </c>
      <c r="L4" s="655">
        <v>781</v>
      </c>
      <c r="M4" s="655">
        <v>696</v>
      </c>
      <c r="N4" s="655">
        <v>738</v>
      </c>
    </row>
    <row r="5" spans="1:14" x14ac:dyDescent="0.2">
      <c r="A5" s="656"/>
      <c r="B5" s="660" t="s">
        <v>240</v>
      </c>
      <c r="C5" s="658">
        <v>2.4</v>
      </c>
      <c r="D5" s="659"/>
      <c r="E5" s="661">
        <v>5.2</v>
      </c>
      <c r="F5" s="661">
        <v>6.5</v>
      </c>
      <c r="G5" s="661">
        <v>6.8</v>
      </c>
      <c r="H5" s="661">
        <v>7.7</v>
      </c>
      <c r="I5" s="661">
        <v>8.1</v>
      </c>
      <c r="J5" s="661">
        <v>6.2</v>
      </c>
      <c r="K5" s="661">
        <v>4.2</v>
      </c>
      <c r="L5" s="661">
        <v>3.8</v>
      </c>
      <c r="M5" s="661">
        <v>3.4</v>
      </c>
      <c r="N5" s="662">
        <v>3.6</v>
      </c>
    </row>
    <row r="6" spans="1:14" x14ac:dyDescent="0.2">
      <c r="A6" s="663"/>
      <c r="B6" s="664" t="s">
        <v>241</v>
      </c>
      <c r="C6" s="665">
        <f>C4/C3</f>
        <v>0.62318840579710144</v>
      </c>
      <c r="D6" s="666"/>
      <c r="E6" s="667">
        <f t="shared" ref="E6:G6" si="0">E4/E3</f>
        <v>0.65996908809891808</v>
      </c>
      <c r="F6" s="667">
        <f t="shared" si="0"/>
        <v>0.6673951048951049</v>
      </c>
      <c r="G6" s="667">
        <f t="shared" si="0"/>
        <v>0.69132540730955527</v>
      </c>
      <c r="H6" s="667">
        <f>H4/H3</f>
        <v>0.6272661348803481</v>
      </c>
      <c r="I6" s="667">
        <f t="shared" ref="I6" si="1">I4/I3</f>
        <v>0.61335616438356166</v>
      </c>
      <c r="J6" s="667">
        <f>J4/J3</f>
        <v>0.6092057761732852</v>
      </c>
      <c r="K6" s="667">
        <f>K4/K3</f>
        <v>0.53762135922330101</v>
      </c>
      <c r="L6" s="667">
        <f>L4/L3</f>
        <v>0.48721147847785401</v>
      </c>
      <c r="M6" s="667">
        <f>M4/M3</f>
        <v>0.44758842443729902</v>
      </c>
      <c r="N6" s="667">
        <f>N4/N3</f>
        <v>0.4190800681431005</v>
      </c>
    </row>
  </sheetData>
  <mergeCells count="2">
    <mergeCell ref="A2:B2"/>
    <mergeCell ref="A3:B3"/>
  </mergeCells>
  <phoneticPr fontId="3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"/>
  <sheetViews>
    <sheetView tabSelected="1" workbookViewId="0">
      <selection activeCell="E1" sqref="E1"/>
    </sheetView>
  </sheetViews>
  <sheetFormatPr defaultRowHeight="13.2" x14ac:dyDescent="0.2"/>
  <sheetData>
    <row r="1" spans="1:12" x14ac:dyDescent="0.2">
      <c r="A1" t="s">
        <v>254</v>
      </c>
    </row>
    <row r="2" spans="1:12" x14ac:dyDescent="0.2">
      <c r="A2" s="864"/>
      <c r="B2" s="864"/>
      <c r="C2" s="668" t="s">
        <v>250</v>
      </c>
      <c r="D2" s="668" t="s">
        <v>187</v>
      </c>
      <c r="E2" s="668" t="s">
        <v>188</v>
      </c>
      <c r="F2" s="668" t="s">
        <v>189</v>
      </c>
      <c r="G2" s="668" t="s">
        <v>190</v>
      </c>
      <c r="H2" s="668" t="s">
        <v>191</v>
      </c>
      <c r="I2" s="668" t="s">
        <v>192</v>
      </c>
      <c r="J2" s="668" t="s">
        <v>193</v>
      </c>
      <c r="K2" s="668" t="s">
        <v>194</v>
      </c>
      <c r="L2" s="668" t="s">
        <v>231</v>
      </c>
    </row>
    <row r="3" spans="1:12" x14ac:dyDescent="0.2">
      <c r="A3" s="865" t="s">
        <v>251</v>
      </c>
      <c r="B3" s="866"/>
      <c r="C3" s="669">
        <v>27</v>
      </c>
      <c r="D3" s="669">
        <v>63</v>
      </c>
      <c r="E3" s="669">
        <v>65</v>
      </c>
      <c r="F3" s="669">
        <v>77</v>
      </c>
      <c r="G3" s="669">
        <v>164</v>
      </c>
      <c r="H3" s="669">
        <v>132</v>
      </c>
      <c r="I3" s="669">
        <v>185</v>
      </c>
      <c r="J3" s="669">
        <v>120</v>
      </c>
      <c r="K3" s="669">
        <v>119</v>
      </c>
      <c r="L3" s="669">
        <v>150</v>
      </c>
    </row>
    <row r="4" spans="1:12" x14ac:dyDescent="0.2">
      <c r="A4" s="865" t="s">
        <v>238</v>
      </c>
      <c r="B4" s="867"/>
      <c r="C4" s="669">
        <v>40</v>
      </c>
      <c r="D4" s="669">
        <v>77</v>
      </c>
      <c r="E4" s="669">
        <v>90</v>
      </c>
      <c r="F4" s="669">
        <v>97</v>
      </c>
      <c r="G4" s="669">
        <v>219</v>
      </c>
      <c r="H4" s="669">
        <v>158</v>
      </c>
      <c r="I4" s="669">
        <v>216</v>
      </c>
      <c r="J4" s="669">
        <v>170</v>
      </c>
      <c r="K4" s="669">
        <v>160</v>
      </c>
      <c r="L4" s="669">
        <v>176</v>
      </c>
    </row>
    <row r="5" spans="1:12" x14ac:dyDescent="0.2">
      <c r="A5" s="868" t="s">
        <v>252</v>
      </c>
      <c r="B5" s="869"/>
      <c r="C5" s="669">
        <v>11</v>
      </c>
      <c r="D5" s="669">
        <v>24</v>
      </c>
      <c r="E5" s="669">
        <v>16</v>
      </c>
      <c r="F5" s="669">
        <v>18</v>
      </c>
      <c r="G5" s="669">
        <v>62</v>
      </c>
      <c r="H5" s="670">
        <v>31</v>
      </c>
      <c r="I5" s="670">
        <v>39</v>
      </c>
      <c r="J5" s="670">
        <v>20</v>
      </c>
      <c r="K5" s="670">
        <v>30</v>
      </c>
      <c r="L5" s="670">
        <v>25</v>
      </c>
    </row>
    <row r="6" spans="1:12" x14ac:dyDescent="0.2">
      <c r="A6" s="868" t="s">
        <v>253</v>
      </c>
      <c r="B6" s="869"/>
      <c r="C6" s="669">
        <v>20</v>
      </c>
      <c r="D6" s="669">
        <v>46</v>
      </c>
      <c r="E6" s="669">
        <v>43</v>
      </c>
      <c r="F6" s="669">
        <v>48</v>
      </c>
      <c r="G6" s="669">
        <v>111</v>
      </c>
      <c r="H6" s="670">
        <v>100</v>
      </c>
      <c r="I6" s="670">
        <v>151</v>
      </c>
      <c r="J6" s="670">
        <v>118</v>
      </c>
      <c r="K6" s="670">
        <v>119</v>
      </c>
      <c r="L6" s="670">
        <v>135</v>
      </c>
    </row>
  </sheetData>
  <mergeCells count="5">
    <mergeCell ref="A2:B2"/>
    <mergeCell ref="A3:B3"/>
    <mergeCell ref="A4:B4"/>
    <mergeCell ref="A5:B5"/>
    <mergeCell ref="A6:B6"/>
  </mergeCells>
  <phoneticPr fontId="3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3"/>
  <sheetViews>
    <sheetView showGridLines="0" zoomScaleNormal="100" workbookViewId="0">
      <selection activeCell="K1" sqref="K1"/>
    </sheetView>
  </sheetViews>
  <sheetFormatPr defaultRowHeight="13.2" x14ac:dyDescent="0.2"/>
  <cols>
    <col min="1" max="1" width="0.88671875" customWidth="1"/>
    <col min="2" max="2" width="6.109375" customWidth="1"/>
    <col min="3" max="3" width="5" customWidth="1"/>
    <col min="4" max="4" width="7.77734375" customWidth="1"/>
    <col min="5" max="6" width="7.33203125" customWidth="1"/>
    <col min="7" max="11" width="7.44140625" customWidth="1"/>
  </cols>
  <sheetData>
    <row r="1" spans="2:11" ht="13.8" thickBot="1" x14ac:dyDescent="0.25">
      <c r="B1" s="60" t="s">
        <v>209</v>
      </c>
      <c r="C1" s="60"/>
      <c r="D1" s="60"/>
      <c r="E1" s="60"/>
      <c r="F1" s="60"/>
      <c r="G1" s="60"/>
      <c r="H1" s="60"/>
      <c r="I1" s="61"/>
      <c r="J1" s="61"/>
      <c r="K1" s="61"/>
    </row>
    <row r="2" spans="2:11" x14ac:dyDescent="0.2">
      <c r="B2" s="715" t="s">
        <v>95</v>
      </c>
      <c r="C2" s="716"/>
      <c r="D2" s="716"/>
      <c r="E2" s="717"/>
      <c r="F2" s="721" t="s">
        <v>91</v>
      </c>
      <c r="G2" s="703" t="s">
        <v>13</v>
      </c>
      <c r="H2" s="703" t="s">
        <v>90</v>
      </c>
      <c r="I2" s="685" t="s">
        <v>136</v>
      </c>
      <c r="J2" s="687" t="s">
        <v>139</v>
      </c>
      <c r="K2" s="689" t="s">
        <v>141</v>
      </c>
    </row>
    <row r="3" spans="2:11" ht="13.8" thickBot="1" x14ac:dyDescent="0.25">
      <c r="B3" s="718"/>
      <c r="C3" s="719"/>
      <c r="D3" s="719"/>
      <c r="E3" s="720"/>
      <c r="F3" s="722"/>
      <c r="G3" s="704"/>
      <c r="H3" s="704"/>
      <c r="I3" s="686"/>
      <c r="J3" s="688"/>
      <c r="K3" s="690"/>
    </row>
    <row r="4" spans="2:11" x14ac:dyDescent="0.2">
      <c r="B4" s="291" t="s">
        <v>87</v>
      </c>
      <c r="C4" s="292" t="s">
        <v>2</v>
      </c>
      <c r="D4" s="64"/>
      <c r="E4" s="65"/>
      <c r="F4" s="254">
        <f>F5+F8+F11+F14+F17</f>
        <v>19722</v>
      </c>
      <c r="G4" s="80">
        <v>11993</v>
      </c>
      <c r="H4" s="80">
        <v>11852</v>
      </c>
      <c r="I4" s="67">
        <v>11577</v>
      </c>
      <c r="J4" s="237">
        <v>10909</v>
      </c>
      <c r="K4" s="406">
        <v>10958</v>
      </c>
    </row>
    <row r="5" spans="2:11" x14ac:dyDescent="0.2">
      <c r="B5" s="62"/>
      <c r="C5" s="240"/>
      <c r="D5" s="241" t="s">
        <v>14</v>
      </c>
      <c r="E5" s="271"/>
      <c r="F5" s="252">
        <v>1593</v>
      </c>
      <c r="G5" s="81">
        <v>1776</v>
      </c>
      <c r="H5" s="81">
        <v>1893</v>
      </c>
      <c r="I5" s="69">
        <v>2079</v>
      </c>
      <c r="J5" s="506">
        <v>2206</v>
      </c>
      <c r="K5" s="407">
        <v>2486</v>
      </c>
    </row>
    <row r="6" spans="2:11" x14ac:dyDescent="0.2">
      <c r="B6" s="70"/>
      <c r="C6" s="242"/>
      <c r="D6" s="705" t="s">
        <v>92</v>
      </c>
      <c r="E6" s="706"/>
      <c r="F6" s="251">
        <v>4.0999999999999996</v>
      </c>
      <c r="G6" s="297">
        <v>3.7</v>
      </c>
      <c r="H6" s="297">
        <v>4</v>
      </c>
      <c r="I6" s="401">
        <v>4.4000000000000004</v>
      </c>
      <c r="J6" s="507">
        <v>4.5999999999999996</v>
      </c>
      <c r="K6" s="450">
        <v>5.2</v>
      </c>
    </row>
    <row r="7" spans="2:11" x14ac:dyDescent="0.2">
      <c r="B7" s="70"/>
      <c r="C7" s="242"/>
      <c r="D7" s="707" t="s">
        <v>15</v>
      </c>
      <c r="E7" s="708"/>
      <c r="F7" s="249">
        <f t="shared" ref="F7" si="0">F5/F4*100</f>
        <v>8.0772741101308174</v>
      </c>
      <c r="G7" s="243">
        <f t="shared" ref="G7:I7" si="1">G5/G4*100</f>
        <v>14.808638372383889</v>
      </c>
      <c r="H7" s="243">
        <f t="shared" si="1"/>
        <v>15.971987850151873</v>
      </c>
      <c r="I7" s="402">
        <f t="shared" si="1"/>
        <v>17.958020212490283</v>
      </c>
      <c r="J7" s="508">
        <f t="shared" ref="J7:K7" si="2">J5/J4*100</f>
        <v>20.22183518195985</v>
      </c>
      <c r="K7" s="408">
        <f t="shared" si="2"/>
        <v>22.686621646285818</v>
      </c>
    </row>
    <row r="8" spans="2:11" x14ac:dyDescent="0.2">
      <c r="B8" s="62"/>
      <c r="C8" s="74"/>
      <c r="D8" s="75" t="s">
        <v>16</v>
      </c>
      <c r="E8" s="270"/>
      <c r="F8" s="250">
        <v>2833</v>
      </c>
      <c r="G8" s="81">
        <v>3290</v>
      </c>
      <c r="H8" s="81">
        <v>3473</v>
      </c>
      <c r="I8" s="69">
        <v>3533</v>
      </c>
      <c r="J8" s="506">
        <v>3430</v>
      </c>
      <c r="K8" s="407">
        <v>3697</v>
      </c>
    </row>
    <row r="9" spans="2:11" x14ac:dyDescent="0.2">
      <c r="B9" s="70"/>
      <c r="C9" s="242"/>
      <c r="D9" s="705" t="s">
        <v>92</v>
      </c>
      <c r="E9" s="706"/>
      <c r="F9" s="251">
        <v>14.3</v>
      </c>
      <c r="G9" s="297">
        <v>20.100000000000001</v>
      </c>
      <c r="H9" s="297">
        <v>20.5</v>
      </c>
      <c r="I9" s="401">
        <v>20.399999999999999</v>
      </c>
      <c r="J9" s="507">
        <v>19.399999999999999</v>
      </c>
      <c r="K9" s="450">
        <v>20.5</v>
      </c>
    </row>
    <row r="10" spans="2:11" x14ac:dyDescent="0.2">
      <c r="B10" s="70"/>
      <c r="C10" s="242"/>
      <c r="D10" s="709" t="s">
        <v>15</v>
      </c>
      <c r="E10" s="710"/>
      <c r="F10" s="295">
        <f t="shared" ref="F10" si="3">F8/F4*100</f>
        <v>14.364668897677721</v>
      </c>
      <c r="G10" s="296">
        <f t="shared" ref="G10:I10" si="4">G8/G4*100</f>
        <v>27.432669056949887</v>
      </c>
      <c r="H10" s="296">
        <f t="shared" si="4"/>
        <v>29.303071211609854</v>
      </c>
      <c r="I10" s="403">
        <f t="shared" si="4"/>
        <v>30.517405199965449</v>
      </c>
      <c r="J10" s="509">
        <f t="shared" ref="J10:K10" si="5">J8/J4*100</f>
        <v>31.441928682739022</v>
      </c>
      <c r="K10" s="409">
        <f t="shared" si="5"/>
        <v>33.737908377441137</v>
      </c>
    </row>
    <row r="11" spans="2:11" x14ac:dyDescent="0.2">
      <c r="B11" s="62"/>
      <c r="C11" s="74"/>
      <c r="D11" s="76" t="s">
        <v>17</v>
      </c>
      <c r="E11" s="272"/>
      <c r="F11" s="246">
        <v>5362</v>
      </c>
      <c r="G11" s="83">
        <v>4324</v>
      </c>
      <c r="H11" s="83">
        <v>4115</v>
      </c>
      <c r="I11" s="77">
        <v>3884</v>
      </c>
      <c r="J11" s="510">
        <v>3619</v>
      </c>
      <c r="K11" s="410">
        <v>3301</v>
      </c>
    </row>
    <row r="12" spans="2:11" x14ac:dyDescent="0.2">
      <c r="B12" s="70"/>
      <c r="C12" s="242"/>
      <c r="D12" s="705" t="s">
        <v>92</v>
      </c>
      <c r="E12" s="706"/>
      <c r="F12" s="253">
        <v>34</v>
      </c>
      <c r="G12" s="298">
        <v>23.6</v>
      </c>
      <c r="H12" s="298">
        <v>22.5</v>
      </c>
      <c r="I12" s="404">
        <v>21.8</v>
      </c>
      <c r="J12" s="511">
        <v>21</v>
      </c>
      <c r="K12" s="451">
        <v>19.8</v>
      </c>
    </row>
    <row r="13" spans="2:11" x14ac:dyDescent="0.2">
      <c r="B13" s="70"/>
      <c r="C13" s="242"/>
      <c r="D13" s="707" t="s">
        <v>15</v>
      </c>
      <c r="E13" s="708"/>
      <c r="F13" s="249">
        <f t="shared" ref="F13" si="6">F11/F4*100</f>
        <v>27.187911976472972</v>
      </c>
      <c r="G13" s="243">
        <f t="shared" ref="G13:I13" si="7">G11/G4*100</f>
        <v>36.054365046276992</v>
      </c>
      <c r="H13" s="243">
        <f t="shared" si="7"/>
        <v>34.719878501518728</v>
      </c>
      <c r="I13" s="402">
        <f t="shared" si="7"/>
        <v>33.549278742333939</v>
      </c>
      <c r="J13" s="508">
        <f t="shared" ref="J13:K13" si="8">J11/J4*100</f>
        <v>33.174443120359335</v>
      </c>
      <c r="K13" s="408">
        <f t="shared" si="8"/>
        <v>30.124110239094726</v>
      </c>
    </row>
    <row r="14" spans="2:11" x14ac:dyDescent="0.2">
      <c r="B14" s="62"/>
      <c r="C14" s="63"/>
      <c r="D14" s="224" t="s">
        <v>18</v>
      </c>
      <c r="E14" s="271"/>
      <c r="F14" s="252">
        <v>8338</v>
      </c>
      <c r="G14" s="81">
        <v>2375</v>
      </c>
      <c r="H14" s="81">
        <v>2188</v>
      </c>
      <c r="I14" s="69">
        <v>1933</v>
      </c>
      <c r="J14" s="506">
        <v>1530</v>
      </c>
      <c r="K14" s="407">
        <v>1382</v>
      </c>
    </row>
    <row r="15" spans="2:11" x14ac:dyDescent="0.2">
      <c r="B15" s="70"/>
      <c r="C15" s="242"/>
      <c r="D15" s="705" t="s">
        <v>92</v>
      </c>
      <c r="E15" s="706"/>
      <c r="F15" s="251">
        <v>43.6</v>
      </c>
      <c r="G15" s="297">
        <v>16.5</v>
      </c>
      <c r="H15" s="297">
        <v>15.7</v>
      </c>
      <c r="I15" s="401">
        <v>14.2</v>
      </c>
      <c r="J15" s="507">
        <v>11.5</v>
      </c>
      <c r="K15" s="450">
        <v>10.6</v>
      </c>
    </row>
    <row r="16" spans="2:11" x14ac:dyDescent="0.2">
      <c r="B16" s="70"/>
      <c r="C16" s="242"/>
      <c r="D16" s="707" t="s">
        <v>15</v>
      </c>
      <c r="E16" s="708"/>
      <c r="F16" s="249">
        <f t="shared" ref="F16" si="9">F14/F4*100</f>
        <v>42.27765946658554</v>
      </c>
      <c r="G16" s="243">
        <f t="shared" ref="G16:I16" si="10">G14/G4*100</f>
        <v>19.803218544150756</v>
      </c>
      <c r="H16" s="243">
        <f t="shared" si="10"/>
        <v>18.461019237259535</v>
      </c>
      <c r="I16" s="402">
        <f t="shared" si="10"/>
        <v>16.696899023926751</v>
      </c>
      <c r="J16" s="508">
        <f t="shared" ref="J16:K16" si="11">J14/J4*100</f>
        <v>14.025116875973968</v>
      </c>
      <c r="K16" s="408">
        <f t="shared" si="11"/>
        <v>12.611790472713999</v>
      </c>
    </row>
    <row r="17" spans="2:11" x14ac:dyDescent="0.2">
      <c r="B17" s="62"/>
      <c r="C17" s="74"/>
      <c r="D17" s="75" t="s">
        <v>19</v>
      </c>
      <c r="E17" s="270"/>
      <c r="F17" s="250">
        <v>1596</v>
      </c>
      <c r="G17" s="81">
        <v>228</v>
      </c>
      <c r="H17" s="81">
        <v>183</v>
      </c>
      <c r="I17" s="69">
        <v>148</v>
      </c>
      <c r="J17" s="506">
        <v>124</v>
      </c>
      <c r="K17" s="407">
        <v>92</v>
      </c>
    </row>
    <row r="18" spans="2:11" x14ac:dyDescent="0.2">
      <c r="B18" s="70"/>
      <c r="C18" s="242"/>
      <c r="D18" s="705" t="s">
        <v>92</v>
      </c>
      <c r="E18" s="706"/>
      <c r="F18" s="248">
        <v>16.399999999999999</v>
      </c>
      <c r="G18" s="299">
        <v>3.1</v>
      </c>
      <c r="H18" s="299">
        <v>2.5</v>
      </c>
      <c r="I18" s="405">
        <v>2</v>
      </c>
      <c r="J18" s="512">
        <v>1.7</v>
      </c>
      <c r="K18" s="452">
        <v>1.3</v>
      </c>
    </row>
    <row r="19" spans="2:11" x14ac:dyDescent="0.2">
      <c r="B19" s="70"/>
      <c r="C19" s="242"/>
      <c r="D19" s="709" t="s">
        <v>15</v>
      </c>
      <c r="E19" s="710"/>
      <c r="F19" s="295">
        <f t="shared" ref="F19" si="12">F17/F4*100</f>
        <v>8.0924855491329488</v>
      </c>
      <c r="G19" s="296">
        <f t="shared" ref="G19:I19" si="13">G17/G4*100</f>
        <v>1.9011089802384724</v>
      </c>
      <c r="H19" s="296">
        <f t="shared" si="13"/>
        <v>1.5440431994600068</v>
      </c>
      <c r="I19" s="403">
        <f t="shared" si="13"/>
        <v>1.2783968212835795</v>
      </c>
      <c r="J19" s="509">
        <f t="shared" ref="J19:K19" si="14">J17/J4*100</f>
        <v>1.1366761389678248</v>
      </c>
      <c r="K19" s="409">
        <f t="shared" si="14"/>
        <v>0.83956926446431823</v>
      </c>
    </row>
    <row r="20" spans="2:11" x14ac:dyDescent="0.2">
      <c r="B20" s="62"/>
      <c r="C20" s="74"/>
      <c r="D20" s="74"/>
      <c r="E20" s="278" t="s">
        <v>20</v>
      </c>
      <c r="F20" s="246">
        <v>43</v>
      </c>
      <c r="G20" s="83">
        <v>7</v>
      </c>
      <c r="H20" s="83">
        <v>4</v>
      </c>
      <c r="I20" s="77">
        <v>3</v>
      </c>
      <c r="J20" s="510">
        <v>1</v>
      </c>
      <c r="K20" s="410">
        <v>2</v>
      </c>
    </row>
    <row r="21" spans="2:11" ht="13.8" thickBot="1" x14ac:dyDescent="0.25">
      <c r="B21" s="90"/>
      <c r="C21" s="233"/>
      <c r="D21" s="233"/>
      <c r="E21" s="273" t="s">
        <v>21</v>
      </c>
      <c r="F21" s="247">
        <v>219</v>
      </c>
      <c r="G21" s="96">
        <v>30</v>
      </c>
      <c r="H21" s="96">
        <v>25</v>
      </c>
      <c r="I21" s="216">
        <v>22</v>
      </c>
      <c r="J21" s="488">
        <v>15</v>
      </c>
      <c r="K21" s="370">
        <v>11</v>
      </c>
    </row>
    <row r="22" spans="2:11" ht="13.8" thickBot="1" x14ac:dyDescent="0.25"/>
    <row r="23" spans="2:11" ht="13.8" thickBot="1" x14ac:dyDescent="0.25">
      <c r="B23" s="711"/>
      <c r="C23" s="712"/>
      <c r="D23" s="713" t="s">
        <v>22</v>
      </c>
      <c r="E23" s="714"/>
      <c r="F23" s="255">
        <v>53</v>
      </c>
      <c r="G23" s="78">
        <v>24</v>
      </c>
      <c r="H23" s="78">
        <v>21</v>
      </c>
      <c r="I23" s="411">
        <v>18</v>
      </c>
      <c r="J23" s="513">
        <v>22</v>
      </c>
      <c r="K23" s="412">
        <v>11</v>
      </c>
    </row>
  </sheetData>
  <mergeCells count="19">
    <mergeCell ref="D19:E19"/>
    <mergeCell ref="B23:C23"/>
    <mergeCell ref="D23:E23"/>
    <mergeCell ref="J2:J3"/>
    <mergeCell ref="D9:E9"/>
    <mergeCell ref="B2:E3"/>
    <mergeCell ref="F2:F3"/>
    <mergeCell ref="D12:E12"/>
    <mergeCell ref="D13:E13"/>
    <mergeCell ref="D16:E16"/>
    <mergeCell ref="D15:E15"/>
    <mergeCell ref="D18:E18"/>
    <mergeCell ref="D10:E10"/>
    <mergeCell ref="G2:G3"/>
    <mergeCell ref="H2:H3"/>
    <mergeCell ref="I2:I3"/>
    <mergeCell ref="D6:E6"/>
    <mergeCell ref="D7:E7"/>
    <mergeCell ref="K2:K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2"/>
  <sheetViews>
    <sheetView showGridLines="0" zoomScaleNormal="100" workbookViewId="0">
      <selection activeCell="K1" sqref="K1"/>
    </sheetView>
  </sheetViews>
  <sheetFormatPr defaultRowHeight="13.2" x14ac:dyDescent="0.2"/>
  <cols>
    <col min="1" max="1" width="0.6640625" customWidth="1"/>
    <col min="2" max="2" width="7.6640625" customWidth="1"/>
    <col min="3" max="3" width="4" customWidth="1"/>
    <col min="4" max="4" width="4.109375" customWidth="1"/>
    <col min="5" max="5" width="8" customWidth="1"/>
    <col min="6" max="11" width="7.44140625" customWidth="1"/>
    <col min="12" max="12" width="7.109375" customWidth="1"/>
  </cols>
  <sheetData>
    <row r="1" spans="2:12" ht="13.8" thickBot="1" x14ac:dyDescent="0.25">
      <c r="B1" s="60" t="s">
        <v>210</v>
      </c>
      <c r="C1" s="60"/>
      <c r="D1" s="60"/>
      <c r="E1" s="60"/>
      <c r="F1" s="60"/>
      <c r="G1" s="60"/>
      <c r="H1" s="60"/>
      <c r="I1" s="61"/>
      <c r="J1" s="61"/>
      <c r="K1" s="61"/>
    </row>
    <row r="2" spans="2:12" ht="13.5" customHeight="1" x14ac:dyDescent="0.2">
      <c r="B2" s="715" t="s">
        <v>96</v>
      </c>
      <c r="C2" s="716"/>
      <c r="D2" s="716"/>
      <c r="E2" s="717"/>
      <c r="F2" s="725" t="s">
        <v>93</v>
      </c>
      <c r="G2" s="703" t="s">
        <v>13</v>
      </c>
      <c r="H2" s="703" t="s">
        <v>90</v>
      </c>
      <c r="I2" s="685" t="s">
        <v>136</v>
      </c>
      <c r="J2" s="687" t="s">
        <v>139</v>
      </c>
      <c r="K2" s="689" t="s">
        <v>141</v>
      </c>
      <c r="L2" s="235"/>
    </row>
    <row r="3" spans="2:12" ht="13.8" thickBot="1" x14ac:dyDescent="0.25">
      <c r="B3" s="718"/>
      <c r="C3" s="719"/>
      <c r="D3" s="719"/>
      <c r="E3" s="720"/>
      <c r="F3" s="726"/>
      <c r="G3" s="704"/>
      <c r="H3" s="704"/>
      <c r="I3" s="686"/>
      <c r="J3" s="688"/>
      <c r="K3" s="690"/>
      <c r="L3" s="236"/>
    </row>
    <row r="4" spans="2:12" x14ac:dyDescent="0.2">
      <c r="B4" s="293" t="s">
        <v>87</v>
      </c>
      <c r="C4" s="723" t="s">
        <v>2</v>
      </c>
      <c r="D4" s="724"/>
      <c r="E4" s="274"/>
      <c r="F4" s="256">
        <v>19722</v>
      </c>
      <c r="G4" s="80">
        <v>11993</v>
      </c>
      <c r="H4" s="80">
        <v>11852</v>
      </c>
      <c r="I4" s="413">
        <v>11577</v>
      </c>
      <c r="J4" s="514">
        <v>10909</v>
      </c>
      <c r="K4" s="415">
        <v>10958</v>
      </c>
      <c r="L4" s="67"/>
    </row>
    <row r="5" spans="2:12" x14ac:dyDescent="0.2">
      <c r="B5" s="62"/>
      <c r="C5" s="64"/>
      <c r="D5" s="224" t="s">
        <v>100</v>
      </c>
      <c r="E5" s="271"/>
      <c r="F5" s="300">
        <v>9219</v>
      </c>
      <c r="G5" s="81">
        <v>7114</v>
      </c>
      <c r="H5" s="81">
        <v>7038</v>
      </c>
      <c r="I5" s="69">
        <v>7116</v>
      </c>
      <c r="J5" s="506">
        <v>6899</v>
      </c>
      <c r="K5" s="407">
        <v>7067</v>
      </c>
      <c r="L5" s="570"/>
    </row>
    <row r="6" spans="2:12" x14ac:dyDescent="0.2">
      <c r="B6" s="70"/>
      <c r="C6" s="87"/>
      <c r="D6" s="72" t="s">
        <v>15</v>
      </c>
      <c r="E6" s="275"/>
      <c r="F6" s="301">
        <f t="shared" ref="F6" si="0">F5/F4*100</f>
        <v>46.744752053544261</v>
      </c>
      <c r="G6" s="82">
        <f>G5/G4*100</f>
        <v>59.317935462353041</v>
      </c>
      <c r="H6" s="82">
        <f>H5/H4*100</f>
        <v>59.382382720216</v>
      </c>
      <c r="I6" s="414">
        <f>I5/I4*100</f>
        <v>61.466701217932105</v>
      </c>
      <c r="J6" s="515">
        <f>J5/J4*100</f>
        <v>63.241360344669538</v>
      </c>
      <c r="K6" s="416">
        <f>K5/K4*100</f>
        <v>64.491695564884097</v>
      </c>
      <c r="L6" s="571"/>
    </row>
    <row r="7" spans="2:12" ht="13.5" customHeight="1" x14ac:dyDescent="0.2">
      <c r="B7" s="62"/>
      <c r="C7" s="88"/>
      <c r="D7" s="294" t="s">
        <v>24</v>
      </c>
      <c r="E7" s="276" t="s">
        <v>14</v>
      </c>
      <c r="F7" s="310">
        <v>81.8</v>
      </c>
      <c r="G7" s="307">
        <v>81.2</v>
      </c>
      <c r="H7" s="307">
        <v>81.5</v>
      </c>
      <c r="I7" s="417">
        <v>81.3</v>
      </c>
      <c r="J7" s="516">
        <v>79.8</v>
      </c>
      <c r="K7" s="420">
        <v>80.2</v>
      </c>
      <c r="L7" s="570"/>
    </row>
    <row r="8" spans="2:12" x14ac:dyDescent="0.2">
      <c r="B8" s="62"/>
      <c r="C8" s="88"/>
      <c r="D8" s="294" t="s">
        <v>101</v>
      </c>
      <c r="E8" s="227" t="s">
        <v>16</v>
      </c>
      <c r="F8" s="311">
        <v>72</v>
      </c>
      <c r="G8" s="308">
        <v>72.2</v>
      </c>
      <c r="H8" s="308">
        <v>70.400000000000006</v>
      </c>
      <c r="I8" s="418">
        <v>70</v>
      </c>
      <c r="J8" s="517">
        <v>69.7</v>
      </c>
      <c r="K8" s="421">
        <v>71.2</v>
      </c>
      <c r="L8" s="570"/>
    </row>
    <row r="9" spans="2:12" x14ac:dyDescent="0.2">
      <c r="B9" s="62"/>
      <c r="C9" s="88"/>
      <c r="D9" s="74"/>
      <c r="E9" s="227" t="s">
        <v>17</v>
      </c>
      <c r="F9" s="311">
        <v>56.3</v>
      </c>
      <c r="G9" s="308">
        <v>56.2</v>
      </c>
      <c r="H9" s="308">
        <v>56.1</v>
      </c>
      <c r="I9" s="418">
        <v>56.8</v>
      </c>
      <c r="J9" s="517">
        <v>58.9</v>
      </c>
      <c r="K9" s="421">
        <v>57.3</v>
      </c>
      <c r="L9" s="570"/>
    </row>
    <row r="10" spans="2:12" x14ac:dyDescent="0.2">
      <c r="B10" s="62"/>
      <c r="C10" s="64"/>
      <c r="D10" s="63"/>
      <c r="E10" s="225" t="s">
        <v>18</v>
      </c>
      <c r="F10" s="312">
        <v>32.5</v>
      </c>
      <c r="G10" s="308">
        <v>35.299999999999997</v>
      </c>
      <c r="H10" s="308">
        <v>32.9</v>
      </c>
      <c r="I10" s="418">
        <v>37.6</v>
      </c>
      <c r="J10" s="517">
        <v>39</v>
      </c>
      <c r="K10" s="421">
        <v>39.200000000000003</v>
      </c>
      <c r="L10" s="570"/>
    </row>
    <row r="11" spans="2:12" ht="13.8" thickBot="1" x14ac:dyDescent="0.25">
      <c r="B11" s="90"/>
      <c r="C11" s="91"/>
      <c r="D11" s="92"/>
      <c r="E11" s="277" t="s">
        <v>19</v>
      </c>
      <c r="F11" s="313">
        <v>8.9</v>
      </c>
      <c r="G11" s="309">
        <v>12.7</v>
      </c>
      <c r="H11" s="309">
        <v>12</v>
      </c>
      <c r="I11" s="419">
        <v>14.9</v>
      </c>
      <c r="J11" s="518">
        <v>15.3</v>
      </c>
      <c r="K11" s="422">
        <v>5.4</v>
      </c>
      <c r="L11" s="570"/>
    </row>
    <row r="12" spans="2:12" x14ac:dyDescent="0.2">
      <c r="B12" s="60"/>
      <c r="C12" s="60"/>
      <c r="D12" s="60"/>
      <c r="E12" s="60"/>
      <c r="F12" s="60"/>
      <c r="G12" s="60"/>
      <c r="H12" s="60"/>
      <c r="I12" s="94"/>
      <c r="J12" s="94"/>
      <c r="K12" s="94"/>
    </row>
  </sheetData>
  <mergeCells count="8">
    <mergeCell ref="K2:K3"/>
    <mergeCell ref="C4:D4"/>
    <mergeCell ref="B2:E3"/>
    <mergeCell ref="F2:F3"/>
    <mergeCell ref="G2:G3"/>
    <mergeCell ref="H2:H3"/>
    <mergeCell ref="I2:I3"/>
    <mergeCell ref="J2:J3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4"/>
  <sheetViews>
    <sheetView showGridLines="0" zoomScaleNormal="100" workbookViewId="0">
      <selection activeCell="B1" sqref="B1"/>
    </sheetView>
  </sheetViews>
  <sheetFormatPr defaultRowHeight="13.2" x14ac:dyDescent="0.2"/>
  <cols>
    <col min="1" max="1" width="0.88671875" customWidth="1"/>
    <col min="2" max="2" width="6.109375" customWidth="1"/>
    <col min="3" max="3" width="5" customWidth="1"/>
    <col min="4" max="4" width="7.77734375" customWidth="1"/>
    <col min="5" max="7" width="7.33203125" customWidth="1"/>
    <col min="8" max="11" width="7.44140625" customWidth="1"/>
  </cols>
  <sheetData>
    <row r="1" spans="2:11" ht="13.8" thickBot="1" x14ac:dyDescent="0.25">
      <c r="B1" s="60" t="s">
        <v>211</v>
      </c>
      <c r="C1" s="60"/>
      <c r="D1" s="60"/>
      <c r="E1" s="60"/>
      <c r="F1" s="60"/>
      <c r="G1" s="60"/>
      <c r="H1" s="244"/>
      <c r="I1" s="60"/>
      <c r="J1" s="61"/>
      <c r="K1" s="61"/>
    </row>
    <row r="2" spans="2:11" x14ac:dyDescent="0.2">
      <c r="B2" s="715" t="s">
        <v>97</v>
      </c>
      <c r="C2" s="716"/>
      <c r="D2" s="716"/>
      <c r="E2" s="717"/>
      <c r="F2" s="721" t="s">
        <v>91</v>
      </c>
      <c r="G2" s="703" t="s">
        <v>13</v>
      </c>
      <c r="H2" s="703" t="s">
        <v>90</v>
      </c>
      <c r="I2" s="685" t="s">
        <v>136</v>
      </c>
      <c r="J2" s="687" t="s">
        <v>139</v>
      </c>
      <c r="K2" s="689" t="s">
        <v>141</v>
      </c>
    </row>
    <row r="3" spans="2:11" ht="13.8" thickBot="1" x14ac:dyDescent="0.25">
      <c r="B3" s="718"/>
      <c r="C3" s="719"/>
      <c r="D3" s="719"/>
      <c r="E3" s="720"/>
      <c r="F3" s="722"/>
      <c r="G3" s="704"/>
      <c r="H3" s="704"/>
      <c r="I3" s="686"/>
      <c r="J3" s="688"/>
      <c r="K3" s="690"/>
    </row>
    <row r="4" spans="2:11" x14ac:dyDescent="0.2">
      <c r="B4" s="291" t="s">
        <v>4</v>
      </c>
      <c r="C4" s="292" t="s">
        <v>2</v>
      </c>
      <c r="D4" s="64"/>
      <c r="E4" s="65"/>
      <c r="F4" s="254">
        <f t="shared" ref="F4" si="0">F5+F8+F11+F14+F17</f>
        <v>1104</v>
      </c>
      <c r="G4" s="303">
        <f t="shared" ref="G4" si="1">G5+G8+G11+G14+G17</f>
        <v>2216</v>
      </c>
      <c r="H4" s="303">
        <f t="shared" ref="H4" si="2">H5+H8+H11+H14+H17</f>
        <v>1648</v>
      </c>
      <c r="I4" s="453">
        <v>1603</v>
      </c>
      <c r="J4" s="519">
        <v>1555</v>
      </c>
      <c r="K4" s="454">
        <v>1761</v>
      </c>
    </row>
    <row r="5" spans="2:11" x14ac:dyDescent="0.2">
      <c r="B5" s="62"/>
      <c r="C5" s="240"/>
      <c r="D5" s="241" t="s">
        <v>14</v>
      </c>
      <c r="E5" s="271"/>
      <c r="F5" s="252">
        <v>38</v>
      </c>
      <c r="G5" s="81">
        <v>87</v>
      </c>
      <c r="H5" s="81">
        <v>67</v>
      </c>
      <c r="I5" s="69">
        <v>71</v>
      </c>
      <c r="J5" s="506">
        <v>67</v>
      </c>
      <c r="K5" s="407">
        <v>88</v>
      </c>
    </row>
    <row r="6" spans="2:11" x14ac:dyDescent="0.2">
      <c r="B6" s="70"/>
      <c r="C6" s="242"/>
      <c r="D6" s="705" t="s">
        <v>92</v>
      </c>
      <c r="E6" s="706"/>
      <c r="F6" s="251">
        <v>0.1</v>
      </c>
      <c r="G6" s="297">
        <v>0.2</v>
      </c>
      <c r="H6" s="297">
        <v>0.1</v>
      </c>
      <c r="I6" s="401">
        <v>0.1</v>
      </c>
      <c r="J6" s="507">
        <v>0.1</v>
      </c>
      <c r="K6" s="450">
        <v>0.2</v>
      </c>
    </row>
    <row r="7" spans="2:11" x14ac:dyDescent="0.2">
      <c r="B7" s="70"/>
      <c r="C7" s="242"/>
      <c r="D7" s="707" t="s">
        <v>15</v>
      </c>
      <c r="E7" s="708"/>
      <c r="F7" s="249">
        <f t="shared" ref="F7" si="3">F5/F4*100</f>
        <v>3.4420289855072466</v>
      </c>
      <c r="G7" s="243">
        <f t="shared" ref="G7:I7" si="4">G5/G4*100</f>
        <v>3.9259927797833938</v>
      </c>
      <c r="H7" s="243">
        <f t="shared" si="4"/>
        <v>4.0655339805825248</v>
      </c>
      <c r="I7" s="402">
        <f t="shared" si="4"/>
        <v>4.4291952588895827</v>
      </c>
      <c r="J7" s="508">
        <f t="shared" ref="J7:K7" si="5">J5/J4*100</f>
        <v>4.3086816720257239</v>
      </c>
      <c r="K7" s="408">
        <f t="shared" si="5"/>
        <v>4.9971607041453714</v>
      </c>
    </row>
    <row r="8" spans="2:11" x14ac:dyDescent="0.2">
      <c r="B8" s="62"/>
      <c r="C8" s="74"/>
      <c r="D8" s="75" t="s">
        <v>16</v>
      </c>
      <c r="E8" s="270"/>
      <c r="F8" s="250">
        <v>97</v>
      </c>
      <c r="G8" s="81">
        <v>201</v>
      </c>
      <c r="H8" s="81">
        <v>185</v>
      </c>
      <c r="I8" s="69">
        <v>207</v>
      </c>
      <c r="J8" s="506">
        <v>218</v>
      </c>
      <c r="K8" s="407">
        <v>257</v>
      </c>
    </row>
    <row r="9" spans="2:11" x14ac:dyDescent="0.2">
      <c r="B9" s="70"/>
      <c r="C9" s="242"/>
      <c r="D9" s="705" t="s">
        <v>92</v>
      </c>
      <c r="E9" s="706"/>
      <c r="F9" s="251">
        <v>0.5</v>
      </c>
      <c r="G9" s="297">
        <v>1.2</v>
      </c>
      <c r="H9" s="297">
        <v>1.1000000000000001</v>
      </c>
      <c r="I9" s="401">
        <v>1.2</v>
      </c>
      <c r="J9" s="507">
        <v>1.2</v>
      </c>
      <c r="K9" s="450">
        <v>1.4</v>
      </c>
    </row>
    <row r="10" spans="2:11" x14ac:dyDescent="0.2">
      <c r="B10" s="70"/>
      <c r="C10" s="242"/>
      <c r="D10" s="709" t="s">
        <v>15</v>
      </c>
      <c r="E10" s="710"/>
      <c r="F10" s="295">
        <f t="shared" ref="F10" si="6">F8/F4*100</f>
        <v>8.7862318840579707</v>
      </c>
      <c r="G10" s="296">
        <f t="shared" ref="G10:I10" si="7">G8/G4*100</f>
        <v>9.0703971119133566</v>
      </c>
      <c r="H10" s="296">
        <f t="shared" si="7"/>
        <v>11.225728155339807</v>
      </c>
      <c r="I10" s="403">
        <f t="shared" si="7"/>
        <v>12.91328758577667</v>
      </c>
      <c r="J10" s="509">
        <f t="shared" ref="J10:K10" si="8">J8/J4*100</f>
        <v>14.019292604501606</v>
      </c>
      <c r="K10" s="409">
        <f t="shared" si="8"/>
        <v>14.59398069278819</v>
      </c>
    </row>
    <row r="11" spans="2:11" x14ac:dyDescent="0.2">
      <c r="B11" s="62"/>
      <c r="C11" s="74"/>
      <c r="D11" s="76" t="s">
        <v>17</v>
      </c>
      <c r="E11" s="272"/>
      <c r="F11" s="246">
        <v>281</v>
      </c>
      <c r="G11" s="83">
        <v>578</v>
      </c>
      <c r="H11" s="83">
        <v>510</v>
      </c>
      <c r="I11" s="77">
        <v>544</v>
      </c>
      <c r="J11" s="510">
        <v>574</v>
      </c>
      <c r="K11" s="410">
        <v>678</v>
      </c>
    </row>
    <row r="12" spans="2:11" x14ac:dyDescent="0.2">
      <c r="B12" s="70"/>
      <c r="C12" s="242"/>
      <c r="D12" s="705" t="s">
        <v>92</v>
      </c>
      <c r="E12" s="706"/>
      <c r="F12" s="251">
        <v>1.8</v>
      </c>
      <c r="G12" s="297">
        <v>3.2</v>
      </c>
      <c r="H12" s="297">
        <v>2.8</v>
      </c>
      <c r="I12" s="401">
        <v>3.1</v>
      </c>
      <c r="J12" s="507">
        <v>3.3</v>
      </c>
      <c r="K12" s="450">
        <v>4.0999999999999996</v>
      </c>
    </row>
    <row r="13" spans="2:11" x14ac:dyDescent="0.2">
      <c r="B13" s="70"/>
      <c r="C13" s="242"/>
      <c r="D13" s="707" t="s">
        <v>15</v>
      </c>
      <c r="E13" s="708"/>
      <c r="F13" s="249">
        <f t="shared" ref="F13" si="9">F11/F4*100</f>
        <v>25.45289855072464</v>
      </c>
      <c r="G13" s="243">
        <f t="shared" ref="G13:I13" si="10">G11/G4*100</f>
        <v>26.083032490974727</v>
      </c>
      <c r="H13" s="243">
        <f t="shared" si="10"/>
        <v>30.94660194174757</v>
      </c>
      <c r="I13" s="402">
        <f t="shared" si="10"/>
        <v>33.936369307548347</v>
      </c>
      <c r="J13" s="508">
        <f t="shared" ref="J13:K13" si="11">J11/J4*100</f>
        <v>36.913183279742768</v>
      </c>
      <c r="K13" s="408">
        <f t="shared" si="11"/>
        <v>38.500851788756393</v>
      </c>
    </row>
    <row r="14" spans="2:11" x14ac:dyDescent="0.2">
      <c r="B14" s="62"/>
      <c r="C14" s="63"/>
      <c r="D14" s="224" t="s">
        <v>18</v>
      </c>
      <c r="E14" s="271"/>
      <c r="F14" s="252">
        <v>585</v>
      </c>
      <c r="G14" s="81">
        <v>1186</v>
      </c>
      <c r="H14" s="81">
        <v>805</v>
      </c>
      <c r="I14" s="69">
        <v>715</v>
      </c>
      <c r="J14" s="506">
        <v>637</v>
      </c>
      <c r="K14" s="407">
        <v>658</v>
      </c>
    </row>
    <row r="15" spans="2:11" x14ac:dyDescent="0.2">
      <c r="B15" s="70"/>
      <c r="C15" s="242"/>
      <c r="D15" s="705" t="s">
        <v>92</v>
      </c>
      <c r="E15" s="706"/>
      <c r="F15" s="251">
        <v>3.1</v>
      </c>
      <c r="G15" s="297">
        <v>8.1999999999999993</v>
      </c>
      <c r="H15" s="297">
        <v>5.8</v>
      </c>
      <c r="I15" s="401">
        <v>5.3</v>
      </c>
      <c r="J15" s="507">
        <v>4.8</v>
      </c>
      <c r="K15" s="450">
        <v>5</v>
      </c>
    </row>
    <row r="16" spans="2:11" x14ac:dyDescent="0.2">
      <c r="B16" s="70"/>
      <c r="C16" s="242"/>
      <c r="D16" s="707" t="s">
        <v>15</v>
      </c>
      <c r="E16" s="708"/>
      <c r="F16" s="249">
        <f t="shared" ref="F16" si="12">F14/F4*100</f>
        <v>52.989130434782602</v>
      </c>
      <c r="G16" s="243">
        <f t="shared" ref="G16:I16" si="13">G14/G4*100</f>
        <v>53.519855595667863</v>
      </c>
      <c r="H16" s="243">
        <f t="shared" si="13"/>
        <v>48.847087378640772</v>
      </c>
      <c r="I16" s="402">
        <f t="shared" si="13"/>
        <v>44.603867747972551</v>
      </c>
      <c r="J16" s="508">
        <f t="shared" ref="J16:K16" si="14">J14/J4*100</f>
        <v>40.964630225080384</v>
      </c>
      <c r="K16" s="408">
        <f t="shared" si="14"/>
        <v>37.365133446905169</v>
      </c>
    </row>
    <row r="17" spans="2:11" x14ac:dyDescent="0.2">
      <c r="B17" s="62"/>
      <c r="C17" s="74"/>
      <c r="D17" s="75" t="s">
        <v>19</v>
      </c>
      <c r="E17" s="270"/>
      <c r="F17" s="250">
        <v>103</v>
      </c>
      <c r="G17" s="81">
        <v>164</v>
      </c>
      <c r="H17" s="81">
        <v>81</v>
      </c>
      <c r="I17" s="69">
        <v>66</v>
      </c>
      <c r="J17" s="506">
        <v>59</v>
      </c>
      <c r="K17" s="407">
        <v>80</v>
      </c>
    </row>
    <row r="18" spans="2:11" x14ac:dyDescent="0.2">
      <c r="B18" s="70"/>
      <c r="C18" s="242"/>
      <c r="D18" s="705" t="s">
        <v>92</v>
      </c>
      <c r="E18" s="706"/>
      <c r="F18" s="251">
        <v>1.1000000000000001</v>
      </c>
      <c r="G18" s="297">
        <v>2.2999999999999998</v>
      </c>
      <c r="H18" s="297">
        <v>1.1000000000000001</v>
      </c>
      <c r="I18" s="401">
        <v>0.9</v>
      </c>
      <c r="J18" s="507">
        <v>0.8</v>
      </c>
      <c r="K18" s="450">
        <v>1.1000000000000001</v>
      </c>
    </row>
    <row r="19" spans="2:11" x14ac:dyDescent="0.2">
      <c r="B19" s="70"/>
      <c r="C19" s="242"/>
      <c r="D19" s="709" t="s">
        <v>15</v>
      </c>
      <c r="E19" s="710"/>
      <c r="F19" s="295">
        <f t="shared" ref="F19" si="15">F17/F4*100</f>
        <v>9.3297101449275353</v>
      </c>
      <c r="G19" s="296">
        <f t="shared" ref="G19:I19" si="16">G17/G4*100</f>
        <v>7.4007220216606493</v>
      </c>
      <c r="H19" s="296">
        <f t="shared" si="16"/>
        <v>4.9150485436893199</v>
      </c>
      <c r="I19" s="403">
        <f t="shared" si="16"/>
        <v>4.1172800998128505</v>
      </c>
      <c r="J19" s="509">
        <f t="shared" ref="J19:K19" si="17">J17/J4*100</f>
        <v>3.7942122186495175</v>
      </c>
      <c r="K19" s="409">
        <f t="shared" si="17"/>
        <v>4.5428733674048836</v>
      </c>
    </row>
    <row r="20" spans="2:11" x14ac:dyDescent="0.2">
      <c r="B20" s="62"/>
      <c r="C20" s="74"/>
      <c r="D20" s="74"/>
      <c r="E20" s="278" t="s">
        <v>20</v>
      </c>
      <c r="F20" s="246">
        <v>1</v>
      </c>
      <c r="G20" s="83">
        <v>11</v>
      </c>
      <c r="H20" s="83">
        <v>1</v>
      </c>
      <c r="I20" s="77">
        <v>0</v>
      </c>
      <c r="J20" s="510">
        <v>0</v>
      </c>
      <c r="K20" s="410">
        <v>3</v>
      </c>
    </row>
    <row r="21" spans="2:11" ht="13.8" thickBot="1" x14ac:dyDescent="0.25">
      <c r="B21" s="90"/>
      <c r="C21" s="233"/>
      <c r="D21" s="233"/>
      <c r="E21" s="273" t="s">
        <v>21</v>
      </c>
      <c r="F21" s="247">
        <v>27</v>
      </c>
      <c r="G21" s="96">
        <v>18</v>
      </c>
      <c r="H21" s="96">
        <v>14</v>
      </c>
      <c r="I21" s="216">
        <v>18</v>
      </c>
      <c r="J21" s="488">
        <v>10</v>
      </c>
      <c r="K21" s="370">
        <v>18</v>
      </c>
    </row>
    <row r="22" spans="2:11" ht="13.8" thickBot="1" x14ac:dyDescent="0.25"/>
    <row r="23" spans="2:11" ht="13.8" thickBot="1" x14ac:dyDescent="0.25">
      <c r="B23" s="711"/>
      <c r="C23" s="712"/>
      <c r="D23" s="713" t="s">
        <v>22</v>
      </c>
      <c r="E23" s="714"/>
      <c r="F23" s="373">
        <v>21</v>
      </c>
      <c r="G23" s="245">
        <v>49</v>
      </c>
      <c r="H23" s="245">
        <v>23</v>
      </c>
      <c r="I23" s="455">
        <v>23</v>
      </c>
      <c r="J23" s="520">
        <v>23</v>
      </c>
      <c r="K23" s="456">
        <v>27</v>
      </c>
    </row>
    <row r="24" spans="2:11" x14ac:dyDescent="0.2">
      <c r="C24" s="727"/>
      <c r="D24" s="728"/>
      <c r="E24" s="728"/>
      <c r="F24" s="728"/>
      <c r="G24" s="728"/>
      <c r="H24" s="728"/>
      <c r="I24" s="728"/>
      <c r="J24" s="728"/>
      <c r="K24" s="728"/>
    </row>
  </sheetData>
  <mergeCells count="20">
    <mergeCell ref="D9:E9"/>
    <mergeCell ref="B2:E3"/>
    <mergeCell ref="K2:K3"/>
    <mergeCell ref="D13:E13"/>
    <mergeCell ref="D16:E16"/>
    <mergeCell ref="D15:E15"/>
    <mergeCell ref="D12:E12"/>
    <mergeCell ref="D10:E10"/>
    <mergeCell ref="G2:G3"/>
    <mergeCell ref="H2:H3"/>
    <mergeCell ref="I2:I3"/>
    <mergeCell ref="D6:E6"/>
    <mergeCell ref="D7:E7"/>
    <mergeCell ref="J2:J3"/>
    <mergeCell ref="F2:F3"/>
    <mergeCell ref="D18:E18"/>
    <mergeCell ref="D19:E19"/>
    <mergeCell ref="B23:C23"/>
    <mergeCell ref="D23:E23"/>
    <mergeCell ref="C24:K24"/>
  </mergeCells>
  <phoneticPr fontId="3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12"/>
  <sheetViews>
    <sheetView showGridLines="0" zoomScaleNormal="100" workbookViewId="0">
      <selection activeCell="K1" sqref="K1"/>
    </sheetView>
  </sheetViews>
  <sheetFormatPr defaultRowHeight="13.2" x14ac:dyDescent="0.2"/>
  <cols>
    <col min="1" max="1" width="0.6640625" customWidth="1"/>
    <col min="2" max="2" width="10.33203125" customWidth="1"/>
    <col min="3" max="3" width="4" customWidth="1"/>
    <col min="4" max="4" width="5.77734375" customWidth="1"/>
    <col min="5" max="5" width="8" customWidth="1"/>
    <col min="6" max="12" width="7.44140625" customWidth="1"/>
    <col min="13" max="13" width="5.33203125" style="84" customWidth="1"/>
  </cols>
  <sheetData>
    <row r="1" spans="2:13" ht="13.8" thickBot="1" x14ac:dyDescent="0.25">
      <c r="B1" s="60" t="s">
        <v>212</v>
      </c>
      <c r="C1" s="60"/>
      <c r="D1" s="60"/>
      <c r="E1" s="60"/>
      <c r="F1" s="60"/>
      <c r="G1" s="60"/>
      <c r="H1" s="60"/>
      <c r="I1" s="60"/>
      <c r="J1" s="61"/>
      <c r="K1" s="61"/>
      <c r="L1" s="61"/>
    </row>
    <row r="2" spans="2:13" ht="13.5" customHeight="1" x14ac:dyDescent="0.2">
      <c r="B2" s="715" t="s">
        <v>25</v>
      </c>
      <c r="C2" s="716"/>
      <c r="D2" s="716"/>
      <c r="E2" s="717"/>
      <c r="F2" s="725" t="s">
        <v>137</v>
      </c>
      <c r="G2" s="687" t="s">
        <v>13</v>
      </c>
      <c r="H2" s="703" t="s">
        <v>90</v>
      </c>
      <c r="I2" s="685" t="s">
        <v>136</v>
      </c>
      <c r="J2" s="687" t="s">
        <v>139</v>
      </c>
      <c r="K2" s="689" t="s">
        <v>141</v>
      </c>
      <c r="L2" s="235"/>
      <c r="M2"/>
    </row>
    <row r="3" spans="2:13" ht="13.8" thickBot="1" x14ac:dyDescent="0.25">
      <c r="B3" s="718"/>
      <c r="C3" s="719"/>
      <c r="D3" s="719"/>
      <c r="E3" s="720"/>
      <c r="F3" s="726"/>
      <c r="G3" s="688"/>
      <c r="H3" s="704"/>
      <c r="I3" s="686"/>
      <c r="J3" s="688"/>
      <c r="K3" s="690"/>
      <c r="L3" s="236"/>
      <c r="M3"/>
    </row>
    <row r="4" spans="2:13" x14ac:dyDescent="0.2">
      <c r="B4" s="85" t="s">
        <v>4</v>
      </c>
      <c r="C4" s="86" t="s">
        <v>2</v>
      </c>
      <c r="D4" s="86"/>
      <c r="E4" s="274"/>
      <c r="F4" s="374">
        <v>1104</v>
      </c>
      <c r="G4" s="154">
        <v>2216</v>
      </c>
      <c r="H4" s="154">
        <v>1648</v>
      </c>
      <c r="I4" s="138">
        <v>1603</v>
      </c>
      <c r="J4" s="486">
        <v>1555</v>
      </c>
      <c r="K4" s="368">
        <v>1761</v>
      </c>
      <c r="M4"/>
    </row>
    <row r="5" spans="2:13" x14ac:dyDescent="0.2">
      <c r="B5" s="62"/>
      <c r="C5" s="64"/>
      <c r="D5" s="68" t="s">
        <v>23</v>
      </c>
      <c r="E5" s="271"/>
      <c r="F5" s="300">
        <f t="shared" ref="F5" si="0">SUM(F7:F11)</f>
        <v>940</v>
      </c>
      <c r="G5" s="81">
        <f>SUM(G7:G11)</f>
        <v>1803</v>
      </c>
      <c r="H5" s="81">
        <f>SUM(H7:H11)</f>
        <v>1323</v>
      </c>
      <c r="I5" s="69">
        <v>1292</v>
      </c>
      <c r="J5" s="506">
        <v>1208</v>
      </c>
      <c r="K5" s="407">
        <v>1385</v>
      </c>
      <c r="M5"/>
    </row>
    <row r="6" spans="2:13" x14ac:dyDescent="0.2">
      <c r="B6" s="70"/>
      <c r="C6" s="87"/>
      <c r="D6" s="72" t="s">
        <v>15</v>
      </c>
      <c r="E6" s="275"/>
      <c r="F6" s="301">
        <f t="shared" ref="F6" si="1">F5/F4*100</f>
        <v>85.14492753623189</v>
      </c>
      <c r="G6" s="82">
        <f>G5/G4*100</f>
        <v>81.362815884476532</v>
      </c>
      <c r="H6" s="82">
        <f>H5/H4*100</f>
        <v>80.279126213592235</v>
      </c>
      <c r="I6" s="414">
        <f>I5/I4*100</f>
        <v>80.59887710542732</v>
      </c>
      <c r="J6" s="515">
        <f>J5/J4*100</f>
        <v>77.684887459807072</v>
      </c>
      <c r="K6" s="416">
        <f>K5/K4*100</f>
        <v>78.648495173197048</v>
      </c>
      <c r="M6"/>
    </row>
    <row r="7" spans="2:13" x14ac:dyDescent="0.2">
      <c r="B7" s="62"/>
      <c r="C7" s="88"/>
      <c r="D7" s="74" t="s">
        <v>24</v>
      </c>
      <c r="E7" s="276" t="s">
        <v>14</v>
      </c>
      <c r="F7" s="375">
        <v>25</v>
      </c>
      <c r="G7" s="95">
        <v>57</v>
      </c>
      <c r="H7" s="95">
        <v>42</v>
      </c>
      <c r="I7" s="140">
        <v>44</v>
      </c>
      <c r="J7" s="487">
        <v>31</v>
      </c>
      <c r="K7" s="369">
        <v>63</v>
      </c>
      <c r="M7"/>
    </row>
    <row r="8" spans="2:13" x14ac:dyDescent="0.2">
      <c r="B8" s="62"/>
      <c r="C8" s="88"/>
      <c r="D8" s="74"/>
      <c r="E8" s="227" t="s">
        <v>16</v>
      </c>
      <c r="F8" s="259">
        <v>74</v>
      </c>
      <c r="G8" s="95">
        <v>129</v>
      </c>
      <c r="H8" s="95">
        <v>137</v>
      </c>
      <c r="I8" s="140">
        <v>147</v>
      </c>
      <c r="J8" s="487">
        <v>155</v>
      </c>
      <c r="K8" s="369">
        <v>178</v>
      </c>
      <c r="M8"/>
    </row>
    <row r="9" spans="2:13" x14ac:dyDescent="0.2">
      <c r="B9" s="62"/>
      <c r="C9" s="88"/>
      <c r="D9" s="74"/>
      <c r="E9" s="227" t="s">
        <v>17</v>
      </c>
      <c r="F9" s="259">
        <v>223</v>
      </c>
      <c r="G9" s="95">
        <v>474</v>
      </c>
      <c r="H9" s="95">
        <v>397</v>
      </c>
      <c r="I9" s="140">
        <v>431</v>
      </c>
      <c r="J9" s="487">
        <v>448</v>
      </c>
      <c r="K9" s="369">
        <v>538</v>
      </c>
      <c r="M9"/>
    </row>
    <row r="10" spans="2:13" x14ac:dyDescent="0.2">
      <c r="B10" s="62"/>
      <c r="C10" s="64"/>
      <c r="D10" s="63"/>
      <c r="E10" s="225" t="s">
        <v>18</v>
      </c>
      <c r="F10" s="259">
        <v>518</v>
      </c>
      <c r="G10" s="95">
        <v>996</v>
      </c>
      <c r="H10" s="95">
        <v>673</v>
      </c>
      <c r="I10" s="140">
        <v>608</v>
      </c>
      <c r="J10" s="487">
        <v>519</v>
      </c>
      <c r="K10" s="369">
        <v>533</v>
      </c>
      <c r="M10"/>
    </row>
    <row r="11" spans="2:13" ht="13.8" thickBot="1" x14ac:dyDescent="0.25">
      <c r="B11" s="90"/>
      <c r="C11" s="91"/>
      <c r="D11" s="92"/>
      <c r="E11" s="277" t="s">
        <v>19</v>
      </c>
      <c r="F11" s="247">
        <v>100</v>
      </c>
      <c r="G11" s="96">
        <v>147</v>
      </c>
      <c r="H11" s="96">
        <v>74</v>
      </c>
      <c r="I11" s="216">
        <v>62</v>
      </c>
      <c r="J11" s="488">
        <v>55</v>
      </c>
      <c r="K11" s="370">
        <v>73</v>
      </c>
      <c r="M11"/>
    </row>
    <row r="12" spans="2:13" x14ac:dyDescent="0.2">
      <c r="B12" s="60"/>
      <c r="C12" s="60"/>
      <c r="D12" s="60"/>
      <c r="E12" s="60"/>
      <c r="F12" s="60"/>
      <c r="G12" s="60"/>
      <c r="H12" s="60"/>
      <c r="I12" s="60"/>
      <c r="J12" s="94"/>
      <c r="K12" s="94"/>
      <c r="L12" s="94"/>
    </row>
  </sheetData>
  <mergeCells count="7">
    <mergeCell ref="K2:K3"/>
    <mergeCell ref="J2:J3"/>
    <mergeCell ref="B2:E3"/>
    <mergeCell ref="G2:G3"/>
    <mergeCell ref="H2:H3"/>
    <mergeCell ref="I2:I3"/>
    <mergeCell ref="F2:F3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0"/>
  <sheetViews>
    <sheetView showGridLines="0" zoomScaleNormal="100" workbookViewId="0">
      <selection activeCell="I1" sqref="I1"/>
    </sheetView>
  </sheetViews>
  <sheetFormatPr defaultRowHeight="13.2" x14ac:dyDescent="0.2"/>
  <cols>
    <col min="1" max="1" width="0.33203125" customWidth="1"/>
    <col min="2" max="2" width="3.77734375" customWidth="1"/>
    <col min="3" max="3" width="7.44140625" customWidth="1"/>
    <col min="4" max="4" width="9.109375" customWidth="1"/>
    <col min="5" max="9" width="8" customWidth="1"/>
    <col min="10" max="10" width="7.109375" customWidth="1"/>
  </cols>
  <sheetData>
    <row r="1" spans="2:10" ht="13.8" thickBot="1" x14ac:dyDescent="0.25">
      <c r="B1" s="60" t="s">
        <v>213</v>
      </c>
      <c r="C1" s="60"/>
      <c r="D1" s="60"/>
      <c r="E1" s="60"/>
      <c r="F1" s="60"/>
      <c r="G1" s="61"/>
      <c r="H1" s="61"/>
      <c r="I1" s="61"/>
      <c r="J1" s="61"/>
    </row>
    <row r="2" spans="2:10" ht="13.5" customHeight="1" x14ac:dyDescent="0.2">
      <c r="B2" s="715" t="s">
        <v>41</v>
      </c>
      <c r="C2" s="716"/>
      <c r="D2" s="717"/>
      <c r="E2" s="703" t="s">
        <v>13</v>
      </c>
      <c r="F2" s="703" t="s">
        <v>90</v>
      </c>
      <c r="G2" s="685" t="s">
        <v>136</v>
      </c>
      <c r="H2" s="687" t="s">
        <v>139</v>
      </c>
      <c r="I2" s="689" t="s">
        <v>141</v>
      </c>
      <c r="J2" s="61"/>
    </row>
    <row r="3" spans="2:10" ht="13.8" thickBot="1" x14ac:dyDescent="0.25">
      <c r="B3" s="718"/>
      <c r="C3" s="719"/>
      <c r="D3" s="720"/>
      <c r="E3" s="704"/>
      <c r="F3" s="704"/>
      <c r="G3" s="686"/>
      <c r="H3" s="688"/>
      <c r="I3" s="690"/>
      <c r="J3" s="61"/>
    </row>
    <row r="4" spans="2:10" x14ac:dyDescent="0.2">
      <c r="B4" s="135" t="s">
        <v>42</v>
      </c>
      <c r="C4" s="136"/>
      <c r="D4" s="137"/>
      <c r="E4" s="154">
        <v>915</v>
      </c>
      <c r="F4" s="349">
        <v>587</v>
      </c>
      <c r="G4" s="138">
        <v>487</v>
      </c>
      <c r="H4" s="486">
        <v>428</v>
      </c>
      <c r="I4" s="368">
        <v>319</v>
      </c>
      <c r="J4" s="67"/>
    </row>
    <row r="5" spans="2:10" x14ac:dyDescent="0.2">
      <c r="B5" s="139" t="s">
        <v>43</v>
      </c>
      <c r="C5" s="63"/>
      <c r="D5" s="65"/>
      <c r="E5" s="95">
        <v>871</v>
      </c>
      <c r="F5" s="234">
        <v>561</v>
      </c>
      <c r="G5" s="140">
        <v>451</v>
      </c>
      <c r="H5" s="487">
        <v>382</v>
      </c>
      <c r="I5" s="369">
        <v>271</v>
      </c>
      <c r="J5" s="67"/>
    </row>
    <row r="6" spans="2:10" x14ac:dyDescent="0.2">
      <c r="B6" s="141"/>
      <c r="C6" s="142" t="s">
        <v>44</v>
      </c>
      <c r="D6" s="143"/>
      <c r="E6" s="155">
        <v>225</v>
      </c>
      <c r="F6" s="350">
        <v>102</v>
      </c>
      <c r="G6" s="423">
        <v>74</v>
      </c>
      <c r="H6" s="521">
        <v>32</v>
      </c>
      <c r="I6" s="427">
        <v>14</v>
      </c>
      <c r="J6" s="67"/>
    </row>
    <row r="7" spans="2:10" x14ac:dyDescent="0.2">
      <c r="B7" s="145"/>
      <c r="C7" s="146" t="s">
        <v>15</v>
      </c>
      <c r="D7" s="147"/>
      <c r="E7" s="156">
        <f>E6/E5*100</f>
        <v>25.832376578645231</v>
      </c>
      <c r="F7" s="351">
        <f>F6/F5*100</f>
        <v>18.181818181818183</v>
      </c>
      <c r="G7" s="424">
        <f>G6/G5*100</f>
        <v>16.4079822616408</v>
      </c>
      <c r="H7" s="522">
        <f>H6/H5*100</f>
        <v>8.3769633507853403</v>
      </c>
      <c r="I7" s="428">
        <f>I6/I5*100</f>
        <v>5.1660516605166054</v>
      </c>
      <c r="J7" s="148"/>
    </row>
    <row r="8" spans="2:10" x14ac:dyDescent="0.2">
      <c r="B8" s="141"/>
      <c r="C8" s="149" t="s">
        <v>3</v>
      </c>
      <c r="D8" s="150"/>
      <c r="E8" s="157">
        <v>148</v>
      </c>
      <c r="F8" s="352">
        <v>116</v>
      </c>
      <c r="G8" s="425">
        <v>83</v>
      </c>
      <c r="H8" s="523">
        <v>60</v>
      </c>
      <c r="I8" s="429">
        <v>52</v>
      </c>
      <c r="J8" s="67"/>
    </row>
    <row r="9" spans="2:10" ht="13.8" thickBot="1" x14ac:dyDescent="0.25">
      <c r="B9" s="151"/>
      <c r="C9" s="152" t="s">
        <v>15</v>
      </c>
      <c r="D9" s="153"/>
      <c r="E9" s="158">
        <f>E8/E5*100</f>
        <v>16.991963260619976</v>
      </c>
      <c r="F9" s="353">
        <f>F8/F5*100</f>
        <v>20.677361853832444</v>
      </c>
      <c r="G9" s="426">
        <f>G8/G5*100</f>
        <v>18.403547671840354</v>
      </c>
      <c r="H9" s="524">
        <f>H8/H5*100</f>
        <v>15.706806282722512</v>
      </c>
      <c r="I9" s="430">
        <f>I8/I5*100</f>
        <v>19.188191881918819</v>
      </c>
      <c r="J9" s="148"/>
    </row>
    <row r="10" spans="2:10" x14ac:dyDescent="0.2">
      <c r="J10" s="306"/>
    </row>
  </sheetData>
  <mergeCells count="6">
    <mergeCell ref="I2:I3"/>
    <mergeCell ref="H2:H3"/>
    <mergeCell ref="B2:D3"/>
    <mergeCell ref="E2:E3"/>
    <mergeCell ref="F2:F3"/>
    <mergeCell ref="G2:G3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63"/>
  <sheetViews>
    <sheetView showGridLines="0" zoomScaleNormal="100" workbookViewId="0">
      <selection activeCell="K1" sqref="K1"/>
    </sheetView>
  </sheetViews>
  <sheetFormatPr defaultColWidth="9" defaultRowHeight="13.2" x14ac:dyDescent="0.2"/>
  <cols>
    <col min="1" max="1" width="1.88671875" style="159" customWidth="1"/>
    <col min="2" max="2" width="8.77734375" style="159" customWidth="1"/>
    <col min="3" max="3" width="2.77734375" style="159" customWidth="1"/>
    <col min="4" max="4" width="4.21875" style="159" customWidth="1"/>
    <col min="5" max="6" width="7.33203125" style="159" customWidth="1"/>
    <col min="7" max="12" width="6.77734375" style="159" customWidth="1"/>
    <col min="13" max="13" width="9" style="163"/>
    <col min="14" max="16384" width="9" style="159"/>
  </cols>
  <sheetData>
    <row r="1" spans="2:13" ht="13.8" thickBot="1" x14ac:dyDescent="0.25">
      <c r="B1" s="160" t="s">
        <v>214</v>
      </c>
      <c r="C1" s="160"/>
      <c r="D1" s="2"/>
      <c r="E1" s="1"/>
      <c r="F1" s="1"/>
      <c r="G1" s="161"/>
      <c r="H1" s="161"/>
      <c r="I1" s="161"/>
      <c r="J1" s="162"/>
      <c r="K1" s="3"/>
      <c r="L1" s="3"/>
    </row>
    <row r="2" spans="2:13" ht="11.25" customHeight="1" x14ac:dyDescent="0.2">
      <c r="B2" s="675" t="s">
        <v>45</v>
      </c>
      <c r="C2" s="739"/>
      <c r="D2" s="676"/>
      <c r="E2" s="676"/>
      <c r="F2" s="677"/>
      <c r="G2" s="681" t="s">
        <v>13</v>
      </c>
      <c r="H2" s="681" t="s">
        <v>90</v>
      </c>
      <c r="I2" s="683" t="s">
        <v>136</v>
      </c>
      <c r="J2" s="673" t="s">
        <v>139</v>
      </c>
      <c r="K2" s="671" t="s">
        <v>141</v>
      </c>
      <c r="L2" s="235"/>
      <c r="M2" s="159"/>
    </row>
    <row r="3" spans="2:13" ht="11.25" customHeight="1" thickBot="1" x14ac:dyDescent="0.25">
      <c r="B3" s="678"/>
      <c r="C3" s="679"/>
      <c r="D3" s="679"/>
      <c r="E3" s="679"/>
      <c r="F3" s="680"/>
      <c r="G3" s="682"/>
      <c r="H3" s="682"/>
      <c r="I3" s="684"/>
      <c r="J3" s="674"/>
      <c r="K3" s="672"/>
      <c r="L3" s="236"/>
      <c r="M3" s="159"/>
    </row>
    <row r="4" spans="2:13" x14ac:dyDescent="0.2">
      <c r="B4" s="223" t="s">
        <v>87</v>
      </c>
      <c r="C4" s="729" t="s">
        <v>1</v>
      </c>
      <c r="D4" s="730"/>
      <c r="E4" s="8"/>
      <c r="F4" s="261"/>
      <c r="G4" s="54">
        <v>132</v>
      </c>
      <c r="H4" s="354">
        <v>185</v>
      </c>
      <c r="I4" s="9">
        <v>120</v>
      </c>
      <c r="J4" s="490">
        <v>119</v>
      </c>
      <c r="K4" s="383">
        <v>150</v>
      </c>
      <c r="L4"/>
      <c r="M4" s="159"/>
    </row>
    <row r="5" spans="2:13" x14ac:dyDescent="0.2">
      <c r="B5" s="11"/>
      <c r="C5" s="731" t="s">
        <v>2</v>
      </c>
      <c r="D5" s="732"/>
      <c r="E5" s="13"/>
      <c r="F5" s="262"/>
      <c r="G5" s="50">
        <v>158</v>
      </c>
      <c r="H5" s="355">
        <v>216</v>
      </c>
      <c r="I5" s="15">
        <v>170</v>
      </c>
      <c r="J5" s="475">
        <v>160</v>
      </c>
      <c r="K5" s="384">
        <v>176</v>
      </c>
      <c r="L5"/>
      <c r="M5" s="159"/>
    </row>
    <row r="6" spans="2:13" x14ac:dyDescent="0.2">
      <c r="B6" s="11"/>
      <c r="C6" s="16"/>
      <c r="D6" s="733" t="s">
        <v>3</v>
      </c>
      <c r="E6" s="734"/>
      <c r="F6" s="735"/>
      <c r="G6" s="322">
        <v>31</v>
      </c>
      <c r="H6" s="356">
        <v>39</v>
      </c>
      <c r="I6" s="431">
        <v>20</v>
      </c>
      <c r="J6" s="525">
        <v>30</v>
      </c>
      <c r="K6" s="436">
        <v>25</v>
      </c>
      <c r="L6"/>
      <c r="M6" s="159"/>
    </row>
    <row r="7" spans="2:13" x14ac:dyDescent="0.2">
      <c r="B7" s="20"/>
      <c r="C7" s="315"/>
      <c r="D7" s="736" t="s">
        <v>102</v>
      </c>
      <c r="E7" s="737"/>
      <c r="F7" s="738"/>
      <c r="G7" s="323">
        <f>G6/G5*100</f>
        <v>19.62025316455696</v>
      </c>
      <c r="H7" s="357">
        <f>H6/H5*100</f>
        <v>18.055555555555554</v>
      </c>
      <c r="I7" s="23">
        <f>I6/I5*100</f>
        <v>11.76470588235294</v>
      </c>
      <c r="J7" s="526">
        <f>J6/J5*100</f>
        <v>18.75</v>
      </c>
      <c r="K7" s="437">
        <f>K6/K5*100</f>
        <v>14.204545454545455</v>
      </c>
      <c r="L7"/>
      <c r="M7" s="159"/>
    </row>
    <row r="8" spans="2:13" x14ac:dyDescent="0.2">
      <c r="B8" s="11"/>
      <c r="C8" s="314"/>
      <c r="D8" s="733" t="s">
        <v>138</v>
      </c>
      <c r="E8" s="734"/>
      <c r="F8" s="735"/>
      <c r="G8" s="322">
        <v>100</v>
      </c>
      <c r="H8" s="356">
        <v>151</v>
      </c>
      <c r="I8" s="431">
        <v>118</v>
      </c>
      <c r="J8" s="525">
        <v>119</v>
      </c>
      <c r="K8" s="436">
        <v>135</v>
      </c>
      <c r="L8"/>
      <c r="M8" s="159"/>
    </row>
    <row r="9" spans="2:13" ht="13.8" thickBot="1" x14ac:dyDescent="0.25">
      <c r="B9" s="24"/>
      <c r="C9" s="316"/>
      <c r="D9" s="740" t="s">
        <v>104</v>
      </c>
      <c r="E9" s="741"/>
      <c r="F9" s="742"/>
      <c r="G9" s="321">
        <f>G8/G5*100</f>
        <v>63.291139240506332</v>
      </c>
      <c r="H9" s="358">
        <f>H8/H5*100</f>
        <v>69.907407407407405</v>
      </c>
      <c r="I9" s="432">
        <f>I8/I5*100</f>
        <v>69.411764705882348</v>
      </c>
      <c r="J9" s="527">
        <f>J8/J5*100</f>
        <v>74.375</v>
      </c>
      <c r="K9" s="438">
        <f>K8/K5*100</f>
        <v>76.704545454545453</v>
      </c>
      <c r="L9"/>
      <c r="M9" s="159"/>
    </row>
    <row r="10" spans="2:13" x14ac:dyDescent="0.2">
      <c r="B10" s="6" t="s">
        <v>4</v>
      </c>
      <c r="C10" s="729" t="s">
        <v>1</v>
      </c>
      <c r="D10" s="730"/>
      <c r="E10" s="730"/>
      <c r="F10" s="743"/>
      <c r="G10" s="54">
        <v>24</v>
      </c>
      <c r="H10" s="354">
        <v>29</v>
      </c>
      <c r="I10" s="9">
        <v>48</v>
      </c>
      <c r="J10" s="490">
        <v>42</v>
      </c>
      <c r="K10" s="383">
        <v>40</v>
      </c>
      <c r="L10"/>
      <c r="M10" s="159"/>
    </row>
    <row r="11" spans="2:13" x14ac:dyDescent="0.2">
      <c r="B11" s="11"/>
      <c r="C11" s="731" t="s">
        <v>2</v>
      </c>
      <c r="D11" s="744"/>
      <c r="E11" s="744"/>
      <c r="F11" s="745"/>
      <c r="G11" s="50">
        <v>25</v>
      </c>
      <c r="H11" s="355">
        <v>30</v>
      </c>
      <c r="I11" s="15">
        <v>67</v>
      </c>
      <c r="J11" s="475">
        <v>43</v>
      </c>
      <c r="K11" s="384">
        <v>40</v>
      </c>
      <c r="L11"/>
      <c r="M11" s="159"/>
    </row>
    <row r="12" spans="2:13" x14ac:dyDescent="0.2">
      <c r="B12" s="11"/>
      <c r="C12" s="314"/>
      <c r="D12" s="733" t="s">
        <v>3</v>
      </c>
      <c r="E12" s="734"/>
      <c r="F12" s="735"/>
      <c r="G12" s="322">
        <v>4</v>
      </c>
      <c r="H12" s="356">
        <v>5</v>
      </c>
      <c r="I12" s="431">
        <v>7</v>
      </c>
      <c r="J12" s="525">
        <v>5</v>
      </c>
      <c r="K12" s="436">
        <v>4</v>
      </c>
      <c r="L12"/>
      <c r="M12" s="159"/>
    </row>
    <row r="13" spans="2:13" x14ac:dyDescent="0.2">
      <c r="B13" s="20"/>
      <c r="C13" s="315"/>
      <c r="D13" s="736" t="s">
        <v>104</v>
      </c>
      <c r="E13" s="737"/>
      <c r="F13" s="738"/>
      <c r="G13" s="323">
        <f>G12/G11*100</f>
        <v>16</v>
      </c>
      <c r="H13" s="357">
        <f>H12/H11*100</f>
        <v>16.666666666666664</v>
      </c>
      <c r="I13" s="23">
        <f>I12/I11*100</f>
        <v>10.44776119402985</v>
      </c>
      <c r="J13" s="526">
        <f>J12/J11*100</f>
        <v>11.627906976744185</v>
      </c>
      <c r="K13" s="437">
        <f>K12/K11*100</f>
        <v>10</v>
      </c>
      <c r="L13"/>
      <c r="M13" s="159"/>
    </row>
    <row r="14" spans="2:13" x14ac:dyDescent="0.2">
      <c r="B14" s="11"/>
      <c r="C14" s="314"/>
      <c r="D14" s="733" t="s">
        <v>138</v>
      </c>
      <c r="E14" s="734"/>
      <c r="F14" s="735"/>
      <c r="G14" s="322">
        <v>12</v>
      </c>
      <c r="H14" s="356">
        <v>12</v>
      </c>
      <c r="I14" s="431">
        <v>23</v>
      </c>
      <c r="J14" s="525">
        <v>8</v>
      </c>
      <c r="K14" s="436">
        <v>23</v>
      </c>
      <c r="L14"/>
      <c r="M14" s="159"/>
    </row>
    <row r="15" spans="2:13" ht="13.8" thickBot="1" x14ac:dyDescent="0.25">
      <c r="B15" s="24"/>
      <c r="C15" s="316"/>
      <c r="D15" s="740" t="s">
        <v>104</v>
      </c>
      <c r="E15" s="741"/>
      <c r="F15" s="742"/>
      <c r="G15" s="321">
        <f>G14/G11*100</f>
        <v>48</v>
      </c>
      <c r="H15" s="358">
        <f>H14/H11*100</f>
        <v>40</v>
      </c>
      <c r="I15" s="432">
        <f>I14/I11*100</f>
        <v>34.328358208955223</v>
      </c>
      <c r="J15" s="527">
        <f>J14/J11*100</f>
        <v>18.604651162790699</v>
      </c>
      <c r="K15" s="438">
        <f>K14/K11*100</f>
        <v>57.499999999999993</v>
      </c>
      <c r="L15"/>
      <c r="M15" s="159"/>
    </row>
    <row r="16" spans="2:13" x14ac:dyDescent="0.2">
      <c r="B16" s="222" t="s">
        <v>5</v>
      </c>
      <c r="C16" s="746" t="s">
        <v>1</v>
      </c>
      <c r="D16" s="747"/>
      <c r="E16" s="747"/>
      <c r="F16" s="748"/>
      <c r="G16" s="59">
        <v>31</v>
      </c>
      <c r="H16" s="359">
        <v>23</v>
      </c>
      <c r="I16" s="29">
        <v>23</v>
      </c>
      <c r="J16" s="498">
        <v>59</v>
      </c>
      <c r="K16" s="392">
        <v>55</v>
      </c>
      <c r="L16"/>
      <c r="M16" s="159"/>
    </row>
    <row r="17" spans="2:13" x14ac:dyDescent="0.2">
      <c r="B17" s="222" t="s">
        <v>6</v>
      </c>
      <c r="C17" s="317"/>
      <c r="D17" s="749" t="s">
        <v>7</v>
      </c>
      <c r="E17" s="732"/>
      <c r="F17" s="750"/>
      <c r="G17" s="50">
        <v>3</v>
      </c>
      <c r="H17" s="355">
        <v>5</v>
      </c>
      <c r="I17" s="15">
        <v>4</v>
      </c>
      <c r="J17" s="475">
        <v>14</v>
      </c>
      <c r="K17" s="384">
        <v>8</v>
      </c>
      <c r="L17"/>
      <c r="M17" s="159"/>
    </row>
    <row r="18" spans="2:13" x14ac:dyDescent="0.2">
      <c r="B18" s="11"/>
      <c r="C18" s="314"/>
      <c r="D18" s="751" t="s">
        <v>8</v>
      </c>
      <c r="E18" s="752"/>
      <c r="F18" s="753"/>
      <c r="G18" s="50">
        <v>11</v>
      </c>
      <c r="H18" s="355">
        <v>6</v>
      </c>
      <c r="I18" s="15">
        <v>5</v>
      </c>
      <c r="J18" s="475">
        <v>7</v>
      </c>
      <c r="K18" s="384">
        <v>9</v>
      </c>
      <c r="L18"/>
      <c r="M18" s="159"/>
    </row>
    <row r="19" spans="2:13" x14ac:dyDescent="0.2">
      <c r="B19" s="11"/>
      <c r="C19" s="314"/>
      <c r="D19" s="749" t="s">
        <v>9</v>
      </c>
      <c r="E19" s="732"/>
      <c r="F19" s="750"/>
      <c r="G19" s="50">
        <v>4</v>
      </c>
      <c r="H19" s="355">
        <v>2</v>
      </c>
      <c r="I19" s="15">
        <v>4</v>
      </c>
      <c r="J19" s="475">
        <v>3</v>
      </c>
      <c r="K19" s="384">
        <v>1</v>
      </c>
      <c r="L19"/>
      <c r="M19" s="159"/>
    </row>
    <row r="20" spans="2:13" x14ac:dyDescent="0.2">
      <c r="B20" s="11"/>
      <c r="C20" s="28"/>
      <c r="D20" s="749" t="s">
        <v>46</v>
      </c>
      <c r="E20" s="732"/>
      <c r="F20" s="750"/>
      <c r="G20" s="35">
        <f t="shared" ref="G20:I20" si="0">G16-G17-G18-G19</f>
        <v>13</v>
      </c>
      <c r="H20" s="360">
        <f t="shared" si="0"/>
        <v>10</v>
      </c>
      <c r="I20" s="378">
        <f t="shared" si="0"/>
        <v>10</v>
      </c>
      <c r="J20" s="485">
        <f t="shared" ref="J20:K20" si="1">J16-J17-J18-J19</f>
        <v>35</v>
      </c>
      <c r="K20" s="36">
        <f t="shared" si="1"/>
        <v>37</v>
      </c>
      <c r="L20"/>
      <c r="M20" s="159"/>
    </row>
    <row r="21" spans="2:13" x14ac:dyDescent="0.2">
      <c r="B21" s="11"/>
      <c r="C21" s="754" t="s">
        <v>2</v>
      </c>
      <c r="D21" s="752"/>
      <c r="E21" s="752"/>
      <c r="F21" s="753"/>
      <c r="G21" s="55">
        <v>31</v>
      </c>
      <c r="H21" s="348">
        <v>20</v>
      </c>
      <c r="I21" s="39">
        <v>24</v>
      </c>
      <c r="J21" s="476">
        <v>48</v>
      </c>
      <c r="K21" s="388">
        <v>63</v>
      </c>
      <c r="L21"/>
      <c r="M21" s="159"/>
    </row>
    <row r="22" spans="2:13" x14ac:dyDescent="0.2">
      <c r="B22" s="11"/>
      <c r="C22" s="16"/>
      <c r="D22" s="733" t="s">
        <v>3</v>
      </c>
      <c r="E22" s="734"/>
      <c r="F22" s="735"/>
      <c r="G22" s="322">
        <v>2</v>
      </c>
      <c r="H22" s="356">
        <v>3</v>
      </c>
      <c r="I22" s="431">
        <v>0</v>
      </c>
      <c r="J22" s="525">
        <v>1</v>
      </c>
      <c r="K22" s="436">
        <v>9</v>
      </c>
      <c r="L22"/>
      <c r="M22" s="159"/>
    </row>
    <row r="23" spans="2:13" x14ac:dyDescent="0.2">
      <c r="B23" s="20"/>
      <c r="C23" s="315"/>
      <c r="D23" s="755" t="s">
        <v>104</v>
      </c>
      <c r="E23" s="756"/>
      <c r="F23" s="757"/>
      <c r="G23" s="323">
        <f>G22/G21*100</f>
        <v>6.4516129032258061</v>
      </c>
      <c r="H23" s="357">
        <f>H22/H21*100</f>
        <v>15</v>
      </c>
      <c r="I23" s="23">
        <f>I22/I21*100</f>
        <v>0</v>
      </c>
      <c r="J23" s="526">
        <f>J22/J21*100</f>
        <v>2.083333333333333</v>
      </c>
      <c r="K23" s="437">
        <f>K22/K21*100</f>
        <v>14.285714285714285</v>
      </c>
      <c r="L23"/>
      <c r="M23" s="159"/>
    </row>
    <row r="24" spans="2:13" x14ac:dyDescent="0.2">
      <c r="B24" s="11"/>
      <c r="C24" s="314"/>
      <c r="D24" s="758" t="s">
        <v>138</v>
      </c>
      <c r="E24" s="759"/>
      <c r="F24" s="760"/>
      <c r="G24" s="322">
        <v>24</v>
      </c>
      <c r="H24" s="356">
        <v>14</v>
      </c>
      <c r="I24" s="431">
        <v>15</v>
      </c>
      <c r="J24" s="525">
        <v>19</v>
      </c>
      <c r="K24" s="436">
        <v>30</v>
      </c>
      <c r="L24"/>
      <c r="M24" s="159"/>
    </row>
    <row r="25" spans="2:13" x14ac:dyDescent="0.2">
      <c r="B25" s="20"/>
      <c r="C25" s="315"/>
      <c r="D25" s="761" t="s">
        <v>102</v>
      </c>
      <c r="E25" s="752"/>
      <c r="F25" s="753"/>
      <c r="G25" s="323">
        <f>G24/G21*100</f>
        <v>77.41935483870968</v>
      </c>
      <c r="H25" s="357">
        <f>H24/H21*100</f>
        <v>70</v>
      </c>
      <c r="I25" s="23">
        <f>I24/I21*100</f>
        <v>62.5</v>
      </c>
      <c r="J25" s="526">
        <f>J24/J21*100</f>
        <v>39.583333333333329</v>
      </c>
      <c r="K25" s="437">
        <f>K24/K21*100</f>
        <v>47.619047619047613</v>
      </c>
      <c r="L25"/>
      <c r="M25" s="159"/>
    </row>
    <row r="26" spans="2:13" x14ac:dyDescent="0.2">
      <c r="B26" s="11"/>
      <c r="C26" s="314"/>
      <c r="D26" s="762" t="s">
        <v>7</v>
      </c>
      <c r="E26" s="744"/>
      <c r="F26" s="745"/>
      <c r="G26" s="55">
        <v>2</v>
      </c>
      <c r="H26" s="348">
        <v>5</v>
      </c>
      <c r="I26" s="39">
        <v>4</v>
      </c>
      <c r="J26" s="476">
        <v>8</v>
      </c>
      <c r="K26" s="388">
        <v>10</v>
      </c>
      <c r="L26"/>
      <c r="M26" s="159"/>
    </row>
    <row r="27" spans="2:13" x14ac:dyDescent="0.2">
      <c r="B27" s="11"/>
      <c r="C27" s="314"/>
      <c r="D27" s="16"/>
      <c r="E27" s="763" t="s">
        <v>3</v>
      </c>
      <c r="F27" s="735"/>
      <c r="G27" s="322">
        <v>0</v>
      </c>
      <c r="H27" s="356">
        <v>3</v>
      </c>
      <c r="I27" s="431">
        <v>0</v>
      </c>
      <c r="J27" s="525">
        <v>0</v>
      </c>
      <c r="K27" s="436">
        <v>3</v>
      </c>
      <c r="L27"/>
      <c r="M27" s="159"/>
    </row>
    <row r="28" spans="2:13" x14ac:dyDescent="0.2">
      <c r="B28" s="20"/>
      <c r="C28" s="315"/>
      <c r="D28" s="21"/>
      <c r="E28" s="764" t="s">
        <v>104</v>
      </c>
      <c r="F28" s="738"/>
      <c r="G28" s="324">
        <f>G27/G26*100</f>
        <v>0</v>
      </c>
      <c r="H28" s="361">
        <f>H27/H26*100</f>
        <v>60</v>
      </c>
      <c r="I28" s="433">
        <f>I27/I26*100</f>
        <v>0</v>
      </c>
      <c r="J28" s="528">
        <f>J27/J26*100</f>
        <v>0</v>
      </c>
      <c r="K28" s="439">
        <f>K27/K26*100</f>
        <v>30</v>
      </c>
      <c r="L28"/>
      <c r="M28" s="159"/>
    </row>
    <row r="29" spans="2:13" x14ac:dyDescent="0.2">
      <c r="B29" s="11"/>
      <c r="C29" s="314"/>
      <c r="D29" s="16"/>
      <c r="E29" s="763" t="s">
        <v>138</v>
      </c>
      <c r="F29" s="735"/>
      <c r="G29" s="322">
        <v>1</v>
      </c>
      <c r="H29" s="356">
        <v>2</v>
      </c>
      <c r="I29" s="431">
        <v>1</v>
      </c>
      <c r="J29" s="525">
        <v>3</v>
      </c>
      <c r="K29" s="436">
        <v>3</v>
      </c>
      <c r="L29"/>
      <c r="M29" s="159"/>
    </row>
    <row r="30" spans="2:13" x14ac:dyDescent="0.2">
      <c r="B30" s="20"/>
      <c r="C30" s="315"/>
      <c r="D30" s="319"/>
      <c r="E30" s="764" t="s">
        <v>104</v>
      </c>
      <c r="F30" s="738"/>
      <c r="G30" s="324">
        <f>G29/G26*100</f>
        <v>50</v>
      </c>
      <c r="H30" s="361">
        <f>H29/H26*100</f>
        <v>40</v>
      </c>
      <c r="I30" s="433">
        <f>I29/I26*100</f>
        <v>25</v>
      </c>
      <c r="J30" s="528">
        <f>J29/J26*100</f>
        <v>37.5</v>
      </c>
      <c r="K30" s="439">
        <f>K29/K26*100</f>
        <v>30</v>
      </c>
      <c r="L30"/>
      <c r="M30" s="159"/>
    </row>
    <row r="31" spans="2:13" x14ac:dyDescent="0.2">
      <c r="B31" s="11"/>
      <c r="C31" s="314"/>
      <c r="D31" s="762" t="s">
        <v>8</v>
      </c>
      <c r="E31" s="732"/>
      <c r="F31" s="750"/>
      <c r="G31" s="50">
        <v>12</v>
      </c>
      <c r="H31" s="355">
        <v>5</v>
      </c>
      <c r="I31" s="15">
        <v>7</v>
      </c>
      <c r="J31" s="475">
        <v>7</v>
      </c>
      <c r="K31" s="384">
        <v>10</v>
      </c>
      <c r="L31"/>
      <c r="M31" s="159"/>
    </row>
    <row r="32" spans="2:13" x14ac:dyDescent="0.2">
      <c r="B32" s="11"/>
      <c r="C32" s="314"/>
      <c r="D32" s="16"/>
      <c r="E32" s="765" t="s">
        <v>3</v>
      </c>
      <c r="F32" s="760"/>
      <c r="G32" s="322">
        <v>0</v>
      </c>
      <c r="H32" s="356">
        <v>0</v>
      </c>
      <c r="I32" s="431">
        <v>0</v>
      </c>
      <c r="J32" s="525">
        <v>0</v>
      </c>
      <c r="K32" s="436">
        <v>2</v>
      </c>
      <c r="L32"/>
      <c r="M32" s="159"/>
    </row>
    <row r="33" spans="2:13" x14ac:dyDescent="0.2">
      <c r="B33" s="20"/>
      <c r="C33" s="315"/>
      <c r="D33" s="21"/>
      <c r="E33" s="766" t="s">
        <v>104</v>
      </c>
      <c r="F33" s="757"/>
      <c r="G33" s="323">
        <f>G32/G31*100</f>
        <v>0</v>
      </c>
      <c r="H33" s="357">
        <f>H32/H31*100</f>
        <v>0</v>
      </c>
      <c r="I33" s="23">
        <f>I32/I31*100</f>
        <v>0</v>
      </c>
      <c r="J33" s="526">
        <f>J32/J31*100</f>
        <v>0</v>
      </c>
      <c r="K33" s="437">
        <f>K32/K31*100</f>
        <v>20</v>
      </c>
      <c r="L33"/>
      <c r="M33" s="159"/>
    </row>
    <row r="34" spans="2:13" x14ac:dyDescent="0.2">
      <c r="B34" s="11"/>
      <c r="C34" s="314"/>
      <c r="D34" s="16"/>
      <c r="E34" s="765" t="s">
        <v>138</v>
      </c>
      <c r="F34" s="760"/>
      <c r="G34" s="322">
        <v>12</v>
      </c>
      <c r="H34" s="356">
        <v>4</v>
      </c>
      <c r="I34" s="431">
        <v>5</v>
      </c>
      <c r="J34" s="525">
        <v>6</v>
      </c>
      <c r="K34" s="436">
        <v>6</v>
      </c>
      <c r="L34"/>
      <c r="M34" s="159"/>
    </row>
    <row r="35" spans="2:13" x14ac:dyDescent="0.2">
      <c r="B35" s="20"/>
      <c r="C35" s="315"/>
      <c r="D35" s="319"/>
      <c r="E35" s="764" t="s">
        <v>104</v>
      </c>
      <c r="F35" s="738"/>
      <c r="G35" s="324">
        <f>G34/G31*100</f>
        <v>100</v>
      </c>
      <c r="H35" s="361">
        <f>H34/H31*100</f>
        <v>80</v>
      </c>
      <c r="I35" s="433">
        <f>I34/I31*100</f>
        <v>71.428571428571431</v>
      </c>
      <c r="J35" s="528">
        <f>J34/J31*100</f>
        <v>85.714285714285708</v>
      </c>
      <c r="K35" s="439">
        <f>K34/K31*100</f>
        <v>60</v>
      </c>
      <c r="L35"/>
      <c r="M35" s="159"/>
    </row>
    <row r="36" spans="2:13" x14ac:dyDescent="0.2">
      <c r="B36" s="11"/>
      <c r="C36" s="314"/>
      <c r="D36" s="762" t="s">
        <v>9</v>
      </c>
      <c r="E36" s="732"/>
      <c r="F36" s="750"/>
      <c r="G36" s="50">
        <v>5</v>
      </c>
      <c r="H36" s="355">
        <v>2</v>
      </c>
      <c r="I36" s="15">
        <v>4</v>
      </c>
      <c r="J36" s="475">
        <v>3</v>
      </c>
      <c r="K36" s="384">
        <v>2</v>
      </c>
      <c r="L36"/>
      <c r="M36" s="159"/>
    </row>
    <row r="37" spans="2:13" x14ac:dyDescent="0.2">
      <c r="B37" s="11"/>
      <c r="C37" s="314"/>
      <c r="D37" s="16"/>
      <c r="E37" s="765" t="s">
        <v>3</v>
      </c>
      <c r="F37" s="760"/>
      <c r="G37" s="322">
        <v>0</v>
      </c>
      <c r="H37" s="356">
        <v>0</v>
      </c>
      <c r="I37" s="431">
        <v>0</v>
      </c>
      <c r="J37" s="525">
        <v>0</v>
      </c>
      <c r="K37" s="436">
        <v>0</v>
      </c>
      <c r="L37"/>
      <c r="M37" s="159"/>
    </row>
    <row r="38" spans="2:13" x14ac:dyDescent="0.2">
      <c r="B38" s="20"/>
      <c r="C38" s="315"/>
      <c r="D38" s="21"/>
      <c r="E38" s="766" t="s">
        <v>104</v>
      </c>
      <c r="F38" s="757"/>
      <c r="G38" s="323">
        <f>G37/G36*100</f>
        <v>0</v>
      </c>
      <c r="H38" s="357">
        <f>H37/H36*100</f>
        <v>0</v>
      </c>
      <c r="I38" s="23">
        <f>I37/I36*100</f>
        <v>0</v>
      </c>
      <c r="J38" s="526">
        <f>J37/J36*100</f>
        <v>0</v>
      </c>
      <c r="K38" s="437">
        <f>K37/K36*100</f>
        <v>0</v>
      </c>
      <c r="L38"/>
      <c r="M38" s="159"/>
    </row>
    <row r="39" spans="2:13" x14ac:dyDescent="0.2">
      <c r="B39" s="11"/>
      <c r="C39" s="314"/>
      <c r="D39" s="16"/>
      <c r="E39" s="765" t="s">
        <v>138</v>
      </c>
      <c r="F39" s="760"/>
      <c r="G39" s="322">
        <v>4</v>
      </c>
      <c r="H39" s="356">
        <v>2</v>
      </c>
      <c r="I39" s="431">
        <v>4</v>
      </c>
      <c r="J39" s="525">
        <v>3</v>
      </c>
      <c r="K39" s="436">
        <v>0</v>
      </c>
      <c r="L39"/>
      <c r="M39" s="159"/>
    </row>
    <row r="40" spans="2:13" x14ac:dyDescent="0.2">
      <c r="B40" s="20"/>
      <c r="C40" s="315"/>
      <c r="D40" s="319"/>
      <c r="E40" s="766" t="s">
        <v>104</v>
      </c>
      <c r="F40" s="757"/>
      <c r="G40" s="323">
        <f>G39/G36*100</f>
        <v>80</v>
      </c>
      <c r="H40" s="357">
        <f>H39/H36*100</f>
        <v>100</v>
      </c>
      <c r="I40" s="23">
        <f>I39/I36*100</f>
        <v>100</v>
      </c>
      <c r="J40" s="526">
        <f>J39/J36*100</f>
        <v>100</v>
      </c>
      <c r="K40" s="437">
        <f>K39/K36*100</f>
        <v>0</v>
      </c>
      <c r="L40"/>
      <c r="M40" s="159"/>
    </row>
    <row r="41" spans="2:13" x14ac:dyDescent="0.2">
      <c r="B41" s="11"/>
      <c r="C41" s="314"/>
      <c r="D41" s="762" t="s">
        <v>46</v>
      </c>
      <c r="E41" s="732"/>
      <c r="F41" s="750"/>
      <c r="G41" s="14">
        <f t="shared" ref="G41:J41" si="2">G21-G26-G31-G36</f>
        <v>12</v>
      </c>
      <c r="H41" s="362">
        <f t="shared" si="2"/>
        <v>8</v>
      </c>
      <c r="I41" s="380">
        <f t="shared" si="2"/>
        <v>9</v>
      </c>
      <c r="J41" s="483">
        <f t="shared" si="2"/>
        <v>30</v>
      </c>
      <c r="K41" s="30">
        <f t="shared" ref="K41:K42" si="3">K21-K26-K31-K36</f>
        <v>41</v>
      </c>
      <c r="L41"/>
      <c r="M41" s="159"/>
    </row>
    <row r="42" spans="2:13" x14ac:dyDescent="0.2">
      <c r="B42" s="11"/>
      <c r="C42" s="314"/>
      <c r="D42" s="16"/>
      <c r="E42" s="765" t="s">
        <v>3</v>
      </c>
      <c r="F42" s="760"/>
      <c r="G42" s="320">
        <f t="shared" ref="G42:J42" si="4">G22-G27-G32-G37</f>
        <v>2</v>
      </c>
      <c r="H42" s="363">
        <f t="shared" si="4"/>
        <v>0</v>
      </c>
      <c r="I42" s="434">
        <f t="shared" si="4"/>
        <v>0</v>
      </c>
      <c r="J42" s="482">
        <f t="shared" si="4"/>
        <v>1</v>
      </c>
      <c r="K42" s="440">
        <f t="shared" si="3"/>
        <v>4</v>
      </c>
      <c r="L42"/>
      <c r="M42" s="159"/>
    </row>
    <row r="43" spans="2:13" x14ac:dyDescent="0.2">
      <c r="B43" s="20"/>
      <c r="C43" s="315"/>
      <c r="D43" s="21"/>
      <c r="E43" s="766" t="s">
        <v>104</v>
      </c>
      <c r="F43" s="757"/>
      <c r="G43" s="21">
        <f t="shared" ref="G43:I43" si="5">G42/G41*100</f>
        <v>16.666666666666664</v>
      </c>
      <c r="H43" s="315">
        <f t="shared" si="5"/>
        <v>0</v>
      </c>
      <c r="I43" s="239">
        <f t="shared" si="5"/>
        <v>0</v>
      </c>
      <c r="J43" s="484">
        <f t="shared" ref="J43:K43" si="6">J42/J41*100</f>
        <v>3.3333333333333335</v>
      </c>
      <c r="K43" s="441">
        <f t="shared" si="6"/>
        <v>9.7560975609756095</v>
      </c>
      <c r="L43"/>
      <c r="M43" s="159"/>
    </row>
    <row r="44" spans="2:13" x14ac:dyDescent="0.2">
      <c r="B44" s="11"/>
      <c r="C44" s="314"/>
      <c r="D44" s="16"/>
      <c r="E44" s="765" t="s">
        <v>138</v>
      </c>
      <c r="F44" s="760"/>
      <c r="G44" s="320">
        <f t="shared" ref="G44:I44" si="7">G24-G29-G34-G39</f>
        <v>7</v>
      </c>
      <c r="H44" s="363">
        <f t="shared" si="7"/>
        <v>6</v>
      </c>
      <c r="I44" s="434">
        <f t="shared" si="7"/>
        <v>5</v>
      </c>
      <c r="J44" s="482">
        <f t="shared" ref="J44:K44" si="8">J24-J29-J34-J39</f>
        <v>7</v>
      </c>
      <c r="K44" s="440">
        <f t="shared" si="8"/>
        <v>21</v>
      </c>
      <c r="L44"/>
      <c r="M44" s="159"/>
    </row>
    <row r="45" spans="2:13" ht="13.8" thickBot="1" x14ac:dyDescent="0.25">
      <c r="B45" s="24"/>
      <c r="C45" s="316"/>
      <c r="D45" s="25"/>
      <c r="E45" s="767" t="s">
        <v>104</v>
      </c>
      <c r="F45" s="768"/>
      <c r="G45" s="321">
        <f>G44/G41*100</f>
        <v>58.333333333333336</v>
      </c>
      <c r="H45" s="358">
        <f>H44/H41*100</f>
        <v>75</v>
      </c>
      <c r="I45" s="432">
        <f>I44/I41*100</f>
        <v>55.555555555555557</v>
      </c>
      <c r="J45" s="527">
        <f>J44/J41*100</f>
        <v>23.333333333333332</v>
      </c>
      <c r="K45" s="438">
        <f>K44/K41*100</f>
        <v>51.219512195121951</v>
      </c>
      <c r="L45"/>
      <c r="M45" s="159"/>
    </row>
    <row r="46" spans="2:13" x14ac:dyDescent="0.2">
      <c r="B46" s="11" t="s">
        <v>11</v>
      </c>
      <c r="C46" s="729" t="s">
        <v>1</v>
      </c>
      <c r="D46" s="730"/>
      <c r="E46" s="730"/>
      <c r="F46" s="743"/>
      <c r="G46" s="59">
        <v>1</v>
      </c>
      <c r="H46" s="359">
        <v>1</v>
      </c>
      <c r="I46" s="29">
        <v>1</v>
      </c>
      <c r="J46" s="498">
        <v>1</v>
      </c>
      <c r="K46" s="392">
        <v>0</v>
      </c>
      <c r="L46"/>
      <c r="M46" s="159"/>
    </row>
    <row r="47" spans="2:13" x14ac:dyDescent="0.2">
      <c r="B47" s="11"/>
      <c r="C47" s="754" t="s">
        <v>2</v>
      </c>
      <c r="D47" s="752"/>
      <c r="E47" s="752"/>
      <c r="F47" s="753"/>
      <c r="G47" s="50">
        <v>1</v>
      </c>
      <c r="H47" s="355">
        <v>1</v>
      </c>
      <c r="I47" s="15">
        <v>1</v>
      </c>
      <c r="J47" s="475">
        <v>1</v>
      </c>
      <c r="K47" s="384">
        <v>0</v>
      </c>
      <c r="L47"/>
      <c r="M47" s="159"/>
    </row>
    <row r="48" spans="2:13" x14ac:dyDescent="0.2">
      <c r="B48" s="11"/>
      <c r="C48" s="314"/>
      <c r="D48" s="733" t="s">
        <v>3</v>
      </c>
      <c r="E48" s="734"/>
      <c r="F48" s="735"/>
      <c r="G48" s="322">
        <v>0</v>
      </c>
      <c r="H48" s="356">
        <v>0</v>
      </c>
      <c r="I48" s="431">
        <v>0</v>
      </c>
      <c r="J48" s="525">
        <v>0</v>
      </c>
      <c r="K48" s="436">
        <v>0</v>
      </c>
      <c r="L48"/>
      <c r="M48" s="159"/>
    </row>
    <row r="49" spans="2:13" x14ac:dyDescent="0.2">
      <c r="B49" s="20"/>
      <c r="C49" s="315"/>
      <c r="D49" s="755" t="s">
        <v>104</v>
      </c>
      <c r="E49" s="756"/>
      <c r="F49" s="757"/>
      <c r="G49" s="323">
        <f>G48/G47*100</f>
        <v>0</v>
      </c>
      <c r="H49" s="357">
        <f>H48/H47*100</f>
        <v>0</v>
      </c>
      <c r="I49" s="23">
        <f>I48/I47*100</f>
        <v>0</v>
      </c>
      <c r="J49" s="526">
        <f>J48/J47*100</f>
        <v>0</v>
      </c>
      <c r="K49" s="437">
        <v>0</v>
      </c>
      <c r="L49"/>
      <c r="M49" s="159"/>
    </row>
    <row r="50" spans="2:13" x14ac:dyDescent="0.2">
      <c r="B50" s="11"/>
      <c r="C50" s="314"/>
      <c r="D50" s="758" t="s">
        <v>138</v>
      </c>
      <c r="E50" s="759"/>
      <c r="F50" s="760"/>
      <c r="G50" s="322">
        <v>1</v>
      </c>
      <c r="H50" s="356">
        <v>1</v>
      </c>
      <c r="I50" s="431">
        <v>1</v>
      </c>
      <c r="J50" s="525">
        <v>1</v>
      </c>
      <c r="K50" s="436">
        <v>0</v>
      </c>
      <c r="L50"/>
      <c r="M50" s="159"/>
    </row>
    <row r="51" spans="2:13" ht="13.8" thickBot="1" x14ac:dyDescent="0.25">
      <c r="B51" s="44"/>
      <c r="C51" s="318"/>
      <c r="D51" s="769" t="s">
        <v>104</v>
      </c>
      <c r="E51" s="770"/>
      <c r="F51" s="771"/>
      <c r="G51" s="325">
        <f>G50/G47*100</f>
        <v>100</v>
      </c>
      <c r="H51" s="364">
        <f>H50/H47*100</f>
        <v>100</v>
      </c>
      <c r="I51" s="435">
        <f>I50/I47*100</f>
        <v>100</v>
      </c>
      <c r="J51" s="529">
        <f>J50/J47*100</f>
        <v>100</v>
      </c>
      <c r="K51" s="442">
        <v>0</v>
      </c>
      <c r="L51"/>
      <c r="M51" s="159"/>
    </row>
    <row r="52" spans="2:13" ht="13.8" thickTop="1" x14ac:dyDescent="0.2">
      <c r="B52" s="11" t="s">
        <v>12</v>
      </c>
      <c r="C52" s="772" t="s">
        <v>1</v>
      </c>
      <c r="D52" s="773"/>
      <c r="E52" s="773"/>
      <c r="F52" s="774"/>
      <c r="G52" s="59">
        <f>G4+G10+G16+G46</f>
        <v>188</v>
      </c>
      <c r="H52" s="359">
        <f>H4+H10+H16+H46</f>
        <v>238</v>
      </c>
      <c r="I52" s="29">
        <f>I4+I10+I16+I46</f>
        <v>192</v>
      </c>
      <c r="J52" s="498">
        <f>J4+J10+J16+J46</f>
        <v>221</v>
      </c>
      <c r="K52" s="392">
        <f>K4+K10+K16+K46</f>
        <v>245</v>
      </c>
      <c r="L52"/>
      <c r="M52" s="159"/>
    </row>
    <row r="53" spans="2:13" x14ac:dyDescent="0.2">
      <c r="B53" s="11"/>
      <c r="C53" s="754" t="s">
        <v>2</v>
      </c>
      <c r="D53" s="752"/>
      <c r="E53" s="752"/>
      <c r="F53" s="753"/>
      <c r="G53" s="50">
        <f t="shared" ref="G53:J53" si="9">G5+G11+G21+G47</f>
        <v>215</v>
      </c>
      <c r="H53" s="355">
        <f t="shared" si="9"/>
        <v>267</v>
      </c>
      <c r="I53" s="15">
        <f t="shared" si="9"/>
        <v>262</v>
      </c>
      <c r="J53" s="475">
        <f t="shared" si="9"/>
        <v>252</v>
      </c>
      <c r="K53" s="384">
        <f t="shared" ref="K53:K54" si="10">K5+K11+K21+K47</f>
        <v>279</v>
      </c>
      <c r="L53"/>
      <c r="M53" s="159"/>
    </row>
    <row r="54" spans="2:13" x14ac:dyDescent="0.2">
      <c r="B54" s="11"/>
      <c r="C54" s="314"/>
      <c r="D54" s="733" t="s">
        <v>3</v>
      </c>
      <c r="E54" s="734"/>
      <c r="F54" s="735"/>
      <c r="G54" s="322">
        <f t="shared" ref="G54:J54" si="11">G6+G12+G22+G48</f>
        <v>37</v>
      </c>
      <c r="H54" s="356">
        <f t="shared" si="11"/>
        <v>47</v>
      </c>
      <c r="I54" s="431">
        <f t="shared" si="11"/>
        <v>27</v>
      </c>
      <c r="J54" s="525">
        <f t="shared" si="11"/>
        <v>36</v>
      </c>
      <c r="K54" s="436">
        <f t="shared" si="10"/>
        <v>38</v>
      </c>
      <c r="L54"/>
      <c r="M54" s="159"/>
    </row>
    <row r="55" spans="2:13" x14ac:dyDescent="0.2">
      <c r="B55" s="20"/>
      <c r="C55" s="315"/>
      <c r="D55" s="755" t="s">
        <v>104</v>
      </c>
      <c r="E55" s="756"/>
      <c r="F55" s="757"/>
      <c r="G55" s="323">
        <f>G54/G53*100</f>
        <v>17.209302325581397</v>
      </c>
      <c r="H55" s="357">
        <f>H54/H53*100</f>
        <v>17.602996254681649</v>
      </c>
      <c r="I55" s="23">
        <f>I54/I53*100</f>
        <v>10.305343511450381</v>
      </c>
      <c r="J55" s="526">
        <f>J54/J53*100</f>
        <v>14.285714285714285</v>
      </c>
      <c r="K55" s="437">
        <f>K54/K53*100</f>
        <v>13.620071684587815</v>
      </c>
      <c r="L55"/>
      <c r="M55" s="159"/>
    </row>
    <row r="56" spans="2:13" x14ac:dyDescent="0.2">
      <c r="B56" s="11"/>
      <c r="C56" s="314"/>
      <c r="D56" s="733" t="s">
        <v>138</v>
      </c>
      <c r="E56" s="734"/>
      <c r="F56" s="735"/>
      <c r="G56" s="322">
        <f>G8+G14+G24+G50</f>
        <v>137</v>
      </c>
      <c r="H56" s="356">
        <f>H8+H14+H24+H50</f>
        <v>178</v>
      </c>
      <c r="I56" s="431">
        <f>I8+I14+I24+I50</f>
        <v>157</v>
      </c>
      <c r="J56" s="525">
        <f>J8+J14+J24+J50</f>
        <v>147</v>
      </c>
      <c r="K56" s="436">
        <f>K8+K14+K24+K50</f>
        <v>188</v>
      </c>
      <c r="L56"/>
      <c r="M56" s="159"/>
    </row>
    <row r="57" spans="2:13" ht="13.8" thickBot="1" x14ac:dyDescent="0.25">
      <c r="B57" s="24"/>
      <c r="C57" s="316"/>
      <c r="D57" s="775" t="s">
        <v>104</v>
      </c>
      <c r="E57" s="776"/>
      <c r="F57" s="768"/>
      <c r="G57" s="321">
        <f>G56/G53*100</f>
        <v>63.720930232558139</v>
      </c>
      <c r="H57" s="358">
        <f>H56/H53*100</f>
        <v>66.666666666666657</v>
      </c>
      <c r="I57" s="432">
        <f>I56/I53*100</f>
        <v>59.92366412213741</v>
      </c>
      <c r="J57" s="527">
        <f>J56/J53*100</f>
        <v>58.333333333333336</v>
      </c>
      <c r="K57" s="438">
        <f>K56/K53*100</f>
        <v>67.383512544802869</v>
      </c>
      <c r="L57"/>
      <c r="M57" s="159"/>
    </row>
    <row r="58" spans="2:13" x14ac:dyDescent="0.2">
      <c r="B58"/>
      <c r="C58"/>
      <c r="D58"/>
      <c r="E58"/>
      <c r="F58"/>
      <c r="G58"/>
      <c r="H58"/>
      <c r="I58"/>
      <c r="J58"/>
      <c r="K58"/>
      <c r="L58"/>
    </row>
    <row r="59" spans="2:13" x14ac:dyDescent="0.2">
      <c r="B59"/>
      <c r="C59"/>
      <c r="D59"/>
      <c r="E59"/>
      <c r="F59"/>
      <c r="G59"/>
      <c r="H59"/>
      <c r="I59"/>
      <c r="J59"/>
      <c r="K59"/>
      <c r="L59"/>
    </row>
    <row r="60" spans="2:13" x14ac:dyDescent="0.2">
      <c r="B60"/>
      <c r="C60"/>
      <c r="D60"/>
      <c r="E60"/>
      <c r="F60"/>
      <c r="G60"/>
      <c r="H60"/>
      <c r="I60"/>
      <c r="J60"/>
      <c r="K60"/>
      <c r="L60"/>
    </row>
    <row r="61" spans="2:13" x14ac:dyDescent="0.2">
      <c r="B61"/>
      <c r="C61"/>
      <c r="D61"/>
      <c r="E61"/>
      <c r="F61"/>
      <c r="G61"/>
      <c r="H61"/>
      <c r="I61"/>
      <c r="J61"/>
      <c r="K61"/>
      <c r="L61"/>
    </row>
    <row r="62" spans="2:13" x14ac:dyDescent="0.2">
      <c r="B62"/>
      <c r="C62"/>
      <c r="D62"/>
      <c r="E62"/>
      <c r="F62"/>
      <c r="G62"/>
      <c r="H62"/>
      <c r="I62"/>
      <c r="J62"/>
      <c r="K62"/>
      <c r="L62"/>
    </row>
    <row r="63" spans="2:13" x14ac:dyDescent="0.2">
      <c r="B63"/>
      <c r="C63"/>
      <c r="D63"/>
      <c r="E63"/>
      <c r="F63"/>
      <c r="G63"/>
      <c r="H63"/>
      <c r="I63"/>
      <c r="J63"/>
      <c r="K63"/>
      <c r="L63"/>
    </row>
  </sheetData>
  <mergeCells count="60">
    <mergeCell ref="C53:F53"/>
    <mergeCell ref="D54:F54"/>
    <mergeCell ref="D55:F55"/>
    <mergeCell ref="D56:F56"/>
    <mergeCell ref="D57:F57"/>
    <mergeCell ref="D48:F48"/>
    <mergeCell ref="D49:F49"/>
    <mergeCell ref="D50:F50"/>
    <mergeCell ref="D51:F51"/>
    <mergeCell ref="C52:F52"/>
    <mergeCell ref="E43:F43"/>
    <mergeCell ref="E44:F44"/>
    <mergeCell ref="E45:F45"/>
    <mergeCell ref="C46:F46"/>
    <mergeCell ref="C47:F47"/>
    <mergeCell ref="E38:F38"/>
    <mergeCell ref="E39:F39"/>
    <mergeCell ref="E40:F40"/>
    <mergeCell ref="D41:F41"/>
    <mergeCell ref="E42:F42"/>
    <mergeCell ref="E33:F33"/>
    <mergeCell ref="E34:F34"/>
    <mergeCell ref="E35:F35"/>
    <mergeCell ref="D36:F36"/>
    <mergeCell ref="E37:F37"/>
    <mergeCell ref="E28:F28"/>
    <mergeCell ref="E29:F29"/>
    <mergeCell ref="E30:F30"/>
    <mergeCell ref="D31:F31"/>
    <mergeCell ref="E32:F32"/>
    <mergeCell ref="D23:F23"/>
    <mergeCell ref="D24:F24"/>
    <mergeCell ref="D25:F25"/>
    <mergeCell ref="D26:F26"/>
    <mergeCell ref="E27:F27"/>
    <mergeCell ref="D18:F18"/>
    <mergeCell ref="D19:F19"/>
    <mergeCell ref="D20:F20"/>
    <mergeCell ref="C21:F21"/>
    <mergeCell ref="D22:F22"/>
    <mergeCell ref="D15:F15"/>
    <mergeCell ref="C10:F10"/>
    <mergeCell ref="C11:F11"/>
    <mergeCell ref="C16:F16"/>
    <mergeCell ref="D17:F17"/>
    <mergeCell ref="D8:F8"/>
    <mergeCell ref="D9:F9"/>
    <mergeCell ref="D12:F12"/>
    <mergeCell ref="D13:F13"/>
    <mergeCell ref="D14:F14"/>
    <mergeCell ref="C4:D4"/>
    <mergeCell ref="C5:D5"/>
    <mergeCell ref="D6:F6"/>
    <mergeCell ref="D7:F7"/>
    <mergeCell ref="K2:K3"/>
    <mergeCell ref="J2:J3"/>
    <mergeCell ref="B2:F3"/>
    <mergeCell ref="G2:G3"/>
    <mergeCell ref="H2:H3"/>
    <mergeCell ref="I2:I3"/>
  </mergeCells>
  <phoneticPr fontId="3"/>
  <pageMargins left="0.70866141732283472" right="0.51181102362204722" top="0.74803149606299213" bottom="0.74803149606299213" header="0.31496062992125984" footer="0.31496062992125984"/>
  <pageSetup paperSize="9" scale="74" orientation="portrait" horizontalDpi="300" verticalDpi="0" r:id="rId1"/>
  <ignoredErrors>
    <ignoredError sqref="J55:K55 J43:K43 G43:I43 G55:I5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8"/>
  <sheetViews>
    <sheetView showGridLines="0" zoomScaleNormal="100" workbookViewId="0">
      <selection activeCell="I1" sqref="I1"/>
    </sheetView>
  </sheetViews>
  <sheetFormatPr defaultRowHeight="13.2" x14ac:dyDescent="0.2"/>
  <cols>
    <col min="1" max="1" width="1" customWidth="1"/>
    <col min="2" max="2" width="4.109375" customWidth="1"/>
    <col min="3" max="3" width="7.44140625" customWidth="1"/>
    <col min="4" max="4" width="7.6640625" customWidth="1"/>
    <col min="5" max="10" width="8.44140625" customWidth="1"/>
  </cols>
  <sheetData>
    <row r="1" spans="2:10" ht="13.8" thickBot="1" x14ac:dyDescent="0.25">
      <c r="B1" s="164" t="s">
        <v>215</v>
      </c>
      <c r="C1" s="164"/>
      <c r="D1" s="164"/>
      <c r="E1" s="164"/>
      <c r="F1" s="164"/>
      <c r="G1" s="164"/>
      <c r="H1" s="165"/>
      <c r="I1" s="165"/>
      <c r="J1" s="165"/>
    </row>
    <row r="2" spans="2:10" ht="13.5" customHeight="1" x14ac:dyDescent="0.2">
      <c r="B2" s="785" t="s">
        <v>47</v>
      </c>
      <c r="C2" s="786"/>
      <c r="D2" s="787"/>
      <c r="E2" s="791" t="s">
        <v>13</v>
      </c>
      <c r="F2" s="791" t="s">
        <v>90</v>
      </c>
      <c r="G2" s="779" t="s">
        <v>136</v>
      </c>
      <c r="H2" s="781" t="s">
        <v>139</v>
      </c>
      <c r="I2" s="777" t="s">
        <v>141</v>
      </c>
      <c r="J2" s="166"/>
    </row>
    <row r="3" spans="2:10" ht="13.8" thickBot="1" x14ac:dyDescent="0.25">
      <c r="B3" s="788"/>
      <c r="C3" s="789"/>
      <c r="D3" s="790"/>
      <c r="E3" s="792"/>
      <c r="F3" s="792"/>
      <c r="G3" s="780"/>
      <c r="H3" s="782"/>
      <c r="I3" s="778"/>
      <c r="J3" s="166"/>
    </row>
    <row r="4" spans="2:10" x14ac:dyDescent="0.2">
      <c r="B4" s="167" t="s">
        <v>89</v>
      </c>
      <c r="C4" s="168"/>
      <c r="D4" s="279"/>
      <c r="E4" s="169">
        <v>275.5</v>
      </c>
      <c r="F4" s="169">
        <v>310.7</v>
      </c>
      <c r="G4" s="457">
        <v>332.2</v>
      </c>
      <c r="H4" s="530">
        <v>816.1</v>
      </c>
      <c r="I4" s="463">
        <v>448</v>
      </c>
      <c r="J4" s="170"/>
    </row>
    <row r="5" spans="2:10" x14ac:dyDescent="0.2">
      <c r="B5" s="171"/>
      <c r="C5" s="172" t="s">
        <v>27</v>
      </c>
      <c r="D5" s="280"/>
      <c r="E5" s="173">
        <v>275.5</v>
      </c>
      <c r="F5" s="173">
        <v>310.7</v>
      </c>
      <c r="G5" s="458">
        <v>332.2</v>
      </c>
      <c r="H5" s="531">
        <v>816.1</v>
      </c>
      <c r="I5" s="464">
        <v>448</v>
      </c>
      <c r="J5" s="170"/>
    </row>
    <row r="6" spans="2:10" x14ac:dyDescent="0.2">
      <c r="B6" s="171"/>
      <c r="C6" s="783" t="s">
        <v>28</v>
      </c>
      <c r="D6" s="281" t="s">
        <v>29</v>
      </c>
      <c r="E6" s="174">
        <v>0</v>
      </c>
      <c r="F6" s="174">
        <v>0</v>
      </c>
      <c r="G6" s="459">
        <v>0</v>
      </c>
      <c r="H6" s="532">
        <v>0</v>
      </c>
      <c r="I6" s="465">
        <v>0</v>
      </c>
      <c r="J6" s="170"/>
    </row>
    <row r="7" spans="2:10" x14ac:dyDescent="0.2">
      <c r="B7" s="175"/>
      <c r="C7" s="784"/>
      <c r="D7" s="282" t="s">
        <v>30</v>
      </c>
      <c r="E7" s="176">
        <v>0</v>
      </c>
      <c r="F7" s="176">
        <v>0</v>
      </c>
      <c r="G7" s="460">
        <v>143</v>
      </c>
      <c r="H7" s="533">
        <v>49</v>
      </c>
      <c r="I7" s="466">
        <v>5</v>
      </c>
      <c r="J7" s="177"/>
    </row>
    <row r="8" spans="2:10" x14ac:dyDescent="0.2">
      <c r="B8" s="178" t="s">
        <v>31</v>
      </c>
      <c r="C8" s="179"/>
      <c r="D8" s="280"/>
      <c r="E8" s="173">
        <v>2.4</v>
      </c>
      <c r="F8" s="173">
        <v>8</v>
      </c>
      <c r="G8" s="458">
        <v>120.6</v>
      </c>
      <c r="H8" s="531">
        <v>13.7</v>
      </c>
      <c r="I8" s="464">
        <v>28</v>
      </c>
      <c r="J8" s="170"/>
    </row>
    <row r="9" spans="2:10" x14ac:dyDescent="0.2">
      <c r="B9" s="178" t="s">
        <v>32</v>
      </c>
      <c r="C9" s="179"/>
      <c r="D9" s="280"/>
      <c r="E9" s="173">
        <v>8.1999999999999993</v>
      </c>
      <c r="F9" s="173">
        <v>18.2</v>
      </c>
      <c r="G9" s="458">
        <v>25.4</v>
      </c>
      <c r="H9" s="531">
        <v>0.5</v>
      </c>
      <c r="I9" s="464">
        <v>36.4</v>
      </c>
      <c r="J9" s="170"/>
    </row>
    <row r="10" spans="2:10" x14ac:dyDescent="0.2">
      <c r="B10" s="180" t="s">
        <v>35</v>
      </c>
      <c r="C10" s="181"/>
      <c r="D10" s="283"/>
      <c r="E10" s="182">
        <v>95</v>
      </c>
      <c r="F10" s="182">
        <v>24590</v>
      </c>
      <c r="G10" s="177">
        <v>133</v>
      </c>
      <c r="H10" s="534">
        <v>12</v>
      </c>
      <c r="I10" s="467">
        <v>28</v>
      </c>
      <c r="J10" s="177"/>
    </row>
    <row r="11" spans="2:10" x14ac:dyDescent="0.2">
      <c r="B11" s="171"/>
      <c r="C11" s="183" t="s">
        <v>36</v>
      </c>
      <c r="D11" s="284"/>
      <c r="E11" s="184">
        <v>95</v>
      </c>
      <c r="F11" s="184">
        <v>24590</v>
      </c>
      <c r="G11" s="461">
        <v>133</v>
      </c>
      <c r="H11" s="535">
        <v>12</v>
      </c>
      <c r="I11" s="468">
        <v>28</v>
      </c>
      <c r="J11" s="170"/>
    </row>
    <row r="12" spans="2:10" x14ac:dyDescent="0.2">
      <c r="B12" s="178" t="s">
        <v>37</v>
      </c>
      <c r="C12" s="179"/>
      <c r="D12" s="280"/>
      <c r="E12" s="173">
        <v>5</v>
      </c>
      <c r="F12" s="173">
        <v>27.6</v>
      </c>
      <c r="G12" s="458">
        <v>5.6</v>
      </c>
      <c r="H12" s="531">
        <v>118.6</v>
      </c>
      <c r="I12" s="464">
        <v>1.9</v>
      </c>
      <c r="J12" s="177"/>
    </row>
    <row r="13" spans="2:10" x14ac:dyDescent="0.2">
      <c r="B13" s="178" t="s">
        <v>38</v>
      </c>
      <c r="C13" s="179"/>
      <c r="D13" s="280"/>
      <c r="E13" s="173">
        <v>0.1</v>
      </c>
      <c r="F13" s="173">
        <v>3.4</v>
      </c>
      <c r="G13" s="458">
        <v>0</v>
      </c>
      <c r="H13" s="531">
        <v>3.7</v>
      </c>
      <c r="I13" s="464">
        <v>0</v>
      </c>
      <c r="J13" s="177"/>
    </row>
    <row r="14" spans="2:10" ht="13.8" thickBot="1" x14ac:dyDescent="0.25">
      <c r="B14" s="185" t="s">
        <v>39</v>
      </c>
      <c r="C14" s="186"/>
      <c r="D14" s="285"/>
      <c r="E14" s="187">
        <v>3.4</v>
      </c>
      <c r="F14" s="187">
        <v>7.5</v>
      </c>
      <c r="G14" s="462">
        <v>0.1</v>
      </c>
      <c r="H14" s="536">
        <v>0.1</v>
      </c>
      <c r="I14" s="469">
        <v>0</v>
      </c>
      <c r="J14" s="170"/>
    </row>
    <row r="15" spans="2:10" x14ac:dyDescent="0.2">
      <c r="I15" s="165"/>
      <c r="J15" s="165"/>
    </row>
    <row r="16" spans="2:10" x14ac:dyDescent="0.2">
      <c r="I16" s="165"/>
      <c r="J16" s="165"/>
    </row>
    <row r="17" spans="9:10" x14ac:dyDescent="0.2">
      <c r="I17" s="165"/>
      <c r="J17" s="165"/>
    </row>
    <row r="18" spans="9:10" x14ac:dyDescent="0.2">
      <c r="I18" s="165"/>
      <c r="J18" s="165"/>
    </row>
  </sheetData>
  <mergeCells count="7">
    <mergeCell ref="I2:I3"/>
    <mergeCell ref="G2:G3"/>
    <mergeCell ref="H2:H3"/>
    <mergeCell ref="C6:C7"/>
    <mergeCell ref="B2:D3"/>
    <mergeCell ref="E2:E3"/>
    <mergeCell ref="F2:F3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13</vt:lpstr>
      <vt:lpstr>14</vt:lpstr>
      <vt:lpstr>15</vt:lpstr>
      <vt:lpstr>参１</vt:lpstr>
      <vt:lpstr>参２</vt:lpstr>
      <vt:lpstr>1-1</vt:lpstr>
      <vt:lpstr>1-2</vt:lpstr>
      <vt:lpstr>1-3</vt:lpstr>
      <vt:lpstr>1-4</vt:lpstr>
      <vt:lpstr>Sheet5</vt:lpstr>
      <vt:lpstr>'11'!Print_Area</vt:lpstr>
      <vt:lpstr>'２'!Print_Area</vt:lpstr>
      <vt:lpstr>'４'!Print_Area</vt:lpstr>
      <vt:lpstr>'６'!Print_Area</vt:lpstr>
      <vt:lpstr>'８'!Print_Area</vt:lpstr>
      <vt:lpstr>'９'!Print_Area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2022-07-28T05:05:23Z</dcterms:created>
  <dcterms:modified xsi:type="dcterms:W3CDTF">2022-07-28T05:05:23Z</dcterms:modified>
</cp:coreProperties>
</file>