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0"/>
  <workbookPr filterPrivacy="1" codeName="ThisWorkbook"/>
  <xr:revisionPtr revIDLastSave="0" documentId="13_ncr:1_{19F4506A-BC44-4BA3-9C36-5A4393F8A9E4}" xr6:coauthVersionLast="36" xr6:coauthVersionMax="36" xr10:uidLastSave="{00000000-0000-0000-0000-000000000000}"/>
  <bookViews>
    <workbookView xWindow="0" yWindow="0" windowWidth="24000" windowHeight="9216" xr2:uid="{00000000-000D-0000-FFFF-FFFF00000000}"/>
  </bookViews>
  <sheets>
    <sheet name="図表１" sheetId="1" r:id="rId1"/>
    <sheet name="図表２" sheetId="2" r:id="rId2"/>
    <sheet name="図表３ " sheetId="67" r:id="rId3"/>
    <sheet name="図表４ " sheetId="68" r:id="rId4"/>
    <sheet name="図表５" sheetId="116" r:id="rId5"/>
    <sheet name="図表６" sheetId="133" r:id="rId6"/>
    <sheet name="図表７" sheetId="70" r:id="rId7"/>
    <sheet name="図表８" sheetId="71" r:id="rId8"/>
    <sheet name="図表９" sheetId="117" r:id="rId9"/>
    <sheet name="図表10" sheetId="140" r:id="rId10"/>
    <sheet name="図表11" sheetId="85" r:id="rId11"/>
    <sheet name="図表12" sheetId="86" r:id="rId12"/>
    <sheet name="図表13" sheetId="118" r:id="rId13"/>
    <sheet name="図表14" sheetId="139" r:id="rId14"/>
    <sheet name="図表15" sheetId="110" r:id="rId15"/>
    <sheet name="図表16" sheetId="137" r:id="rId16"/>
    <sheet name="図表17" sheetId="112" r:id="rId17"/>
    <sheet name="図表18" sheetId="145" r:id="rId18"/>
    <sheet name="図表19" sheetId="92" r:id="rId19"/>
    <sheet name="図表20" sheetId="93" r:id="rId20"/>
    <sheet name="図表21" sheetId="94" r:id="rId21"/>
    <sheet name="図表22" sheetId="95" r:id="rId22"/>
    <sheet name="図表23" sheetId="134" r:id="rId23"/>
    <sheet name="図表24" sheetId="113" r:id="rId24"/>
    <sheet name="統計資料1(1)-1 " sheetId="73" r:id="rId25"/>
    <sheet name="統計資料1(1)-2 " sheetId="74" r:id="rId26"/>
    <sheet name="統計資料1(2)-1 " sheetId="75" r:id="rId27"/>
    <sheet name="統計資料1(2)-2 " sheetId="77" r:id="rId28"/>
    <sheet name="統計資料1(3)" sheetId="87" r:id="rId29"/>
    <sheet name="統計資料1(4)-1" sheetId="114" r:id="rId30"/>
    <sheet name="統計資料1(4)-2" sheetId="115" r:id="rId31"/>
    <sheet name="統計資料1(5)-1" sheetId="107" r:id="rId32"/>
    <sheet name="統計資料1(5)-2" sheetId="108" r:id="rId33"/>
    <sheet name="統計資料1(6)ア-1" sheetId="97" r:id="rId34"/>
    <sheet name="統計資料1(6)ア-2" sheetId="98" r:id="rId35"/>
    <sheet name="統計資料1(6)イ" sheetId="141" r:id="rId36"/>
    <sheet name="統計資料1(6)ウ" sheetId="101" r:id="rId37"/>
    <sheet name="統計資料1(7)-1 " sheetId="146" r:id="rId38"/>
    <sheet name="統計資料1(7)-2" sheetId="132" r:id="rId39"/>
    <sheet name="統計資料1(8)ア " sheetId="80" r:id="rId40"/>
    <sheet name="統計資料1(8)イ-1" sheetId="88" r:id="rId41"/>
    <sheet name="統計資料1(8)イ-2" sheetId="89" r:id="rId42"/>
    <sheet name="統計資料1(8)イ-3" sheetId="90" r:id="rId43"/>
    <sheet name="統計資料2(1)-1" sheetId="119" r:id="rId44"/>
    <sheet name="統計資料2(1)-2" sheetId="142" r:id="rId45"/>
    <sheet name="統計資料2(1)-3" sheetId="120" r:id="rId46"/>
    <sheet name="統計資料2(1)-4" sheetId="121" r:id="rId47"/>
    <sheet name="統計資料2(1)-5" sheetId="122" r:id="rId48"/>
    <sheet name="統計資料2(2)-1" sheetId="123" r:id="rId49"/>
    <sheet name="統計資料2(2)-2" sheetId="143" r:id="rId50"/>
    <sheet name="統計資料2(2)-3" sheetId="124" r:id="rId51"/>
    <sheet name="統計資料2(2)-4" sheetId="125" r:id="rId52"/>
    <sheet name="統計資料2(2)-5" sheetId="126" r:id="rId53"/>
    <sheet name="統計資料2(3)-1" sheetId="127" r:id="rId54"/>
    <sheet name="統計資料2(3)-2" sheetId="144" r:id="rId55"/>
    <sheet name="統計資料2(3)-3" sheetId="128" r:id="rId56"/>
    <sheet name="統計資料2(3)-4" sheetId="129" r:id="rId57"/>
    <sheet name="統計資料2(3)-5" sheetId="130" r:id="rId58"/>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 i="77" l="1"/>
  <c r="G10" i="77"/>
  <c r="E10" i="77"/>
  <c r="C10" i="77"/>
  <c r="I9" i="74"/>
  <c r="G9" i="74"/>
  <c r="E9" i="74"/>
  <c r="C9" i="74"/>
  <c r="F3" i="141" l="1"/>
  <c r="K6" i="80" l="1"/>
  <c r="J6" i="80"/>
  <c r="I6" i="80"/>
  <c r="H6" i="80"/>
  <c r="C4" i="130" l="1"/>
  <c r="C5" i="130"/>
  <c r="C6" i="130"/>
  <c r="C7" i="130"/>
  <c r="C8" i="130"/>
  <c r="C9" i="130"/>
  <c r="C3" i="130"/>
  <c r="C4" i="129"/>
  <c r="C5" i="129"/>
  <c r="C6" i="129"/>
  <c r="C7" i="129"/>
  <c r="C8" i="129"/>
  <c r="C3" i="129"/>
  <c r="C4" i="128"/>
  <c r="C5" i="128"/>
  <c r="C6" i="128"/>
  <c r="C7" i="128"/>
  <c r="C8" i="128"/>
  <c r="C9" i="128"/>
  <c r="C10" i="128"/>
  <c r="C3" i="128"/>
  <c r="C4" i="126"/>
  <c r="C5" i="126"/>
  <c r="C6" i="126"/>
  <c r="C7" i="126"/>
  <c r="C8" i="126"/>
  <c r="C9" i="126"/>
  <c r="C3" i="126"/>
  <c r="C4" i="125"/>
  <c r="C5" i="125"/>
  <c r="C6" i="125"/>
  <c r="C7" i="125"/>
  <c r="C8" i="125"/>
  <c r="C3" i="125"/>
  <c r="C4" i="124"/>
  <c r="C5" i="124"/>
  <c r="C6" i="124"/>
  <c r="C7" i="124"/>
  <c r="C8" i="124"/>
  <c r="C9" i="124"/>
  <c r="C10" i="124"/>
  <c r="C3" i="124"/>
  <c r="C8" i="121" l="1"/>
  <c r="C7" i="121"/>
  <c r="C6" i="121"/>
  <c r="C5" i="121"/>
  <c r="C4" i="121"/>
  <c r="C3" i="121"/>
  <c r="C9" i="122"/>
  <c r="C8" i="122"/>
  <c r="C7" i="122"/>
  <c r="C6" i="122"/>
  <c r="C5" i="122"/>
  <c r="C4" i="122"/>
  <c r="C3" i="122"/>
  <c r="C10" i="120"/>
  <c r="C9" i="120"/>
  <c r="C8" i="120"/>
  <c r="C7" i="120"/>
  <c r="C6" i="120"/>
  <c r="C5" i="120"/>
  <c r="C4" i="120"/>
  <c r="C3" i="120"/>
  <c r="J4" i="144" l="1"/>
  <c r="S4" i="143"/>
  <c r="R4" i="143"/>
  <c r="B14" i="123"/>
  <c r="C14" i="123"/>
  <c r="D14" i="123"/>
  <c r="E14" i="123"/>
  <c r="F14" i="123"/>
  <c r="G14" i="123"/>
  <c r="H14" i="123"/>
  <c r="I14" i="123"/>
  <c r="J14" i="123"/>
  <c r="K14" i="123"/>
  <c r="L14" i="123"/>
  <c r="M14" i="123"/>
  <c r="N14" i="123"/>
  <c r="O14" i="123"/>
  <c r="P3" i="123"/>
  <c r="Q3" i="123"/>
  <c r="P4" i="123"/>
  <c r="Q4" i="123"/>
  <c r="P5" i="123"/>
  <c r="Q5" i="123"/>
  <c r="P6" i="123"/>
  <c r="Q6" i="123"/>
  <c r="P7" i="123"/>
  <c r="Q7" i="123"/>
  <c r="P8" i="123"/>
  <c r="Q8" i="123"/>
  <c r="P9" i="123"/>
  <c r="Q9" i="123"/>
  <c r="P10" i="123"/>
  <c r="Q10" i="123"/>
  <c r="P11" i="123"/>
  <c r="Q11" i="123"/>
  <c r="P12" i="123"/>
  <c r="Q12" i="123"/>
  <c r="P13" i="123"/>
  <c r="Q13" i="123"/>
  <c r="D14" i="119"/>
  <c r="C14" i="119"/>
  <c r="E13" i="119"/>
  <c r="E12" i="119"/>
  <c r="E11" i="119"/>
  <c r="E10" i="119"/>
  <c r="E9" i="119"/>
  <c r="E8" i="119"/>
  <c r="E7" i="119"/>
  <c r="E6" i="119"/>
  <c r="E5" i="119"/>
  <c r="E4" i="119"/>
  <c r="E3" i="119"/>
  <c r="T4" i="143" l="1"/>
  <c r="R7" i="123"/>
  <c r="R3" i="123"/>
  <c r="R8" i="123"/>
  <c r="R5" i="123"/>
  <c r="R4" i="123"/>
  <c r="Q14" i="123"/>
  <c r="R6" i="123"/>
  <c r="R9" i="123"/>
  <c r="R10" i="123"/>
  <c r="R13" i="123"/>
  <c r="R12" i="123"/>
  <c r="R11" i="123"/>
  <c r="P14" i="123"/>
  <c r="E14" i="119"/>
  <c r="F4" i="119" s="1"/>
  <c r="R14" i="123" l="1"/>
  <c r="S11" i="123" s="1"/>
  <c r="S12" i="123"/>
  <c r="F13" i="119"/>
  <c r="F6" i="119"/>
  <c r="F8" i="119"/>
  <c r="F5" i="119"/>
  <c r="F12" i="119"/>
  <c r="F10" i="119"/>
  <c r="F9" i="119"/>
  <c r="F11" i="119"/>
  <c r="F7" i="119"/>
  <c r="F3" i="119"/>
  <c r="S7" i="123" l="1"/>
  <c r="S3" i="123"/>
  <c r="S13" i="123"/>
  <c r="S4" i="123"/>
  <c r="S9" i="123"/>
  <c r="S10" i="123"/>
  <c r="S5" i="123"/>
  <c r="S8" i="123"/>
  <c r="S6" i="123"/>
  <c r="F3" i="127"/>
  <c r="G3" i="127"/>
  <c r="F4" i="127"/>
  <c r="G4" i="127"/>
  <c r="F5" i="127"/>
  <c r="H5" i="127" s="1"/>
  <c r="G5" i="127"/>
  <c r="F6" i="127"/>
  <c r="G6" i="127"/>
  <c r="F7" i="127"/>
  <c r="G7" i="127"/>
  <c r="F8" i="127"/>
  <c r="G8" i="127"/>
  <c r="F9" i="127"/>
  <c r="G9" i="127"/>
  <c r="F10" i="127"/>
  <c r="G10" i="127"/>
  <c r="F11" i="127"/>
  <c r="G11" i="127"/>
  <c r="F12" i="127"/>
  <c r="G12" i="127"/>
  <c r="F13" i="127"/>
  <c r="G13" i="127"/>
  <c r="B14" i="127"/>
  <c r="C14" i="127"/>
  <c r="D14" i="127"/>
  <c r="E14" i="127"/>
  <c r="H9" i="127" l="1"/>
  <c r="H12" i="127"/>
  <c r="H8" i="127"/>
  <c r="H4" i="127"/>
  <c r="H7" i="127"/>
  <c r="H3" i="127"/>
  <c r="G14" i="127"/>
  <c r="H10" i="127"/>
  <c r="H6" i="127"/>
  <c r="H11" i="127"/>
  <c r="H13" i="127"/>
  <c r="F14" i="127"/>
  <c r="H14" i="127" l="1"/>
  <c r="I4" i="127" s="1"/>
  <c r="I3" i="127" l="1"/>
  <c r="I12" i="127"/>
  <c r="I8" i="127"/>
  <c r="I6" i="127"/>
  <c r="I11" i="127"/>
  <c r="I13" i="127"/>
  <c r="I5" i="127"/>
  <c r="I9" i="127"/>
  <c r="I10" i="127"/>
  <c r="I7" i="127"/>
  <c r="E31" i="1" l="1"/>
  <c r="D31" i="1"/>
  <c r="C31" i="1" l="1"/>
  <c r="B31" i="1"/>
</calcChain>
</file>

<file path=xl/sharedStrings.xml><?xml version="1.0" encoding="utf-8"?>
<sst xmlns="http://schemas.openxmlformats.org/spreadsheetml/2006/main" count="820" uniqueCount="398">
  <si>
    <t>利殖勧誘事犯</t>
  </si>
  <si>
    <t>特定商取引等事犯</t>
  </si>
  <si>
    <t>ヤミ金融事犯</t>
  </si>
  <si>
    <t>薬事関係事犯</t>
  </si>
  <si>
    <t>医事関係事犯</t>
  </si>
  <si>
    <t>公衆衛生関係事犯</t>
  </si>
  <si>
    <t>営業秘密侵害事犯</t>
  </si>
  <si>
    <t>合計</t>
  </si>
  <si>
    <t>平成27年</t>
    <rPh sb="0" eb="2">
      <t>ヘイセイ</t>
    </rPh>
    <rPh sb="4" eb="5">
      <t>ネン</t>
    </rPh>
    <phoneticPr fontId="2"/>
  </si>
  <si>
    <t>分類</t>
    <rPh sb="0" eb="2">
      <t>ブンルイ</t>
    </rPh>
    <phoneticPr fontId="2"/>
  </si>
  <si>
    <t>検挙事件数（単位：事件）</t>
    <rPh sb="0" eb="2">
      <t>ケンキョ</t>
    </rPh>
    <rPh sb="2" eb="5">
      <t>ジケンスウ</t>
    </rPh>
    <rPh sb="6" eb="8">
      <t>タンイ</t>
    </rPh>
    <rPh sb="9" eb="11">
      <t>ジケン</t>
    </rPh>
    <phoneticPr fontId="2"/>
  </si>
  <si>
    <t>過去10年間における利殖勧誘事犯の検挙事件数の推移</t>
    <rPh sb="0" eb="2">
      <t>カコ</t>
    </rPh>
    <rPh sb="4" eb="6">
      <t>ネンカン</t>
    </rPh>
    <rPh sb="10" eb="12">
      <t>リショク</t>
    </rPh>
    <rPh sb="12" eb="14">
      <t>カンユウ</t>
    </rPh>
    <rPh sb="14" eb="16">
      <t>ジハン</t>
    </rPh>
    <rPh sb="17" eb="19">
      <t>ケンキョ</t>
    </rPh>
    <rPh sb="19" eb="22">
      <t>ジケンスウ</t>
    </rPh>
    <rPh sb="23" eb="25">
      <t>スイイ</t>
    </rPh>
    <phoneticPr fontId="2"/>
  </si>
  <si>
    <t>平成23年</t>
    <rPh sb="0" eb="2">
      <t>ヘイセイ</t>
    </rPh>
    <rPh sb="4" eb="5">
      <t>ネン</t>
    </rPh>
    <phoneticPr fontId="2"/>
  </si>
  <si>
    <t>平成24年</t>
    <rPh sb="0" eb="2">
      <t>ヘイセイ</t>
    </rPh>
    <rPh sb="4" eb="5">
      <t>ネン</t>
    </rPh>
    <phoneticPr fontId="2"/>
  </si>
  <si>
    <t>平成25年</t>
    <rPh sb="0" eb="2">
      <t>ヘイセイ</t>
    </rPh>
    <rPh sb="4" eb="5">
      <t>ネン</t>
    </rPh>
    <phoneticPr fontId="2"/>
  </si>
  <si>
    <t>平成26年</t>
    <rPh sb="0" eb="2">
      <t>ヘイセイ</t>
    </rPh>
    <rPh sb="4" eb="5">
      <t>ネン</t>
    </rPh>
    <phoneticPr fontId="2"/>
  </si>
  <si>
    <t>平成28年</t>
    <rPh sb="0" eb="2">
      <t>ヘイセイ</t>
    </rPh>
    <rPh sb="4" eb="5">
      <t>ネン</t>
    </rPh>
    <phoneticPr fontId="2"/>
  </si>
  <si>
    <t>分類１</t>
    <rPh sb="0" eb="2">
      <t>ブンルイ</t>
    </rPh>
    <phoneticPr fontId="2"/>
  </si>
  <si>
    <t>デリバティブ取引</t>
  </si>
  <si>
    <t>デリバティブ取引</t>
    <rPh sb="6" eb="8">
      <t>トリヒキ</t>
    </rPh>
    <phoneticPr fontId="2"/>
  </si>
  <si>
    <t>未公開株</t>
  </si>
  <si>
    <t>未公開株</t>
    <rPh sb="0" eb="3">
      <t>ミコウカイ</t>
    </rPh>
    <rPh sb="3" eb="4">
      <t>カブ</t>
    </rPh>
    <phoneticPr fontId="2"/>
  </si>
  <si>
    <t>公社債</t>
  </si>
  <si>
    <t>公社債</t>
    <rPh sb="0" eb="3">
      <t>コウシャサイ</t>
    </rPh>
    <phoneticPr fontId="2"/>
  </si>
  <si>
    <t>その他の預り金</t>
    <rPh sb="2" eb="3">
      <t>ホカ</t>
    </rPh>
    <rPh sb="4" eb="5">
      <t>アズ</t>
    </rPh>
    <rPh sb="6" eb="7">
      <t>キン</t>
    </rPh>
    <phoneticPr fontId="2"/>
  </si>
  <si>
    <t>その他</t>
  </si>
  <si>
    <t>その他</t>
    <rPh sb="2" eb="3">
      <t>タ</t>
    </rPh>
    <phoneticPr fontId="2"/>
  </si>
  <si>
    <t>割合（単位：％）</t>
    <rPh sb="0" eb="2">
      <t>ワリアイ</t>
    </rPh>
    <rPh sb="3" eb="5">
      <t>タンイ</t>
    </rPh>
    <phoneticPr fontId="2"/>
  </si>
  <si>
    <t>過去10年間における特定商取引等事犯の検挙事件数の推移</t>
    <rPh sb="0" eb="2">
      <t>カコ</t>
    </rPh>
    <rPh sb="4" eb="6">
      <t>ネンカン</t>
    </rPh>
    <rPh sb="10" eb="12">
      <t>トクテイ</t>
    </rPh>
    <rPh sb="12" eb="15">
      <t>ショウトリヒキ</t>
    </rPh>
    <rPh sb="15" eb="16">
      <t>トウ</t>
    </rPh>
    <rPh sb="16" eb="18">
      <t>ジハン</t>
    </rPh>
    <rPh sb="19" eb="21">
      <t>ケンキョ</t>
    </rPh>
    <rPh sb="21" eb="24">
      <t>ジケンスウ</t>
    </rPh>
    <rPh sb="25" eb="27">
      <t>スイイ</t>
    </rPh>
    <phoneticPr fontId="2"/>
  </si>
  <si>
    <t>訪問販売</t>
  </si>
  <si>
    <t>訪問販売</t>
    <rPh sb="0" eb="2">
      <t>ホウモン</t>
    </rPh>
    <rPh sb="2" eb="4">
      <t>ハンバイ</t>
    </rPh>
    <phoneticPr fontId="2"/>
  </si>
  <si>
    <t>訪問購入</t>
  </si>
  <si>
    <t>訪問購入</t>
    <rPh sb="0" eb="2">
      <t>ホウモン</t>
    </rPh>
    <rPh sb="2" eb="4">
      <t>コウニュウ</t>
    </rPh>
    <phoneticPr fontId="2"/>
  </si>
  <si>
    <t>電話勧誘販売</t>
  </si>
  <si>
    <t>電話勧誘販売</t>
    <rPh sb="0" eb="2">
      <t>デンワ</t>
    </rPh>
    <rPh sb="2" eb="4">
      <t>カンユウ</t>
    </rPh>
    <rPh sb="4" eb="6">
      <t>ハンバイ</t>
    </rPh>
    <phoneticPr fontId="2"/>
  </si>
  <si>
    <t>特定継続的役務提供</t>
  </si>
  <si>
    <t>特定継続的役務提供</t>
    <rPh sb="0" eb="2">
      <t>トクテイ</t>
    </rPh>
    <rPh sb="2" eb="5">
      <t>ケイゾクテキ</t>
    </rPh>
    <rPh sb="5" eb="7">
      <t>エキム</t>
    </rPh>
    <rPh sb="7" eb="9">
      <t>テイキョウ</t>
    </rPh>
    <phoneticPr fontId="2"/>
  </si>
  <si>
    <t>通信販売</t>
  </si>
  <si>
    <t>通信販売</t>
    <rPh sb="0" eb="2">
      <t>ツウシン</t>
    </rPh>
    <rPh sb="2" eb="4">
      <t>ハンバイ</t>
    </rPh>
    <phoneticPr fontId="2"/>
  </si>
  <si>
    <t>連鎖販売取引</t>
  </si>
  <si>
    <t>業務提供誘引販売取引</t>
  </si>
  <si>
    <t>廃棄物事犯検挙事件数（単位：事件）</t>
    <rPh sb="0" eb="3">
      <t>ハイキブツ</t>
    </rPh>
    <rPh sb="3" eb="5">
      <t>ジハン</t>
    </rPh>
    <rPh sb="5" eb="7">
      <t>ケンキョ</t>
    </rPh>
    <rPh sb="7" eb="10">
      <t>ジケンスウ</t>
    </rPh>
    <rPh sb="11" eb="13">
      <t>タンイ</t>
    </rPh>
    <rPh sb="14" eb="16">
      <t>ジケン</t>
    </rPh>
    <phoneticPr fontId="2"/>
  </si>
  <si>
    <t>検挙事件数（単位：事件）</t>
    <rPh sb="0" eb="2">
      <t>ケンキョ</t>
    </rPh>
    <rPh sb="2" eb="4">
      <t>ジケン</t>
    </rPh>
    <rPh sb="4" eb="5">
      <t>カズ</t>
    </rPh>
    <rPh sb="6" eb="8">
      <t>タンイ</t>
    </rPh>
    <rPh sb="9" eb="11">
      <t>ジケン</t>
    </rPh>
    <rPh sb="10" eb="11">
      <t>ケン</t>
    </rPh>
    <phoneticPr fontId="2"/>
  </si>
  <si>
    <t>動物虐待事犯の検挙事件数の推移</t>
    <rPh sb="0" eb="2">
      <t>ドウブツ</t>
    </rPh>
    <rPh sb="2" eb="4">
      <t>ギャクタイ</t>
    </rPh>
    <rPh sb="4" eb="6">
      <t>ジハン</t>
    </rPh>
    <rPh sb="7" eb="9">
      <t>ケンキョ</t>
    </rPh>
    <rPh sb="9" eb="12">
      <t>ジケンスウ</t>
    </rPh>
    <rPh sb="13" eb="15">
      <t>スイイ</t>
    </rPh>
    <phoneticPr fontId="2"/>
  </si>
  <si>
    <t>薬事関係事犯検挙事件数（単位：事件）</t>
    <rPh sb="0" eb="2">
      <t>ヤクジ</t>
    </rPh>
    <rPh sb="2" eb="4">
      <t>カンケイ</t>
    </rPh>
    <rPh sb="4" eb="6">
      <t>ジハン</t>
    </rPh>
    <rPh sb="6" eb="8">
      <t>ケンキョ</t>
    </rPh>
    <rPh sb="8" eb="10">
      <t>ジケン</t>
    </rPh>
    <rPh sb="10" eb="11">
      <t>カズ</t>
    </rPh>
    <rPh sb="12" eb="14">
      <t>タンイ</t>
    </rPh>
    <rPh sb="15" eb="17">
      <t>ジケン</t>
    </rPh>
    <phoneticPr fontId="2"/>
  </si>
  <si>
    <t>医事関係事犯検挙事件数（単位：事件）</t>
    <rPh sb="0" eb="2">
      <t>イジ</t>
    </rPh>
    <rPh sb="2" eb="4">
      <t>カンケイ</t>
    </rPh>
    <rPh sb="4" eb="6">
      <t>ジハン</t>
    </rPh>
    <rPh sb="6" eb="8">
      <t>ケンキョ</t>
    </rPh>
    <rPh sb="8" eb="10">
      <t>ジケン</t>
    </rPh>
    <rPh sb="10" eb="11">
      <t>カズ</t>
    </rPh>
    <rPh sb="12" eb="14">
      <t>タンイ</t>
    </rPh>
    <rPh sb="15" eb="17">
      <t>ジケン</t>
    </rPh>
    <phoneticPr fontId="2"/>
  </si>
  <si>
    <t>公衆衛生関係事犯検挙事件数（単位：事件）</t>
    <rPh sb="0" eb="2">
      <t>コウシュウ</t>
    </rPh>
    <rPh sb="2" eb="4">
      <t>エイセイ</t>
    </rPh>
    <rPh sb="4" eb="6">
      <t>カンケイ</t>
    </rPh>
    <rPh sb="6" eb="8">
      <t>ジハン</t>
    </rPh>
    <rPh sb="8" eb="10">
      <t>ケンキョ</t>
    </rPh>
    <rPh sb="10" eb="12">
      <t>ジケン</t>
    </rPh>
    <rPh sb="12" eb="13">
      <t>カズ</t>
    </rPh>
    <rPh sb="14" eb="16">
      <t>タンイ</t>
    </rPh>
    <rPh sb="17" eb="19">
      <t>ジケン</t>
    </rPh>
    <phoneticPr fontId="2"/>
  </si>
  <si>
    <t>商標権侵害事犯検挙事件数（単位：事件）</t>
    <rPh sb="0" eb="3">
      <t>ショウヒョウケン</t>
    </rPh>
    <rPh sb="3" eb="5">
      <t>シンガイ</t>
    </rPh>
    <rPh sb="5" eb="7">
      <t>ジハン</t>
    </rPh>
    <rPh sb="7" eb="9">
      <t>ケンキョ</t>
    </rPh>
    <rPh sb="9" eb="12">
      <t>ジケンスウ</t>
    </rPh>
    <rPh sb="13" eb="15">
      <t>タンイ</t>
    </rPh>
    <rPh sb="16" eb="18">
      <t>ジケン</t>
    </rPh>
    <phoneticPr fontId="2"/>
  </si>
  <si>
    <t>著作権侵害事犯検挙事件数（単位：事件）</t>
    <rPh sb="0" eb="3">
      <t>チョサクケン</t>
    </rPh>
    <rPh sb="3" eb="5">
      <t>シンガイ</t>
    </rPh>
    <rPh sb="5" eb="7">
      <t>ジハン</t>
    </rPh>
    <rPh sb="7" eb="9">
      <t>ケンキョ</t>
    </rPh>
    <rPh sb="9" eb="12">
      <t>ジケンスウ</t>
    </rPh>
    <rPh sb="13" eb="15">
      <t>タンイ</t>
    </rPh>
    <rPh sb="16" eb="18">
      <t>ジケン</t>
    </rPh>
    <phoneticPr fontId="2"/>
  </si>
  <si>
    <t>商標権侵害事犯検挙事件に占めるインターネット利用事犯の割合（単位：％）</t>
    <rPh sb="0" eb="3">
      <t>ショウヒョウケン</t>
    </rPh>
    <rPh sb="3" eb="5">
      <t>シンガイ</t>
    </rPh>
    <rPh sb="5" eb="7">
      <t>ジハン</t>
    </rPh>
    <rPh sb="7" eb="9">
      <t>ケンキョ</t>
    </rPh>
    <rPh sb="9" eb="11">
      <t>ジケン</t>
    </rPh>
    <rPh sb="12" eb="13">
      <t>シ</t>
    </rPh>
    <rPh sb="22" eb="24">
      <t>リヨウ</t>
    </rPh>
    <rPh sb="24" eb="26">
      <t>ジハン</t>
    </rPh>
    <rPh sb="27" eb="29">
      <t>ワリアイ</t>
    </rPh>
    <rPh sb="30" eb="32">
      <t>タンイ</t>
    </rPh>
    <phoneticPr fontId="2"/>
  </si>
  <si>
    <t>著作権侵害事犯検挙事件に占めるインターネット利用事犯の割合（単位：％）</t>
    <rPh sb="0" eb="3">
      <t>チョサクケン</t>
    </rPh>
    <rPh sb="3" eb="5">
      <t>シンガイ</t>
    </rPh>
    <rPh sb="5" eb="7">
      <t>ジハン</t>
    </rPh>
    <rPh sb="7" eb="9">
      <t>ケンキョ</t>
    </rPh>
    <rPh sb="9" eb="11">
      <t>ジケン</t>
    </rPh>
    <rPh sb="12" eb="13">
      <t>シ</t>
    </rPh>
    <rPh sb="22" eb="24">
      <t>リヨウ</t>
    </rPh>
    <rPh sb="24" eb="26">
      <t>ジハン</t>
    </rPh>
    <rPh sb="27" eb="29">
      <t>ワリアイ</t>
    </rPh>
    <rPh sb="30" eb="32">
      <t>タンイ</t>
    </rPh>
    <phoneticPr fontId="2"/>
  </si>
  <si>
    <t>営業秘密侵害事犯の検挙事件数の推移</t>
    <rPh sb="0" eb="2">
      <t>エイギョウ</t>
    </rPh>
    <rPh sb="2" eb="4">
      <t>ヒミツ</t>
    </rPh>
    <rPh sb="4" eb="6">
      <t>シンガイ</t>
    </rPh>
    <rPh sb="6" eb="8">
      <t>ジハン</t>
    </rPh>
    <rPh sb="9" eb="11">
      <t>ケンキョ</t>
    </rPh>
    <rPh sb="11" eb="14">
      <t>ジケンスウ</t>
    </rPh>
    <rPh sb="15" eb="17">
      <t>スイイ</t>
    </rPh>
    <phoneticPr fontId="2"/>
  </si>
  <si>
    <t>相談受理件数（単位：件）</t>
    <rPh sb="0" eb="2">
      <t>ソウダン</t>
    </rPh>
    <rPh sb="2" eb="4">
      <t>ジュリ</t>
    </rPh>
    <rPh sb="4" eb="6">
      <t>ケンスウ</t>
    </rPh>
    <rPh sb="5" eb="6">
      <t>カズ</t>
    </rPh>
    <rPh sb="7" eb="9">
      <t>タンイ</t>
    </rPh>
    <rPh sb="10" eb="11">
      <t>ケン</t>
    </rPh>
    <rPh sb="11" eb="12">
      <t>ジケン</t>
    </rPh>
    <phoneticPr fontId="2"/>
  </si>
  <si>
    <t>最近５年間における利殖勧誘事犯の検挙状況の推移</t>
    <rPh sb="0" eb="2">
      <t>サイキン</t>
    </rPh>
    <rPh sb="3" eb="5">
      <t>ネンカン</t>
    </rPh>
    <rPh sb="9" eb="11">
      <t>リショク</t>
    </rPh>
    <rPh sb="11" eb="13">
      <t>カンユウ</t>
    </rPh>
    <rPh sb="13" eb="15">
      <t>ジハン</t>
    </rPh>
    <rPh sb="16" eb="18">
      <t>ケンキョ</t>
    </rPh>
    <rPh sb="18" eb="20">
      <t>ジョウキョウ</t>
    </rPh>
    <rPh sb="21" eb="23">
      <t>スイイ</t>
    </rPh>
    <phoneticPr fontId="2"/>
  </si>
  <si>
    <t>検挙事件数（単位：事件）</t>
    <rPh sb="6" eb="8">
      <t>タンイ</t>
    </rPh>
    <rPh sb="9" eb="11">
      <t>ジケン</t>
    </rPh>
    <phoneticPr fontId="2"/>
  </si>
  <si>
    <t>検挙人員（単位：人）</t>
    <rPh sb="5" eb="7">
      <t>タンイ</t>
    </rPh>
    <rPh sb="8" eb="9">
      <t>ニン</t>
    </rPh>
    <phoneticPr fontId="2"/>
  </si>
  <si>
    <t>検挙法人数（単位：法人）</t>
    <rPh sb="6" eb="8">
      <t>タンイ</t>
    </rPh>
    <rPh sb="9" eb="11">
      <t>ホウジン</t>
    </rPh>
    <phoneticPr fontId="2"/>
  </si>
  <si>
    <t>被害人員（単位：人）</t>
    <rPh sb="5" eb="7">
      <t>タンイ</t>
    </rPh>
    <rPh sb="8" eb="9">
      <t>ニン</t>
    </rPh>
    <phoneticPr fontId="2"/>
  </si>
  <si>
    <t>被害額（単位：万円）</t>
    <rPh sb="4" eb="6">
      <t>タンイ</t>
    </rPh>
    <rPh sb="7" eb="8">
      <t>マン</t>
    </rPh>
    <rPh sb="8" eb="9">
      <t>エン</t>
    </rPh>
    <phoneticPr fontId="2"/>
  </si>
  <si>
    <t>上記以外の預り金</t>
  </si>
  <si>
    <t>注１　複数の類型にまたがる事犯については、表中で上位にある類型に計上している。</t>
    <phoneticPr fontId="2"/>
  </si>
  <si>
    <t>最近５年間における特定商取引等事犯の検挙状況の推移</t>
    <rPh sb="0" eb="2">
      <t>サイキン</t>
    </rPh>
    <rPh sb="3" eb="5">
      <t>ネンカン</t>
    </rPh>
    <rPh sb="9" eb="11">
      <t>トクテイ</t>
    </rPh>
    <rPh sb="11" eb="14">
      <t>ショウトリヒキ</t>
    </rPh>
    <rPh sb="14" eb="15">
      <t>トウ</t>
    </rPh>
    <rPh sb="15" eb="17">
      <t>ジハン</t>
    </rPh>
    <rPh sb="18" eb="20">
      <t>ケンキョ</t>
    </rPh>
    <rPh sb="20" eb="22">
      <t>ジョウキョウ</t>
    </rPh>
    <rPh sb="23" eb="25">
      <t>スイイ</t>
    </rPh>
    <phoneticPr fontId="2"/>
  </si>
  <si>
    <t>最近５年間におけるヤミ金融事犯の検挙状況の推移</t>
    <rPh sb="0" eb="2">
      <t>サイキン</t>
    </rPh>
    <rPh sb="3" eb="5">
      <t>ネンカン</t>
    </rPh>
    <rPh sb="11" eb="13">
      <t>キンユウ</t>
    </rPh>
    <rPh sb="13" eb="15">
      <t>ジハン</t>
    </rPh>
    <rPh sb="16" eb="18">
      <t>ケンキョ</t>
    </rPh>
    <rPh sb="18" eb="20">
      <t>ジョウキョウ</t>
    </rPh>
    <rPh sb="21" eb="23">
      <t>スイイ</t>
    </rPh>
    <phoneticPr fontId="2"/>
  </si>
  <si>
    <t>類型</t>
  </si>
  <si>
    <t>最近５年間における環境事犯の検挙状況の推移</t>
    <rPh sb="0" eb="2">
      <t>サイキン</t>
    </rPh>
    <rPh sb="3" eb="5">
      <t>ネンカン</t>
    </rPh>
    <rPh sb="9" eb="11">
      <t>カンキョウ</t>
    </rPh>
    <rPh sb="11" eb="13">
      <t>ジハン</t>
    </rPh>
    <rPh sb="14" eb="16">
      <t>ケンキョ</t>
    </rPh>
    <rPh sb="16" eb="18">
      <t>ジョウキョウ</t>
    </rPh>
    <rPh sb="19" eb="21">
      <t>スイイ</t>
    </rPh>
    <phoneticPr fontId="2"/>
  </si>
  <si>
    <t>廃棄物事犯のうち産業廃棄物事犯検挙事件数（単位：事件）</t>
    <rPh sb="0" eb="3">
      <t>ハイキブツ</t>
    </rPh>
    <rPh sb="3" eb="5">
      <t>ジハン</t>
    </rPh>
    <rPh sb="15" eb="17">
      <t>ケンキョ</t>
    </rPh>
    <rPh sb="17" eb="20">
      <t>ジケンスウ</t>
    </rPh>
    <rPh sb="21" eb="23">
      <t>タンイ</t>
    </rPh>
    <rPh sb="24" eb="26">
      <t>ジケン</t>
    </rPh>
    <phoneticPr fontId="2"/>
  </si>
  <si>
    <t>廃棄物事犯以外の環境事犯検挙事件数（単位：事件）</t>
    <rPh sb="12" eb="14">
      <t>ケンキョ</t>
    </rPh>
    <rPh sb="14" eb="17">
      <t>ジケンスウ</t>
    </rPh>
    <rPh sb="18" eb="20">
      <t>タンイ</t>
    </rPh>
    <rPh sb="21" eb="23">
      <t>ジケン</t>
    </rPh>
    <phoneticPr fontId="2"/>
  </si>
  <si>
    <t>廃棄物事犯のうち産業廃棄物事犯検挙人員（単位：人）</t>
    <rPh sb="0" eb="3">
      <t>ハイキブツ</t>
    </rPh>
    <rPh sb="3" eb="5">
      <t>ジハン</t>
    </rPh>
    <rPh sb="15" eb="17">
      <t>ケンキョ</t>
    </rPh>
    <rPh sb="17" eb="19">
      <t>ジンイン</t>
    </rPh>
    <rPh sb="20" eb="22">
      <t>タンイ</t>
    </rPh>
    <rPh sb="23" eb="24">
      <t>ニン</t>
    </rPh>
    <phoneticPr fontId="2"/>
  </si>
  <si>
    <t>廃棄物事犯以外の環境事犯検挙事件数（単位：人）</t>
    <rPh sb="12" eb="14">
      <t>ケンキョ</t>
    </rPh>
    <rPh sb="14" eb="17">
      <t>ジケンスウ</t>
    </rPh>
    <rPh sb="18" eb="20">
      <t>タンイ</t>
    </rPh>
    <rPh sb="21" eb="22">
      <t>ニン</t>
    </rPh>
    <phoneticPr fontId="2"/>
  </si>
  <si>
    <t>廃棄物事犯以外の環境事犯検挙法人数（単位：法人）</t>
    <rPh sb="12" eb="14">
      <t>ケンキョ</t>
    </rPh>
    <rPh sb="14" eb="17">
      <t>ホウジンスウ</t>
    </rPh>
    <rPh sb="18" eb="20">
      <t>タンイ</t>
    </rPh>
    <rPh sb="21" eb="23">
      <t>ホウジン</t>
    </rPh>
    <phoneticPr fontId="2"/>
  </si>
  <si>
    <t>廃棄物事犯のうち産業廃棄物事犯検挙法人数（単位：法人）</t>
    <rPh sb="0" eb="3">
      <t>ハイキブツ</t>
    </rPh>
    <rPh sb="3" eb="5">
      <t>ジハン</t>
    </rPh>
    <rPh sb="15" eb="17">
      <t>ケンキョ</t>
    </rPh>
    <rPh sb="17" eb="20">
      <t>ホウジンスウ</t>
    </rPh>
    <rPh sb="21" eb="23">
      <t>タンイ</t>
    </rPh>
    <rPh sb="24" eb="26">
      <t>ホウジン</t>
    </rPh>
    <phoneticPr fontId="2"/>
  </si>
  <si>
    <t>動物・鳥獣関係事犯</t>
  </si>
  <si>
    <t>廃棄物事犯のうち産業廃棄物事犯</t>
    <rPh sb="0" eb="3">
      <t>ハイキブツ</t>
    </rPh>
    <rPh sb="3" eb="5">
      <t>ジハン</t>
    </rPh>
    <phoneticPr fontId="2"/>
  </si>
  <si>
    <t>動物・鳥獣関係事犯のうち鳥獣保護関係事犯</t>
    <rPh sb="0" eb="2">
      <t>ドウブツ</t>
    </rPh>
    <rPh sb="3" eb="5">
      <t>チョウジュウ</t>
    </rPh>
    <rPh sb="5" eb="7">
      <t>カンケイ</t>
    </rPh>
    <rPh sb="7" eb="9">
      <t>ジハン</t>
    </rPh>
    <phoneticPr fontId="2"/>
  </si>
  <si>
    <t>動物・鳥獣関係事犯のうち動物虐待事犯</t>
    <rPh sb="0" eb="2">
      <t>ドウブツ</t>
    </rPh>
    <rPh sb="3" eb="5">
      <t>チョウジュウ</t>
    </rPh>
    <rPh sb="5" eb="7">
      <t>カンケイ</t>
    </rPh>
    <rPh sb="7" eb="9">
      <t>ジハン</t>
    </rPh>
    <phoneticPr fontId="2"/>
  </si>
  <si>
    <t>その他の環境事犯</t>
    <rPh sb="4" eb="6">
      <t>カンキョウ</t>
    </rPh>
    <rPh sb="6" eb="8">
      <t>ジハン</t>
    </rPh>
    <phoneticPr fontId="2"/>
  </si>
  <si>
    <t>環境事犯合計</t>
    <rPh sb="0" eb="2">
      <t>カンキョウ</t>
    </rPh>
    <rPh sb="2" eb="4">
      <t>ジハン</t>
    </rPh>
    <rPh sb="4" eb="6">
      <t>ゴウケイ</t>
    </rPh>
    <phoneticPr fontId="2"/>
  </si>
  <si>
    <t>過去５年間における保健衛生事犯の検挙状況の推移</t>
    <rPh sb="0" eb="2">
      <t>カコ</t>
    </rPh>
    <rPh sb="3" eb="5">
      <t>ネンカン</t>
    </rPh>
    <rPh sb="9" eb="11">
      <t>ホケン</t>
    </rPh>
    <rPh sb="11" eb="13">
      <t>エイセイ</t>
    </rPh>
    <rPh sb="13" eb="15">
      <t>ジハン</t>
    </rPh>
    <rPh sb="16" eb="18">
      <t>ケンキョ</t>
    </rPh>
    <rPh sb="18" eb="20">
      <t>ジョウキョウ</t>
    </rPh>
    <rPh sb="21" eb="23">
      <t>スイイ</t>
    </rPh>
    <phoneticPr fontId="2"/>
  </si>
  <si>
    <t>保健衛生事犯合計</t>
    <rPh sb="0" eb="2">
      <t>ホケン</t>
    </rPh>
    <rPh sb="2" eb="4">
      <t>エイセイ</t>
    </rPh>
    <rPh sb="4" eb="6">
      <t>ジハン</t>
    </rPh>
    <rPh sb="6" eb="8">
      <t>ゴウケイ</t>
    </rPh>
    <phoneticPr fontId="2"/>
  </si>
  <si>
    <t>公衆衛生事犯のうち食品衛生関係事犯</t>
    <rPh sb="0" eb="2">
      <t>コウシュウ</t>
    </rPh>
    <rPh sb="2" eb="4">
      <t>エイセイ</t>
    </rPh>
    <rPh sb="4" eb="6">
      <t>ジハン</t>
    </rPh>
    <phoneticPr fontId="2"/>
  </si>
  <si>
    <t>環境事犯検挙人員合計（単位：人）</t>
    <rPh sb="0" eb="2">
      <t>カンキョウ</t>
    </rPh>
    <rPh sb="2" eb="4">
      <t>ジハン</t>
    </rPh>
    <rPh sb="4" eb="6">
      <t>ケンキョ</t>
    </rPh>
    <rPh sb="6" eb="8">
      <t>ジンイン</t>
    </rPh>
    <rPh sb="8" eb="10">
      <t>ゴウケイ</t>
    </rPh>
    <rPh sb="11" eb="13">
      <t>タンイ</t>
    </rPh>
    <rPh sb="14" eb="15">
      <t>ニン</t>
    </rPh>
    <phoneticPr fontId="2"/>
  </si>
  <si>
    <t>環境事犯検挙事件数合計（単位：事件）</t>
    <rPh sb="0" eb="2">
      <t>カンキョウ</t>
    </rPh>
    <rPh sb="2" eb="4">
      <t>ジハン</t>
    </rPh>
    <rPh sb="4" eb="6">
      <t>ケンキョ</t>
    </rPh>
    <rPh sb="6" eb="9">
      <t>ジケンスウ</t>
    </rPh>
    <rPh sb="9" eb="11">
      <t>ゴウケイ</t>
    </rPh>
    <rPh sb="12" eb="14">
      <t>タンイ</t>
    </rPh>
    <rPh sb="15" eb="17">
      <t>ジケン</t>
    </rPh>
    <phoneticPr fontId="2"/>
  </si>
  <si>
    <t>環境事犯検挙法人数合計（単位：法人）</t>
    <rPh sb="0" eb="2">
      <t>カンキョウ</t>
    </rPh>
    <rPh sb="2" eb="4">
      <t>ジハン</t>
    </rPh>
    <rPh sb="4" eb="6">
      <t>ケンキョ</t>
    </rPh>
    <rPh sb="6" eb="9">
      <t>ホウジンスウ</t>
    </rPh>
    <rPh sb="9" eb="11">
      <t>ゴウケイ</t>
    </rPh>
    <rPh sb="12" eb="14">
      <t>タンイ</t>
    </rPh>
    <rPh sb="15" eb="17">
      <t>ホウジン</t>
    </rPh>
    <phoneticPr fontId="2"/>
  </si>
  <si>
    <t>ヤミ金融事犯のうち無登録・高金利事犯検挙事件数（単位：事件）</t>
    <rPh sb="2" eb="4">
      <t>キンユウ</t>
    </rPh>
    <rPh sb="4" eb="6">
      <t>ジハン</t>
    </rPh>
    <rPh sb="9" eb="12">
      <t>ムトウロク</t>
    </rPh>
    <rPh sb="13" eb="16">
      <t>コウキンリ</t>
    </rPh>
    <rPh sb="16" eb="18">
      <t>ジハン</t>
    </rPh>
    <rPh sb="24" eb="26">
      <t>タンイ</t>
    </rPh>
    <rPh sb="27" eb="29">
      <t>ジケン</t>
    </rPh>
    <phoneticPr fontId="2"/>
  </si>
  <si>
    <t>ヤミ金融事犯のうちヤミ金融関連事犯検挙事件数（単位：事件）</t>
    <rPh sb="2" eb="4">
      <t>キンユウ</t>
    </rPh>
    <rPh sb="4" eb="6">
      <t>ジハン</t>
    </rPh>
    <rPh sb="11" eb="13">
      <t>キンユウ</t>
    </rPh>
    <rPh sb="13" eb="15">
      <t>カンレン</t>
    </rPh>
    <rPh sb="15" eb="17">
      <t>ジハン</t>
    </rPh>
    <rPh sb="23" eb="25">
      <t>タンイ</t>
    </rPh>
    <rPh sb="26" eb="28">
      <t>ジケン</t>
    </rPh>
    <phoneticPr fontId="2"/>
  </si>
  <si>
    <t>ヤミ金融事犯のうち無登録・高金利事犯検挙人員（単位：人）</t>
    <rPh sb="23" eb="25">
      <t>タンイ</t>
    </rPh>
    <rPh sb="26" eb="27">
      <t>ニン</t>
    </rPh>
    <phoneticPr fontId="2"/>
  </si>
  <si>
    <t>ヤミ金融事犯のうち無登録・高金利事犯検挙法人数（単位：法人）</t>
    <rPh sb="24" eb="26">
      <t>タンイ</t>
    </rPh>
    <rPh sb="27" eb="29">
      <t>ホウジン</t>
    </rPh>
    <phoneticPr fontId="2"/>
  </si>
  <si>
    <t>ヤミ金融事犯のうち無登録・高金利事犯被害人員（単位：人）</t>
    <rPh sb="23" eb="25">
      <t>タンイ</t>
    </rPh>
    <rPh sb="26" eb="27">
      <t>ニン</t>
    </rPh>
    <phoneticPr fontId="2"/>
  </si>
  <si>
    <t>ヤミ金融事犯のうち無登録・高金利事犯被害額（単位：万円）</t>
    <rPh sb="22" eb="24">
      <t>タンイ</t>
    </rPh>
    <rPh sb="25" eb="27">
      <t>マンエン</t>
    </rPh>
    <phoneticPr fontId="2"/>
  </si>
  <si>
    <t>ヤミ金融事犯のうちヤミ金融関連事犯検挙人員（単位：人）</t>
    <rPh sb="22" eb="24">
      <t>タンイ</t>
    </rPh>
    <rPh sb="25" eb="26">
      <t>ニン</t>
    </rPh>
    <phoneticPr fontId="2"/>
  </si>
  <si>
    <t>ヤミ金融事犯のうちヤミ金融関連事犯検挙法人数（単位：法人）</t>
    <rPh sb="23" eb="25">
      <t>タンイ</t>
    </rPh>
    <rPh sb="26" eb="28">
      <t>ホウジン</t>
    </rPh>
    <phoneticPr fontId="2"/>
  </si>
  <si>
    <t>ヤミ金融事犯のうちヤミ金融関連事犯被害人員（単位：人）</t>
    <rPh sb="22" eb="24">
      <t>タンイ</t>
    </rPh>
    <rPh sb="25" eb="26">
      <t>ニン</t>
    </rPh>
    <phoneticPr fontId="2"/>
  </si>
  <si>
    <t>ヤミ金融事犯のうちヤミ金融関連事犯被害額（単位：万円）</t>
    <rPh sb="21" eb="23">
      <t>タンイ</t>
    </rPh>
    <rPh sb="24" eb="26">
      <t>マンエン</t>
    </rPh>
    <phoneticPr fontId="2"/>
  </si>
  <si>
    <t>最近５年間における知的財産権侵害事犯の検挙状況の推移</t>
    <rPh sb="0" eb="2">
      <t>サイキン</t>
    </rPh>
    <rPh sb="3" eb="5">
      <t>ネンカン</t>
    </rPh>
    <rPh sb="9" eb="11">
      <t>チテキ</t>
    </rPh>
    <rPh sb="11" eb="14">
      <t>ザイサンケン</t>
    </rPh>
    <rPh sb="14" eb="16">
      <t>シンガイ</t>
    </rPh>
    <rPh sb="16" eb="18">
      <t>ジハン</t>
    </rPh>
    <rPh sb="19" eb="21">
      <t>ケンキョ</t>
    </rPh>
    <rPh sb="21" eb="23">
      <t>ジョウキョウ</t>
    </rPh>
    <rPh sb="24" eb="26">
      <t>スイイ</t>
    </rPh>
    <phoneticPr fontId="2"/>
  </si>
  <si>
    <t>検挙人員（単位：人員）</t>
    <rPh sb="5" eb="7">
      <t>タンイ</t>
    </rPh>
    <rPh sb="8" eb="10">
      <t>ジンイン</t>
    </rPh>
    <phoneticPr fontId="2"/>
  </si>
  <si>
    <t>商標権侵害事犯（偽ブランド事犯等）</t>
    <phoneticPr fontId="2"/>
  </si>
  <si>
    <t>商標権侵害事犯（偽ブランド事犯等）のうちインターネット利用</t>
    <phoneticPr fontId="2"/>
  </si>
  <si>
    <t>商標権侵害事犯（偽ブランド事犯等）のうちインターネット・オークション利用</t>
    <phoneticPr fontId="2"/>
  </si>
  <si>
    <t>著作権侵害事犯（海賊版事犯等）</t>
    <phoneticPr fontId="2"/>
  </si>
  <si>
    <t>著作権侵害事犯（海賊版事犯等）のうちインターネット利用</t>
    <phoneticPr fontId="2"/>
  </si>
  <si>
    <t>その他の知的財産権侵害事犯</t>
    <rPh sb="4" eb="6">
      <t>チテキ</t>
    </rPh>
    <rPh sb="6" eb="9">
      <t>ザイサンケン</t>
    </rPh>
    <rPh sb="9" eb="11">
      <t>シンガイ</t>
    </rPh>
    <rPh sb="11" eb="13">
      <t>ジハン</t>
    </rPh>
    <phoneticPr fontId="2"/>
  </si>
  <si>
    <t>その他の知的財産権侵害事犯のうちインターネット・オークション利用</t>
    <phoneticPr fontId="2"/>
  </si>
  <si>
    <t>その他の知的財産権侵害事犯のうちインターネット利用</t>
    <phoneticPr fontId="2"/>
  </si>
  <si>
    <t>著作権侵害事犯（海賊版事犯等）のうちインターネット・オークション利用</t>
    <phoneticPr fontId="2"/>
  </si>
  <si>
    <t>知的財産権侵害事犯合計</t>
    <rPh sb="0" eb="2">
      <t>チテキ</t>
    </rPh>
    <rPh sb="2" eb="5">
      <t>ザイサンケン</t>
    </rPh>
    <rPh sb="5" eb="7">
      <t>シンガイ</t>
    </rPh>
    <rPh sb="7" eb="9">
      <t>ジハン</t>
    </rPh>
    <rPh sb="9" eb="11">
      <t>ゴウケイ</t>
    </rPh>
    <phoneticPr fontId="2"/>
  </si>
  <si>
    <t>知的財産権侵害事犯合計のうちインターネット利用</t>
    <phoneticPr fontId="2"/>
  </si>
  <si>
    <t>知的財産権侵害事犯合計のうちインターネット・オークション利用</t>
    <phoneticPr fontId="2"/>
  </si>
  <si>
    <t>不明</t>
  </si>
  <si>
    <t>最近５年間におけるその他の事犯の検挙状況の推移</t>
    <rPh sb="0" eb="2">
      <t>サイキン</t>
    </rPh>
    <rPh sb="3" eb="5">
      <t>ネンカン</t>
    </rPh>
    <rPh sb="11" eb="12">
      <t>タ</t>
    </rPh>
    <rPh sb="13" eb="15">
      <t>ジハン</t>
    </rPh>
    <rPh sb="16" eb="18">
      <t>ケンキョ</t>
    </rPh>
    <rPh sb="18" eb="20">
      <t>ジョウキョウ</t>
    </rPh>
    <rPh sb="21" eb="23">
      <t>スイイ</t>
    </rPh>
    <phoneticPr fontId="2"/>
  </si>
  <si>
    <t>不動産事犯</t>
  </si>
  <si>
    <t>税法事犯</t>
  </si>
  <si>
    <t>密漁事犯</t>
  </si>
  <si>
    <t>通信関係事犯</t>
  </si>
  <si>
    <t>その他諸法令事犯検挙事件数（単位：事件）</t>
    <rPh sb="3" eb="6">
      <t>ショホウレイ</t>
    </rPh>
    <rPh sb="6" eb="8">
      <t>ジハン</t>
    </rPh>
    <phoneticPr fontId="2"/>
  </si>
  <si>
    <t>その他諸法令事犯検挙人員（単位：人）</t>
    <rPh sb="3" eb="6">
      <t>ショホウレイ</t>
    </rPh>
    <rPh sb="6" eb="8">
      <t>ジハン</t>
    </rPh>
    <phoneticPr fontId="2"/>
  </si>
  <si>
    <t>その他の事犯検挙事件数合計（単位：事件）</t>
    <rPh sb="2" eb="3">
      <t>タ</t>
    </rPh>
    <rPh sb="4" eb="6">
      <t>ジハン</t>
    </rPh>
    <rPh sb="11" eb="13">
      <t>ゴウケイ</t>
    </rPh>
    <phoneticPr fontId="2"/>
  </si>
  <si>
    <t>その他の事犯検挙人員合計（単位：人）</t>
    <rPh sb="2" eb="3">
      <t>タ</t>
    </rPh>
    <rPh sb="4" eb="6">
      <t>ジハン</t>
    </rPh>
    <rPh sb="10" eb="12">
      <t>ゴウケイ</t>
    </rPh>
    <phoneticPr fontId="2"/>
  </si>
  <si>
    <t>その他諸法令事犯</t>
    <rPh sb="3" eb="6">
      <t>ショホウレイ</t>
    </rPh>
    <rPh sb="6" eb="8">
      <t>ジハン</t>
    </rPh>
    <phoneticPr fontId="2"/>
  </si>
  <si>
    <t>その他の事犯合計</t>
    <rPh sb="2" eb="3">
      <t>タ</t>
    </rPh>
    <rPh sb="4" eb="6">
      <t>ジハン</t>
    </rPh>
    <rPh sb="6" eb="8">
      <t>ゴウケイ</t>
    </rPh>
    <phoneticPr fontId="2"/>
  </si>
  <si>
    <t>平成28年情報提供件数（単位：件）</t>
    <rPh sb="0" eb="2">
      <t>ヘイセイ</t>
    </rPh>
    <rPh sb="4" eb="5">
      <t>ネン</t>
    </rPh>
    <rPh sb="5" eb="7">
      <t>ジョウホウ</t>
    </rPh>
    <rPh sb="7" eb="9">
      <t>テイキョウ</t>
    </rPh>
    <rPh sb="9" eb="11">
      <t>ケンスウ</t>
    </rPh>
    <rPh sb="12" eb="14">
      <t>タンイ</t>
    </rPh>
    <rPh sb="15" eb="16">
      <t>ケン</t>
    </rPh>
    <phoneticPr fontId="2"/>
  </si>
  <si>
    <t>平成28年情報提供件数（単位：口座）</t>
    <rPh sb="0" eb="2">
      <t>ヘイセイ</t>
    </rPh>
    <rPh sb="4" eb="5">
      <t>ネン</t>
    </rPh>
    <rPh sb="5" eb="7">
      <t>ジョウホウ</t>
    </rPh>
    <rPh sb="7" eb="9">
      <t>テイキョウ</t>
    </rPh>
    <rPh sb="9" eb="11">
      <t>ケンスウ</t>
    </rPh>
    <rPh sb="12" eb="14">
      <t>タンイ</t>
    </rPh>
    <rPh sb="15" eb="17">
      <t>コウザ</t>
    </rPh>
    <phoneticPr fontId="2"/>
  </si>
  <si>
    <t>その他の事犯</t>
    <phoneticPr fontId="2"/>
  </si>
  <si>
    <t>合計</t>
    <phoneticPr fontId="2"/>
  </si>
  <si>
    <t>契約者確認の求めを行った件数</t>
    <rPh sb="0" eb="3">
      <t>ケイヤクシャ</t>
    </rPh>
    <rPh sb="3" eb="5">
      <t>カクニン</t>
    </rPh>
    <rPh sb="6" eb="7">
      <t>モト</t>
    </rPh>
    <rPh sb="9" eb="10">
      <t>オコナ</t>
    </rPh>
    <rPh sb="12" eb="14">
      <t>ケンスウ</t>
    </rPh>
    <phoneticPr fontId="2"/>
  </si>
  <si>
    <t>契約者確認の求めを行った件数（単位：件）</t>
    <rPh sb="15" eb="17">
      <t>タンイ</t>
    </rPh>
    <rPh sb="18" eb="19">
      <t>ケン</t>
    </rPh>
    <phoneticPr fontId="2"/>
  </si>
  <si>
    <t>解約要請件数（単位：件）</t>
    <rPh sb="7" eb="9">
      <t>タンイ</t>
    </rPh>
    <rPh sb="10" eb="11">
      <t>ケン</t>
    </rPh>
    <phoneticPr fontId="2"/>
  </si>
  <si>
    <t>解約要請件数のうちヤミ金融事犯に基づくもの（単位：件）</t>
    <rPh sb="0" eb="2">
      <t>カイヤク</t>
    </rPh>
    <rPh sb="2" eb="4">
      <t>ヨウセイ</t>
    </rPh>
    <rPh sb="4" eb="6">
      <t>ケンスウ</t>
    </rPh>
    <rPh sb="22" eb="24">
      <t>タンイ</t>
    </rPh>
    <rPh sb="25" eb="26">
      <t>ケン</t>
    </rPh>
    <phoneticPr fontId="2"/>
  </si>
  <si>
    <t>レンタル携帯電話の解約要請件数</t>
    <rPh sb="4" eb="6">
      <t>ケイタイ</t>
    </rPh>
    <rPh sb="6" eb="8">
      <t>デンワ</t>
    </rPh>
    <rPh sb="9" eb="11">
      <t>カイヤク</t>
    </rPh>
    <rPh sb="11" eb="13">
      <t>ヨウセイ</t>
    </rPh>
    <rPh sb="13" eb="15">
      <t>ケンスウ</t>
    </rPh>
    <phoneticPr fontId="2"/>
  </si>
  <si>
    <t>20歳未満</t>
  </si>
  <si>
    <t>20歳代</t>
  </si>
  <si>
    <t>30歳代</t>
  </si>
  <si>
    <t>40歳代</t>
  </si>
  <si>
    <t>50歳代</t>
  </si>
  <si>
    <t>60歳以上65歳未満</t>
  </si>
  <si>
    <t>65歳以上70歳未満</t>
  </si>
  <si>
    <t>70歳代</t>
  </si>
  <si>
    <t>80歳代</t>
  </si>
  <si>
    <t>90歳以上</t>
  </si>
  <si>
    <t>期間</t>
  </si>
  <si>
    <t>３日未満</t>
  </si>
  <si>
    <t>３日以上１週間未満</t>
  </si>
  <si>
    <t>１週間以上１か月未満</t>
  </si>
  <si>
    <t>１か月以上３か月未満</t>
  </si>
  <si>
    <t>３か月以上６か月未満</t>
  </si>
  <si>
    <t>６か月以上</t>
  </si>
  <si>
    <t>金銭の支払いなし</t>
  </si>
  <si>
    <t>相談件数（単位：件）</t>
    <rPh sb="5" eb="7">
      <t>タンイ</t>
    </rPh>
    <rPh sb="8" eb="9">
      <t>ケン</t>
    </rPh>
    <phoneticPr fontId="2"/>
  </si>
  <si>
    <t>理由</t>
    <rPh sb="0" eb="2">
      <t>リユウ</t>
    </rPh>
    <phoneticPr fontId="2"/>
  </si>
  <si>
    <t>当事者自身が被害に気付くのに１か月以上かかった</t>
    <rPh sb="0" eb="3">
      <t>トウジシャ</t>
    </rPh>
    <rPh sb="3" eb="5">
      <t>ジシン</t>
    </rPh>
    <rPh sb="6" eb="8">
      <t>ヒガイ</t>
    </rPh>
    <rPh sb="9" eb="11">
      <t>キヅ</t>
    </rPh>
    <rPh sb="16" eb="17">
      <t>ゲツ</t>
    </rPh>
    <rPh sb="17" eb="19">
      <t>イジョウ</t>
    </rPh>
    <phoneticPr fontId="2"/>
  </si>
  <si>
    <t>自力で解決しようと考えていた</t>
    <rPh sb="0" eb="2">
      <t>ジリキ</t>
    </rPh>
    <rPh sb="3" eb="5">
      <t>カイケツ</t>
    </rPh>
    <rPh sb="9" eb="10">
      <t>カンガ</t>
    </rPh>
    <phoneticPr fontId="2"/>
  </si>
  <si>
    <t>警察へ相談するのを躊躇していた</t>
    <rPh sb="0" eb="2">
      <t>ケイサツ</t>
    </rPh>
    <rPh sb="3" eb="5">
      <t>ソウダン</t>
    </rPh>
    <rPh sb="9" eb="11">
      <t>チュウチョ</t>
    </rPh>
    <phoneticPr fontId="2"/>
  </si>
  <si>
    <t>どこに相談したらよいのかわからなかった</t>
    <rPh sb="3" eb="5">
      <t>ソウダン</t>
    </rPh>
    <phoneticPr fontId="2"/>
  </si>
  <si>
    <t>先に他機関に相談しており、警察に相談するまで時間を要した</t>
    <rPh sb="0" eb="1">
      <t>サキ</t>
    </rPh>
    <rPh sb="2" eb="5">
      <t>タキカン</t>
    </rPh>
    <rPh sb="6" eb="8">
      <t>ソウダン</t>
    </rPh>
    <rPh sb="13" eb="15">
      <t>ケイサツ</t>
    </rPh>
    <rPh sb="16" eb="18">
      <t>ソウダン</t>
    </rPh>
    <rPh sb="22" eb="24">
      <t>ジカン</t>
    </rPh>
    <rPh sb="25" eb="26">
      <t>ヨウ</t>
    </rPh>
    <phoneticPr fontId="2"/>
  </si>
  <si>
    <t>相談件数（単位：件）</t>
    <rPh sb="0" eb="2">
      <t>ソウダン</t>
    </rPh>
    <rPh sb="2" eb="4">
      <t>ケンスウ</t>
    </rPh>
    <rPh sb="5" eb="7">
      <t>タンイ</t>
    </rPh>
    <rPh sb="8" eb="9">
      <t>ケン</t>
    </rPh>
    <phoneticPr fontId="2"/>
  </si>
  <si>
    <t>経緯</t>
    <rPh sb="0" eb="2">
      <t>ケイイ</t>
    </rPh>
    <phoneticPr fontId="2"/>
  </si>
  <si>
    <t>相手方の対応が変化したため</t>
    <rPh sb="0" eb="3">
      <t>アイテガタ</t>
    </rPh>
    <rPh sb="4" eb="6">
      <t>タイオウ</t>
    </rPh>
    <rPh sb="7" eb="9">
      <t>ヘンカ</t>
    </rPh>
    <phoneticPr fontId="2"/>
  </si>
  <si>
    <t>悪質商法等に関する報道・テレビ番組等を見て</t>
    <rPh sb="0" eb="2">
      <t>アクシツ</t>
    </rPh>
    <rPh sb="2" eb="4">
      <t>ショウホウ</t>
    </rPh>
    <rPh sb="4" eb="5">
      <t>トウ</t>
    </rPh>
    <rPh sb="6" eb="7">
      <t>カン</t>
    </rPh>
    <rPh sb="9" eb="11">
      <t>ホウドウ</t>
    </rPh>
    <rPh sb="15" eb="17">
      <t>バングミ</t>
    </rPh>
    <rPh sb="17" eb="18">
      <t>トウ</t>
    </rPh>
    <rPh sb="19" eb="20">
      <t>ミ</t>
    </rPh>
    <phoneticPr fontId="2"/>
  </si>
  <si>
    <t>悪質商法等に関する行政機関の広報（パンフレット・ポスター）を見て</t>
    <rPh sb="0" eb="2">
      <t>アクシツ</t>
    </rPh>
    <rPh sb="2" eb="4">
      <t>ショウホウ</t>
    </rPh>
    <rPh sb="4" eb="5">
      <t>トウ</t>
    </rPh>
    <rPh sb="6" eb="7">
      <t>カン</t>
    </rPh>
    <rPh sb="9" eb="11">
      <t>ギョウセイ</t>
    </rPh>
    <rPh sb="11" eb="13">
      <t>キカン</t>
    </rPh>
    <rPh sb="14" eb="16">
      <t>コウホウ</t>
    </rPh>
    <rPh sb="30" eb="31">
      <t>ミ</t>
    </rPh>
    <phoneticPr fontId="2"/>
  </si>
  <si>
    <t>他機関から警察への相談を勧められ（他機関からの引継ぎを含む。）</t>
    <rPh sb="0" eb="3">
      <t>タキカン</t>
    </rPh>
    <rPh sb="5" eb="7">
      <t>ケイサツ</t>
    </rPh>
    <rPh sb="9" eb="11">
      <t>ソウダン</t>
    </rPh>
    <rPh sb="12" eb="13">
      <t>スス</t>
    </rPh>
    <rPh sb="17" eb="20">
      <t>タキカン</t>
    </rPh>
    <rPh sb="23" eb="25">
      <t>ヒキツ</t>
    </rPh>
    <rPh sb="27" eb="28">
      <t>フク</t>
    </rPh>
    <phoneticPr fontId="2"/>
  </si>
  <si>
    <t>家族、知人等周囲からの助言を受けて</t>
    <rPh sb="0" eb="2">
      <t>カゾク</t>
    </rPh>
    <rPh sb="3" eb="5">
      <t>チジン</t>
    </rPh>
    <rPh sb="5" eb="6">
      <t>トウ</t>
    </rPh>
    <rPh sb="6" eb="8">
      <t>シュウイ</t>
    </rPh>
    <rPh sb="11" eb="13">
      <t>ジョゲン</t>
    </rPh>
    <rPh sb="14" eb="15">
      <t>ウ</t>
    </rPh>
    <phoneticPr fontId="2"/>
  </si>
  <si>
    <t>金融機関窓口での助言を受けて</t>
    <rPh sb="0" eb="2">
      <t>キンユウ</t>
    </rPh>
    <rPh sb="2" eb="4">
      <t>キカン</t>
    </rPh>
    <rPh sb="4" eb="6">
      <t>マドグチ</t>
    </rPh>
    <rPh sb="8" eb="10">
      <t>ジョゲン</t>
    </rPh>
    <rPh sb="11" eb="12">
      <t>ウ</t>
    </rPh>
    <phoneticPr fontId="2"/>
  </si>
  <si>
    <t>電話勧誘販売男性（単位：件）</t>
    <rPh sb="0" eb="2">
      <t>デンワ</t>
    </rPh>
    <rPh sb="2" eb="4">
      <t>カンユウ</t>
    </rPh>
    <rPh sb="4" eb="6">
      <t>ハンバイ</t>
    </rPh>
    <rPh sb="9" eb="11">
      <t>タンイ</t>
    </rPh>
    <rPh sb="12" eb="13">
      <t>ケン</t>
    </rPh>
    <phoneticPr fontId="2"/>
  </si>
  <si>
    <t>電話勧誘販売女性（単位：件）</t>
    <rPh sb="0" eb="2">
      <t>デンワ</t>
    </rPh>
    <rPh sb="2" eb="4">
      <t>カンユウ</t>
    </rPh>
    <rPh sb="4" eb="6">
      <t>ハンバイ</t>
    </rPh>
    <rPh sb="9" eb="11">
      <t>タンイ</t>
    </rPh>
    <rPh sb="12" eb="13">
      <t>ケン</t>
    </rPh>
    <phoneticPr fontId="2"/>
  </si>
  <si>
    <t>連鎖販売取引男性（単位：件）</t>
    <rPh sb="0" eb="2">
      <t>レンサ</t>
    </rPh>
    <rPh sb="2" eb="4">
      <t>ハンバイ</t>
    </rPh>
    <rPh sb="4" eb="6">
      <t>トリヒキ</t>
    </rPh>
    <rPh sb="6" eb="8">
      <t>ダンセイ</t>
    </rPh>
    <rPh sb="9" eb="11">
      <t>タンイ</t>
    </rPh>
    <rPh sb="12" eb="13">
      <t>ケン</t>
    </rPh>
    <phoneticPr fontId="2"/>
  </si>
  <si>
    <t>連鎖販売取引女性（単位：件）</t>
    <rPh sb="0" eb="2">
      <t>レンサ</t>
    </rPh>
    <rPh sb="2" eb="4">
      <t>ハンバイ</t>
    </rPh>
    <rPh sb="4" eb="6">
      <t>トリヒキ</t>
    </rPh>
    <rPh sb="6" eb="8">
      <t>ジョセイ</t>
    </rPh>
    <rPh sb="9" eb="11">
      <t>タンイ</t>
    </rPh>
    <rPh sb="12" eb="13">
      <t>ケン</t>
    </rPh>
    <phoneticPr fontId="2"/>
  </si>
  <si>
    <t>特定継続的役務提供男性（単位：件）</t>
    <rPh sb="0" eb="2">
      <t>トクテイ</t>
    </rPh>
    <rPh sb="2" eb="5">
      <t>ケイゾクテキ</t>
    </rPh>
    <rPh sb="5" eb="7">
      <t>エキム</t>
    </rPh>
    <rPh sb="7" eb="9">
      <t>テイキョウ</t>
    </rPh>
    <rPh sb="9" eb="11">
      <t>ダンセイ</t>
    </rPh>
    <rPh sb="12" eb="14">
      <t>タンイ</t>
    </rPh>
    <rPh sb="15" eb="16">
      <t>ケン</t>
    </rPh>
    <phoneticPr fontId="2"/>
  </si>
  <si>
    <t>特定継続的役務提供女性（単位：件）</t>
    <rPh sb="0" eb="2">
      <t>トクテイ</t>
    </rPh>
    <rPh sb="2" eb="5">
      <t>ケイゾクテキ</t>
    </rPh>
    <rPh sb="5" eb="7">
      <t>エキム</t>
    </rPh>
    <rPh sb="7" eb="9">
      <t>テイキョウ</t>
    </rPh>
    <rPh sb="9" eb="11">
      <t>ジョセイ</t>
    </rPh>
    <rPh sb="12" eb="14">
      <t>タンイ</t>
    </rPh>
    <rPh sb="15" eb="16">
      <t>ケン</t>
    </rPh>
    <phoneticPr fontId="2"/>
  </si>
  <si>
    <t>業務提供誘引販売取引男性（単位：件）</t>
    <rPh sb="0" eb="2">
      <t>ギョウム</t>
    </rPh>
    <rPh sb="2" eb="4">
      <t>テイキョウ</t>
    </rPh>
    <rPh sb="4" eb="6">
      <t>ユウイン</t>
    </rPh>
    <rPh sb="6" eb="8">
      <t>ハンバイ</t>
    </rPh>
    <rPh sb="8" eb="10">
      <t>トリヒキ</t>
    </rPh>
    <rPh sb="10" eb="12">
      <t>ダンセイ</t>
    </rPh>
    <rPh sb="13" eb="15">
      <t>タンイ</t>
    </rPh>
    <rPh sb="16" eb="17">
      <t>ケン</t>
    </rPh>
    <phoneticPr fontId="2"/>
  </si>
  <si>
    <t>業務提供誘引販売取引女性（単位：件）</t>
    <rPh sb="0" eb="2">
      <t>ギョウム</t>
    </rPh>
    <rPh sb="2" eb="4">
      <t>テイキョウ</t>
    </rPh>
    <rPh sb="4" eb="6">
      <t>ユウイン</t>
    </rPh>
    <rPh sb="6" eb="8">
      <t>ハンバイ</t>
    </rPh>
    <rPh sb="8" eb="10">
      <t>トリヒキ</t>
    </rPh>
    <rPh sb="10" eb="12">
      <t>ジョセイ</t>
    </rPh>
    <rPh sb="13" eb="15">
      <t>タンイ</t>
    </rPh>
    <rPh sb="16" eb="17">
      <t>ケン</t>
    </rPh>
    <phoneticPr fontId="2"/>
  </si>
  <si>
    <t>訪問購入男性（単位：件）</t>
    <rPh sb="0" eb="2">
      <t>ホウモン</t>
    </rPh>
    <rPh sb="2" eb="4">
      <t>コウニュウ</t>
    </rPh>
    <rPh sb="4" eb="6">
      <t>ダンセイ</t>
    </rPh>
    <rPh sb="7" eb="9">
      <t>タンイ</t>
    </rPh>
    <rPh sb="10" eb="11">
      <t>ケン</t>
    </rPh>
    <phoneticPr fontId="2"/>
  </si>
  <si>
    <t>訪問購入女性（単位：件）</t>
    <rPh sb="0" eb="2">
      <t>ホウモン</t>
    </rPh>
    <rPh sb="2" eb="4">
      <t>コウニュウ</t>
    </rPh>
    <rPh sb="4" eb="6">
      <t>ジョセイ</t>
    </rPh>
    <rPh sb="7" eb="9">
      <t>タンイ</t>
    </rPh>
    <rPh sb="10" eb="11">
      <t>ケン</t>
    </rPh>
    <phoneticPr fontId="2"/>
  </si>
  <si>
    <t>特定商取引等事犯合計男性（単位：件）</t>
    <rPh sb="0" eb="2">
      <t>トクテイ</t>
    </rPh>
    <rPh sb="2" eb="5">
      <t>ショウトリヒキ</t>
    </rPh>
    <rPh sb="5" eb="6">
      <t>トウ</t>
    </rPh>
    <rPh sb="6" eb="8">
      <t>ジハン</t>
    </rPh>
    <rPh sb="8" eb="10">
      <t>ゴウケイ</t>
    </rPh>
    <rPh sb="10" eb="12">
      <t>ダンセイ</t>
    </rPh>
    <rPh sb="13" eb="15">
      <t>タンイ</t>
    </rPh>
    <rPh sb="16" eb="17">
      <t>ケン</t>
    </rPh>
    <phoneticPr fontId="2"/>
  </si>
  <si>
    <t>特定商取引等事犯合計女性（単位：件）</t>
    <rPh sb="0" eb="2">
      <t>トクテイ</t>
    </rPh>
    <rPh sb="2" eb="5">
      <t>ショウトリヒキ</t>
    </rPh>
    <rPh sb="5" eb="6">
      <t>トウ</t>
    </rPh>
    <rPh sb="6" eb="8">
      <t>ジハン</t>
    </rPh>
    <rPh sb="8" eb="10">
      <t>ゴウケイ</t>
    </rPh>
    <rPh sb="10" eb="12">
      <t>ジョセイ</t>
    </rPh>
    <rPh sb="13" eb="15">
      <t>タンイ</t>
    </rPh>
    <rPh sb="16" eb="17">
      <t>ケン</t>
    </rPh>
    <phoneticPr fontId="2"/>
  </si>
  <si>
    <t>特定商取引等事犯合計（単位：件）</t>
    <rPh sb="0" eb="2">
      <t>トクテイ</t>
    </rPh>
    <rPh sb="2" eb="5">
      <t>ショウトリヒキ</t>
    </rPh>
    <rPh sb="5" eb="6">
      <t>トウ</t>
    </rPh>
    <rPh sb="6" eb="8">
      <t>ジハン</t>
    </rPh>
    <rPh sb="8" eb="10">
      <t>ゴウケイ</t>
    </rPh>
    <rPh sb="11" eb="13">
      <t>タンイ</t>
    </rPh>
    <rPh sb="14" eb="15">
      <t>ケン</t>
    </rPh>
    <phoneticPr fontId="2"/>
  </si>
  <si>
    <t>ヤミ金融事犯合計男性（単位：件）</t>
    <rPh sb="2" eb="4">
      <t>キンユウ</t>
    </rPh>
    <rPh sb="6" eb="8">
      <t>ゴウケイ</t>
    </rPh>
    <rPh sb="8" eb="10">
      <t>ダンセイ</t>
    </rPh>
    <rPh sb="11" eb="13">
      <t>タンイ</t>
    </rPh>
    <rPh sb="14" eb="15">
      <t>ケン</t>
    </rPh>
    <phoneticPr fontId="2"/>
  </si>
  <si>
    <t>ヤミ金融事犯合計女性（単位：件）</t>
    <rPh sb="2" eb="4">
      <t>キンユウ</t>
    </rPh>
    <rPh sb="6" eb="8">
      <t>ゴウケイ</t>
    </rPh>
    <rPh sb="8" eb="10">
      <t>ジョセイ</t>
    </rPh>
    <rPh sb="11" eb="13">
      <t>タンイ</t>
    </rPh>
    <rPh sb="14" eb="15">
      <t>ケン</t>
    </rPh>
    <phoneticPr fontId="2"/>
  </si>
  <si>
    <t>ヤミ金融事犯合計（単位：件）</t>
    <rPh sb="2" eb="4">
      <t>キンユウ</t>
    </rPh>
    <rPh sb="6" eb="8">
      <t>ゴウケイ</t>
    </rPh>
    <rPh sb="9" eb="11">
      <t>タンイ</t>
    </rPh>
    <rPh sb="12" eb="13">
      <t>ケン</t>
    </rPh>
    <phoneticPr fontId="2"/>
  </si>
  <si>
    <t>特定商取引等事犯のうち訪問販売事犯</t>
    <rPh sb="11" eb="13">
      <t>ホウモン</t>
    </rPh>
    <rPh sb="13" eb="15">
      <t>ハンバイ</t>
    </rPh>
    <rPh sb="15" eb="17">
      <t>ジハン</t>
    </rPh>
    <phoneticPr fontId="2"/>
  </si>
  <si>
    <t>特定商取引等事犯のうち通信販売事犯</t>
    <rPh sb="11" eb="13">
      <t>ツウシン</t>
    </rPh>
    <rPh sb="13" eb="15">
      <t>ハンバイ</t>
    </rPh>
    <rPh sb="15" eb="17">
      <t>ジハン</t>
    </rPh>
    <phoneticPr fontId="2"/>
  </si>
  <si>
    <t>特定商取引等事犯のうち電話勧誘販売事犯</t>
    <rPh sb="11" eb="13">
      <t>デンワ</t>
    </rPh>
    <rPh sb="13" eb="15">
      <t>カンユウ</t>
    </rPh>
    <rPh sb="15" eb="17">
      <t>ハンバイ</t>
    </rPh>
    <rPh sb="17" eb="19">
      <t>ジハン</t>
    </rPh>
    <phoneticPr fontId="2"/>
  </si>
  <si>
    <t>特定商取引等事犯のうち連鎖販売取引事犯</t>
    <rPh sb="11" eb="13">
      <t>レンサ</t>
    </rPh>
    <rPh sb="13" eb="15">
      <t>ハンバイ</t>
    </rPh>
    <rPh sb="15" eb="17">
      <t>トリヒキ</t>
    </rPh>
    <rPh sb="17" eb="19">
      <t>ジハン</t>
    </rPh>
    <phoneticPr fontId="2"/>
  </si>
  <si>
    <t>特定商取引等事犯のうち特定継続的役務提供事犯</t>
    <rPh sb="11" eb="13">
      <t>トクテイ</t>
    </rPh>
    <rPh sb="13" eb="16">
      <t>ケイゾクテキ</t>
    </rPh>
    <rPh sb="16" eb="18">
      <t>エキム</t>
    </rPh>
    <rPh sb="18" eb="20">
      <t>テイキョウ</t>
    </rPh>
    <rPh sb="20" eb="22">
      <t>ジハン</t>
    </rPh>
    <phoneticPr fontId="2"/>
  </si>
  <si>
    <t>特定商取引等事犯のうち業務提供誘引販売取引事犯</t>
    <rPh sb="11" eb="13">
      <t>ギョウム</t>
    </rPh>
    <rPh sb="13" eb="15">
      <t>テイキョウ</t>
    </rPh>
    <rPh sb="15" eb="17">
      <t>ユウイン</t>
    </rPh>
    <rPh sb="17" eb="19">
      <t>ハンバイ</t>
    </rPh>
    <rPh sb="19" eb="21">
      <t>トリヒキ</t>
    </rPh>
    <rPh sb="21" eb="23">
      <t>ジハン</t>
    </rPh>
    <phoneticPr fontId="2"/>
  </si>
  <si>
    <t>特定商取引等事犯のうち訪問購入事犯</t>
    <rPh sb="11" eb="13">
      <t>ホウモン</t>
    </rPh>
    <rPh sb="13" eb="15">
      <t>コウニュウ</t>
    </rPh>
    <rPh sb="15" eb="17">
      <t>ジハン</t>
    </rPh>
    <phoneticPr fontId="2"/>
  </si>
  <si>
    <t>ヤミ金融事犯のうち無登録・高金利事犯</t>
    <rPh sb="9" eb="12">
      <t>ムトウロク</t>
    </rPh>
    <rPh sb="13" eb="16">
      <t>コウキンリ</t>
    </rPh>
    <rPh sb="16" eb="18">
      <t>ジハン</t>
    </rPh>
    <phoneticPr fontId="2"/>
  </si>
  <si>
    <t>ヤミ金融事犯のうちヤミ金融関連事犯</t>
    <rPh sb="11" eb="13">
      <t>キンユウ</t>
    </rPh>
    <rPh sb="13" eb="15">
      <t>カンレン</t>
    </rPh>
    <rPh sb="15" eb="17">
      <t>ジハン</t>
    </rPh>
    <phoneticPr fontId="2"/>
  </si>
  <si>
    <t>環境事犯のうち廃棄物事犯</t>
    <rPh sb="7" eb="10">
      <t>ハイキブツ</t>
    </rPh>
    <rPh sb="10" eb="12">
      <t>ジハン</t>
    </rPh>
    <phoneticPr fontId="2"/>
  </si>
  <si>
    <t>環境事犯のうちその他環境事犯</t>
    <rPh sb="9" eb="10">
      <t>タ</t>
    </rPh>
    <rPh sb="10" eb="12">
      <t>カンキョウ</t>
    </rPh>
    <rPh sb="12" eb="14">
      <t>ジハン</t>
    </rPh>
    <phoneticPr fontId="2"/>
  </si>
  <si>
    <t>保健衛生事犯のうち薬事関係事犯</t>
    <rPh sb="9" eb="11">
      <t>ヤクジ</t>
    </rPh>
    <rPh sb="11" eb="13">
      <t>カンケイ</t>
    </rPh>
    <rPh sb="13" eb="15">
      <t>ジハン</t>
    </rPh>
    <phoneticPr fontId="2"/>
  </si>
  <si>
    <t>保健衛生事犯のうち医事関係事犯</t>
    <rPh sb="9" eb="11">
      <t>イジ</t>
    </rPh>
    <rPh sb="11" eb="13">
      <t>カンケイ</t>
    </rPh>
    <rPh sb="13" eb="15">
      <t>ジハン</t>
    </rPh>
    <phoneticPr fontId="2"/>
  </si>
  <si>
    <t>保健衛生事犯のうち公衆衛生関係事犯</t>
    <rPh sb="9" eb="11">
      <t>コウシュウ</t>
    </rPh>
    <rPh sb="11" eb="13">
      <t>エイセイ</t>
    </rPh>
    <rPh sb="13" eb="15">
      <t>カンケイ</t>
    </rPh>
    <rPh sb="15" eb="17">
      <t>ジハン</t>
    </rPh>
    <phoneticPr fontId="2"/>
  </si>
  <si>
    <t>生活経済事犯合計</t>
    <rPh sb="0" eb="2">
      <t>セイカツ</t>
    </rPh>
    <rPh sb="2" eb="4">
      <t>ケイザイ</t>
    </rPh>
    <rPh sb="4" eb="6">
      <t>ジハン</t>
    </rPh>
    <rPh sb="6" eb="8">
      <t>ゴウケイ</t>
    </rPh>
    <phoneticPr fontId="2"/>
  </si>
  <si>
    <t>知的財産権侵害事犯のうちその他の知的財産権侵害事犯</t>
    <phoneticPr fontId="2"/>
  </si>
  <si>
    <t>知的財産権侵害事犯のうち営業秘密侵害事犯</t>
    <phoneticPr fontId="2"/>
  </si>
  <si>
    <t>知的財産権侵害事犯のうち著作権侵害事犯</t>
    <phoneticPr fontId="2"/>
  </si>
  <si>
    <t>知的財産権侵害事犯のうち商標権侵害事犯</t>
    <phoneticPr fontId="2"/>
  </si>
  <si>
    <t>訪問販売男性（単位：件）</t>
    <rPh sb="0" eb="2">
      <t>ホウモン</t>
    </rPh>
    <rPh sb="2" eb="4">
      <t>ハンバイ</t>
    </rPh>
    <rPh sb="7" eb="9">
      <t>タンイ</t>
    </rPh>
    <rPh sb="10" eb="11">
      <t>ケン</t>
    </rPh>
    <phoneticPr fontId="2"/>
  </si>
  <si>
    <t>訪問販売女性（単位：件）</t>
    <rPh sb="0" eb="2">
      <t>ホウモン</t>
    </rPh>
    <rPh sb="2" eb="4">
      <t>ハンバイ</t>
    </rPh>
    <rPh sb="7" eb="9">
      <t>タンイ</t>
    </rPh>
    <rPh sb="10" eb="11">
      <t>ケン</t>
    </rPh>
    <phoneticPr fontId="2"/>
  </si>
  <si>
    <t>通信販売男性（単位：件）</t>
    <rPh sb="0" eb="2">
      <t>ツウシン</t>
    </rPh>
    <rPh sb="2" eb="4">
      <t>ハンバイ</t>
    </rPh>
    <rPh sb="4" eb="6">
      <t>ダンセイ</t>
    </rPh>
    <rPh sb="7" eb="9">
      <t>タンイ</t>
    </rPh>
    <rPh sb="10" eb="11">
      <t>ケン</t>
    </rPh>
    <phoneticPr fontId="2"/>
  </si>
  <si>
    <t>通信販売女性（単位：件）</t>
    <rPh sb="0" eb="2">
      <t>ツウシン</t>
    </rPh>
    <rPh sb="2" eb="4">
      <t>ハンバイ</t>
    </rPh>
    <rPh sb="4" eb="6">
      <t>ジョセイ</t>
    </rPh>
    <rPh sb="7" eb="9">
      <t>タンイ</t>
    </rPh>
    <rPh sb="10" eb="11">
      <t>ケン</t>
    </rPh>
    <phoneticPr fontId="2"/>
  </si>
  <si>
    <t>利殖勧誘事犯</t>
    <phoneticPr fontId="2"/>
  </si>
  <si>
    <t>特定商取引等事犯</t>
    <phoneticPr fontId="2"/>
  </si>
  <si>
    <t>ヤミ金融事犯</t>
    <phoneticPr fontId="2"/>
  </si>
  <si>
    <t>環境事犯</t>
    <phoneticPr fontId="2"/>
  </si>
  <si>
    <t>保健衛生事犯</t>
    <phoneticPr fontId="2"/>
  </si>
  <si>
    <t>知的財産権侵害事犯</t>
    <phoneticPr fontId="2"/>
  </si>
  <si>
    <t>ヤミ金融事犯検挙事件数（単位：事件）</t>
    <rPh sb="2" eb="4">
      <t>キンユウ</t>
    </rPh>
    <rPh sb="4" eb="6">
      <t>ジハン</t>
    </rPh>
    <rPh sb="12" eb="14">
      <t>タンイ</t>
    </rPh>
    <rPh sb="15" eb="17">
      <t>ジケン</t>
    </rPh>
    <phoneticPr fontId="2"/>
  </si>
  <si>
    <t>ヤミ金融事犯検挙人員（単位：人）</t>
    <rPh sb="11" eb="13">
      <t>タンイ</t>
    </rPh>
    <rPh sb="14" eb="15">
      <t>ニン</t>
    </rPh>
    <phoneticPr fontId="2"/>
  </si>
  <si>
    <t>ヤミ金融事犯検挙法人数（単位：法人）</t>
    <rPh sb="12" eb="14">
      <t>タンイ</t>
    </rPh>
    <rPh sb="15" eb="17">
      <t>ホウジン</t>
    </rPh>
    <phoneticPr fontId="2"/>
  </si>
  <si>
    <t>ヤミ金融事犯被害人員（単位：人）</t>
    <rPh sb="11" eb="13">
      <t>タンイ</t>
    </rPh>
    <rPh sb="14" eb="15">
      <t>ニン</t>
    </rPh>
    <phoneticPr fontId="2"/>
  </si>
  <si>
    <t>ヤミ金融事犯被害額（単位：万円）</t>
    <rPh sb="10" eb="12">
      <t>タンイ</t>
    </rPh>
    <rPh sb="13" eb="15">
      <t>マンエン</t>
    </rPh>
    <phoneticPr fontId="2"/>
  </si>
  <si>
    <t>廃棄物事犯検挙事件数（単位：事件）</t>
    <rPh sb="5" eb="7">
      <t>ケンキョ</t>
    </rPh>
    <rPh sb="7" eb="10">
      <t>ジケンスウ</t>
    </rPh>
    <rPh sb="11" eb="13">
      <t>タンイ</t>
    </rPh>
    <rPh sb="14" eb="16">
      <t>ジケン</t>
    </rPh>
    <phoneticPr fontId="2"/>
  </si>
  <si>
    <t>廃棄物事犯検挙人員（単位：人）</t>
    <rPh sb="5" eb="7">
      <t>ケンキョ</t>
    </rPh>
    <rPh sb="7" eb="9">
      <t>ジンイン</t>
    </rPh>
    <rPh sb="10" eb="12">
      <t>タンイ</t>
    </rPh>
    <rPh sb="13" eb="14">
      <t>ニン</t>
    </rPh>
    <phoneticPr fontId="2"/>
  </si>
  <si>
    <t>廃棄物事犯検挙法人数（単位：法人）</t>
    <rPh sb="5" eb="7">
      <t>ケンキョ</t>
    </rPh>
    <rPh sb="7" eb="10">
      <t>ホウジンスウ</t>
    </rPh>
    <rPh sb="11" eb="13">
      <t>タンイ</t>
    </rPh>
    <rPh sb="14" eb="16">
      <t>ホウジン</t>
    </rPh>
    <phoneticPr fontId="2"/>
  </si>
  <si>
    <t>押収量（単位：点）</t>
    <rPh sb="4" eb="6">
      <t>タンイ</t>
    </rPh>
    <rPh sb="7" eb="8">
      <t>テン</t>
    </rPh>
    <phoneticPr fontId="2"/>
  </si>
  <si>
    <t>押収量全体のうち国内製造（単位：点）</t>
    <rPh sb="0" eb="3">
      <t>オウシュウリョウ</t>
    </rPh>
    <rPh sb="3" eb="5">
      <t>ゼンタイ</t>
    </rPh>
    <rPh sb="13" eb="15">
      <t>タンイ</t>
    </rPh>
    <rPh sb="16" eb="17">
      <t>テン</t>
    </rPh>
    <phoneticPr fontId="2"/>
  </si>
  <si>
    <t>押収量全体のうち韓国製造（単位：点）</t>
    <rPh sb="0" eb="3">
      <t>オウシュウリョウ</t>
    </rPh>
    <rPh sb="3" eb="5">
      <t>ゼンタイ</t>
    </rPh>
    <rPh sb="8" eb="10">
      <t>カンコク</t>
    </rPh>
    <rPh sb="10" eb="12">
      <t>セイゾウ</t>
    </rPh>
    <rPh sb="13" eb="15">
      <t>タンイ</t>
    </rPh>
    <rPh sb="16" eb="17">
      <t>テン</t>
    </rPh>
    <phoneticPr fontId="2"/>
  </si>
  <si>
    <t>押収量全体のうちタイ製造（単位：点）</t>
    <rPh sb="0" eb="3">
      <t>オウシュウリョウ</t>
    </rPh>
    <rPh sb="3" eb="5">
      <t>ゼンタイ</t>
    </rPh>
    <rPh sb="10" eb="12">
      <t>セイゾウ</t>
    </rPh>
    <rPh sb="13" eb="15">
      <t>タンイ</t>
    </rPh>
    <rPh sb="16" eb="17">
      <t>テン</t>
    </rPh>
    <phoneticPr fontId="2"/>
  </si>
  <si>
    <t>押収量全体のうちフィリピン製造（単位：点）</t>
    <rPh sb="0" eb="3">
      <t>オウシュウリョウ</t>
    </rPh>
    <rPh sb="3" eb="5">
      <t>ゼンタイ</t>
    </rPh>
    <rPh sb="13" eb="15">
      <t>セイゾウ</t>
    </rPh>
    <rPh sb="16" eb="18">
      <t>タンイ</t>
    </rPh>
    <rPh sb="19" eb="20">
      <t>テン</t>
    </rPh>
    <phoneticPr fontId="2"/>
  </si>
  <si>
    <t>押収量全体のうちその他の国外製造（単位：点）</t>
    <rPh sb="0" eb="3">
      <t>オウシュウリョウ</t>
    </rPh>
    <rPh sb="3" eb="5">
      <t>ゼンタイ</t>
    </rPh>
    <rPh sb="10" eb="11">
      <t>タ</t>
    </rPh>
    <rPh sb="12" eb="14">
      <t>コクガイ</t>
    </rPh>
    <rPh sb="14" eb="16">
      <t>セイゾウ</t>
    </rPh>
    <rPh sb="17" eb="19">
      <t>タンイ</t>
    </rPh>
    <rPh sb="20" eb="21">
      <t>テン</t>
    </rPh>
    <phoneticPr fontId="2"/>
  </si>
  <si>
    <t>押収量全体のうち仕出地不明（単位：点）</t>
    <rPh sb="0" eb="3">
      <t>オウシュウリョウ</t>
    </rPh>
    <rPh sb="3" eb="5">
      <t>ゼンタイ</t>
    </rPh>
    <rPh sb="8" eb="10">
      <t>シダ</t>
    </rPh>
    <rPh sb="10" eb="11">
      <t>チ</t>
    </rPh>
    <rPh sb="11" eb="13">
      <t>フメイ</t>
    </rPh>
    <rPh sb="14" eb="16">
      <t>タンイ</t>
    </rPh>
    <rPh sb="17" eb="18">
      <t>テン</t>
    </rPh>
    <phoneticPr fontId="2"/>
  </si>
  <si>
    <t>平成29年</t>
    <rPh sb="0" eb="2">
      <t>ヘイセイ</t>
    </rPh>
    <rPh sb="4" eb="5">
      <t>ネン</t>
    </rPh>
    <phoneticPr fontId="2"/>
  </si>
  <si>
    <t>最近５年間における商標権侵害事犯の押収品の仕出国・地域</t>
    <rPh sb="0" eb="2">
      <t>サイキン</t>
    </rPh>
    <rPh sb="3" eb="5">
      <t>ネンカン</t>
    </rPh>
    <rPh sb="9" eb="12">
      <t>ショウヒョウケン</t>
    </rPh>
    <rPh sb="12" eb="14">
      <t>シンガイ</t>
    </rPh>
    <rPh sb="14" eb="16">
      <t>ジハン</t>
    </rPh>
    <rPh sb="17" eb="20">
      <t>オウシュウヒン</t>
    </rPh>
    <rPh sb="21" eb="23">
      <t>シダ</t>
    </rPh>
    <rPh sb="23" eb="24">
      <t>コク</t>
    </rPh>
    <rPh sb="25" eb="27">
      <t>チイキ</t>
    </rPh>
    <phoneticPr fontId="2"/>
  </si>
  <si>
    <t>押収量全体のうち中国製造（単位：点）</t>
    <rPh sb="0" eb="3">
      <t>オウシュウリョウ</t>
    </rPh>
    <rPh sb="3" eb="5">
      <t>ゼンタイ</t>
    </rPh>
    <rPh sb="8" eb="10">
      <t>チュウゴク</t>
    </rPh>
    <rPh sb="10" eb="12">
      <t>セイゾウ</t>
    </rPh>
    <rPh sb="13" eb="15">
      <t>タンイ</t>
    </rPh>
    <rPh sb="16" eb="17">
      <t>テン</t>
    </rPh>
    <phoneticPr fontId="2"/>
  </si>
  <si>
    <t>押収量全体のうち香港製造（単位：点）</t>
    <rPh sb="0" eb="3">
      <t>オウシュウリョウ</t>
    </rPh>
    <rPh sb="3" eb="5">
      <t>ゼンタイ</t>
    </rPh>
    <rPh sb="8" eb="10">
      <t>ホンコン</t>
    </rPh>
    <rPh sb="10" eb="12">
      <t>セイゾウ</t>
    </rPh>
    <rPh sb="13" eb="15">
      <t>タンイ</t>
    </rPh>
    <rPh sb="16" eb="17">
      <t>テン</t>
    </rPh>
    <phoneticPr fontId="2"/>
  </si>
  <si>
    <t>押収量全体のうち台湾製造（単位：点）</t>
    <rPh sb="0" eb="3">
      <t>オウシュウリョウ</t>
    </rPh>
    <rPh sb="3" eb="5">
      <t>ゼンタイ</t>
    </rPh>
    <rPh sb="8" eb="10">
      <t>タイワン</t>
    </rPh>
    <rPh sb="10" eb="12">
      <t>セイゾウ</t>
    </rPh>
    <rPh sb="13" eb="15">
      <t>タンイ</t>
    </rPh>
    <rPh sb="16" eb="17">
      <t>テン</t>
    </rPh>
    <phoneticPr fontId="2"/>
  </si>
  <si>
    <t>その他諸法令事件のうち鉄道営業法違反検挙事件数（単位：事件）</t>
    <rPh sb="2" eb="3">
      <t>タ</t>
    </rPh>
    <rPh sb="3" eb="4">
      <t>ショ</t>
    </rPh>
    <rPh sb="4" eb="6">
      <t>ホウレイ</t>
    </rPh>
    <rPh sb="6" eb="8">
      <t>ジケン</t>
    </rPh>
    <rPh sb="11" eb="13">
      <t>テツドウ</t>
    </rPh>
    <rPh sb="13" eb="16">
      <t>エイギョウホウ</t>
    </rPh>
    <rPh sb="16" eb="18">
      <t>イハン</t>
    </rPh>
    <rPh sb="18" eb="20">
      <t>ケンキョ</t>
    </rPh>
    <rPh sb="20" eb="22">
      <t>ジケン</t>
    </rPh>
    <rPh sb="22" eb="23">
      <t>スウ</t>
    </rPh>
    <rPh sb="24" eb="26">
      <t>タンイ</t>
    </rPh>
    <rPh sb="27" eb="29">
      <t>ジケン</t>
    </rPh>
    <phoneticPr fontId="2"/>
  </si>
  <si>
    <t>その他諸法令事件のうち鉄道営業法違反検挙人員（単位：人）</t>
    <rPh sb="2" eb="3">
      <t>タ</t>
    </rPh>
    <rPh sb="3" eb="4">
      <t>ショ</t>
    </rPh>
    <rPh sb="4" eb="6">
      <t>ホウレイ</t>
    </rPh>
    <rPh sb="6" eb="8">
      <t>ジケン</t>
    </rPh>
    <rPh sb="11" eb="13">
      <t>テツドウ</t>
    </rPh>
    <rPh sb="13" eb="16">
      <t>エイギョウホウ</t>
    </rPh>
    <rPh sb="16" eb="18">
      <t>イハン</t>
    </rPh>
    <rPh sb="18" eb="20">
      <t>ケンキョ</t>
    </rPh>
    <rPh sb="20" eb="22">
      <t>ジンイン</t>
    </rPh>
    <rPh sb="22" eb="23">
      <t>ケンスウ</t>
    </rPh>
    <rPh sb="23" eb="25">
      <t>タンイ</t>
    </rPh>
    <rPh sb="26" eb="27">
      <t>ヒト</t>
    </rPh>
    <phoneticPr fontId="2"/>
  </si>
  <si>
    <t>その他諸法令事件のうち屋外広告物条例違反検挙事件数（単位：事件）</t>
    <rPh sb="2" eb="3">
      <t>タ</t>
    </rPh>
    <rPh sb="3" eb="4">
      <t>ショ</t>
    </rPh>
    <rPh sb="4" eb="6">
      <t>ホウレイ</t>
    </rPh>
    <rPh sb="6" eb="8">
      <t>ジケン</t>
    </rPh>
    <rPh sb="11" eb="13">
      <t>オクガイ</t>
    </rPh>
    <rPh sb="13" eb="15">
      <t>コウコク</t>
    </rPh>
    <rPh sb="15" eb="16">
      <t>ブツ</t>
    </rPh>
    <rPh sb="16" eb="18">
      <t>ジョウレイ</t>
    </rPh>
    <rPh sb="18" eb="20">
      <t>イハン</t>
    </rPh>
    <rPh sb="20" eb="22">
      <t>ケンキョ</t>
    </rPh>
    <rPh sb="22" eb="24">
      <t>ジケン</t>
    </rPh>
    <rPh sb="24" eb="25">
      <t>スウ</t>
    </rPh>
    <rPh sb="26" eb="28">
      <t>タンイ</t>
    </rPh>
    <rPh sb="29" eb="31">
      <t>ジケン</t>
    </rPh>
    <phoneticPr fontId="2"/>
  </si>
  <si>
    <t>その他諸法令事件のうち屋外広告物条例違反検挙人員（単位：人）</t>
    <rPh sb="2" eb="3">
      <t>タ</t>
    </rPh>
    <rPh sb="3" eb="4">
      <t>ショ</t>
    </rPh>
    <rPh sb="4" eb="6">
      <t>ホウレイ</t>
    </rPh>
    <rPh sb="6" eb="8">
      <t>ジケン</t>
    </rPh>
    <rPh sb="11" eb="13">
      <t>オクガイ</t>
    </rPh>
    <rPh sb="13" eb="15">
      <t>コウコク</t>
    </rPh>
    <rPh sb="15" eb="16">
      <t>ブツ</t>
    </rPh>
    <rPh sb="16" eb="18">
      <t>ジョウレイ</t>
    </rPh>
    <rPh sb="18" eb="20">
      <t>イハン</t>
    </rPh>
    <rPh sb="20" eb="22">
      <t>ケンキョ</t>
    </rPh>
    <rPh sb="22" eb="24">
      <t>ジンイン</t>
    </rPh>
    <rPh sb="24" eb="25">
      <t>ケンスウ</t>
    </rPh>
    <rPh sb="25" eb="27">
      <t>タンイ</t>
    </rPh>
    <rPh sb="28" eb="29">
      <t>ヒト</t>
    </rPh>
    <phoneticPr fontId="2"/>
  </si>
  <si>
    <t>その他諸法令事件のうち航空法違反検挙事件数（単位：事件）</t>
    <rPh sb="2" eb="3">
      <t>タ</t>
    </rPh>
    <rPh sb="3" eb="4">
      <t>ショ</t>
    </rPh>
    <rPh sb="4" eb="6">
      <t>ホウレイ</t>
    </rPh>
    <rPh sb="6" eb="8">
      <t>ジケン</t>
    </rPh>
    <rPh sb="11" eb="13">
      <t>コウクウ</t>
    </rPh>
    <rPh sb="13" eb="14">
      <t>ホウ</t>
    </rPh>
    <rPh sb="14" eb="16">
      <t>イハン</t>
    </rPh>
    <rPh sb="16" eb="18">
      <t>ケンキョ</t>
    </rPh>
    <rPh sb="18" eb="20">
      <t>ジケン</t>
    </rPh>
    <rPh sb="20" eb="21">
      <t>スウ</t>
    </rPh>
    <rPh sb="22" eb="24">
      <t>タンイ</t>
    </rPh>
    <rPh sb="25" eb="27">
      <t>ジケン</t>
    </rPh>
    <phoneticPr fontId="2"/>
  </si>
  <si>
    <t>その他諸法令事件のうち航空法違反検挙人員（単位：人）</t>
    <rPh sb="2" eb="3">
      <t>タ</t>
    </rPh>
    <rPh sb="3" eb="4">
      <t>ショ</t>
    </rPh>
    <rPh sb="4" eb="6">
      <t>ホウレイ</t>
    </rPh>
    <rPh sb="6" eb="8">
      <t>ジケン</t>
    </rPh>
    <rPh sb="11" eb="13">
      <t>コウクウ</t>
    </rPh>
    <rPh sb="13" eb="14">
      <t>ホウ</t>
    </rPh>
    <rPh sb="14" eb="16">
      <t>イハン</t>
    </rPh>
    <rPh sb="16" eb="18">
      <t>ケンキョ</t>
    </rPh>
    <rPh sb="18" eb="20">
      <t>ジンイン</t>
    </rPh>
    <rPh sb="20" eb="21">
      <t>ケンスウ</t>
    </rPh>
    <rPh sb="21" eb="23">
      <t>タンイ</t>
    </rPh>
    <rPh sb="24" eb="25">
      <t>ヒト</t>
    </rPh>
    <phoneticPr fontId="2"/>
  </si>
  <si>
    <t>その他諸法令事犯のうち鉄道営業法違反</t>
    <rPh sb="3" eb="6">
      <t>ショホウレイ</t>
    </rPh>
    <rPh sb="6" eb="8">
      <t>ジハン</t>
    </rPh>
    <rPh sb="11" eb="13">
      <t>テツドウ</t>
    </rPh>
    <rPh sb="13" eb="16">
      <t>エイギョウホウ</t>
    </rPh>
    <rPh sb="16" eb="18">
      <t>イハン</t>
    </rPh>
    <phoneticPr fontId="2"/>
  </si>
  <si>
    <t>その他諸法令事犯のうち屋外広告物条例違反</t>
    <rPh sb="3" eb="6">
      <t>ショホウレイ</t>
    </rPh>
    <rPh sb="6" eb="8">
      <t>ジハン</t>
    </rPh>
    <rPh sb="11" eb="13">
      <t>オクガイ</t>
    </rPh>
    <rPh sb="13" eb="15">
      <t>コウコク</t>
    </rPh>
    <rPh sb="15" eb="16">
      <t>ブツ</t>
    </rPh>
    <rPh sb="16" eb="18">
      <t>ジョウレイ</t>
    </rPh>
    <rPh sb="18" eb="20">
      <t>イハン</t>
    </rPh>
    <phoneticPr fontId="2"/>
  </si>
  <si>
    <t>その他諸法令事犯のうち航空法違反</t>
    <rPh sb="3" eb="6">
      <t>ショホウレイ</t>
    </rPh>
    <rPh sb="6" eb="8">
      <t>ジハン</t>
    </rPh>
    <rPh sb="11" eb="13">
      <t>コウクウ</t>
    </rPh>
    <rPh sb="13" eb="14">
      <t>ホウ</t>
    </rPh>
    <rPh sb="14" eb="16">
      <t>イハン</t>
    </rPh>
    <phoneticPr fontId="2"/>
  </si>
  <si>
    <t>平成29年情報提供件数（単位：件）</t>
    <rPh sb="0" eb="2">
      <t>ヘイセイ</t>
    </rPh>
    <rPh sb="4" eb="5">
      <t>ネン</t>
    </rPh>
    <rPh sb="5" eb="7">
      <t>ジョウホウ</t>
    </rPh>
    <rPh sb="7" eb="9">
      <t>テイキョウ</t>
    </rPh>
    <rPh sb="9" eb="11">
      <t>ケンスウ</t>
    </rPh>
    <rPh sb="12" eb="14">
      <t>タンイ</t>
    </rPh>
    <rPh sb="15" eb="16">
      <t>ケン</t>
    </rPh>
    <phoneticPr fontId="2"/>
  </si>
  <si>
    <t>平成29年情報提供件数（単位：口座）</t>
    <rPh sb="0" eb="2">
      <t>ヘイセイ</t>
    </rPh>
    <rPh sb="4" eb="5">
      <t>ネン</t>
    </rPh>
    <rPh sb="5" eb="7">
      <t>ジョウホウ</t>
    </rPh>
    <rPh sb="7" eb="9">
      <t>テイキョウ</t>
    </rPh>
    <rPh sb="9" eb="11">
      <t>ケンスウ</t>
    </rPh>
    <rPh sb="12" eb="14">
      <t>タンイ</t>
    </rPh>
    <rPh sb="15" eb="17">
      <t>コウザ</t>
    </rPh>
    <phoneticPr fontId="2"/>
  </si>
  <si>
    <t xml:space="preserve">注　貸金業法違反、出資法違反、詐欺、携帯電話不正利用防止法違反等に基づくものを計上している。
</t>
    <rPh sb="0" eb="1">
      <t>チュウ</t>
    </rPh>
    <rPh sb="2" eb="4">
      <t>カシキン</t>
    </rPh>
    <rPh sb="4" eb="5">
      <t>ギョウ</t>
    </rPh>
    <rPh sb="5" eb="6">
      <t>ホウ</t>
    </rPh>
    <rPh sb="6" eb="8">
      <t>イハン</t>
    </rPh>
    <phoneticPr fontId="2"/>
  </si>
  <si>
    <t>契約者確認の求めを行った件数のうち貸金業法違反又は出資法違反に基づくもの（単位：件）</t>
    <rPh sb="17" eb="19">
      <t>カシキン</t>
    </rPh>
    <rPh sb="19" eb="20">
      <t>ギョウ</t>
    </rPh>
    <rPh sb="20" eb="21">
      <t>ホウ</t>
    </rPh>
    <rPh sb="25" eb="28">
      <t>シュッシホウ</t>
    </rPh>
    <rPh sb="37" eb="39">
      <t>タンイ</t>
    </rPh>
    <rPh sb="40" eb="41">
      <t>ケン</t>
    </rPh>
    <phoneticPr fontId="2"/>
  </si>
  <si>
    <t>環境事犯のうち動物・鳥獣関係事犯</t>
    <rPh sb="0" eb="2">
      <t>カンキョウ</t>
    </rPh>
    <rPh sb="2" eb="4">
      <t>ジハン</t>
    </rPh>
    <rPh sb="7" eb="9">
      <t>ドウブツ</t>
    </rPh>
    <rPh sb="10" eb="12">
      <t>チョウジュウ</t>
    </rPh>
    <rPh sb="12" eb="14">
      <t>カンケイ</t>
    </rPh>
    <rPh sb="14" eb="16">
      <t>ジハン</t>
    </rPh>
    <phoneticPr fontId="2"/>
  </si>
  <si>
    <t>動物・鳥獣関係事犯のうち動物虐待事犯</t>
    <rPh sb="0" eb="2">
      <t>ドウブツ</t>
    </rPh>
    <rPh sb="3" eb="5">
      <t>チョウジュウ</t>
    </rPh>
    <rPh sb="5" eb="7">
      <t>カンケイ</t>
    </rPh>
    <rPh sb="12" eb="14">
      <t>ドウブツ</t>
    </rPh>
    <rPh sb="14" eb="16">
      <t>ギャクタイ</t>
    </rPh>
    <rPh sb="16" eb="18">
      <t>ジハン</t>
    </rPh>
    <phoneticPr fontId="2"/>
  </si>
  <si>
    <t>公衆衛生事犯のうちその他</t>
    <rPh sb="0" eb="2">
      <t>コウシュウ</t>
    </rPh>
    <rPh sb="2" eb="4">
      <t>エイセイ</t>
    </rPh>
    <rPh sb="4" eb="6">
      <t>ジハン</t>
    </rPh>
    <phoneticPr fontId="2"/>
  </si>
  <si>
    <t>最近５年間における営業秘密侵害事犯の検挙状況の推移</t>
    <rPh sb="0" eb="2">
      <t>サイキン</t>
    </rPh>
    <rPh sb="3" eb="5">
      <t>ネンカン</t>
    </rPh>
    <rPh sb="9" eb="11">
      <t>エイギョウ</t>
    </rPh>
    <rPh sb="11" eb="13">
      <t>ヒミツ</t>
    </rPh>
    <rPh sb="13" eb="15">
      <t>シンガイ</t>
    </rPh>
    <rPh sb="15" eb="17">
      <t>ジハン</t>
    </rPh>
    <rPh sb="18" eb="20">
      <t>ケンキョ</t>
    </rPh>
    <rPh sb="20" eb="22">
      <t>ジョウキョウ</t>
    </rPh>
    <rPh sb="23" eb="25">
      <t>スイイ</t>
    </rPh>
    <phoneticPr fontId="2"/>
  </si>
  <si>
    <t>金融機関への情報提供件数及び口座数</t>
    <rPh sb="0" eb="2">
      <t>キンユウ</t>
    </rPh>
    <rPh sb="2" eb="4">
      <t>キカン</t>
    </rPh>
    <rPh sb="6" eb="8">
      <t>ジョウホウ</t>
    </rPh>
    <rPh sb="8" eb="10">
      <t>テイキョウ</t>
    </rPh>
    <rPh sb="10" eb="12">
      <t>ケンスウ</t>
    </rPh>
    <rPh sb="12" eb="13">
      <t>オヨ</t>
    </rPh>
    <rPh sb="14" eb="17">
      <t>コウザスウ</t>
    </rPh>
    <phoneticPr fontId="2"/>
  </si>
  <si>
    <t>利殖勧誘事犯　年齢別・男女別相談件数</t>
    <rPh sb="0" eb="2">
      <t>リショク</t>
    </rPh>
    <rPh sb="2" eb="4">
      <t>カンユウ</t>
    </rPh>
    <rPh sb="4" eb="6">
      <t>ジハン</t>
    </rPh>
    <rPh sb="7" eb="10">
      <t>ネンレイベツ</t>
    </rPh>
    <rPh sb="11" eb="13">
      <t>ダンジョ</t>
    </rPh>
    <rPh sb="13" eb="14">
      <t>ベツ</t>
    </rPh>
    <rPh sb="14" eb="16">
      <t>ソウダン</t>
    </rPh>
    <rPh sb="16" eb="18">
      <t>ケンスウ</t>
    </rPh>
    <phoneticPr fontId="2"/>
  </si>
  <si>
    <t>利殖勧誘事犯　最初に金銭を支払った日から警察に相談に行くまでの期間</t>
    <rPh sb="0" eb="2">
      <t>リショク</t>
    </rPh>
    <rPh sb="2" eb="4">
      <t>カンユウ</t>
    </rPh>
    <rPh sb="4" eb="6">
      <t>ジハン</t>
    </rPh>
    <rPh sb="7" eb="9">
      <t>サイショ</t>
    </rPh>
    <rPh sb="10" eb="12">
      <t>キンセン</t>
    </rPh>
    <rPh sb="13" eb="15">
      <t>シハラ</t>
    </rPh>
    <rPh sb="17" eb="18">
      <t>ヒ</t>
    </rPh>
    <rPh sb="20" eb="22">
      <t>ケイサツ</t>
    </rPh>
    <rPh sb="23" eb="25">
      <t>ソウダン</t>
    </rPh>
    <rPh sb="26" eb="27">
      <t>イ</t>
    </rPh>
    <rPh sb="31" eb="33">
      <t>キカン</t>
    </rPh>
    <phoneticPr fontId="2"/>
  </si>
  <si>
    <t>利殖勧誘事犯　警察に相談に行くまでに１か月以上要した理由</t>
    <rPh sb="0" eb="2">
      <t>リショク</t>
    </rPh>
    <rPh sb="2" eb="4">
      <t>カンユウ</t>
    </rPh>
    <rPh sb="4" eb="6">
      <t>ジハン</t>
    </rPh>
    <rPh sb="7" eb="9">
      <t>ケイサツ</t>
    </rPh>
    <rPh sb="10" eb="12">
      <t>ソウダン</t>
    </rPh>
    <rPh sb="13" eb="14">
      <t>イ</t>
    </rPh>
    <rPh sb="20" eb="21">
      <t>ゲツ</t>
    </rPh>
    <rPh sb="21" eb="23">
      <t>イジョウ</t>
    </rPh>
    <rPh sb="23" eb="24">
      <t>ヨウ</t>
    </rPh>
    <rPh sb="26" eb="28">
      <t>リユウ</t>
    </rPh>
    <phoneticPr fontId="2"/>
  </si>
  <si>
    <t>利殖勧誘事犯　１か月以上経過してから相談に行った経緯</t>
    <rPh sb="0" eb="2">
      <t>リショク</t>
    </rPh>
    <rPh sb="2" eb="4">
      <t>カンユウ</t>
    </rPh>
    <rPh sb="4" eb="6">
      <t>ジハン</t>
    </rPh>
    <rPh sb="9" eb="10">
      <t>ゲツ</t>
    </rPh>
    <rPh sb="10" eb="12">
      <t>イジョウ</t>
    </rPh>
    <rPh sb="12" eb="14">
      <t>ケイカ</t>
    </rPh>
    <rPh sb="18" eb="20">
      <t>ソウダン</t>
    </rPh>
    <rPh sb="21" eb="22">
      <t>イ</t>
    </rPh>
    <rPh sb="24" eb="26">
      <t>ケイイ</t>
    </rPh>
    <phoneticPr fontId="2"/>
  </si>
  <si>
    <t>利殖勧誘事犯に関する相談受理件数の推移</t>
    <rPh sb="0" eb="2">
      <t>リショク</t>
    </rPh>
    <rPh sb="2" eb="4">
      <t>カンユウ</t>
    </rPh>
    <rPh sb="4" eb="6">
      <t>ジハン</t>
    </rPh>
    <rPh sb="7" eb="8">
      <t>カン</t>
    </rPh>
    <rPh sb="10" eb="12">
      <t>ソウダン</t>
    </rPh>
    <rPh sb="12" eb="14">
      <t>ジュリ</t>
    </rPh>
    <rPh sb="14" eb="16">
      <t>ケンスウ</t>
    </rPh>
    <rPh sb="17" eb="19">
      <t>スイイ</t>
    </rPh>
    <phoneticPr fontId="2"/>
  </si>
  <si>
    <t>特定商取引等事犯に関する相談受理件数の推移</t>
    <rPh sb="0" eb="2">
      <t>トクテイ</t>
    </rPh>
    <rPh sb="2" eb="5">
      <t>ショウトリヒキ</t>
    </rPh>
    <rPh sb="5" eb="6">
      <t>トウ</t>
    </rPh>
    <rPh sb="6" eb="8">
      <t>ジハン</t>
    </rPh>
    <rPh sb="9" eb="10">
      <t>カン</t>
    </rPh>
    <rPh sb="12" eb="14">
      <t>ソウダン</t>
    </rPh>
    <rPh sb="14" eb="16">
      <t>ジュリ</t>
    </rPh>
    <rPh sb="16" eb="18">
      <t>ケンスウ</t>
    </rPh>
    <rPh sb="19" eb="21">
      <t>スイイ</t>
    </rPh>
    <phoneticPr fontId="2"/>
  </si>
  <si>
    <t>過去10年間における無登録・高金利事犯の検挙事件数の推移</t>
    <rPh sb="0" eb="2">
      <t>カコ</t>
    </rPh>
    <rPh sb="4" eb="6">
      <t>ネンカン</t>
    </rPh>
    <rPh sb="10" eb="13">
      <t>ムトウロク</t>
    </rPh>
    <rPh sb="14" eb="17">
      <t>コウキンリ</t>
    </rPh>
    <rPh sb="17" eb="19">
      <t>ジハン</t>
    </rPh>
    <rPh sb="20" eb="22">
      <t>ケンキョ</t>
    </rPh>
    <rPh sb="22" eb="25">
      <t>ジケンスウ</t>
    </rPh>
    <rPh sb="26" eb="28">
      <t>スイイ</t>
    </rPh>
    <phoneticPr fontId="2"/>
  </si>
  <si>
    <t>過去10年間におけるヤミ金融関連事犯の検挙事件数の推移</t>
    <rPh sb="0" eb="2">
      <t>カコ</t>
    </rPh>
    <rPh sb="4" eb="6">
      <t>ネンカン</t>
    </rPh>
    <rPh sb="12" eb="14">
      <t>キンユウ</t>
    </rPh>
    <rPh sb="14" eb="16">
      <t>カンレン</t>
    </rPh>
    <rPh sb="16" eb="18">
      <t>ジハン</t>
    </rPh>
    <rPh sb="19" eb="21">
      <t>ケンキョ</t>
    </rPh>
    <rPh sb="21" eb="24">
      <t>ジケンスウ</t>
    </rPh>
    <rPh sb="25" eb="27">
      <t>スイイ</t>
    </rPh>
    <phoneticPr fontId="2"/>
  </si>
  <si>
    <t>ヤミ金融事犯に関する相談受理件数の推移</t>
    <rPh sb="2" eb="4">
      <t>キンユウ</t>
    </rPh>
    <rPh sb="4" eb="6">
      <t>ジハン</t>
    </rPh>
    <rPh sb="7" eb="8">
      <t>カン</t>
    </rPh>
    <rPh sb="10" eb="12">
      <t>ソウダン</t>
    </rPh>
    <rPh sb="12" eb="14">
      <t>ジュリ</t>
    </rPh>
    <rPh sb="14" eb="16">
      <t>ケンスウ</t>
    </rPh>
    <rPh sb="17" eb="19">
      <t>スイイ</t>
    </rPh>
    <phoneticPr fontId="2"/>
  </si>
  <si>
    <t>レンタル携帯電話等の役務提供拒否に関する情報提供件数</t>
    <rPh sb="4" eb="6">
      <t>ケイタイ</t>
    </rPh>
    <rPh sb="6" eb="8">
      <t>デンワ</t>
    </rPh>
    <rPh sb="8" eb="9">
      <t>トウ</t>
    </rPh>
    <rPh sb="10" eb="12">
      <t>エキム</t>
    </rPh>
    <rPh sb="12" eb="14">
      <t>テイキョウ</t>
    </rPh>
    <rPh sb="14" eb="16">
      <t>キョヒ</t>
    </rPh>
    <rPh sb="17" eb="18">
      <t>カン</t>
    </rPh>
    <rPh sb="20" eb="22">
      <t>ジョウホウ</t>
    </rPh>
    <rPh sb="22" eb="24">
      <t>テイキョウ</t>
    </rPh>
    <rPh sb="24" eb="26">
      <t>ケンスウ</t>
    </rPh>
    <phoneticPr fontId="2"/>
  </si>
  <si>
    <t>情報提供件数</t>
    <rPh sb="0" eb="2">
      <t>ジョウホウ</t>
    </rPh>
    <rPh sb="2" eb="4">
      <t>テイキョウ</t>
    </rPh>
    <rPh sb="4" eb="6">
      <t>ケンスウ</t>
    </rPh>
    <phoneticPr fontId="2"/>
  </si>
  <si>
    <t>平成30年</t>
    <rPh sb="0" eb="2">
      <t>ヘイセイ</t>
    </rPh>
    <rPh sb="4" eb="5">
      <t>ネン</t>
    </rPh>
    <phoneticPr fontId="2"/>
  </si>
  <si>
    <t>特定商取引等事犯　年齢別・男女別相談件数</t>
    <rPh sb="0" eb="2">
      <t>トクテイ</t>
    </rPh>
    <rPh sb="2" eb="5">
      <t>ショウトリヒキ</t>
    </rPh>
    <rPh sb="5" eb="6">
      <t>トウ</t>
    </rPh>
    <rPh sb="6" eb="8">
      <t>ジハン</t>
    </rPh>
    <rPh sb="9" eb="12">
      <t>ネンレイベツ</t>
    </rPh>
    <rPh sb="13" eb="15">
      <t>ダンジョ</t>
    </rPh>
    <rPh sb="15" eb="16">
      <t>ベツ</t>
    </rPh>
    <rPh sb="16" eb="18">
      <t>ソウダン</t>
    </rPh>
    <rPh sb="18" eb="20">
      <t>ケンスウ</t>
    </rPh>
    <phoneticPr fontId="2"/>
  </si>
  <si>
    <t>特定商取引等事犯　最初に金銭を支払った日から警察に相談に行くまでの期間</t>
    <rPh sb="0" eb="2">
      <t>トクテイ</t>
    </rPh>
    <rPh sb="2" eb="5">
      <t>ショウトリヒキ</t>
    </rPh>
    <rPh sb="5" eb="6">
      <t>トウ</t>
    </rPh>
    <rPh sb="6" eb="8">
      <t>ジハン</t>
    </rPh>
    <rPh sb="9" eb="11">
      <t>サイショ</t>
    </rPh>
    <rPh sb="12" eb="14">
      <t>キンセン</t>
    </rPh>
    <rPh sb="15" eb="17">
      <t>シハラ</t>
    </rPh>
    <rPh sb="19" eb="20">
      <t>ヒ</t>
    </rPh>
    <rPh sb="22" eb="24">
      <t>ケイサツ</t>
    </rPh>
    <rPh sb="25" eb="27">
      <t>ソウダン</t>
    </rPh>
    <rPh sb="28" eb="29">
      <t>イ</t>
    </rPh>
    <rPh sb="33" eb="35">
      <t>キカン</t>
    </rPh>
    <phoneticPr fontId="2"/>
  </si>
  <si>
    <t>特定商取引等事犯　警察に相談に行くまでに１か月以上要した理由</t>
    <rPh sb="0" eb="2">
      <t>トクテイ</t>
    </rPh>
    <rPh sb="2" eb="5">
      <t>ショウトリヒキ</t>
    </rPh>
    <rPh sb="5" eb="6">
      <t>トウ</t>
    </rPh>
    <rPh sb="6" eb="8">
      <t>ジハン</t>
    </rPh>
    <rPh sb="9" eb="11">
      <t>ケイサツ</t>
    </rPh>
    <rPh sb="12" eb="14">
      <t>ソウダン</t>
    </rPh>
    <rPh sb="15" eb="16">
      <t>イ</t>
    </rPh>
    <rPh sb="22" eb="23">
      <t>ゲツ</t>
    </rPh>
    <rPh sb="23" eb="25">
      <t>イジョウ</t>
    </rPh>
    <rPh sb="25" eb="26">
      <t>ヨウ</t>
    </rPh>
    <rPh sb="28" eb="30">
      <t>リユウ</t>
    </rPh>
    <phoneticPr fontId="2"/>
  </si>
  <si>
    <t>特定商取引等事犯　１か月以上経過してから相談に行った経緯</t>
    <rPh sb="0" eb="2">
      <t>トクテイ</t>
    </rPh>
    <rPh sb="2" eb="5">
      <t>ショウトリヒキ</t>
    </rPh>
    <rPh sb="5" eb="6">
      <t>トウ</t>
    </rPh>
    <rPh sb="6" eb="8">
      <t>ジハン</t>
    </rPh>
    <rPh sb="11" eb="12">
      <t>ゲツ</t>
    </rPh>
    <rPh sb="12" eb="14">
      <t>イジョウ</t>
    </rPh>
    <rPh sb="14" eb="16">
      <t>ケイカ</t>
    </rPh>
    <rPh sb="20" eb="22">
      <t>ソウダン</t>
    </rPh>
    <rPh sb="23" eb="24">
      <t>イ</t>
    </rPh>
    <rPh sb="26" eb="28">
      <t>ケイイ</t>
    </rPh>
    <phoneticPr fontId="2"/>
  </si>
  <si>
    <t>ヤミ金融事犯　年齢別・男女別相談件数</t>
    <rPh sb="2" eb="4">
      <t>キンユウ</t>
    </rPh>
    <rPh sb="4" eb="6">
      <t>ジハン</t>
    </rPh>
    <rPh sb="7" eb="10">
      <t>ネンレイベツ</t>
    </rPh>
    <rPh sb="11" eb="13">
      <t>ダンジョ</t>
    </rPh>
    <rPh sb="13" eb="14">
      <t>ベツ</t>
    </rPh>
    <rPh sb="14" eb="16">
      <t>ソウダン</t>
    </rPh>
    <rPh sb="16" eb="18">
      <t>ケンスウ</t>
    </rPh>
    <phoneticPr fontId="2"/>
  </si>
  <si>
    <t>ヤミ金融事犯　最初に金銭を支払った日から警察に相談に行くまでの期間</t>
    <rPh sb="2" eb="4">
      <t>キンユウ</t>
    </rPh>
    <rPh sb="4" eb="6">
      <t>ジハン</t>
    </rPh>
    <rPh sb="7" eb="9">
      <t>サイショ</t>
    </rPh>
    <rPh sb="10" eb="12">
      <t>キンセン</t>
    </rPh>
    <rPh sb="13" eb="15">
      <t>シハラ</t>
    </rPh>
    <rPh sb="17" eb="18">
      <t>ヒ</t>
    </rPh>
    <rPh sb="20" eb="22">
      <t>ケイサツ</t>
    </rPh>
    <rPh sb="23" eb="25">
      <t>ソウダン</t>
    </rPh>
    <rPh sb="26" eb="27">
      <t>イ</t>
    </rPh>
    <rPh sb="31" eb="33">
      <t>キカン</t>
    </rPh>
    <phoneticPr fontId="2"/>
  </si>
  <si>
    <t>ヤミ金融事犯　警察に相談に行くまでに１か月以上要した理由</t>
    <rPh sb="2" eb="4">
      <t>キンユウ</t>
    </rPh>
    <rPh sb="4" eb="6">
      <t>ジハン</t>
    </rPh>
    <rPh sb="7" eb="9">
      <t>ケイサツ</t>
    </rPh>
    <rPh sb="10" eb="12">
      <t>ソウダン</t>
    </rPh>
    <rPh sb="13" eb="14">
      <t>イ</t>
    </rPh>
    <rPh sb="20" eb="21">
      <t>ゲツ</t>
    </rPh>
    <rPh sb="21" eb="23">
      <t>イジョウ</t>
    </rPh>
    <rPh sb="23" eb="24">
      <t>ヨウ</t>
    </rPh>
    <rPh sb="26" eb="28">
      <t>リユウ</t>
    </rPh>
    <phoneticPr fontId="2"/>
  </si>
  <si>
    <t>ヤミ金融事犯　１か月以上経過してから相談に行った経緯</t>
    <rPh sb="2" eb="4">
      <t>キンユウ</t>
    </rPh>
    <rPh sb="4" eb="6">
      <t>ジハン</t>
    </rPh>
    <rPh sb="9" eb="10">
      <t>ゲツ</t>
    </rPh>
    <rPh sb="10" eb="12">
      <t>イジョウ</t>
    </rPh>
    <rPh sb="12" eb="14">
      <t>ケイカ</t>
    </rPh>
    <rPh sb="18" eb="20">
      <t>ソウダン</t>
    </rPh>
    <rPh sb="21" eb="22">
      <t>イ</t>
    </rPh>
    <rPh sb="24" eb="26">
      <t>ケイイ</t>
    </rPh>
    <phoneticPr fontId="2"/>
  </si>
  <si>
    <t>動物・鳥獣関係事犯のうち鳥獣保護関係事犯</t>
    <rPh sb="0" eb="2">
      <t>ドウブツ</t>
    </rPh>
    <rPh sb="3" eb="5">
      <t>チョウジュウ</t>
    </rPh>
    <rPh sb="5" eb="7">
      <t>カンケイ</t>
    </rPh>
    <rPh sb="7" eb="9">
      <t>ジハン</t>
    </rPh>
    <rPh sb="12" eb="14">
      <t>チョウジュウ</t>
    </rPh>
    <rPh sb="14" eb="16">
      <t>ホゴ</t>
    </rPh>
    <rPh sb="16" eb="18">
      <t>カンケイ</t>
    </rPh>
    <rPh sb="18" eb="20">
      <t>ジハン</t>
    </rPh>
    <phoneticPr fontId="2"/>
  </si>
  <si>
    <t>集団投資スキーム（ファンド）</t>
    <rPh sb="0" eb="2">
      <t>シュウダン</t>
    </rPh>
    <rPh sb="2" eb="4">
      <t>トウシ</t>
    </rPh>
    <phoneticPr fontId="2"/>
  </si>
  <si>
    <t>無人航空機に係る航空法違反の検挙事件数の推移</t>
    <rPh sb="0" eb="2">
      <t>ムジン</t>
    </rPh>
    <rPh sb="2" eb="5">
      <t>コウクウキ</t>
    </rPh>
    <rPh sb="6" eb="7">
      <t>カカ</t>
    </rPh>
    <rPh sb="8" eb="11">
      <t>コウクウホウ</t>
    </rPh>
    <rPh sb="11" eb="13">
      <t>イハン</t>
    </rPh>
    <rPh sb="14" eb="16">
      <t>ケンキョ</t>
    </rPh>
    <rPh sb="16" eb="19">
      <t>ジケンスウ</t>
    </rPh>
    <rPh sb="19" eb="20">
      <t>ケンスウ</t>
    </rPh>
    <rPh sb="20" eb="22">
      <t>スイイ</t>
    </rPh>
    <phoneticPr fontId="2"/>
  </si>
  <si>
    <t>検挙事件数（単位：事件）</t>
    <rPh sb="0" eb="2">
      <t>ケンキョ</t>
    </rPh>
    <rPh sb="2" eb="4">
      <t>ジケン</t>
    </rPh>
    <rPh sb="4" eb="5">
      <t>カズ</t>
    </rPh>
    <rPh sb="6" eb="8">
      <t>タンイ</t>
    </rPh>
    <rPh sb="9" eb="11">
      <t>ジケン</t>
    </rPh>
    <rPh sb="11" eb="12">
      <t>ジケン</t>
    </rPh>
    <phoneticPr fontId="2"/>
  </si>
  <si>
    <t>平成30年情報提供件数（単位：件）</t>
    <rPh sb="0" eb="2">
      <t>ヘイセイ</t>
    </rPh>
    <rPh sb="4" eb="5">
      <t>ネン</t>
    </rPh>
    <rPh sb="5" eb="7">
      <t>ジョウホウ</t>
    </rPh>
    <rPh sb="7" eb="9">
      <t>テイキョウ</t>
    </rPh>
    <rPh sb="9" eb="11">
      <t>ケンスウ</t>
    </rPh>
    <rPh sb="12" eb="14">
      <t>タンイ</t>
    </rPh>
    <rPh sb="15" eb="16">
      <t>ケン</t>
    </rPh>
    <phoneticPr fontId="2"/>
  </si>
  <si>
    <t>平成30年情報提供件数（単位：口座）</t>
    <rPh sb="0" eb="2">
      <t>ヘイセイ</t>
    </rPh>
    <rPh sb="4" eb="5">
      <t>ネン</t>
    </rPh>
    <rPh sb="5" eb="7">
      <t>ジョウホウ</t>
    </rPh>
    <rPh sb="7" eb="9">
      <t>テイキョウ</t>
    </rPh>
    <rPh sb="9" eb="11">
      <t>ケンスウ</t>
    </rPh>
    <rPh sb="12" eb="14">
      <t>タンイ</t>
    </rPh>
    <rPh sb="15" eb="17">
      <t>コウザ</t>
    </rPh>
    <phoneticPr fontId="2"/>
  </si>
  <si>
    <t>令和元年検挙人員（単位：人）</t>
    <rPh sb="0" eb="2">
      <t>レイワ</t>
    </rPh>
    <rPh sb="2" eb="4">
      <t>ガンネン</t>
    </rPh>
    <rPh sb="4" eb="6">
      <t>ケンキョ</t>
    </rPh>
    <rPh sb="9" eb="11">
      <t>タンイ</t>
    </rPh>
    <rPh sb="12" eb="13">
      <t>ニン</t>
    </rPh>
    <phoneticPr fontId="2"/>
  </si>
  <si>
    <t>令和元年相談受理件数（単位：件）</t>
    <rPh sb="0" eb="2">
      <t>レイワ</t>
    </rPh>
    <rPh sb="2" eb="3">
      <t>モト</t>
    </rPh>
    <rPh sb="3" eb="4">
      <t>トシ</t>
    </rPh>
    <rPh sb="4" eb="6">
      <t>ソウダン</t>
    </rPh>
    <rPh sb="6" eb="8">
      <t>ジュリ</t>
    </rPh>
    <rPh sb="8" eb="10">
      <t>ケンスウ</t>
    </rPh>
    <rPh sb="11" eb="13">
      <t>タンイ</t>
    </rPh>
    <rPh sb="14" eb="15">
      <t>ケン</t>
    </rPh>
    <phoneticPr fontId="2"/>
  </si>
  <si>
    <t>令和元年</t>
    <rPh sb="0" eb="2">
      <t>レイワ</t>
    </rPh>
    <rPh sb="2" eb="4">
      <t>ガンネン</t>
    </rPh>
    <phoneticPr fontId="2"/>
  </si>
  <si>
    <t>令和元年検挙事件数（単位：事件）</t>
    <rPh sb="0" eb="2">
      <t>レイワ</t>
    </rPh>
    <rPh sb="2" eb="4">
      <t>ガンネン</t>
    </rPh>
    <rPh sb="4" eb="5">
      <t>ヘイネン</t>
    </rPh>
    <rPh sb="10" eb="12">
      <t>タンイ</t>
    </rPh>
    <rPh sb="13" eb="15">
      <t>ジケン</t>
    </rPh>
    <phoneticPr fontId="2"/>
  </si>
  <si>
    <t>令和元年検挙法人数（単位：法人）</t>
    <rPh sb="0" eb="2">
      <t>レイワ</t>
    </rPh>
    <rPh sb="2" eb="4">
      <t>ガンネン</t>
    </rPh>
    <rPh sb="4" eb="6">
      <t>ケンキョ</t>
    </rPh>
    <rPh sb="10" eb="12">
      <t>タンイ</t>
    </rPh>
    <rPh sb="13" eb="15">
      <t>ホウジン</t>
    </rPh>
    <phoneticPr fontId="2"/>
  </si>
  <si>
    <t>令和元年被害人員（単位：人）</t>
    <rPh sb="0" eb="2">
      <t>レイワ</t>
    </rPh>
    <rPh sb="2" eb="4">
      <t>ガンネン</t>
    </rPh>
    <rPh sb="4" eb="6">
      <t>ヒガイ</t>
    </rPh>
    <rPh sb="9" eb="11">
      <t>タンイ</t>
    </rPh>
    <rPh sb="12" eb="13">
      <t>ニン</t>
    </rPh>
    <phoneticPr fontId="2"/>
  </si>
  <si>
    <t>令和元年被害額（単位：万円）</t>
    <rPh sb="0" eb="2">
      <t>レイワ</t>
    </rPh>
    <rPh sb="2" eb="4">
      <t>ガンネン</t>
    </rPh>
    <rPh sb="4" eb="6">
      <t>ヒガイ</t>
    </rPh>
    <rPh sb="8" eb="10">
      <t>タンイ</t>
    </rPh>
    <rPh sb="11" eb="13">
      <t>マンエン</t>
    </rPh>
    <phoneticPr fontId="2"/>
  </si>
  <si>
    <t>令和元年検挙事件数（単位：事件）</t>
    <rPh sb="0" eb="2">
      <t>レイワ</t>
    </rPh>
    <rPh sb="2" eb="4">
      <t>ガンネン</t>
    </rPh>
    <rPh sb="4" eb="6">
      <t>ケンキョ</t>
    </rPh>
    <rPh sb="6" eb="9">
      <t>ジケンスウ</t>
    </rPh>
    <rPh sb="10" eb="12">
      <t>タンイ</t>
    </rPh>
    <rPh sb="13" eb="15">
      <t>ジケン</t>
    </rPh>
    <phoneticPr fontId="2"/>
  </si>
  <si>
    <t>令和元年検挙人員（単位：人）</t>
    <rPh sb="0" eb="2">
      <t>レイワ</t>
    </rPh>
    <rPh sb="2" eb="4">
      <t>ガンネン</t>
    </rPh>
    <rPh sb="4" eb="6">
      <t>ケンキョ</t>
    </rPh>
    <rPh sb="6" eb="8">
      <t>ジンイン</t>
    </rPh>
    <rPh sb="9" eb="11">
      <t>タンイ</t>
    </rPh>
    <rPh sb="12" eb="13">
      <t>ニン</t>
    </rPh>
    <phoneticPr fontId="2"/>
  </si>
  <si>
    <t>令和元年検挙法人数（単位：法人）</t>
    <rPh sb="0" eb="2">
      <t>レイワ</t>
    </rPh>
    <rPh sb="2" eb="4">
      <t>ガンネン</t>
    </rPh>
    <rPh sb="4" eb="6">
      <t>ケンキョ</t>
    </rPh>
    <rPh sb="6" eb="9">
      <t>ホウジンスウ</t>
    </rPh>
    <rPh sb="10" eb="12">
      <t>タンイ</t>
    </rPh>
    <rPh sb="13" eb="15">
      <t>ホウジン</t>
    </rPh>
    <phoneticPr fontId="2"/>
  </si>
  <si>
    <t>不動産事犯検挙事件数（単位：事件）</t>
    <phoneticPr fontId="2"/>
  </si>
  <si>
    <t>不動産事犯検挙人員（単位：人）</t>
    <phoneticPr fontId="2"/>
  </si>
  <si>
    <t>税法事犯検挙事件数（単位：事件）</t>
    <phoneticPr fontId="2"/>
  </si>
  <si>
    <t>税法事犯検挙人員（単位：人）</t>
    <phoneticPr fontId="2"/>
  </si>
  <si>
    <t>密漁事犯検挙事件数（単位：事件）</t>
    <phoneticPr fontId="2"/>
  </si>
  <si>
    <t>密漁事犯検挙人員（単位：人）</t>
    <phoneticPr fontId="2"/>
  </si>
  <si>
    <t>通信関係事犯検挙事件数（単位：事件）</t>
    <phoneticPr fontId="2"/>
  </si>
  <si>
    <t>通信関係事犯検挙人員（単位：人）</t>
    <phoneticPr fontId="2"/>
  </si>
  <si>
    <t>令和元年情報提供件数（単位：件）</t>
    <rPh sb="0" eb="1">
      <t>レイ</t>
    </rPh>
    <rPh sb="1" eb="2">
      <t>ワ</t>
    </rPh>
    <rPh sb="2" eb="3">
      <t>モト</t>
    </rPh>
    <rPh sb="3" eb="4">
      <t>トシ</t>
    </rPh>
    <rPh sb="4" eb="6">
      <t>ジョウホウ</t>
    </rPh>
    <rPh sb="6" eb="8">
      <t>テイキョウ</t>
    </rPh>
    <rPh sb="8" eb="10">
      <t>ケンスウ</t>
    </rPh>
    <rPh sb="11" eb="13">
      <t>タンイ</t>
    </rPh>
    <rPh sb="14" eb="15">
      <t>ケン</t>
    </rPh>
    <phoneticPr fontId="2"/>
  </si>
  <si>
    <t>令和元年情報提供件数（単位：口座）</t>
    <rPh sb="0" eb="2">
      <t>レイワ</t>
    </rPh>
    <rPh sb="2" eb="3">
      <t>モト</t>
    </rPh>
    <rPh sb="3" eb="4">
      <t>ヘイネン</t>
    </rPh>
    <rPh sb="4" eb="6">
      <t>ジョウホウ</t>
    </rPh>
    <rPh sb="6" eb="8">
      <t>テイキョウ</t>
    </rPh>
    <rPh sb="8" eb="10">
      <t>ケンスウ</t>
    </rPh>
    <rPh sb="11" eb="13">
      <t>タンイ</t>
    </rPh>
    <rPh sb="14" eb="16">
      <t>コウザ</t>
    </rPh>
    <phoneticPr fontId="2"/>
  </si>
  <si>
    <t>廃棄物事犯</t>
    <phoneticPr fontId="2"/>
  </si>
  <si>
    <t>65歳以上</t>
  </si>
  <si>
    <t>利殖勧誘事犯に関する相談当事者の年代別構成比の推移</t>
    <rPh sb="0" eb="2">
      <t>リショク</t>
    </rPh>
    <rPh sb="2" eb="4">
      <t>カンユウ</t>
    </rPh>
    <rPh sb="4" eb="6">
      <t>ジハン</t>
    </rPh>
    <rPh sb="7" eb="8">
      <t>カン</t>
    </rPh>
    <rPh sb="10" eb="12">
      <t>ソウダン</t>
    </rPh>
    <rPh sb="12" eb="15">
      <t>トウジシャ</t>
    </rPh>
    <rPh sb="16" eb="22">
      <t>ネンダイベツコウセイヒ</t>
    </rPh>
    <rPh sb="23" eb="25">
      <t>スイイ</t>
    </rPh>
    <phoneticPr fontId="2"/>
  </si>
  <si>
    <t>営業秘密侵害事犯に関する相談受理件数の推移</t>
    <rPh sb="0" eb="2">
      <t>エイギョウ</t>
    </rPh>
    <rPh sb="2" eb="4">
      <t>ヒミツ</t>
    </rPh>
    <rPh sb="4" eb="6">
      <t>シンガイ</t>
    </rPh>
    <rPh sb="6" eb="8">
      <t>ジハン</t>
    </rPh>
    <rPh sb="9" eb="10">
      <t>カン</t>
    </rPh>
    <rPh sb="12" eb="14">
      <t>ソウダン</t>
    </rPh>
    <rPh sb="14" eb="16">
      <t>ジュリ</t>
    </rPh>
    <rPh sb="16" eb="18">
      <t>ケンスウ</t>
    </rPh>
    <rPh sb="18" eb="19">
      <t>ケンスウ</t>
    </rPh>
    <rPh sb="19" eb="21">
      <t>スイイ</t>
    </rPh>
    <phoneticPr fontId="2"/>
  </si>
  <si>
    <t>過去10年間における著作権侵害事犯の検挙事件数の推移</t>
    <rPh sb="0" eb="2">
      <t>カコ</t>
    </rPh>
    <rPh sb="4" eb="6">
      <t>ネンカン</t>
    </rPh>
    <rPh sb="10" eb="13">
      <t>チョサクケン</t>
    </rPh>
    <rPh sb="13" eb="15">
      <t>シンガイ</t>
    </rPh>
    <rPh sb="15" eb="17">
      <t>ジハン</t>
    </rPh>
    <rPh sb="18" eb="20">
      <t>ケンキョ</t>
    </rPh>
    <rPh sb="20" eb="23">
      <t>ジケンスウ</t>
    </rPh>
    <rPh sb="24" eb="26">
      <t>スイイ</t>
    </rPh>
    <phoneticPr fontId="2"/>
  </si>
  <si>
    <t>過去10年間における商標権侵害事犯の検挙事件数の推移</t>
    <rPh sb="0" eb="2">
      <t>カコ</t>
    </rPh>
    <rPh sb="4" eb="6">
      <t>ネンカン</t>
    </rPh>
    <rPh sb="10" eb="13">
      <t>ショウヒョウケン</t>
    </rPh>
    <rPh sb="13" eb="15">
      <t>シンガイ</t>
    </rPh>
    <rPh sb="15" eb="17">
      <t>ジハン</t>
    </rPh>
    <rPh sb="18" eb="20">
      <t>ケンキョ</t>
    </rPh>
    <rPh sb="20" eb="23">
      <t>ジケンスウ</t>
    </rPh>
    <rPh sb="24" eb="26">
      <t>スイイ</t>
    </rPh>
    <phoneticPr fontId="2"/>
  </si>
  <si>
    <t>過去10年間における動物・鳥獣関係事犯の検挙事件数の推移</t>
    <rPh sb="0" eb="2">
      <t>カコ</t>
    </rPh>
    <rPh sb="4" eb="6">
      <t>ネンカン</t>
    </rPh>
    <rPh sb="10" eb="12">
      <t>ドウブツ</t>
    </rPh>
    <rPh sb="13" eb="15">
      <t>チョウジュウ</t>
    </rPh>
    <rPh sb="15" eb="17">
      <t>カンケイ</t>
    </rPh>
    <rPh sb="17" eb="19">
      <t>ジハン</t>
    </rPh>
    <rPh sb="20" eb="22">
      <t>ケンキョ</t>
    </rPh>
    <rPh sb="22" eb="25">
      <t>ジケンスウ</t>
    </rPh>
    <rPh sb="26" eb="28">
      <t>スイイ</t>
    </rPh>
    <phoneticPr fontId="2"/>
  </si>
  <si>
    <t>過去10年間における廃棄物事犯の検挙事件数の推移</t>
    <rPh sb="0" eb="2">
      <t>カコ</t>
    </rPh>
    <rPh sb="4" eb="6">
      <t>ネンカン</t>
    </rPh>
    <rPh sb="10" eb="13">
      <t>ハイキブツ</t>
    </rPh>
    <rPh sb="13" eb="15">
      <t>ジハン</t>
    </rPh>
    <rPh sb="16" eb="18">
      <t>ケンキョ</t>
    </rPh>
    <rPh sb="18" eb="21">
      <t>ジケンスウ</t>
    </rPh>
    <rPh sb="22" eb="24">
      <t>スイイ</t>
    </rPh>
    <phoneticPr fontId="2"/>
  </si>
  <si>
    <t>ヤミ金融事犯に関する相談当事者の年代別構成比の推移</t>
    <rPh sb="2" eb="4">
      <t>キンユウ</t>
    </rPh>
    <rPh sb="4" eb="6">
      <t>ジハン</t>
    </rPh>
    <rPh sb="7" eb="8">
      <t>カン</t>
    </rPh>
    <rPh sb="10" eb="15">
      <t>ソウダントウジシャ</t>
    </rPh>
    <rPh sb="16" eb="22">
      <t>ネンダイベツコウセイヒ</t>
    </rPh>
    <rPh sb="23" eb="25">
      <t>スイイ</t>
    </rPh>
    <phoneticPr fontId="2"/>
  </si>
  <si>
    <t>特定商取引等事犯に関する相談当事者の年代別構成比の推移</t>
    <rPh sb="0" eb="2">
      <t>トクテイ</t>
    </rPh>
    <rPh sb="2" eb="5">
      <t>ショウトリヒキ</t>
    </rPh>
    <rPh sb="5" eb="8">
      <t>トウジハン</t>
    </rPh>
    <rPh sb="9" eb="10">
      <t>カン</t>
    </rPh>
    <rPh sb="12" eb="14">
      <t>ソウダン</t>
    </rPh>
    <rPh sb="14" eb="17">
      <t>トウジシャ</t>
    </rPh>
    <rPh sb="18" eb="21">
      <t>ネンダイベツ</t>
    </rPh>
    <rPh sb="21" eb="24">
      <t>コウセイヒ</t>
    </rPh>
    <rPh sb="25" eb="27">
      <t>スイイ</t>
    </rPh>
    <phoneticPr fontId="2"/>
  </si>
  <si>
    <t>注　「廃棄物事犯以外の環境事犯」には、森林法違反、建設リサイクル法違反、水質汚濁防止法違反等のほか、鳥獣保護管理法違反、動物愛護管理法違反等の動物・鳥獣関係事犯を計上している。</t>
    <rPh sb="0" eb="1">
      <t>チュウ</t>
    </rPh>
    <rPh sb="33" eb="35">
      <t>イハン</t>
    </rPh>
    <phoneticPr fontId="2"/>
  </si>
  <si>
    <t>男性</t>
    <rPh sb="0" eb="2">
      <t>ダンセイ</t>
    </rPh>
    <phoneticPr fontId="2"/>
  </si>
  <si>
    <t>女性</t>
    <rPh sb="0" eb="2">
      <t>ジョセイ</t>
    </rPh>
    <phoneticPr fontId="2"/>
  </si>
  <si>
    <t>合計</t>
    <rPh sb="0" eb="2">
      <t>ゴウケイ</t>
    </rPh>
    <phoneticPr fontId="2"/>
  </si>
  <si>
    <t>割合</t>
    <rPh sb="0" eb="2">
      <t>ワリアイ</t>
    </rPh>
    <phoneticPr fontId="2"/>
  </si>
  <si>
    <t>20歳未満</t>
    <rPh sb="2" eb="3">
      <t>サイ</t>
    </rPh>
    <rPh sb="3" eb="5">
      <t>ミマン</t>
    </rPh>
    <phoneticPr fontId="2"/>
  </si>
  <si>
    <t>20歳代</t>
    <rPh sb="2" eb="4">
      <t>サイダイ</t>
    </rPh>
    <phoneticPr fontId="2"/>
  </si>
  <si>
    <t>割合(%)</t>
    <rPh sb="0" eb="2">
      <t>ワリアイ</t>
    </rPh>
    <phoneticPr fontId="2"/>
  </si>
  <si>
    <t>30歳代</t>
    <rPh sb="2" eb="4">
      <t>サイダイ</t>
    </rPh>
    <phoneticPr fontId="2"/>
  </si>
  <si>
    <t>40歳代</t>
    <rPh sb="2" eb="4">
      <t>サイダイ</t>
    </rPh>
    <phoneticPr fontId="2"/>
  </si>
  <si>
    <t>50歳代</t>
    <rPh sb="2" eb="4">
      <t>サイダイ</t>
    </rPh>
    <phoneticPr fontId="2"/>
  </si>
  <si>
    <t>60歳以上65歳未満</t>
    <rPh sb="2" eb="3">
      <t>サイ</t>
    </rPh>
    <rPh sb="3" eb="5">
      <t>イジョウ</t>
    </rPh>
    <rPh sb="7" eb="8">
      <t>サイ</t>
    </rPh>
    <rPh sb="8" eb="10">
      <t>ミマン</t>
    </rPh>
    <phoneticPr fontId="2"/>
  </si>
  <si>
    <t>65歳以上70歳未満</t>
    <rPh sb="2" eb="3">
      <t>サイ</t>
    </rPh>
    <rPh sb="3" eb="5">
      <t>イジョウ</t>
    </rPh>
    <rPh sb="7" eb="8">
      <t>サイ</t>
    </rPh>
    <rPh sb="8" eb="10">
      <t>ミマン</t>
    </rPh>
    <phoneticPr fontId="2"/>
  </si>
  <si>
    <t>70歳代</t>
    <rPh sb="2" eb="4">
      <t>サイダイ</t>
    </rPh>
    <phoneticPr fontId="2"/>
  </si>
  <si>
    <t>80歳代</t>
    <rPh sb="2" eb="4">
      <t>サイダイ</t>
    </rPh>
    <phoneticPr fontId="2"/>
  </si>
  <si>
    <t>90歳以上</t>
    <rPh sb="2" eb="3">
      <t>サイ</t>
    </rPh>
    <rPh sb="3" eb="5">
      <t>イジョウ</t>
    </rPh>
    <phoneticPr fontId="2"/>
  </si>
  <si>
    <t>不明</t>
    <rPh sb="0" eb="2">
      <t>フメイ</t>
    </rPh>
    <phoneticPr fontId="2"/>
  </si>
  <si>
    <t>利殖勧誘事犯のうち高齢者（65歳以上）の相談状況</t>
    <rPh sb="0" eb="2">
      <t>リショク</t>
    </rPh>
    <rPh sb="2" eb="4">
      <t>カンユウ</t>
    </rPh>
    <rPh sb="4" eb="6">
      <t>ジハン</t>
    </rPh>
    <rPh sb="9" eb="12">
      <t>コウレイシャ</t>
    </rPh>
    <rPh sb="15" eb="16">
      <t>サイ</t>
    </rPh>
    <rPh sb="16" eb="18">
      <t>イジョウ</t>
    </rPh>
    <rPh sb="20" eb="22">
      <t>ソウダン</t>
    </rPh>
    <rPh sb="22" eb="24">
      <t>ジョウキョウ</t>
    </rPh>
    <phoneticPr fontId="2"/>
  </si>
  <si>
    <t>割合(%)</t>
    <rPh sb="0" eb="2">
      <t>ワリアイ</t>
    </rPh>
    <phoneticPr fontId="2"/>
  </si>
  <si>
    <t>特定商取引等事犯のうち高齢者（65歳以上）の相談状況</t>
    <rPh sb="0" eb="2">
      <t>トクテイ</t>
    </rPh>
    <rPh sb="2" eb="5">
      <t>ショウトリヒキ</t>
    </rPh>
    <rPh sb="5" eb="6">
      <t>トウ</t>
    </rPh>
    <rPh sb="6" eb="8">
      <t>ジハン</t>
    </rPh>
    <rPh sb="11" eb="14">
      <t>コウレイシャ</t>
    </rPh>
    <rPh sb="17" eb="18">
      <t>サイ</t>
    </rPh>
    <rPh sb="18" eb="20">
      <t>イジョウ</t>
    </rPh>
    <rPh sb="22" eb="24">
      <t>ソウダン</t>
    </rPh>
    <rPh sb="24" eb="26">
      <t>ジョウキョウ</t>
    </rPh>
    <phoneticPr fontId="2"/>
  </si>
  <si>
    <t>訪問販売</t>
    <rPh sb="0" eb="2">
      <t>ホウモン</t>
    </rPh>
    <rPh sb="2" eb="4">
      <t>ハンバイ</t>
    </rPh>
    <phoneticPr fontId="2"/>
  </si>
  <si>
    <t>通信販売</t>
    <rPh sb="0" eb="2">
      <t>ツウシン</t>
    </rPh>
    <rPh sb="2" eb="4">
      <t>ハンバイ</t>
    </rPh>
    <phoneticPr fontId="2"/>
  </si>
  <si>
    <t>電話勧誘販売</t>
    <rPh sb="0" eb="2">
      <t>デンワ</t>
    </rPh>
    <rPh sb="2" eb="4">
      <t>カンユウ</t>
    </rPh>
    <rPh sb="4" eb="6">
      <t>ハンバイ</t>
    </rPh>
    <phoneticPr fontId="2"/>
  </si>
  <si>
    <t>連鎖販売取引</t>
    <rPh sb="0" eb="2">
      <t>レンサ</t>
    </rPh>
    <rPh sb="2" eb="4">
      <t>ハンバイ</t>
    </rPh>
    <rPh sb="4" eb="6">
      <t>トリヒキ</t>
    </rPh>
    <phoneticPr fontId="2"/>
  </si>
  <si>
    <t>特定継続的役務提供</t>
    <rPh sb="0" eb="2">
      <t>トクテイ</t>
    </rPh>
    <rPh sb="2" eb="4">
      <t>ケイゾク</t>
    </rPh>
    <rPh sb="4" eb="5">
      <t>テキ</t>
    </rPh>
    <rPh sb="5" eb="7">
      <t>エキム</t>
    </rPh>
    <rPh sb="7" eb="9">
      <t>テイキョウ</t>
    </rPh>
    <phoneticPr fontId="2"/>
  </si>
  <si>
    <t>業務提供誘引販売取引</t>
    <rPh sb="0" eb="2">
      <t>ギョウム</t>
    </rPh>
    <rPh sb="2" eb="4">
      <t>テイキョウ</t>
    </rPh>
    <rPh sb="4" eb="6">
      <t>ユウイン</t>
    </rPh>
    <rPh sb="6" eb="8">
      <t>ハンバイ</t>
    </rPh>
    <rPh sb="8" eb="10">
      <t>トリヒキ</t>
    </rPh>
    <phoneticPr fontId="2"/>
  </si>
  <si>
    <t>訪問購入</t>
    <rPh sb="0" eb="2">
      <t>ホウモン</t>
    </rPh>
    <rPh sb="2" eb="4">
      <t>コウニュウ</t>
    </rPh>
    <phoneticPr fontId="2"/>
  </si>
  <si>
    <t>特定商取引等事犯合計
（高齢者）</t>
    <rPh sb="0" eb="2">
      <t>トクテイ</t>
    </rPh>
    <rPh sb="2" eb="5">
      <t>ショウトリヒキ</t>
    </rPh>
    <rPh sb="5" eb="6">
      <t>トウ</t>
    </rPh>
    <rPh sb="6" eb="8">
      <t>ジハン</t>
    </rPh>
    <rPh sb="8" eb="10">
      <t>ゴウケイ</t>
    </rPh>
    <rPh sb="12" eb="14">
      <t>コウレイ</t>
    </rPh>
    <rPh sb="14" eb="15">
      <t>シャ</t>
    </rPh>
    <phoneticPr fontId="2"/>
  </si>
  <si>
    <t>計</t>
    <rPh sb="0" eb="1">
      <t>ケイ</t>
    </rPh>
    <phoneticPr fontId="2"/>
  </si>
  <si>
    <t>高齢者の相談件数</t>
    <rPh sb="0" eb="3">
      <t>コウレイシャ</t>
    </rPh>
    <rPh sb="4" eb="6">
      <t>ソウダン</t>
    </rPh>
    <rPh sb="6" eb="8">
      <t>ケンスウ</t>
    </rPh>
    <phoneticPr fontId="2"/>
  </si>
  <si>
    <t>高齢者の割合(%)</t>
    <rPh sb="0" eb="3">
      <t>コウレイシャ</t>
    </rPh>
    <rPh sb="4" eb="6">
      <t>ワリアイ</t>
    </rPh>
    <phoneticPr fontId="2"/>
  </si>
  <si>
    <t>ヤミ金融事犯の相談のうち高齢者（65歳以上）の相談状況</t>
    <rPh sb="2" eb="4">
      <t>キンユウ</t>
    </rPh>
    <rPh sb="4" eb="6">
      <t>ジハン</t>
    </rPh>
    <rPh sb="7" eb="9">
      <t>ソウダン</t>
    </rPh>
    <rPh sb="12" eb="15">
      <t>コウレイシャ</t>
    </rPh>
    <rPh sb="18" eb="19">
      <t>サイ</t>
    </rPh>
    <rPh sb="19" eb="21">
      <t>イジョウ</t>
    </rPh>
    <rPh sb="23" eb="25">
      <t>ソウダン</t>
    </rPh>
    <rPh sb="25" eb="27">
      <t>ジョウキョウ</t>
    </rPh>
    <phoneticPr fontId="2"/>
  </si>
  <si>
    <t>注　同一の被疑者で関連の余罪がある場合でも、1つの事件として計上している。</t>
    <phoneticPr fontId="2"/>
  </si>
  <si>
    <t>過去10年間におけるその他の事犯の検挙事件数の推移</t>
    <rPh sb="0" eb="2">
      <t>カコ</t>
    </rPh>
    <rPh sb="4" eb="6">
      <t>ネンカン</t>
    </rPh>
    <rPh sb="12" eb="13">
      <t>タ</t>
    </rPh>
    <rPh sb="14" eb="16">
      <t>ジハン</t>
    </rPh>
    <rPh sb="17" eb="22">
      <t>ケンキョジケンスウ</t>
    </rPh>
    <rPh sb="23" eb="25">
      <t>スイイ</t>
    </rPh>
    <phoneticPr fontId="2"/>
  </si>
  <si>
    <t>検挙事件数</t>
    <rPh sb="0" eb="2">
      <t>ケンキョ</t>
    </rPh>
    <rPh sb="2" eb="5">
      <t>ジケンスウ</t>
    </rPh>
    <phoneticPr fontId="2"/>
  </si>
  <si>
    <t>相談受理件数（単位：件）</t>
    <rPh sb="0" eb="2">
      <t>ソウダン</t>
    </rPh>
    <rPh sb="2" eb="4">
      <t>ジュリ</t>
    </rPh>
    <rPh sb="4" eb="6">
      <t>ケンスウ</t>
    </rPh>
    <rPh sb="7" eb="9">
      <t>タンイ</t>
    </rPh>
    <rPh sb="10" eb="11">
      <t>ケン</t>
    </rPh>
    <phoneticPr fontId="2"/>
  </si>
  <si>
    <t>動物・鳥獣関係事犯検挙事件数（単位：事件）</t>
    <rPh sb="0" eb="2">
      <t>ドウブツ</t>
    </rPh>
    <rPh sb="3" eb="5">
      <t>チョウジュウ</t>
    </rPh>
    <rPh sb="5" eb="7">
      <t>カンケイ</t>
    </rPh>
    <rPh sb="7" eb="9">
      <t>ジハン</t>
    </rPh>
    <rPh sb="9" eb="11">
      <t>ケンキョ</t>
    </rPh>
    <rPh sb="11" eb="14">
      <t>ジケンスウ</t>
    </rPh>
    <rPh sb="15" eb="17">
      <t>タンイ</t>
    </rPh>
    <rPh sb="18" eb="20">
      <t>ジケン</t>
    </rPh>
    <phoneticPr fontId="2"/>
  </si>
  <si>
    <t>過去10年間における保健衛生事犯の検挙事件数の推移</t>
    <rPh sb="0" eb="2">
      <t>カコ</t>
    </rPh>
    <rPh sb="4" eb="6">
      <t>ネンカン</t>
    </rPh>
    <rPh sb="10" eb="12">
      <t>ホケン</t>
    </rPh>
    <rPh sb="12" eb="14">
      <t>エイセイ</t>
    </rPh>
    <rPh sb="14" eb="16">
      <t>ジハン</t>
    </rPh>
    <rPh sb="17" eb="19">
      <t>ケンキョ</t>
    </rPh>
    <rPh sb="19" eb="22">
      <t>ジケンスウ</t>
    </rPh>
    <rPh sb="23" eb="25">
      <t>スイイ</t>
    </rPh>
    <phoneticPr fontId="2"/>
  </si>
  <si>
    <t>商標権侵害事犯検挙事件のうちインターネット利用事犯（単位：事件）</t>
    <rPh sb="0" eb="3">
      <t>ショウヒョウケン</t>
    </rPh>
    <rPh sb="3" eb="5">
      <t>シンガイ</t>
    </rPh>
    <rPh sb="5" eb="7">
      <t>ジハン</t>
    </rPh>
    <rPh sb="7" eb="9">
      <t>ケンキョ</t>
    </rPh>
    <rPh sb="9" eb="11">
      <t>ジケン</t>
    </rPh>
    <rPh sb="21" eb="23">
      <t>リヨウ</t>
    </rPh>
    <rPh sb="23" eb="25">
      <t>ジハン</t>
    </rPh>
    <rPh sb="26" eb="28">
      <t>タンイ</t>
    </rPh>
    <rPh sb="29" eb="31">
      <t>ジケン</t>
    </rPh>
    <phoneticPr fontId="2"/>
  </si>
  <si>
    <t>著作権侵害事犯検挙事件のうちインターネット利用事犯（単位：事件）</t>
    <rPh sb="0" eb="3">
      <t>チョサクケン</t>
    </rPh>
    <rPh sb="3" eb="5">
      <t>シンガイ</t>
    </rPh>
    <rPh sb="5" eb="7">
      <t>ジハン</t>
    </rPh>
    <rPh sb="7" eb="9">
      <t>ケンキョ</t>
    </rPh>
    <rPh sb="9" eb="11">
      <t>ジケン</t>
    </rPh>
    <rPh sb="21" eb="23">
      <t>リヨウ</t>
    </rPh>
    <rPh sb="23" eb="25">
      <t>ジハン</t>
    </rPh>
    <rPh sb="26" eb="28">
      <t>タンイ</t>
    </rPh>
    <rPh sb="29" eb="31">
      <t>ジケン</t>
    </rPh>
    <phoneticPr fontId="2"/>
  </si>
  <si>
    <t>注　類型別の被害額は１万円未満切捨てとしているため被害額の合計が類型別の被害額の合計と異なる。</t>
    <rPh sb="0" eb="1">
      <t>チュウ</t>
    </rPh>
    <phoneticPr fontId="2"/>
  </si>
  <si>
    <t>令和２年相談受理件数（単位：件）</t>
    <rPh sb="0" eb="2">
      <t>レイワ</t>
    </rPh>
    <rPh sb="3" eb="4">
      <t>トシ</t>
    </rPh>
    <rPh sb="4" eb="6">
      <t>ソウダン</t>
    </rPh>
    <rPh sb="6" eb="8">
      <t>ジュリ</t>
    </rPh>
    <rPh sb="8" eb="10">
      <t>ケンスウ</t>
    </rPh>
    <rPh sb="11" eb="13">
      <t>タンイ</t>
    </rPh>
    <rPh sb="14" eb="15">
      <t>ケン</t>
    </rPh>
    <phoneticPr fontId="2"/>
  </si>
  <si>
    <t>令和２年</t>
    <rPh sb="0" eb="2">
      <t>レイワ</t>
    </rPh>
    <rPh sb="3" eb="4">
      <t>ネン</t>
    </rPh>
    <phoneticPr fontId="2"/>
  </si>
  <si>
    <r>
      <t xml:space="preserve">対面によるもの
</t>
    </r>
    <r>
      <rPr>
        <sz val="11"/>
        <color theme="1"/>
        <rFont val="ＭＳ Ｐゴシック"/>
        <family val="2"/>
        <charset val="128"/>
        <scheme val="minor"/>
      </rPr>
      <t>男性（単位：件）</t>
    </r>
    <rPh sb="0" eb="2">
      <t>タイメン</t>
    </rPh>
    <rPh sb="8" eb="10">
      <t>ダンセイ</t>
    </rPh>
    <rPh sb="10" eb="12">
      <t>タンイ</t>
    </rPh>
    <rPh sb="13" eb="14">
      <t>ケン</t>
    </rPh>
    <phoneticPr fontId="2"/>
  </si>
  <si>
    <t>非対面によるもの
女性（単位：件）</t>
    <rPh sb="0" eb="1">
      <t>ヒ</t>
    </rPh>
    <rPh sb="1" eb="3">
      <t>タイメン</t>
    </rPh>
    <rPh sb="9" eb="11">
      <t>ジョセイ</t>
    </rPh>
    <rPh sb="12" eb="14">
      <t>タンイ</t>
    </rPh>
    <rPh sb="15" eb="16">
      <t>ケン</t>
    </rPh>
    <phoneticPr fontId="2"/>
  </si>
  <si>
    <t>対面によるもの
女性（単位：件）</t>
    <rPh sb="0" eb="2">
      <t>タイメン</t>
    </rPh>
    <rPh sb="8" eb="10">
      <t>ジョセイ</t>
    </rPh>
    <rPh sb="11" eb="13">
      <t>タンイ</t>
    </rPh>
    <rPh sb="14" eb="15">
      <t>ケン</t>
    </rPh>
    <phoneticPr fontId="2"/>
  </si>
  <si>
    <t>非対面によるもの
男性（単位：件）</t>
    <rPh sb="0" eb="1">
      <t>ヒ</t>
    </rPh>
    <rPh sb="1" eb="3">
      <t>タイメン</t>
    </rPh>
    <rPh sb="9" eb="11">
      <t>ダンセイ</t>
    </rPh>
    <rPh sb="12" eb="14">
      <t>タンイ</t>
    </rPh>
    <rPh sb="15" eb="16">
      <t>ケン</t>
    </rPh>
    <phoneticPr fontId="2"/>
  </si>
  <si>
    <t>対面によるもの</t>
    <rPh sb="0" eb="2">
      <t>タイメン</t>
    </rPh>
    <phoneticPr fontId="2"/>
  </si>
  <si>
    <t>非対面によるもの</t>
    <rPh sb="0" eb="1">
      <t>ヒ</t>
    </rPh>
    <rPh sb="1" eb="3">
      <t>タイメン</t>
    </rPh>
    <phoneticPr fontId="2"/>
  </si>
  <si>
    <t>令和２年検挙事件数（単位：事件）</t>
    <rPh sb="0" eb="2">
      <t>レイワ</t>
    </rPh>
    <rPh sb="3" eb="4">
      <t>トシ</t>
    </rPh>
    <rPh sb="4" eb="5">
      <t>ヘイネン</t>
    </rPh>
    <rPh sb="10" eb="12">
      <t>タンイ</t>
    </rPh>
    <rPh sb="13" eb="15">
      <t>ジケン</t>
    </rPh>
    <phoneticPr fontId="2"/>
  </si>
  <si>
    <t>令和２年検挙人員（単位：人）</t>
    <rPh sb="0" eb="2">
      <t>レイワ</t>
    </rPh>
    <rPh sb="3" eb="4">
      <t>ネン</t>
    </rPh>
    <rPh sb="4" eb="6">
      <t>ケンキョ</t>
    </rPh>
    <rPh sb="9" eb="11">
      <t>タンイ</t>
    </rPh>
    <rPh sb="12" eb="13">
      <t>ニン</t>
    </rPh>
    <phoneticPr fontId="2"/>
  </si>
  <si>
    <t>令和元年検挙人員（単位：人）</t>
    <rPh sb="0" eb="2">
      <t>レイワ</t>
    </rPh>
    <rPh sb="2" eb="4">
      <t>ガンネン</t>
    </rPh>
    <rPh sb="4" eb="5">
      <t>ヘイネン</t>
    </rPh>
    <rPh sb="9" eb="11">
      <t>タンイ</t>
    </rPh>
    <rPh sb="12" eb="13">
      <t>ニン</t>
    </rPh>
    <phoneticPr fontId="2"/>
  </si>
  <si>
    <t>平成28年</t>
    <rPh sb="0" eb="2">
      <t>ヘイセイ</t>
    </rPh>
    <rPh sb="4" eb="5">
      <t>ネン</t>
    </rPh>
    <phoneticPr fontId="3"/>
  </si>
  <si>
    <t>平成29年</t>
    <rPh sb="0" eb="2">
      <t>ヘイセイ</t>
    </rPh>
    <rPh sb="4" eb="5">
      <t>ネン</t>
    </rPh>
    <phoneticPr fontId="3"/>
  </si>
  <si>
    <t>平成30年</t>
    <rPh sb="0" eb="2">
      <t>ヘイセイ</t>
    </rPh>
    <rPh sb="4" eb="5">
      <t>ネン</t>
    </rPh>
    <phoneticPr fontId="3"/>
  </si>
  <si>
    <t>令和元年</t>
    <rPh sb="0" eb="2">
      <t>レイワ</t>
    </rPh>
    <rPh sb="2" eb="4">
      <t>ガンネン</t>
    </rPh>
    <phoneticPr fontId="3"/>
  </si>
  <si>
    <t>令和２年</t>
    <rPh sb="0" eb="2">
      <t>レイワ</t>
    </rPh>
    <rPh sb="3" eb="4">
      <t>ネン</t>
    </rPh>
    <phoneticPr fontId="3"/>
  </si>
  <si>
    <t>令和２年検挙事件数（単位：事件）</t>
    <rPh sb="0" eb="2">
      <t>レイワ</t>
    </rPh>
    <rPh sb="3" eb="4">
      <t>ネン</t>
    </rPh>
    <rPh sb="4" eb="6">
      <t>ケンキョ</t>
    </rPh>
    <rPh sb="6" eb="9">
      <t>ジケンスウ</t>
    </rPh>
    <rPh sb="10" eb="12">
      <t>タンイ</t>
    </rPh>
    <rPh sb="13" eb="15">
      <t>ジケン</t>
    </rPh>
    <phoneticPr fontId="2"/>
  </si>
  <si>
    <t>令和２年検挙人員（単位：人）</t>
    <rPh sb="0" eb="2">
      <t>レイワ</t>
    </rPh>
    <rPh sb="3" eb="4">
      <t>ネン</t>
    </rPh>
    <rPh sb="4" eb="6">
      <t>ケンキョ</t>
    </rPh>
    <rPh sb="6" eb="8">
      <t>ジンイン</t>
    </rPh>
    <rPh sb="9" eb="11">
      <t>タンイ</t>
    </rPh>
    <rPh sb="12" eb="13">
      <t>ニン</t>
    </rPh>
    <phoneticPr fontId="2"/>
  </si>
  <si>
    <t>令和２年検挙法人数（単位：法人）</t>
    <rPh sb="0" eb="2">
      <t>レイワ</t>
    </rPh>
    <rPh sb="3" eb="4">
      <t>ネン</t>
    </rPh>
    <rPh sb="4" eb="6">
      <t>ケンキョ</t>
    </rPh>
    <rPh sb="6" eb="9">
      <t>ホウジンスウ</t>
    </rPh>
    <rPh sb="10" eb="12">
      <t>タンイ</t>
    </rPh>
    <rPh sb="13" eb="15">
      <t>ホウジン</t>
    </rPh>
    <phoneticPr fontId="2"/>
  </si>
  <si>
    <t>保健衛生事犯の類型別検挙状況（令和元年及び令和２年）</t>
    <rPh sb="0" eb="2">
      <t>ホケン</t>
    </rPh>
    <rPh sb="2" eb="4">
      <t>エイセイ</t>
    </rPh>
    <rPh sb="4" eb="6">
      <t>ジハン</t>
    </rPh>
    <rPh sb="7" eb="10">
      <t>ルイケイベツ</t>
    </rPh>
    <rPh sb="10" eb="12">
      <t>ケンキョ</t>
    </rPh>
    <rPh sb="12" eb="14">
      <t>ジョウキョウ</t>
    </rPh>
    <rPh sb="15" eb="17">
      <t>レイワ</t>
    </rPh>
    <rPh sb="17" eb="19">
      <t>ガンネン</t>
    </rPh>
    <rPh sb="19" eb="20">
      <t>オヨ</t>
    </rPh>
    <rPh sb="21" eb="23">
      <t>レイワ</t>
    </rPh>
    <rPh sb="24" eb="25">
      <t>ネン</t>
    </rPh>
    <phoneticPr fontId="2"/>
  </si>
  <si>
    <t>注　令和元年の「その他」には、狂犬病予防法違反（174事件）、美容師法違反（７事件）等を計上している。また、令和２年の「その他」には、狂犬病予防法違反　（163事件）、美容師法違反（６事件）等を計上している。</t>
    <rPh sb="2" eb="4">
      <t>レイワ</t>
    </rPh>
    <rPh sb="4" eb="6">
      <t>ガンネン</t>
    </rPh>
    <rPh sb="54" eb="56">
      <t>レイワ</t>
    </rPh>
    <phoneticPr fontId="2"/>
  </si>
  <si>
    <t>令和２年情報提供件数（単位：件）</t>
    <rPh sb="0" eb="1">
      <t>レイ</t>
    </rPh>
    <rPh sb="1" eb="2">
      <t>ワ</t>
    </rPh>
    <rPh sb="3" eb="4">
      <t>トシ</t>
    </rPh>
    <rPh sb="4" eb="6">
      <t>ジョウホウ</t>
    </rPh>
    <rPh sb="6" eb="8">
      <t>テイキョウ</t>
    </rPh>
    <rPh sb="8" eb="10">
      <t>ケンスウ</t>
    </rPh>
    <rPh sb="11" eb="13">
      <t>タンイ</t>
    </rPh>
    <rPh sb="14" eb="15">
      <t>ケン</t>
    </rPh>
    <phoneticPr fontId="2"/>
  </si>
  <si>
    <t>令和２年情報提供件数（単位：口座）</t>
    <rPh sb="0" eb="2">
      <t>レイワ</t>
    </rPh>
    <rPh sb="3" eb="4">
      <t>ヘイネン</t>
    </rPh>
    <rPh sb="4" eb="6">
      <t>ジョウホウ</t>
    </rPh>
    <rPh sb="6" eb="8">
      <t>テイキョウ</t>
    </rPh>
    <rPh sb="8" eb="10">
      <t>ケンスウ</t>
    </rPh>
    <rPh sb="11" eb="13">
      <t>タンイ</t>
    </rPh>
    <rPh sb="14" eb="16">
      <t>コウザ</t>
    </rPh>
    <phoneticPr fontId="2"/>
  </si>
  <si>
    <t>知的財産権侵害事犯の検挙状況（令和元年及び令和２年）</t>
    <rPh sb="0" eb="2">
      <t>チテキ</t>
    </rPh>
    <rPh sb="2" eb="5">
      <t>ザイサンケン</t>
    </rPh>
    <rPh sb="5" eb="7">
      <t>シンガイ</t>
    </rPh>
    <rPh sb="7" eb="9">
      <t>ジハン</t>
    </rPh>
    <rPh sb="10" eb="12">
      <t>ケンキョ</t>
    </rPh>
    <rPh sb="12" eb="14">
      <t>ジョウキョウ</t>
    </rPh>
    <rPh sb="15" eb="17">
      <t>レイワ</t>
    </rPh>
    <rPh sb="17" eb="19">
      <t>ガンネン</t>
    </rPh>
    <rPh sb="19" eb="20">
      <t>オヨ</t>
    </rPh>
    <rPh sb="21" eb="23">
      <t>レイワ</t>
    </rPh>
    <rPh sb="24" eb="25">
      <t>ネン</t>
    </rPh>
    <phoneticPr fontId="2"/>
  </si>
  <si>
    <t>注１　令和元年の「その他」には、不正競争防止法違反（53事件）、特許法違反（１事件）、米穀等の取引等に係る情報の記録及び産地情報の伝達に関する法律（米トレーサビリティ法）違反（１事件）、農産物検査法違反（１事件）、関税法違反（３事件）を計上している。また、令和２年の「その他」には、不正競争防止法違反（41事件）、特許法違反（１事件）、種苗法違反（１事件）、関税法違反（６事件）を計上している。</t>
    <rPh sb="3" eb="4">
      <t>レイ</t>
    </rPh>
    <rPh sb="4" eb="5">
      <t>ワ</t>
    </rPh>
    <rPh sb="5" eb="7">
      <t>ガンネン</t>
    </rPh>
    <rPh sb="11" eb="12">
      <t>タ</t>
    </rPh>
    <rPh sb="16" eb="18">
      <t>フセイ</t>
    </rPh>
    <rPh sb="18" eb="20">
      <t>キョウソウ</t>
    </rPh>
    <rPh sb="20" eb="23">
      <t>ボウシホウ</t>
    </rPh>
    <rPh sb="23" eb="25">
      <t>イハン</t>
    </rPh>
    <rPh sb="28" eb="30">
      <t>ジケン</t>
    </rPh>
    <rPh sb="32" eb="35">
      <t>トッキョホウ</t>
    </rPh>
    <rPh sb="35" eb="37">
      <t>イハン</t>
    </rPh>
    <rPh sb="39" eb="41">
      <t>ジケン</t>
    </rPh>
    <rPh sb="43" eb="45">
      <t>ベイコク</t>
    </rPh>
    <rPh sb="45" eb="46">
      <t>トウ</t>
    </rPh>
    <rPh sb="47" eb="49">
      <t>トリヒキ</t>
    </rPh>
    <rPh sb="49" eb="50">
      <t>トウ</t>
    </rPh>
    <rPh sb="51" eb="52">
      <t>カカ</t>
    </rPh>
    <rPh sb="53" eb="55">
      <t>ジョウホウ</t>
    </rPh>
    <rPh sb="56" eb="58">
      <t>キロク</t>
    </rPh>
    <rPh sb="58" eb="59">
      <t>オヨ</t>
    </rPh>
    <rPh sb="60" eb="62">
      <t>サンチ</t>
    </rPh>
    <rPh sb="62" eb="64">
      <t>ジョウホウ</t>
    </rPh>
    <rPh sb="65" eb="67">
      <t>デンタツ</t>
    </rPh>
    <rPh sb="68" eb="69">
      <t>カン</t>
    </rPh>
    <rPh sb="71" eb="73">
      <t>ホウリツ</t>
    </rPh>
    <rPh sb="74" eb="75">
      <t>コメ</t>
    </rPh>
    <rPh sb="83" eb="84">
      <t>ホウ</t>
    </rPh>
    <rPh sb="85" eb="87">
      <t>イハン</t>
    </rPh>
    <rPh sb="89" eb="91">
      <t>ジケン</t>
    </rPh>
    <rPh sb="93" eb="96">
      <t>ノウサンブツ</t>
    </rPh>
    <rPh sb="96" eb="99">
      <t>ケンサホウ</t>
    </rPh>
    <rPh sb="99" eb="101">
      <t>イハン</t>
    </rPh>
    <rPh sb="103" eb="105">
      <t>ジケン</t>
    </rPh>
    <rPh sb="107" eb="110">
      <t>カンゼイホウ</t>
    </rPh>
    <rPh sb="110" eb="112">
      <t>イハン</t>
    </rPh>
    <rPh sb="114" eb="116">
      <t>ジケン</t>
    </rPh>
    <rPh sb="118" eb="120">
      <t>ケイジョウ</t>
    </rPh>
    <rPh sb="128" eb="130">
      <t>レイワ</t>
    </rPh>
    <rPh sb="131" eb="132">
      <t>ネン</t>
    </rPh>
    <rPh sb="136" eb="137">
      <t>タ</t>
    </rPh>
    <rPh sb="141" eb="143">
      <t>フセイ</t>
    </rPh>
    <rPh sb="143" eb="145">
      <t>キョウソウ</t>
    </rPh>
    <rPh sb="145" eb="148">
      <t>ボウシホウ</t>
    </rPh>
    <rPh sb="148" eb="150">
      <t>イハン</t>
    </rPh>
    <rPh sb="153" eb="155">
      <t>ジケン</t>
    </rPh>
    <rPh sb="157" eb="159">
      <t>トッキョ</t>
    </rPh>
    <rPh sb="159" eb="160">
      <t>ホウ</t>
    </rPh>
    <rPh sb="160" eb="162">
      <t>イハン</t>
    </rPh>
    <rPh sb="164" eb="166">
      <t>ジケン</t>
    </rPh>
    <rPh sb="168" eb="170">
      <t>シュビョウ</t>
    </rPh>
    <rPh sb="170" eb="171">
      <t>ホウ</t>
    </rPh>
    <rPh sb="171" eb="173">
      <t>イハン</t>
    </rPh>
    <rPh sb="175" eb="177">
      <t>ジケン</t>
    </rPh>
    <rPh sb="179" eb="182">
      <t>カンゼイホウ</t>
    </rPh>
    <rPh sb="182" eb="184">
      <t>イハン</t>
    </rPh>
    <rPh sb="186" eb="188">
      <t>ジケン</t>
    </rPh>
    <rPh sb="190" eb="192">
      <t>ケイジョウ</t>
    </rPh>
    <phoneticPr fontId="2"/>
  </si>
  <si>
    <t>注２　令和元年の不正競争防止法違反（53事件）には、「営業秘密侵害事犯」（21事件）を含む。また、令和２年の不正競争防止法違反（41事件）には、「営業秘密侵害事犯」（22事件）を含む。</t>
    <rPh sb="3" eb="5">
      <t>レイワ</t>
    </rPh>
    <rPh sb="8" eb="10">
      <t>エイギョウ</t>
    </rPh>
    <rPh sb="10" eb="12">
      <t>ヒミツ</t>
    </rPh>
    <rPh sb="12" eb="14">
      <t>シンガイ</t>
    </rPh>
    <rPh sb="14" eb="16">
      <t>ジハン</t>
    </rPh>
    <rPh sb="20" eb="22">
      <t>ジケン</t>
    </rPh>
    <rPh sb="24" eb="25">
      <t>フク</t>
    </rPh>
    <rPh sb="49" eb="51">
      <t>レイワ</t>
    </rPh>
    <rPh sb="52" eb="53">
      <t>ネン</t>
    </rPh>
    <rPh sb="54" eb="56">
      <t>フセイ</t>
    </rPh>
    <rPh sb="56" eb="58">
      <t>キョウソウ</t>
    </rPh>
    <rPh sb="58" eb="61">
      <t>ボウシホウ</t>
    </rPh>
    <rPh sb="61" eb="63">
      <t>イハン</t>
    </rPh>
    <rPh sb="66" eb="68">
      <t>ジケン</t>
    </rPh>
    <rPh sb="73" eb="75">
      <t>エイギョウ</t>
    </rPh>
    <rPh sb="75" eb="77">
      <t>ヒミツ</t>
    </rPh>
    <rPh sb="77" eb="79">
      <t>シンガイ</t>
    </rPh>
    <rPh sb="79" eb="81">
      <t>ジハン</t>
    </rPh>
    <rPh sb="85" eb="87">
      <t>ジケン</t>
    </rPh>
    <rPh sb="89" eb="90">
      <t>フク</t>
    </rPh>
    <phoneticPr fontId="2"/>
  </si>
  <si>
    <t>環境事犯の類型別検挙状況（令和元年及び令和２年）</t>
    <rPh sb="0" eb="2">
      <t>カンキョウ</t>
    </rPh>
    <rPh sb="2" eb="4">
      <t>ジハン</t>
    </rPh>
    <rPh sb="5" eb="8">
      <t>ルイケイベツ</t>
    </rPh>
    <rPh sb="8" eb="10">
      <t>ケンキョ</t>
    </rPh>
    <rPh sb="10" eb="12">
      <t>ジョウキョウ</t>
    </rPh>
    <rPh sb="13" eb="15">
      <t>レイワ</t>
    </rPh>
    <rPh sb="15" eb="17">
      <t>ガンネン</t>
    </rPh>
    <rPh sb="17" eb="18">
      <t>オヨ</t>
    </rPh>
    <rPh sb="19" eb="21">
      <t>レイワ</t>
    </rPh>
    <rPh sb="22" eb="23">
      <t>ネン</t>
    </rPh>
    <phoneticPr fontId="2"/>
  </si>
  <si>
    <t>生活経済事犯の検挙状況（令和元年及び令和２年）</t>
    <rPh sb="0" eb="2">
      <t>セイカツ</t>
    </rPh>
    <rPh sb="2" eb="4">
      <t>ケイザイ</t>
    </rPh>
    <rPh sb="4" eb="6">
      <t>ジハン</t>
    </rPh>
    <rPh sb="7" eb="9">
      <t>ケンキョ</t>
    </rPh>
    <rPh sb="9" eb="11">
      <t>ジョウキョウ</t>
    </rPh>
    <rPh sb="16" eb="17">
      <t>オヨ</t>
    </rPh>
    <rPh sb="18" eb="20">
      <t>レイワ</t>
    </rPh>
    <rPh sb="21" eb="22">
      <t>ネン</t>
    </rPh>
    <phoneticPr fontId="2"/>
  </si>
  <si>
    <t>利殖勧誘事犯の類型別の検挙事件数の割合（令和２年）</t>
    <rPh sb="0" eb="2">
      <t>リショク</t>
    </rPh>
    <rPh sb="2" eb="4">
      <t>カンユウ</t>
    </rPh>
    <rPh sb="4" eb="6">
      <t>ジハン</t>
    </rPh>
    <rPh sb="7" eb="10">
      <t>ルイケイベツ</t>
    </rPh>
    <rPh sb="11" eb="13">
      <t>ケンキョ</t>
    </rPh>
    <rPh sb="13" eb="16">
      <t>ジケンスウ</t>
    </rPh>
    <rPh sb="17" eb="19">
      <t>ワリアイ</t>
    </rPh>
    <rPh sb="20" eb="22">
      <t>レイワ</t>
    </rPh>
    <rPh sb="23" eb="24">
      <t>ネン</t>
    </rPh>
    <phoneticPr fontId="2"/>
  </si>
  <si>
    <t>特定商取引等事犯の類型別の検挙事件数の割合（令和２年）</t>
    <rPh sb="0" eb="2">
      <t>トクテイ</t>
    </rPh>
    <rPh sb="2" eb="5">
      <t>ショウトリヒキ</t>
    </rPh>
    <rPh sb="5" eb="6">
      <t>トウ</t>
    </rPh>
    <rPh sb="6" eb="8">
      <t>ジハン</t>
    </rPh>
    <rPh sb="9" eb="12">
      <t>ルイケイベツ</t>
    </rPh>
    <rPh sb="13" eb="15">
      <t>ケンキョ</t>
    </rPh>
    <rPh sb="15" eb="18">
      <t>ジケンスウ</t>
    </rPh>
    <rPh sb="19" eb="21">
      <t>ワリアイ</t>
    </rPh>
    <rPh sb="22" eb="24">
      <t>レイワ</t>
    </rPh>
    <rPh sb="25" eb="26">
      <t>ネン</t>
    </rPh>
    <phoneticPr fontId="2"/>
  </si>
  <si>
    <t>注２　類型別の被害額は１万円未満切捨てとしているため被害額の合計が類型別の被害額の合計と異なる。</t>
    <phoneticPr fontId="2"/>
  </si>
  <si>
    <t>令和２年検挙事件数（単位：事件）</t>
    <rPh sb="0" eb="2">
      <t>レイワ</t>
    </rPh>
    <rPh sb="3" eb="4">
      <t>ネン</t>
    </rPh>
    <rPh sb="4" eb="5">
      <t>ヘイネン</t>
    </rPh>
    <rPh sb="10" eb="12">
      <t>タンイ</t>
    </rPh>
    <rPh sb="13" eb="15">
      <t>ジケン</t>
    </rPh>
    <phoneticPr fontId="2"/>
  </si>
  <si>
    <t>令和２年検挙法人数（単位：法人）</t>
    <rPh sb="0" eb="2">
      <t>レイワ</t>
    </rPh>
    <rPh sb="3" eb="4">
      <t>ネン</t>
    </rPh>
    <rPh sb="4" eb="6">
      <t>ケンキョ</t>
    </rPh>
    <rPh sb="10" eb="12">
      <t>タンイ</t>
    </rPh>
    <rPh sb="13" eb="15">
      <t>ホウジン</t>
    </rPh>
    <phoneticPr fontId="2"/>
  </si>
  <si>
    <t>令和２年被害人員（単位：人）</t>
    <rPh sb="0" eb="2">
      <t>レイワ</t>
    </rPh>
    <rPh sb="3" eb="4">
      <t>ネン</t>
    </rPh>
    <rPh sb="4" eb="6">
      <t>ヒガイ</t>
    </rPh>
    <rPh sb="9" eb="11">
      <t>タンイ</t>
    </rPh>
    <rPh sb="12" eb="13">
      <t>ニン</t>
    </rPh>
    <phoneticPr fontId="2"/>
  </si>
  <si>
    <t>令和２年被害額（単位：万円）</t>
    <rPh sb="0" eb="2">
      <t>レイワ</t>
    </rPh>
    <rPh sb="3" eb="4">
      <t>ネン</t>
    </rPh>
    <rPh sb="4" eb="6">
      <t>ヒガイ</t>
    </rPh>
    <rPh sb="8" eb="10">
      <t>タンイ</t>
    </rPh>
    <rPh sb="11" eb="13">
      <t>マンエン</t>
    </rPh>
    <phoneticPr fontId="2"/>
  </si>
  <si>
    <t>利殖勧誘事犯の類型別検挙状況（令和元年及び令和２年）</t>
    <rPh sb="0" eb="2">
      <t>リショク</t>
    </rPh>
    <rPh sb="2" eb="4">
      <t>カンユウ</t>
    </rPh>
    <rPh sb="4" eb="6">
      <t>ジハン</t>
    </rPh>
    <rPh sb="7" eb="10">
      <t>ルイケイベツ</t>
    </rPh>
    <rPh sb="10" eb="12">
      <t>ケンキョ</t>
    </rPh>
    <rPh sb="12" eb="14">
      <t>ジョウキョウ</t>
    </rPh>
    <rPh sb="19" eb="20">
      <t>オヨ</t>
    </rPh>
    <rPh sb="21" eb="23">
      <t>レイワ</t>
    </rPh>
    <rPh sb="24" eb="25">
      <t>ネン</t>
    </rPh>
    <phoneticPr fontId="2"/>
  </si>
  <si>
    <t>特定商取引等事犯の取引類型別検挙状況（令和元年及び令和２年）</t>
    <rPh sb="0" eb="2">
      <t>トクテイ</t>
    </rPh>
    <rPh sb="2" eb="5">
      <t>ショウトリヒキ</t>
    </rPh>
    <rPh sb="5" eb="6">
      <t>トウ</t>
    </rPh>
    <rPh sb="6" eb="8">
      <t>ジハン</t>
    </rPh>
    <rPh sb="9" eb="11">
      <t>トリヒキ</t>
    </rPh>
    <rPh sb="11" eb="14">
      <t>ルイケイベツ</t>
    </rPh>
    <rPh sb="14" eb="16">
      <t>ケンキョ</t>
    </rPh>
    <rPh sb="16" eb="18">
      <t>ジョウキョウ</t>
    </rPh>
    <rPh sb="23" eb="24">
      <t>オヨ</t>
    </rPh>
    <rPh sb="25" eb="27">
      <t>レイワ</t>
    </rPh>
    <rPh sb="28" eb="29">
      <t>ネン</t>
    </rPh>
    <phoneticPr fontId="2"/>
  </si>
  <si>
    <t>平成23年</t>
  </si>
  <si>
    <t>平成24年</t>
  </si>
  <si>
    <t>平成25年</t>
  </si>
  <si>
    <t>平成26年</t>
  </si>
  <si>
    <t>平成27年</t>
  </si>
  <si>
    <t>平成28年</t>
  </si>
  <si>
    <t>平成29年</t>
  </si>
  <si>
    <t>平成30年</t>
  </si>
  <si>
    <t>令和元年</t>
  </si>
  <si>
    <t>令和２年</t>
  </si>
  <si>
    <t>生活経済事犯に関する相談受理状況（令和元年及び令和２年）</t>
    <rPh sb="0" eb="2">
      <t>セイカツ</t>
    </rPh>
    <rPh sb="2" eb="4">
      <t>ケイザイ</t>
    </rPh>
    <rPh sb="4" eb="6">
      <t>ジハン</t>
    </rPh>
    <rPh sb="7" eb="8">
      <t>カン</t>
    </rPh>
    <rPh sb="10" eb="12">
      <t>ソウダン</t>
    </rPh>
    <rPh sb="12" eb="14">
      <t>ジュリ</t>
    </rPh>
    <rPh sb="14" eb="16">
      <t>ジョウキョウ</t>
    </rPh>
    <rPh sb="17" eb="19">
      <t>レイワ</t>
    </rPh>
    <rPh sb="19" eb="21">
      <t>ガンネン</t>
    </rPh>
    <rPh sb="20" eb="21">
      <t>ネン</t>
    </rPh>
    <rPh sb="21" eb="22">
      <t>オヨ</t>
    </rPh>
    <rPh sb="23" eb="25">
      <t>レイワ</t>
    </rPh>
    <rPh sb="26" eb="27">
      <t>ネン</t>
    </rPh>
    <phoneticPr fontId="2"/>
  </si>
  <si>
    <t>注１　令和元年の鳥獣保護関係事犯」には、鳥獣保護管理法違反（197事件）及び種の保存法違反（115事件）、希少動植物に係る関税法・外為法違反（５事件）を計上している。また、令和２年の「鳥獣保護関係事犯」には鳥獣保護管理法違反（220事件）及び種の保存法違反（137事件）、希少動植物に係る関税法・外為法違反（６事件）を計上している。</t>
    <rPh sb="3" eb="5">
      <t>レイワ</t>
    </rPh>
    <rPh sb="5" eb="7">
      <t>ガンネン</t>
    </rPh>
    <rPh sb="53" eb="55">
      <t>キショウ</t>
    </rPh>
    <rPh sb="55" eb="58">
      <t>ドウショクブツ</t>
    </rPh>
    <rPh sb="59" eb="60">
      <t>カカ</t>
    </rPh>
    <rPh sb="61" eb="64">
      <t>カンゼイホウ</t>
    </rPh>
    <rPh sb="65" eb="68">
      <t>ガイタメホウ</t>
    </rPh>
    <rPh sb="68" eb="70">
      <t>イハン</t>
    </rPh>
    <rPh sb="72" eb="74">
      <t>ジケン</t>
    </rPh>
    <rPh sb="86" eb="88">
      <t>レイワ</t>
    </rPh>
    <rPh sb="89" eb="90">
      <t>ネン</t>
    </rPh>
    <rPh sb="92" eb="94">
      <t>チョウジュウ</t>
    </rPh>
    <rPh sb="94" eb="96">
      <t>ホゴ</t>
    </rPh>
    <rPh sb="96" eb="98">
      <t>カンケイ</t>
    </rPh>
    <rPh sb="98" eb="100">
      <t>ジハン</t>
    </rPh>
    <rPh sb="103" eb="105">
      <t>チョウジュウ</t>
    </rPh>
    <rPh sb="105" eb="107">
      <t>ホゴ</t>
    </rPh>
    <rPh sb="107" eb="110">
      <t>カンリホウ</t>
    </rPh>
    <rPh sb="110" eb="112">
      <t>イハン</t>
    </rPh>
    <rPh sb="116" eb="118">
      <t>ジケン</t>
    </rPh>
    <rPh sb="119" eb="120">
      <t>オヨ</t>
    </rPh>
    <rPh sb="121" eb="122">
      <t>シュ</t>
    </rPh>
    <rPh sb="123" eb="126">
      <t>ホゾンホウ</t>
    </rPh>
    <rPh sb="126" eb="128">
      <t>イハン</t>
    </rPh>
    <rPh sb="132" eb="134">
      <t>ジケン</t>
    </rPh>
    <rPh sb="136" eb="138">
      <t>キショウ</t>
    </rPh>
    <rPh sb="138" eb="141">
      <t>ドウショクブツ</t>
    </rPh>
    <rPh sb="142" eb="143">
      <t>カカ</t>
    </rPh>
    <rPh sb="144" eb="147">
      <t>カンゼイホウ</t>
    </rPh>
    <rPh sb="148" eb="153">
      <t>ガイタメホウイハン</t>
    </rPh>
    <rPh sb="155" eb="157">
      <t>ジケン</t>
    </rPh>
    <rPh sb="159" eb="161">
      <t>ケイジョウ</t>
    </rPh>
    <phoneticPr fontId="2"/>
  </si>
  <si>
    <t>注２　令和元年の「その他」には、森林法違反（62事件）、自然公園法違反（４事件）等を計上している。また、令和２年の「その他」には森林法違反（69事件）、土砂・残土関係条例違反（８事件）等を計上している。</t>
    <rPh sb="3" eb="5">
      <t>レイワ</t>
    </rPh>
    <rPh sb="5" eb="7">
      <t>ガンネン</t>
    </rPh>
    <rPh sb="28" eb="30">
      <t>シゼン</t>
    </rPh>
    <rPh sb="30" eb="33">
      <t>コウエンホウ</t>
    </rPh>
    <rPh sb="52" eb="54">
      <t>レイワ</t>
    </rPh>
    <rPh sb="55" eb="56">
      <t>ネン</t>
    </rPh>
    <rPh sb="60" eb="61">
      <t>タ</t>
    </rPh>
    <rPh sb="64" eb="67">
      <t>シンリンホウ</t>
    </rPh>
    <rPh sb="67" eb="69">
      <t>イハン</t>
    </rPh>
    <rPh sb="72" eb="74">
      <t>ジケン</t>
    </rPh>
    <rPh sb="76" eb="78">
      <t>ドシャ</t>
    </rPh>
    <rPh sb="79" eb="81">
      <t>ザンド</t>
    </rPh>
    <rPh sb="81" eb="83">
      <t>カンケイ</t>
    </rPh>
    <rPh sb="83" eb="85">
      <t>ジョウレイ</t>
    </rPh>
    <rPh sb="85" eb="87">
      <t>イハン</t>
    </rPh>
    <rPh sb="89" eb="91">
      <t>ジケン</t>
    </rPh>
    <rPh sb="92" eb="93">
      <t>トウ</t>
    </rPh>
    <rPh sb="94" eb="96">
      <t>ケイジョウ</t>
    </rPh>
    <phoneticPr fontId="2"/>
  </si>
  <si>
    <t>その他の事犯の類型別検挙状況（令和元年及び令和２年）</t>
    <rPh sb="2" eb="3">
      <t>タ</t>
    </rPh>
    <rPh sb="4" eb="6">
      <t>ジハン</t>
    </rPh>
    <rPh sb="7" eb="10">
      <t>ルイケイベツ</t>
    </rPh>
    <rPh sb="10" eb="12">
      <t>ケンキョ</t>
    </rPh>
    <rPh sb="12" eb="14">
      <t>ジョウキョウ</t>
    </rPh>
    <rPh sb="15" eb="17">
      <t>レイワ</t>
    </rPh>
    <rPh sb="17" eb="18">
      <t>ガン</t>
    </rPh>
    <rPh sb="18" eb="19">
      <t>ネン</t>
    </rPh>
    <rPh sb="19" eb="20">
      <t>オヨ</t>
    </rPh>
    <rPh sb="21" eb="23">
      <t>レイワ</t>
    </rPh>
    <rPh sb="24" eb="25">
      <t>ネン</t>
    </rPh>
    <phoneticPr fontId="2"/>
  </si>
  <si>
    <t>注１　令和元年の「不動産事犯」には、建設業法違反（９事件）、宅地建物取引業法違反（11事件）等を計上している。また、令和２年の「不動産事犯」には、建設業法違反（16事件）、宅地建物取引業法違反（13事件）等を計上している。</t>
    <rPh sb="3" eb="5">
      <t>レイワ</t>
    </rPh>
    <rPh sb="5" eb="6">
      <t>ガン</t>
    </rPh>
    <rPh sb="18" eb="20">
      <t>ケンセツ</t>
    </rPh>
    <rPh sb="20" eb="21">
      <t>ギョウ</t>
    </rPh>
    <rPh sb="21" eb="22">
      <t>ホウ</t>
    </rPh>
    <rPh sb="22" eb="24">
      <t>イハン</t>
    </rPh>
    <rPh sb="26" eb="28">
      <t>ジケン</t>
    </rPh>
    <rPh sb="30" eb="32">
      <t>タクチ</t>
    </rPh>
    <rPh sb="32" eb="34">
      <t>タテモノ</t>
    </rPh>
    <rPh sb="34" eb="37">
      <t>トリヒキギョウ</t>
    </rPh>
    <rPh sb="37" eb="38">
      <t>ホウ</t>
    </rPh>
    <rPh sb="38" eb="40">
      <t>イハン</t>
    </rPh>
    <rPh sb="43" eb="45">
      <t>ジケン</t>
    </rPh>
    <rPh sb="58" eb="60">
      <t>レイワ</t>
    </rPh>
    <phoneticPr fontId="2"/>
  </si>
  <si>
    <t>注３　令和元年の「密漁事犯」には、漁業法違反（124事件）、漁業調整規則違反（98事件）等を計上している。また、令和２年の「密漁事犯」には、漁業法違反（158事件）、漁業調整規則違反（101事件）等を計上している。</t>
    <rPh sb="3" eb="5">
      <t>レイワ</t>
    </rPh>
    <rPh sb="5" eb="7">
      <t>ガンネン</t>
    </rPh>
    <rPh sb="56" eb="58">
      <t>レイワ</t>
    </rPh>
    <rPh sb="59" eb="60">
      <t>ネン</t>
    </rPh>
    <rPh sb="62" eb="64">
      <t>ミツリョウ</t>
    </rPh>
    <rPh sb="64" eb="66">
      <t>ジハン</t>
    </rPh>
    <rPh sb="70" eb="72">
      <t>ギョギョウ</t>
    </rPh>
    <rPh sb="72" eb="75">
      <t>ホウイハン</t>
    </rPh>
    <rPh sb="79" eb="81">
      <t>ジケン</t>
    </rPh>
    <rPh sb="83" eb="85">
      <t>ギョギョウ</t>
    </rPh>
    <rPh sb="85" eb="87">
      <t>チョウセイ</t>
    </rPh>
    <rPh sb="87" eb="89">
      <t>キソク</t>
    </rPh>
    <rPh sb="89" eb="91">
      <t>イハン</t>
    </rPh>
    <rPh sb="95" eb="97">
      <t>ジケン</t>
    </rPh>
    <rPh sb="98" eb="99">
      <t>トウ</t>
    </rPh>
    <rPh sb="100" eb="102">
      <t>ケイジョウ</t>
    </rPh>
    <phoneticPr fontId="2"/>
  </si>
  <si>
    <t>注４　令和元年の「通信関係事犯」には、電波法違反（252事件）、電気通信事業法違反（３事件）を計上している。また、令和２年の「通信関係事犯」はいずれも電波法違反になる。</t>
    <rPh sb="3" eb="5">
      <t>レイワ</t>
    </rPh>
    <rPh sb="5" eb="7">
      <t>ガンネン</t>
    </rPh>
    <rPh sb="57" eb="59">
      <t>レイワ</t>
    </rPh>
    <rPh sb="60" eb="61">
      <t>ネン</t>
    </rPh>
    <rPh sb="63" eb="65">
      <t>ツウシン</t>
    </rPh>
    <rPh sb="65" eb="67">
      <t>カンケイ</t>
    </rPh>
    <rPh sb="67" eb="69">
      <t>ジハン</t>
    </rPh>
    <rPh sb="75" eb="78">
      <t>デンパホウ</t>
    </rPh>
    <rPh sb="78" eb="80">
      <t>イハン</t>
    </rPh>
    <phoneticPr fontId="2"/>
  </si>
  <si>
    <t>ヤミ金融事犯合計</t>
    <rPh sb="2" eb="4">
      <t>キンユウ</t>
    </rPh>
    <rPh sb="4" eb="6">
      <t>ジハン</t>
    </rPh>
    <rPh sb="6" eb="8">
      <t>ゴウケイ</t>
    </rPh>
    <phoneticPr fontId="2"/>
  </si>
  <si>
    <t>注２　令和元年の「税法事犯」には、関税法違反（12事件）、地方税法違反（１事件）等を計上している。また、令和２年の「税法事犯」には、関税法違反（９事件）、地方税法違反（３事件）を計上している。</t>
    <rPh sb="3" eb="5">
      <t>レイワ</t>
    </rPh>
    <rPh sb="5" eb="7">
      <t>ガンネン</t>
    </rPh>
    <rPh sb="37" eb="39">
      <t>ジケン</t>
    </rPh>
    <rPh sb="40" eb="41">
      <t>トウ</t>
    </rPh>
    <rPh sb="52" eb="54">
      <t>レイワ</t>
    </rPh>
    <rPh sb="55" eb="56">
      <t>ネン</t>
    </rPh>
    <rPh sb="58" eb="60">
      <t>ゼイホウ</t>
    </rPh>
    <rPh sb="60" eb="62">
      <t>ジハン</t>
    </rPh>
    <rPh sb="66" eb="69">
      <t>カンゼイホウ</t>
    </rPh>
    <rPh sb="69" eb="71">
      <t>イハン</t>
    </rPh>
    <rPh sb="73" eb="75">
      <t>ジケン</t>
    </rPh>
    <rPh sb="77" eb="80">
      <t>チホウゼイ</t>
    </rPh>
    <rPh sb="80" eb="83">
      <t>ホウイハン</t>
    </rPh>
    <rPh sb="85" eb="87">
      <t>ジケン</t>
    </rPh>
    <rPh sb="89" eb="91">
      <t>ケイジョウ</t>
    </rPh>
    <phoneticPr fontId="2"/>
  </si>
  <si>
    <t xml:space="preserve">注　「その他の事犯」には、特定商取引等事犯、特定商取引等事犯、知的財産権侵害事犯、保健衛生事犯等に利用された口座が含まれる。
</t>
    <rPh sb="0" eb="1">
      <t>チュウ</t>
    </rPh>
    <rPh sb="22" eb="24">
      <t>トクテイ</t>
    </rPh>
    <rPh sb="24" eb="27">
      <t>ショウトリヒキ</t>
    </rPh>
    <rPh sb="27" eb="28">
      <t>トウ</t>
    </rPh>
    <rPh sb="28" eb="30">
      <t>ジハン</t>
    </rPh>
    <rPh sb="31" eb="33">
      <t>チテキ</t>
    </rPh>
    <rPh sb="33" eb="36">
      <t>ザイサンケン</t>
    </rPh>
    <rPh sb="36" eb="38">
      <t>シンガイ</t>
    </rPh>
    <rPh sb="38" eb="40">
      <t>ジハン</t>
    </rPh>
    <rPh sb="41" eb="43">
      <t>ホケン</t>
    </rPh>
    <rPh sb="43" eb="45">
      <t>エイセイ</t>
    </rPh>
    <rPh sb="45" eb="47">
      <t>ジハン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</si>
</sst>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0%"/>
    <numFmt numFmtId="179" formatCode="0.0"/>
  </numFmts>
  <fonts count="1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1"/>
      <name val="ＭＳ Ｐゴシック"/>
      <family val="2"/>
      <charset val="128"/>
      <scheme val="minor"/>
    </font>
    <font>
      <sz val="11"/>
      <color theme="1"/>
      <name val="ＭＳ 明朝"/>
      <family val="1"/>
      <charset val="128"/>
    </font>
    <font>
      <sz val="10"/>
      <color theme="1"/>
      <name val="ＭＳ 明朝"/>
      <family val="1"/>
      <charset val="128"/>
    </font>
    <font>
      <sz val="11"/>
      <color theme="1"/>
      <name val="ＭＳ Ｐゴシック"/>
      <family val="3"/>
      <charset val="128"/>
      <scheme val="minor"/>
    </font>
    <font>
      <strike/>
      <sz val="11"/>
      <color rgb="FFFF0000"/>
      <name val="ＭＳ Ｐゴシック"/>
      <family val="2"/>
      <charset val="128"/>
      <scheme val="minor"/>
    </font>
    <font>
      <sz val="11"/>
      <color theme="1"/>
      <name val="ＭＳ Ｐゴシック"/>
      <family val="3"/>
      <charset val="128"/>
      <scheme val="major"/>
    </font>
  </fonts>
  <fills count="5">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4"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double">
        <color indexed="64"/>
      </right>
      <top style="thin">
        <color indexed="64"/>
      </top>
      <bottom/>
      <diagonal/>
    </border>
    <border>
      <left/>
      <right style="double">
        <color indexed="64"/>
      </right>
      <top style="thin">
        <color indexed="64"/>
      </top>
      <bottom style="thin">
        <color indexed="64"/>
      </bottom>
      <diagonal/>
    </border>
    <border>
      <left style="thin">
        <color indexed="64"/>
      </left>
      <right style="hair">
        <color indexed="64"/>
      </right>
      <top/>
      <bottom style="double">
        <color indexed="64"/>
      </bottom>
      <diagonal/>
    </border>
    <border>
      <left/>
      <right style="double">
        <color indexed="64"/>
      </right>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hair">
        <color indexed="64"/>
      </right>
      <top/>
      <bottom style="thin">
        <color indexed="64"/>
      </bottom>
      <diagonal/>
    </border>
    <border>
      <left style="hair">
        <color indexed="64"/>
      </left>
      <right style="double">
        <color indexed="64"/>
      </right>
      <top style="double">
        <color indexed="64"/>
      </top>
      <bottom style="thin">
        <color indexed="64"/>
      </bottom>
      <diagonal/>
    </border>
    <border>
      <left/>
      <right style="thin">
        <color indexed="64"/>
      </right>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diagonal/>
    </border>
    <border diagonalDown="1">
      <left style="thin">
        <color indexed="64"/>
      </left>
      <right style="thin">
        <color indexed="64"/>
      </right>
      <top style="double">
        <color indexed="64"/>
      </top>
      <bottom style="thin">
        <color indexed="64"/>
      </bottom>
      <diagonal style="hair">
        <color indexed="64"/>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thin">
        <color indexed="64"/>
      </right>
      <top/>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hair">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91">
    <xf numFmtId="0" fontId="0" fillId="0" borderId="0" xfId="0">
      <alignment vertical="center"/>
    </xf>
    <xf numFmtId="0" fontId="0" fillId="0" borderId="0" xfId="0" applyAlignment="1">
      <alignment vertical="center" wrapText="1"/>
    </xf>
    <xf numFmtId="0" fontId="0" fillId="0" borderId="1" xfId="0" applyBorder="1">
      <alignment vertical="center"/>
    </xf>
    <xf numFmtId="0" fontId="0" fillId="2" borderId="1" xfId="0" applyFill="1" applyBorder="1">
      <alignment vertical="center"/>
    </xf>
    <xf numFmtId="0" fontId="0" fillId="0" borderId="0" xfId="0" applyAlignment="1">
      <alignment vertical="center"/>
    </xf>
    <xf numFmtId="0" fontId="0" fillId="0" borderId="1" xfId="0" applyNumberFormat="1" applyBorder="1">
      <alignment vertical="center"/>
    </xf>
    <xf numFmtId="0" fontId="0" fillId="2" borderId="1" xfId="0" applyNumberFormat="1" applyFill="1" applyBorder="1">
      <alignment vertical="center"/>
    </xf>
    <xf numFmtId="0" fontId="0" fillId="0" borderId="0" xfId="0" applyNumberFormat="1">
      <alignment vertical="center"/>
    </xf>
    <xf numFmtId="0" fontId="0" fillId="0" borderId="1" xfId="0" applyBorder="1" applyAlignment="1">
      <alignment vertical="center" wrapText="1"/>
    </xf>
    <xf numFmtId="0" fontId="3" fillId="2" borderId="1" xfId="0" applyFont="1" applyFill="1" applyBorder="1">
      <alignment vertical="center"/>
    </xf>
    <xf numFmtId="0" fontId="0" fillId="2" borderId="1" xfId="0" applyNumberFormat="1" applyFill="1" applyBorder="1" applyAlignment="1">
      <alignment vertical="center" wrapText="1"/>
    </xf>
    <xf numFmtId="176" fontId="0" fillId="0" borderId="1" xfId="1" applyNumberFormat="1" applyFont="1" applyBorder="1">
      <alignment vertical="center"/>
    </xf>
    <xf numFmtId="0" fontId="0" fillId="0" borderId="0" xfId="0" applyAlignment="1">
      <alignment vertical="top"/>
    </xf>
    <xf numFmtId="0" fontId="0" fillId="0" borderId="0" xfId="0">
      <alignment vertical="center"/>
    </xf>
    <xf numFmtId="0" fontId="0" fillId="0" borderId="1" xfId="0" applyBorder="1">
      <alignment vertical="center"/>
    </xf>
    <xf numFmtId="0" fontId="0" fillId="2" borderId="1" xfId="0" applyFill="1" applyBorder="1" applyAlignment="1">
      <alignment vertical="center" wrapText="1"/>
    </xf>
    <xf numFmtId="176" fontId="0" fillId="0" borderId="1" xfId="0" applyNumberFormat="1" applyBorder="1">
      <alignment vertical="center"/>
    </xf>
    <xf numFmtId="177" fontId="0" fillId="0" borderId="1" xfId="0" applyNumberFormat="1" applyBorder="1">
      <alignment vertical="center"/>
    </xf>
    <xf numFmtId="176" fontId="0" fillId="0" borderId="4" xfId="0" applyNumberFormat="1" applyBorder="1">
      <alignment vertical="center"/>
    </xf>
    <xf numFmtId="176" fontId="0" fillId="0" borderId="3" xfId="0" applyNumberFormat="1" applyBorder="1">
      <alignment vertical="center"/>
    </xf>
    <xf numFmtId="0" fontId="0" fillId="0" borderId="0" xfId="0" applyBorder="1" applyAlignment="1">
      <alignment horizontal="left" vertical="top"/>
    </xf>
    <xf numFmtId="0" fontId="0" fillId="2" borderId="6" xfId="0" applyNumberFormat="1" applyFill="1" applyBorder="1" applyAlignment="1">
      <alignment vertical="center" wrapText="1"/>
    </xf>
    <xf numFmtId="176" fontId="0" fillId="0" borderId="6" xfId="0" applyNumberFormat="1" applyBorder="1">
      <alignment vertical="center"/>
    </xf>
    <xf numFmtId="178" fontId="0" fillId="0" borderId="1" xfId="2" applyNumberFormat="1" applyFont="1" applyBorder="1">
      <alignment vertical="center"/>
    </xf>
    <xf numFmtId="176" fontId="4" fillId="0" borderId="1" xfId="0" applyNumberFormat="1" applyFont="1" applyBorder="1">
      <alignment vertical="center"/>
    </xf>
    <xf numFmtId="176" fontId="0" fillId="0" borderId="0" xfId="0" applyNumberFormat="1">
      <alignment vertical="center"/>
    </xf>
    <xf numFmtId="176" fontId="0" fillId="0" borderId="1" xfId="0" applyNumberFormat="1" applyFill="1" applyBorder="1">
      <alignment vertical="center"/>
    </xf>
    <xf numFmtId="0" fontId="0" fillId="0" borderId="5" xfId="0" applyBorder="1" applyAlignment="1">
      <alignment vertical="top"/>
    </xf>
    <xf numFmtId="178" fontId="0" fillId="0" borderId="1" xfId="0" applyNumberFormat="1" applyBorder="1">
      <alignment vertical="center"/>
    </xf>
    <xf numFmtId="0" fontId="0" fillId="3" borderId="1" xfId="0" applyFill="1" applyBorder="1">
      <alignment vertical="center"/>
    </xf>
    <xf numFmtId="0" fontId="0" fillId="3" borderId="1" xfId="0" applyFill="1" applyBorder="1" applyAlignment="1">
      <alignment horizontal="center" vertical="center"/>
    </xf>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1" xfId="0" applyFont="1" applyFill="1" applyBorder="1" applyAlignment="1">
      <alignment horizontal="center" vertical="center"/>
    </xf>
    <xf numFmtId="38" fontId="5" fillId="0" borderId="9" xfId="1" applyFont="1" applyBorder="1">
      <alignment vertical="center"/>
    </xf>
    <xf numFmtId="38" fontId="5" fillId="0" borderId="10" xfId="1" applyFont="1" applyBorder="1">
      <alignment vertical="center"/>
    </xf>
    <xf numFmtId="38" fontId="5" fillId="0" borderId="11" xfId="1" applyFont="1" applyBorder="1">
      <alignment vertical="center"/>
    </xf>
    <xf numFmtId="178" fontId="5" fillId="0" borderId="11" xfId="2" applyNumberFormat="1" applyFont="1" applyBorder="1">
      <alignment vertical="center"/>
    </xf>
    <xf numFmtId="38" fontId="5" fillId="0" borderId="6" xfId="0" applyNumberFormat="1" applyFont="1" applyBorder="1">
      <alignment vertical="center"/>
    </xf>
    <xf numFmtId="3" fontId="5" fillId="0" borderId="1" xfId="0" applyNumberFormat="1" applyFont="1" applyBorder="1">
      <alignment vertical="center"/>
    </xf>
    <xf numFmtId="38" fontId="5" fillId="0" borderId="14" xfId="1" applyFont="1" applyBorder="1">
      <alignment vertical="center"/>
    </xf>
    <xf numFmtId="38" fontId="5" fillId="0" borderId="15" xfId="1" applyFont="1" applyBorder="1">
      <alignment vertical="center"/>
    </xf>
    <xf numFmtId="0" fontId="6" fillId="0" borderId="0" xfId="0" applyFont="1" applyFill="1" applyBorder="1" applyAlignment="1">
      <alignment vertical="center"/>
    </xf>
    <xf numFmtId="38" fontId="5" fillId="0" borderId="16" xfId="1" applyFont="1" applyBorder="1">
      <alignment vertical="center"/>
    </xf>
    <xf numFmtId="38" fontId="5" fillId="0" borderId="17" xfId="1" applyFont="1" applyBorder="1">
      <alignment vertical="center"/>
    </xf>
    <xf numFmtId="38" fontId="5" fillId="0" borderId="18" xfId="1" applyFont="1" applyBorder="1">
      <alignment vertical="center"/>
    </xf>
    <xf numFmtId="38" fontId="5" fillId="0" borderId="19" xfId="1" applyFont="1" applyBorder="1">
      <alignment vertical="center"/>
    </xf>
    <xf numFmtId="38" fontId="5" fillId="0" borderId="20" xfId="0" applyNumberFormat="1" applyFont="1" applyBorder="1">
      <alignment vertical="center"/>
    </xf>
    <xf numFmtId="38" fontId="5" fillId="0" borderId="21" xfId="0" applyNumberFormat="1" applyFont="1" applyBorder="1">
      <alignment vertical="center"/>
    </xf>
    <xf numFmtId="38" fontId="5" fillId="0" borderId="22" xfId="0" applyNumberFormat="1" applyFont="1" applyBorder="1">
      <alignment vertical="center"/>
    </xf>
    <xf numFmtId="38" fontId="5" fillId="0" borderId="23" xfId="0" applyNumberFormat="1" applyFont="1" applyBorder="1">
      <alignment vertical="center"/>
    </xf>
    <xf numFmtId="0" fontId="0" fillId="2" borderId="1" xfId="0" applyNumberFormat="1" applyFill="1" applyBorder="1" applyAlignment="1">
      <alignment horizontal="center" vertical="center" wrapText="1"/>
    </xf>
    <xf numFmtId="38" fontId="5" fillId="0" borderId="1" xfId="0" applyNumberFormat="1" applyFont="1" applyBorder="1">
      <alignment vertical="center"/>
    </xf>
    <xf numFmtId="0" fontId="0" fillId="0" borderId="4" xfId="0" applyBorder="1">
      <alignment vertical="center"/>
    </xf>
    <xf numFmtId="176" fontId="0" fillId="0" borderId="26" xfId="0" applyNumberFormat="1" applyBorder="1">
      <alignment vertical="center"/>
    </xf>
    <xf numFmtId="0" fontId="0" fillId="0" borderId="3" xfId="0" applyBorder="1">
      <alignment vertical="center"/>
    </xf>
    <xf numFmtId="176" fontId="0" fillId="0" borderId="25" xfId="0" applyNumberFormat="1" applyBorder="1">
      <alignment vertical="center"/>
    </xf>
    <xf numFmtId="178" fontId="0" fillId="0" borderId="4" xfId="2" applyNumberFormat="1" applyFont="1" applyBorder="1">
      <alignment vertical="center"/>
    </xf>
    <xf numFmtId="176" fontId="0" fillId="0" borderId="27" xfId="0" applyNumberFormat="1" applyBorder="1">
      <alignment vertical="center"/>
    </xf>
    <xf numFmtId="0" fontId="5" fillId="0" borderId="3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6" xfId="0" applyNumberFormat="1" applyFont="1" applyBorder="1" applyAlignment="1">
      <alignment vertical="center"/>
    </xf>
    <xf numFmtId="0" fontId="5" fillId="0" borderId="12" xfId="0" applyNumberFormat="1" applyFont="1" applyBorder="1" applyAlignment="1">
      <alignment vertical="center"/>
    </xf>
    <xf numFmtId="0" fontId="5" fillId="0" borderId="9" xfId="0" applyNumberFormat="1" applyFont="1" applyBorder="1" applyAlignment="1">
      <alignment vertical="center"/>
    </xf>
    <xf numFmtId="0" fontId="5" fillId="0" borderId="24" xfId="0" applyNumberFormat="1" applyFont="1" applyBorder="1" applyAlignment="1">
      <alignment vertical="center"/>
    </xf>
    <xf numFmtId="0" fontId="5" fillId="0" borderId="11" xfId="0" applyNumberFormat="1" applyFont="1" applyBorder="1" applyAlignment="1">
      <alignment vertical="center"/>
    </xf>
    <xf numFmtId="177" fontId="5" fillId="0" borderId="0" xfId="0" applyNumberFormat="1" applyFont="1">
      <alignment vertical="center"/>
    </xf>
    <xf numFmtId="38" fontId="5" fillId="0" borderId="13" xfId="0" applyNumberFormat="1" applyFont="1" applyBorder="1">
      <alignment vertical="center"/>
    </xf>
    <xf numFmtId="179" fontId="5" fillId="0" borderId="6" xfId="2" applyNumberFormat="1" applyFont="1" applyBorder="1" applyAlignment="1">
      <alignment vertical="center"/>
    </xf>
    <xf numFmtId="179" fontId="5" fillId="0" borderId="13" xfId="2" applyNumberFormat="1" applyFont="1" applyBorder="1" applyAlignment="1">
      <alignment vertical="center"/>
    </xf>
    <xf numFmtId="179" fontId="5" fillId="0" borderId="1" xfId="2" applyNumberFormat="1" applyFont="1" applyBorder="1">
      <alignment vertical="center"/>
    </xf>
    <xf numFmtId="0" fontId="5" fillId="0" borderId="30" xfId="0" applyNumberFormat="1" applyFont="1" applyBorder="1" applyAlignment="1">
      <alignment horizontal="center" vertical="center" wrapText="1"/>
    </xf>
    <xf numFmtId="0" fontId="5" fillId="0" borderId="30" xfId="0" applyNumberFormat="1" applyFont="1" applyBorder="1" applyAlignment="1">
      <alignment horizontal="center" vertical="center"/>
    </xf>
    <xf numFmtId="0" fontId="5" fillId="0" borderId="6" xfId="0" applyNumberFormat="1" applyFont="1" applyBorder="1">
      <alignment vertical="center"/>
    </xf>
    <xf numFmtId="0" fontId="5" fillId="0" borderId="13" xfId="0" applyNumberFormat="1" applyFont="1" applyBorder="1">
      <alignment vertical="center"/>
    </xf>
    <xf numFmtId="0" fontId="5" fillId="0" borderId="0" xfId="0" applyNumberFormat="1" applyFont="1">
      <alignment vertical="center"/>
    </xf>
    <xf numFmtId="0" fontId="5" fillId="0" borderId="1" xfId="0" applyNumberFormat="1" applyFont="1" applyBorder="1">
      <alignment vertical="center"/>
    </xf>
    <xf numFmtId="176" fontId="5" fillId="0" borderId="0" xfId="0" applyNumberFormat="1" applyFont="1">
      <alignment vertical="center"/>
    </xf>
    <xf numFmtId="179" fontId="5" fillId="0" borderId="6" xfId="2" applyNumberFormat="1" applyFont="1" applyBorder="1">
      <alignment vertical="center"/>
    </xf>
    <xf numFmtId="179" fontId="5" fillId="0" borderId="13" xfId="2" applyNumberFormat="1" applyFont="1" applyBorder="1">
      <alignment vertical="center"/>
    </xf>
    <xf numFmtId="0" fontId="3" fillId="0" borderId="1" xfId="0" applyFont="1" applyBorder="1">
      <alignment vertical="center"/>
    </xf>
    <xf numFmtId="178" fontId="3" fillId="0" borderId="1" xfId="2" applyNumberFormat="1" applyFont="1" applyBorder="1">
      <alignment vertical="center"/>
    </xf>
    <xf numFmtId="177" fontId="0" fillId="0" borderId="0" xfId="0" applyNumberFormat="1">
      <alignment vertical="center"/>
    </xf>
    <xf numFmtId="0" fontId="0" fillId="2" borderId="1" xfId="0" applyFill="1" applyBorder="1" applyAlignment="1">
      <alignment horizontal="center" vertical="center"/>
    </xf>
    <xf numFmtId="178" fontId="0" fillId="0" borderId="0" xfId="0" applyNumberFormat="1">
      <alignment vertical="center"/>
    </xf>
    <xf numFmtId="178" fontId="5" fillId="0" borderId="1" xfId="0" applyNumberFormat="1" applyFont="1" applyBorder="1">
      <alignment vertical="center"/>
    </xf>
    <xf numFmtId="0" fontId="7" fillId="2" borderId="1" xfId="0" applyNumberFormat="1" applyFont="1" applyFill="1" applyBorder="1" applyAlignment="1">
      <alignment vertical="center" wrapText="1"/>
    </xf>
    <xf numFmtId="176" fontId="3" fillId="0" borderId="1" xfId="0" applyNumberFormat="1" applyFont="1" applyFill="1" applyBorder="1">
      <alignment vertical="center"/>
    </xf>
    <xf numFmtId="0" fontId="3" fillId="0" borderId="0" xfId="0" applyFont="1">
      <alignment vertical="center"/>
    </xf>
    <xf numFmtId="0" fontId="3" fillId="2" borderId="1" xfId="0" applyFont="1" applyFill="1" applyBorder="1" applyAlignment="1">
      <alignment vertical="center" wrapText="1"/>
    </xf>
    <xf numFmtId="0" fontId="7" fillId="2" borderId="1" xfId="0" applyFont="1" applyFill="1" applyBorder="1">
      <alignment vertical="center"/>
    </xf>
    <xf numFmtId="0" fontId="7" fillId="0" borderId="0" xfId="0" applyFont="1">
      <alignment vertical="center"/>
    </xf>
    <xf numFmtId="0" fontId="7" fillId="2" borderId="1" xfId="0" applyFont="1" applyFill="1" applyBorder="1" applyAlignment="1">
      <alignment vertical="center" wrapText="1"/>
    </xf>
    <xf numFmtId="0" fontId="7" fillId="0" borderId="0" xfId="0" applyFont="1" applyAlignment="1">
      <alignment vertical="center" wrapText="1"/>
    </xf>
    <xf numFmtId="0" fontId="7" fillId="0" borderId="1" xfId="0" applyFont="1" applyFill="1" applyBorder="1">
      <alignment vertical="center"/>
    </xf>
    <xf numFmtId="176" fontId="7" fillId="0" borderId="1" xfId="0" applyNumberFormat="1" applyFont="1" applyFill="1" applyBorder="1">
      <alignment vertical="center"/>
    </xf>
    <xf numFmtId="0" fontId="7" fillId="0" borderId="0" xfId="0" applyFont="1" applyAlignment="1">
      <alignment vertical="top"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0" borderId="0" xfId="0" applyFont="1" applyFill="1">
      <alignment vertical="center"/>
    </xf>
    <xf numFmtId="0" fontId="7" fillId="0" borderId="4" xfId="0" applyFont="1" applyFill="1" applyBorder="1">
      <alignment vertical="center"/>
    </xf>
    <xf numFmtId="176" fontId="7" fillId="0" borderId="4" xfId="0" applyNumberFormat="1" applyFont="1" applyFill="1" applyBorder="1">
      <alignment vertical="center"/>
    </xf>
    <xf numFmtId="0" fontId="7" fillId="0" borderId="3" xfId="0" applyFont="1" applyBorder="1">
      <alignment vertical="center"/>
    </xf>
    <xf numFmtId="176" fontId="7" fillId="0" borderId="3" xfId="0" applyNumberFormat="1" applyFont="1" applyBorder="1">
      <alignment vertical="center"/>
    </xf>
    <xf numFmtId="0" fontId="7" fillId="0" borderId="0" xfId="0" applyFont="1" applyAlignment="1">
      <alignment horizontal="left" vertical="center"/>
    </xf>
    <xf numFmtId="0" fontId="7" fillId="0" borderId="0" xfId="0" applyFont="1" applyBorder="1">
      <alignment vertical="center"/>
    </xf>
    <xf numFmtId="0" fontId="7" fillId="0" borderId="1" xfId="0" applyFont="1" applyBorder="1">
      <alignment vertical="center"/>
    </xf>
    <xf numFmtId="176" fontId="7" fillId="0" borderId="1" xfId="0" applyNumberFormat="1" applyFont="1" applyBorder="1">
      <alignment vertical="center"/>
    </xf>
    <xf numFmtId="0" fontId="0" fillId="0" borderId="0" xfId="0" applyFont="1" applyAlignment="1">
      <alignment vertical="top"/>
    </xf>
    <xf numFmtId="0" fontId="7" fillId="0" borderId="1" xfId="0" applyFont="1" applyBorder="1" applyAlignment="1">
      <alignment vertical="center" shrinkToFit="1"/>
    </xf>
    <xf numFmtId="178" fontId="7" fillId="0" borderId="1" xfId="2" applyNumberFormat="1" applyFont="1" applyBorder="1">
      <alignment vertical="center"/>
    </xf>
    <xf numFmtId="0" fontId="0" fillId="2" borderId="1" xfId="0" applyFill="1" applyBorder="1" applyAlignment="1">
      <alignment vertical="center"/>
    </xf>
    <xf numFmtId="0" fontId="0" fillId="3" borderId="1" xfId="0" applyFill="1" applyBorder="1" applyAlignment="1">
      <alignment vertical="center"/>
    </xf>
    <xf numFmtId="178" fontId="7" fillId="0" borderId="0" xfId="2" applyNumberFormat="1" applyFont="1">
      <alignment vertical="center"/>
    </xf>
    <xf numFmtId="0" fontId="7" fillId="0" borderId="5" xfId="0" applyFont="1" applyBorder="1" applyAlignment="1">
      <alignment vertical="top"/>
    </xf>
    <xf numFmtId="0" fontId="9" fillId="0" borderId="1" xfId="0" applyFont="1" applyBorder="1">
      <alignment vertical="center"/>
    </xf>
    <xf numFmtId="0" fontId="7" fillId="0" borderId="1" xfId="0" applyFont="1" applyBorder="1" applyAlignment="1">
      <alignment vertical="center" wrapText="1"/>
    </xf>
    <xf numFmtId="178" fontId="9" fillId="0" borderId="1" xfId="2" applyNumberFormat="1" applyFont="1" applyBorder="1">
      <alignment vertical="center"/>
    </xf>
    <xf numFmtId="0" fontId="7" fillId="2" borderId="1" xfId="0" applyNumberFormat="1" applyFont="1" applyFill="1" applyBorder="1">
      <alignment vertical="center"/>
    </xf>
    <xf numFmtId="0" fontId="7" fillId="0" borderId="0" xfId="0" applyFont="1" applyAlignment="1">
      <alignment vertical="center"/>
    </xf>
    <xf numFmtId="176" fontId="7" fillId="0" borderId="1" xfId="0" applyNumberFormat="1" applyFont="1" applyFill="1" applyBorder="1" applyAlignment="1">
      <alignment vertical="center"/>
    </xf>
    <xf numFmtId="176" fontId="7" fillId="0" borderId="1" xfId="0" applyNumberFormat="1" applyFont="1" applyBorder="1" applyAlignment="1">
      <alignment vertical="center"/>
    </xf>
    <xf numFmtId="0" fontId="7" fillId="0" borderId="0" xfId="0" applyFont="1" applyAlignment="1">
      <alignment vertical="top"/>
    </xf>
    <xf numFmtId="0" fontId="0" fillId="2" borderId="1" xfId="0" applyFont="1" applyFill="1" applyBorder="1">
      <alignment vertical="center"/>
    </xf>
    <xf numFmtId="0" fontId="7" fillId="0" borderId="0" xfId="0" applyFont="1" applyBorder="1" applyAlignment="1">
      <alignment horizontal="left" vertical="top"/>
    </xf>
    <xf numFmtId="0" fontId="5" fillId="2" borderId="6"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1" xfId="0" applyFont="1" applyFill="1" applyBorder="1" applyAlignment="1">
      <alignment horizontal="center" vertical="center" wrapText="1"/>
    </xf>
    <xf numFmtId="38" fontId="5" fillId="2" borderId="6" xfId="1" applyFont="1" applyFill="1" applyBorder="1" applyAlignment="1">
      <alignment horizontal="center" vertical="center" wrapText="1"/>
    </xf>
    <xf numFmtId="38" fontId="5" fillId="2" borderId="13" xfId="1" applyFont="1" applyFill="1" applyBorder="1" applyAlignment="1">
      <alignment horizontal="center" vertical="center" wrapText="1"/>
    </xf>
    <xf numFmtId="38" fontId="5" fillId="2" borderId="1" xfId="1" applyFont="1" applyFill="1" applyBorder="1" applyAlignment="1">
      <alignment horizontal="center" vertical="center" wrapText="1"/>
    </xf>
    <xf numFmtId="0" fontId="5" fillId="2" borderId="9" xfId="0" applyNumberFormat="1" applyFont="1" applyFill="1" applyBorder="1" applyAlignment="1">
      <alignment horizontal="center" vertical="center"/>
    </xf>
    <xf numFmtId="0" fontId="5" fillId="2" borderId="11" xfId="0" applyNumberFormat="1" applyFont="1" applyFill="1" applyBorder="1" applyAlignment="1">
      <alignment horizontal="center" vertical="center"/>
    </xf>
    <xf numFmtId="0" fontId="5" fillId="2" borderId="33" xfId="1"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8" fillId="0" borderId="2" xfId="0" applyFont="1" applyFill="1" applyBorder="1" applyAlignment="1">
      <alignment vertical="center"/>
    </xf>
    <xf numFmtId="0" fontId="8" fillId="0" borderId="0" xfId="0" applyFont="1" applyFill="1" applyBorder="1" applyAlignment="1">
      <alignment vertical="center"/>
    </xf>
    <xf numFmtId="0" fontId="0" fillId="0" borderId="0" xfId="0" applyFill="1">
      <alignment vertical="center"/>
    </xf>
    <xf numFmtId="3" fontId="5" fillId="0" borderId="11" xfId="0" applyNumberFormat="1" applyFont="1" applyBorder="1">
      <alignment vertical="center"/>
    </xf>
    <xf numFmtId="178" fontId="5" fillId="0" borderId="24" xfId="0" applyNumberFormat="1" applyFont="1" applyBorder="1">
      <alignment vertical="center"/>
    </xf>
    <xf numFmtId="38" fontId="5" fillId="0" borderId="9" xfId="0" applyNumberFormat="1" applyFont="1" applyBorder="1">
      <alignment vertical="center"/>
    </xf>
    <xf numFmtId="178" fontId="5" fillId="0" borderId="9" xfId="0" applyNumberFormat="1" applyFont="1" applyBorder="1">
      <alignment vertical="center"/>
    </xf>
    <xf numFmtId="0" fontId="5" fillId="4" borderId="24" xfId="0" applyFont="1" applyFill="1" applyBorder="1" applyAlignment="1">
      <alignment horizontal="center" vertical="center"/>
    </xf>
    <xf numFmtId="0" fontId="7" fillId="0" borderId="2" xfId="0" applyFont="1" applyFill="1" applyBorder="1" applyAlignment="1">
      <alignment horizontal="left" vertical="top"/>
    </xf>
    <xf numFmtId="0" fontId="7" fillId="0" borderId="5" xfId="0" applyFont="1" applyBorder="1" applyAlignment="1">
      <alignment horizontal="left" vertical="top"/>
    </xf>
    <xf numFmtId="0" fontId="0" fillId="0" borderId="5" xfId="0" applyBorder="1" applyAlignment="1">
      <alignment horizontal="left" vertical="top"/>
    </xf>
    <xf numFmtId="0" fontId="7" fillId="0" borderId="0" xfId="0" applyFont="1" applyFill="1" applyBorder="1" applyAlignment="1">
      <alignment horizontal="left" vertical="top"/>
    </xf>
    <xf numFmtId="0" fontId="0" fillId="0" borderId="0" xfId="0" applyFont="1" applyAlignment="1">
      <alignment horizontal="left" vertical="top"/>
    </xf>
    <xf numFmtId="0" fontId="0" fillId="0" borderId="0" xfId="0" applyAlignment="1">
      <alignment horizontal="left" vertical="top"/>
    </xf>
    <xf numFmtId="0" fontId="0" fillId="0" borderId="5" xfId="0" applyFont="1" applyBorder="1" applyAlignment="1">
      <alignment horizontal="left" vertical="top"/>
    </xf>
    <xf numFmtId="0" fontId="7" fillId="0" borderId="2" xfId="0" applyFont="1" applyBorder="1" applyAlignment="1">
      <alignment horizontal="left" vertical="center"/>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2" xfId="0" applyFont="1" applyBorder="1" applyAlignment="1">
      <alignment horizontal="left" vertical="top" wrapText="1"/>
    </xf>
    <xf numFmtId="0" fontId="7" fillId="0" borderId="2" xfId="0" applyFont="1" applyBorder="1" applyAlignment="1">
      <alignment horizontal="left" vertical="top"/>
    </xf>
    <xf numFmtId="0" fontId="7" fillId="0" borderId="2" xfId="0" applyFont="1" applyFill="1" applyBorder="1" applyAlignment="1">
      <alignment horizontal="left" vertical="center" wrapText="1"/>
    </xf>
    <xf numFmtId="0" fontId="7" fillId="0" borderId="0" xfId="0" applyFont="1" applyAlignment="1">
      <alignment horizontal="left" vertical="top" wrapText="1"/>
    </xf>
    <xf numFmtId="0" fontId="3" fillId="0" borderId="5" xfId="0" applyFont="1" applyBorder="1" applyAlignment="1">
      <alignment horizontal="left" vertical="top"/>
    </xf>
    <xf numFmtId="0" fontId="3" fillId="0" borderId="0" xfId="0" applyFont="1" applyAlignment="1">
      <alignment horizontal="left" vertical="center" wrapText="1"/>
    </xf>
    <xf numFmtId="0" fontId="7" fillId="0" borderId="0" xfId="0" applyFont="1" applyFill="1" applyBorder="1" applyAlignment="1">
      <alignment horizontal="left" vertical="top" wrapText="1"/>
    </xf>
    <xf numFmtId="0" fontId="7" fillId="0" borderId="0" xfId="0" applyFont="1" applyFill="1" applyAlignment="1">
      <alignment horizontal="left" vertical="center" wrapText="1"/>
    </xf>
    <xf numFmtId="0" fontId="0" fillId="0" borderId="5" xfId="0" applyFill="1" applyBorder="1" applyAlignment="1">
      <alignment horizontal="left" vertical="top"/>
    </xf>
    <xf numFmtId="0" fontId="0" fillId="0" borderId="2" xfId="0" applyBorder="1" applyAlignment="1">
      <alignment horizontal="left" vertical="top" wrapText="1"/>
    </xf>
    <xf numFmtId="0" fontId="5" fillId="0" borderId="1" xfId="0" applyFont="1" applyBorder="1" applyAlignment="1">
      <alignment horizontal="left" vertical="center"/>
    </xf>
    <xf numFmtId="0" fontId="5" fillId="0" borderId="4" xfId="0" applyFont="1" applyBorder="1" applyAlignment="1">
      <alignment horizontal="left" vertical="center"/>
    </xf>
    <xf numFmtId="0" fontId="5" fillId="0" borderId="3" xfId="0" applyFont="1" applyBorder="1" applyAlignment="1">
      <alignment horizontal="left" vertical="center"/>
    </xf>
    <xf numFmtId="0" fontId="0" fillId="4" borderId="7" xfId="0" applyFont="1" applyFill="1" applyBorder="1" applyAlignment="1">
      <alignment horizontal="center" vertical="center"/>
    </xf>
    <xf numFmtId="0" fontId="0" fillId="4" borderId="8" xfId="0" applyFont="1"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5" fillId="0" borderId="6" xfId="0" applyFont="1" applyBorder="1" applyAlignment="1">
      <alignment horizontal="left" vertical="center"/>
    </xf>
    <xf numFmtId="0" fontId="5" fillId="0" borderId="11" xfId="0" applyFont="1" applyBorder="1" applyAlignment="1">
      <alignment horizontal="left" vertical="center"/>
    </xf>
    <xf numFmtId="179" fontId="5" fillId="0" borderId="6" xfId="2" applyNumberFormat="1" applyFont="1" applyBorder="1" applyAlignment="1">
      <alignment horizontal="center" vertical="center"/>
    </xf>
    <xf numFmtId="179" fontId="5" fillId="0" borderId="11" xfId="2" applyNumberFormat="1" applyFont="1" applyBorder="1" applyAlignment="1">
      <alignment horizontal="center"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38" fontId="5" fillId="2" borderId="6" xfId="1" applyFont="1" applyFill="1" applyBorder="1" applyAlignment="1">
      <alignment horizontal="center" vertical="center" wrapText="1"/>
    </xf>
    <xf numFmtId="38" fontId="5" fillId="2" borderId="24" xfId="1" applyFont="1" applyFill="1" applyBorder="1" applyAlignment="1">
      <alignment horizontal="center" vertical="center" wrapText="1"/>
    </xf>
    <xf numFmtId="38" fontId="5" fillId="2" borderId="11" xfId="1" applyFont="1" applyFill="1" applyBorder="1" applyAlignment="1">
      <alignment horizontal="center" vertical="center" wrapText="1"/>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6" fillId="2" borderId="1" xfId="0" applyFont="1" applyFill="1" applyBorder="1" applyAlignment="1">
      <alignment horizontal="center" vertical="center" wrapText="1"/>
    </xf>
    <xf numFmtId="0" fontId="5" fillId="0" borderId="6" xfId="0" applyFont="1" applyBorder="1" applyAlignment="1">
      <alignment horizontal="left" vertical="center" shrinkToFit="1"/>
    </xf>
    <xf numFmtId="0" fontId="5" fillId="0" borderId="11" xfId="0" applyFont="1" applyBorder="1" applyAlignment="1">
      <alignment horizontal="left" vertical="center" shrinkToFit="1"/>
    </xf>
    <xf numFmtId="0" fontId="5" fillId="2" borderId="11" xfId="1" applyNumberFormat="1" applyFont="1" applyFill="1" applyBorder="1" applyAlignment="1">
      <alignment horizontal="center" vertical="center" shrinkToFit="1"/>
    </xf>
    <xf numFmtId="0" fontId="5" fillId="2" borderId="1" xfId="1" applyNumberFormat="1" applyFont="1" applyFill="1" applyBorder="1" applyAlignment="1">
      <alignment horizontal="center" vertical="center" shrinkToFit="1"/>
    </xf>
    <xf numFmtId="0" fontId="5" fillId="2" borderId="1" xfId="0" applyNumberFormat="1"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33"/>
  <sheetViews>
    <sheetView tabSelected="1" zoomScaleNormal="100" workbookViewId="0">
      <pane xSplit="1" ySplit="2" topLeftCell="B3" activePane="bottomRight" state="frozen"/>
      <selection activeCell="E4" sqref="E4"/>
      <selection pane="topRight" activeCell="E4" sqref="E4"/>
      <selection pane="bottomLeft" activeCell="E4" sqref="E4"/>
      <selection pane="bottomRight" activeCell="F12" sqref="F12"/>
    </sheetView>
  </sheetViews>
  <sheetFormatPr defaultRowHeight="13.2" x14ac:dyDescent="0.2"/>
  <cols>
    <col min="1" max="1" width="52.21875" style="92" customWidth="1"/>
    <col min="2" max="2" width="31.109375" style="92" bestFit="1" customWidth="1"/>
    <col min="3" max="3" width="26.88671875" style="92" bestFit="1" customWidth="1"/>
    <col min="4" max="4" width="31.109375" style="92" bestFit="1" customWidth="1"/>
    <col min="5" max="5" width="28.77734375" style="92" customWidth="1"/>
    <col min="6" max="16384" width="8.88671875" style="92"/>
  </cols>
  <sheetData>
    <row r="1" spans="1:5" x14ac:dyDescent="0.2">
      <c r="A1" s="146" t="s">
        <v>368</v>
      </c>
      <c r="B1" s="146"/>
      <c r="C1" s="146"/>
      <c r="D1" s="146"/>
      <c r="E1" s="146"/>
    </row>
    <row r="2" spans="1:5" s="94" customFormat="1" ht="24.75" customHeight="1" x14ac:dyDescent="0.2">
      <c r="A2" s="93" t="s">
        <v>9</v>
      </c>
      <c r="B2" s="99" t="s">
        <v>273</v>
      </c>
      <c r="C2" s="99" t="s">
        <v>351</v>
      </c>
      <c r="D2" s="99" t="s">
        <v>349</v>
      </c>
      <c r="E2" s="99" t="s">
        <v>350</v>
      </c>
    </row>
    <row r="3" spans="1:5" s="100" customFormat="1" x14ac:dyDescent="0.2">
      <c r="A3" s="95" t="s">
        <v>200</v>
      </c>
      <c r="B3" s="96">
        <v>41</v>
      </c>
      <c r="C3" s="96">
        <v>176</v>
      </c>
      <c r="D3" s="96">
        <v>38</v>
      </c>
      <c r="E3" s="96">
        <v>130</v>
      </c>
    </row>
    <row r="4" spans="1:5" s="100" customFormat="1" x14ac:dyDescent="0.2">
      <c r="A4" s="95" t="s">
        <v>201</v>
      </c>
      <c r="B4" s="96">
        <v>132</v>
      </c>
      <c r="C4" s="96">
        <v>230</v>
      </c>
      <c r="D4" s="96">
        <v>132</v>
      </c>
      <c r="E4" s="96">
        <v>204</v>
      </c>
    </row>
    <row r="5" spans="1:5" s="100" customFormat="1" x14ac:dyDescent="0.2">
      <c r="A5" s="95" t="s">
        <v>177</v>
      </c>
      <c r="B5" s="96">
        <v>114</v>
      </c>
      <c r="C5" s="96">
        <v>191</v>
      </c>
      <c r="D5" s="96">
        <v>124</v>
      </c>
      <c r="E5" s="96">
        <v>190</v>
      </c>
    </row>
    <row r="6" spans="1:5" s="100" customFormat="1" x14ac:dyDescent="0.2">
      <c r="A6" s="95" t="s">
        <v>178</v>
      </c>
      <c r="B6" s="96">
        <v>1</v>
      </c>
      <c r="C6" s="96">
        <v>1</v>
      </c>
      <c r="D6" s="96">
        <v>1</v>
      </c>
      <c r="E6" s="96">
        <v>3</v>
      </c>
    </row>
    <row r="7" spans="1:5" s="100" customFormat="1" x14ac:dyDescent="0.2">
      <c r="A7" s="95" t="s">
        <v>179</v>
      </c>
      <c r="B7" s="96">
        <v>5</v>
      </c>
      <c r="C7" s="96">
        <v>17</v>
      </c>
      <c r="D7" s="96">
        <v>1</v>
      </c>
      <c r="E7" s="96">
        <v>1</v>
      </c>
    </row>
    <row r="8" spans="1:5" s="100" customFormat="1" x14ac:dyDescent="0.2">
      <c r="A8" s="95" t="s">
        <v>180</v>
      </c>
      <c r="B8" s="96">
        <v>1</v>
      </c>
      <c r="C8" s="96">
        <v>2</v>
      </c>
      <c r="D8" s="96">
        <v>0</v>
      </c>
      <c r="E8" s="96">
        <v>0</v>
      </c>
    </row>
    <row r="9" spans="1:5" s="100" customFormat="1" x14ac:dyDescent="0.2">
      <c r="A9" s="95" t="s">
        <v>181</v>
      </c>
      <c r="B9" s="96">
        <v>3</v>
      </c>
      <c r="C9" s="96">
        <v>4</v>
      </c>
      <c r="D9" s="96">
        <v>1</v>
      </c>
      <c r="E9" s="96">
        <v>1</v>
      </c>
    </row>
    <row r="10" spans="1:5" s="100" customFormat="1" x14ac:dyDescent="0.2">
      <c r="A10" s="95" t="s">
        <v>182</v>
      </c>
      <c r="B10" s="96">
        <v>0</v>
      </c>
      <c r="C10" s="96">
        <v>0</v>
      </c>
      <c r="D10" s="96">
        <v>0</v>
      </c>
      <c r="E10" s="96">
        <v>0</v>
      </c>
    </row>
    <row r="11" spans="1:5" s="100" customFormat="1" x14ac:dyDescent="0.2">
      <c r="A11" s="95" t="s">
        <v>183</v>
      </c>
      <c r="B11" s="96">
        <v>8</v>
      </c>
      <c r="C11" s="96">
        <v>15</v>
      </c>
      <c r="D11" s="96">
        <v>5</v>
      </c>
      <c r="E11" s="96">
        <v>9</v>
      </c>
    </row>
    <row r="12" spans="1:5" s="100" customFormat="1" x14ac:dyDescent="0.2">
      <c r="A12" s="95" t="s">
        <v>202</v>
      </c>
      <c r="B12" s="96">
        <v>639</v>
      </c>
      <c r="C12" s="96">
        <v>724</v>
      </c>
      <c r="D12" s="96">
        <v>592</v>
      </c>
      <c r="E12" s="96">
        <v>701</v>
      </c>
    </row>
    <row r="13" spans="1:5" s="100" customFormat="1" x14ac:dyDescent="0.2">
      <c r="A13" s="95" t="s">
        <v>184</v>
      </c>
      <c r="B13" s="96">
        <v>118</v>
      </c>
      <c r="C13" s="96">
        <v>191</v>
      </c>
      <c r="D13" s="96">
        <v>106</v>
      </c>
      <c r="E13" s="96">
        <v>197</v>
      </c>
    </row>
    <row r="14" spans="1:5" s="100" customFormat="1" x14ac:dyDescent="0.2">
      <c r="A14" s="95" t="s">
        <v>185</v>
      </c>
      <c r="B14" s="96">
        <v>521</v>
      </c>
      <c r="C14" s="96">
        <v>533</v>
      </c>
      <c r="D14" s="96">
        <v>486</v>
      </c>
      <c r="E14" s="96">
        <v>504</v>
      </c>
    </row>
    <row r="15" spans="1:5" s="100" customFormat="1" x14ac:dyDescent="0.2">
      <c r="A15" s="95" t="s">
        <v>203</v>
      </c>
      <c r="B15" s="96">
        <v>6189</v>
      </c>
      <c r="C15" s="96">
        <v>7106</v>
      </c>
      <c r="D15" s="96">
        <v>6649</v>
      </c>
      <c r="E15" s="96">
        <v>7771</v>
      </c>
    </row>
    <row r="16" spans="1:5" s="100" customFormat="1" x14ac:dyDescent="0.2">
      <c r="A16" s="95" t="s">
        <v>186</v>
      </c>
      <c r="B16" s="96">
        <v>5375</v>
      </c>
      <c r="C16" s="96">
        <v>6165</v>
      </c>
      <c r="D16" s="96">
        <v>5759</v>
      </c>
      <c r="E16" s="96">
        <v>6683</v>
      </c>
    </row>
    <row r="17" spans="1:5" s="100" customFormat="1" x14ac:dyDescent="0.2">
      <c r="A17" s="95" t="s">
        <v>239</v>
      </c>
      <c r="B17" s="96">
        <v>588</v>
      </c>
      <c r="C17" s="96">
        <v>685</v>
      </c>
      <c r="D17" s="96">
        <v>620</v>
      </c>
      <c r="E17" s="96">
        <v>759</v>
      </c>
    </row>
    <row r="18" spans="1:5" s="100" customFormat="1" x14ac:dyDescent="0.2">
      <c r="A18" s="95" t="s">
        <v>264</v>
      </c>
      <c r="B18" s="96">
        <v>317</v>
      </c>
      <c r="C18" s="96">
        <v>389</v>
      </c>
      <c r="D18" s="96">
        <v>363</v>
      </c>
      <c r="E18" s="96">
        <v>481</v>
      </c>
    </row>
    <row r="19" spans="1:5" s="100" customFormat="1" x14ac:dyDescent="0.2">
      <c r="A19" s="95" t="s">
        <v>240</v>
      </c>
      <c r="B19" s="96">
        <v>105</v>
      </c>
      <c r="C19" s="96">
        <v>126</v>
      </c>
      <c r="D19" s="96">
        <v>102</v>
      </c>
      <c r="E19" s="96">
        <v>117</v>
      </c>
    </row>
    <row r="20" spans="1:5" s="100" customFormat="1" x14ac:dyDescent="0.2">
      <c r="A20" s="95" t="s">
        <v>187</v>
      </c>
      <c r="B20" s="96">
        <v>226</v>
      </c>
      <c r="C20" s="96">
        <v>256</v>
      </c>
      <c r="D20" s="96">
        <v>270</v>
      </c>
      <c r="E20" s="96">
        <v>329</v>
      </c>
    </row>
    <row r="21" spans="1:5" s="100" customFormat="1" x14ac:dyDescent="0.2">
      <c r="A21" s="95" t="s">
        <v>204</v>
      </c>
      <c r="B21" s="96">
        <v>281</v>
      </c>
      <c r="C21" s="96">
        <v>400</v>
      </c>
      <c r="D21" s="96">
        <v>280</v>
      </c>
      <c r="E21" s="96">
        <v>348</v>
      </c>
    </row>
    <row r="22" spans="1:5" s="100" customFormat="1" x14ac:dyDescent="0.2">
      <c r="A22" s="95" t="s">
        <v>188</v>
      </c>
      <c r="B22" s="96">
        <v>48</v>
      </c>
      <c r="C22" s="96">
        <v>113</v>
      </c>
      <c r="D22" s="96">
        <v>63</v>
      </c>
      <c r="E22" s="96">
        <v>106</v>
      </c>
    </row>
    <row r="23" spans="1:5" s="100" customFormat="1" x14ac:dyDescent="0.2">
      <c r="A23" s="95" t="s">
        <v>189</v>
      </c>
      <c r="B23" s="96">
        <v>24</v>
      </c>
      <c r="C23" s="96">
        <v>53</v>
      </c>
      <c r="D23" s="96">
        <v>27</v>
      </c>
      <c r="E23" s="96">
        <v>37</v>
      </c>
    </row>
    <row r="24" spans="1:5" s="100" customFormat="1" x14ac:dyDescent="0.2">
      <c r="A24" s="95" t="s">
        <v>190</v>
      </c>
      <c r="B24" s="96">
        <v>209</v>
      </c>
      <c r="C24" s="96">
        <v>234</v>
      </c>
      <c r="D24" s="96">
        <v>190</v>
      </c>
      <c r="E24" s="96">
        <v>205</v>
      </c>
    </row>
    <row r="25" spans="1:5" s="100" customFormat="1" x14ac:dyDescent="0.2">
      <c r="A25" s="95" t="s">
        <v>205</v>
      </c>
      <c r="B25" s="96">
        <v>516</v>
      </c>
      <c r="C25" s="96">
        <v>605</v>
      </c>
      <c r="D25" s="96">
        <v>441</v>
      </c>
      <c r="E25" s="96">
        <v>523</v>
      </c>
    </row>
    <row r="26" spans="1:5" s="100" customFormat="1" x14ac:dyDescent="0.2">
      <c r="A26" s="95" t="s">
        <v>195</v>
      </c>
      <c r="B26" s="96">
        <v>316</v>
      </c>
      <c r="C26" s="96">
        <v>378</v>
      </c>
      <c r="D26" s="96">
        <v>280</v>
      </c>
      <c r="E26" s="96">
        <v>326</v>
      </c>
    </row>
    <row r="27" spans="1:5" s="100" customFormat="1" x14ac:dyDescent="0.2">
      <c r="A27" s="95" t="s">
        <v>194</v>
      </c>
      <c r="B27" s="96">
        <v>141</v>
      </c>
      <c r="C27" s="96">
        <v>161</v>
      </c>
      <c r="D27" s="96">
        <v>112</v>
      </c>
      <c r="E27" s="96">
        <v>123</v>
      </c>
    </row>
    <row r="28" spans="1:5" s="100" customFormat="1" x14ac:dyDescent="0.2">
      <c r="A28" s="95" t="s">
        <v>193</v>
      </c>
      <c r="B28" s="96">
        <v>21</v>
      </c>
      <c r="C28" s="96">
        <v>27</v>
      </c>
      <c r="D28" s="96">
        <v>22</v>
      </c>
      <c r="E28" s="96">
        <v>38</v>
      </c>
    </row>
    <row r="29" spans="1:5" s="100" customFormat="1" x14ac:dyDescent="0.2">
      <c r="A29" s="95" t="s">
        <v>192</v>
      </c>
      <c r="B29" s="96">
        <v>38</v>
      </c>
      <c r="C29" s="96">
        <v>39</v>
      </c>
      <c r="D29" s="96">
        <v>27</v>
      </c>
      <c r="E29" s="96">
        <v>36</v>
      </c>
    </row>
    <row r="30" spans="1:5" s="100" customFormat="1" ht="13.8" thickBot="1" x14ac:dyDescent="0.25">
      <c r="A30" s="101" t="s">
        <v>121</v>
      </c>
      <c r="B30" s="102">
        <v>1196</v>
      </c>
      <c r="C30" s="102">
        <v>1495</v>
      </c>
      <c r="D30" s="102">
        <v>1165</v>
      </c>
      <c r="E30" s="102">
        <v>1466</v>
      </c>
    </row>
    <row r="31" spans="1:5" ht="13.8" thickTop="1" x14ac:dyDescent="0.2">
      <c r="A31" s="103" t="s">
        <v>191</v>
      </c>
      <c r="B31" s="104">
        <f>SUM(B3+B4+B12+B15+B21+B25+B30)</f>
        <v>8994</v>
      </c>
      <c r="C31" s="104">
        <f>SUM(C3+C4+C12+C15+C21+C25+C30)</f>
        <v>10736</v>
      </c>
      <c r="D31" s="104">
        <f>SUM(D30,D25,D21,D15,D12,D4,D3)</f>
        <v>9297</v>
      </c>
      <c r="E31" s="104">
        <f>SUM(E30,E25,E21,E15,E12,E4,E3)</f>
        <v>11143</v>
      </c>
    </row>
    <row r="32" spans="1:5" s="105" customFormat="1" x14ac:dyDescent="0.2">
      <c r="A32" s="145" t="s">
        <v>332</v>
      </c>
      <c r="B32" s="145"/>
      <c r="C32" s="145"/>
      <c r="D32" s="145"/>
      <c r="E32" s="145"/>
    </row>
    <row r="33" spans="2:2" x14ac:dyDescent="0.2">
      <c r="B33" s="106"/>
    </row>
  </sheetData>
  <mergeCells count="2">
    <mergeCell ref="A32:E32"/>
    <mergeCell ref="A1:E1"/>
  </mergeCells>
  <phoneticPr fontId="2"/>
  <pageMargins left="0.7" right="0.7" top="0.75" bottom="0.75" header="0.3" footer="0.3"/>
  <pageSetup paperSize="9" scale="7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0C7CA-9476-444A-98F3-E8144A6D16E0}">
  <dimension ref="A1:F10"/>
  <sheetViews>
    <sheetView workbookViewId="0">
      <selection activeCell="M27" sqref="M27"/>
    </sheetView>
  </sheetViews>
  <sheetFormatPr defaultRowHeight="13.2" x14ac:dyDescent="0.2"/>
  <cols>
    <col min="1" max="1" width="18.33203125" bestFit="1" customWidth="1"/>
  </cols>
  <sheetData>
    <row r="1" spans="1:6" x14ac:dyDescent="0.2">
      <c r="A1" t="s">
        <v>299</v>
      </c>
    </row>
    <row r="2" spans="1:6" x14ac:dyDescent="0.2">
      <c r="A2" s="29"/>
      <c r="B2" s="30" t="s">
        <v>16</v>
      </c>
      <c r="C2" s="30" t="s">
        <v>221</v>
      </c>
      <c r="D2" s="30" t="s">
        <v>255</v>
      </c>
      <c r="E2" s="30" t="s">
        <v>272</v>
      </c>
      <c r="F2" s="113" t="s">
        <v>342</v>
      </c>
    </row>
    <row r="3" spans="1:6" x14ac:dyDescent="0.2">
      <c r="A3" s="14" t="s">
        <v>128</v>
      </c>
      <c r="B3" s="28">
        <v>8.9999999999999993E-3</v>
      </c>
      <c r="C3" s="28">
        <v>8.0000000000000002E-3</v>
      </c>
      <c r="D3" s="28">
        <v>6.0000000000000001E-3</v>
      </c>
      <c r="E3" s="28">
        <v>0.01</v>
      </c>
      <c r="F3" s="28">
        <v>1.1781150159744409E-2</v>
      </c>
    </row>
    <row r="4" spans="1:6" x14ac:dyDescent="0.2">
      <c r="A4" s="14" t="s">
        <v>129</v>
      </c>
      <c r="B4" s="28">
        <v>6.6000000000000003E-2</v>
      </c>
      <c r="C4" s="28">
        <v>4.3999999999999997E-2</v>
      </c>
      <c r="D4" s="28">
        <v>4.5999999999999999E-2</v>
      </c>
      <c r="E4" s="28">
        <v>6.3E-2</v>
      </c>
      <c r="F4" s="28">
        <v>7.1884984025559109E-2</v>
      </c>
    </row>
    <row r="5" spans="1:6" x14ac:dyDescent="0.2">
      <c r="A5" s="14" t="s">
        <v>130</v>
      </c>
      <c r="B5" s="28">
        <v>7.2999999999999995E-2</v>
      </c>
      <c r="C5" s="28">
        <v>6.3E-2</v>
      </c>
      <c r="D5" s="28">
        <v>0.06</v>
      </c>
      <c r="E5" s="28">
        <v>7.1999999999999995E-2</v>
      </c>
      <c r="F5" s="28">
        <v>8.9257188498402557E-2</v>
      </c>
    </row>
    <row r="6" spans="1:6" x14ac:dyDescent="0.2">
      <c r="A6" s="14" t="s">
        <v>131</v>
      </c>
      <c r="B6" s="28">
        <v>9.5000000000000001E-2</v>
      </c>
      <c r="C6" s="28">
        <v>9.5000000000000001E-2</v>
      </c>
      <c r="D6" s="28">
        <v>9.9000000000000005E-2</v>
      </c>
      <c r="E6" s="28">
        <v>0.112</v>
      </c>
      <c r="F6" s="28">
        <v>0.12999201277955272</v>
      </c>
    </row>
    <row r="7" spans="1:6" x14ac:dyDescent="0.2">
      <c r="A7" s="14" t="s">
        <v>132</v>
      </c>
      <c r="B7" s="28">
        <v>0.115</v>
      </c>
      <c r="C7" s="28">
        <v>0.11</v>
      </c>
      <c r="D7" s="28">
        <v>0.121</v>
      </c>
      <c r="E7" s="28">
        <v>0.13100000000000001</v>
      </c>
      <c r="F7" s="28">
        <v>0.13198881789137379</v>
      </c>
    </row>
    <row r="8" spans="1:6" x14ac:dyDescent="0.2">
      <c r="A8" s="14" t="s">
        <v>133</v>
      </c>
      <c r="B8" s="28">
        <v>6.5000000000000002E-2</v>
      </c>
      <c r="C8" s="28">
        <v>5.8000000000000003E-2</v>
      </c>
      <c r="D8" s="28">
        <v>6.7000000000000004E-2</v>
      </c>
      <c r="E8" s="28">
        <v>6.9000000000000006E-2</v>
      </c>
      <c r="F8" s="28">
        <v>6.2000798722044725E-2</v>
      </c>
    </row>
    <row r="9" spans="1:6" x14ac:dyDescent="0.2">
      <c r="A9" s="14" t="s">
        <v>291</v>
      </c>
      <c r="B9" s="28">
        <v>0.48199999999999998</v>
      </c>
      <c r="C9" s="28">
        <v>0.51900000000000002</v>
      </c>
      <c r="D9" s="28">
        <v>0.502</v>
      </c>
      <c r="E9" s="28">
        <v>0.443</v>
      </c>
      <c r="F9" s="28">
        <v>0.39666533546325877</v>
      </c>
    </row>
    <row r="10" spans="1:6" x14ac:dyDescent="0.2">
      <c r="A10" s="14" t="s">
        <v>107</v>
      </c>
      <c r="B10" s="28">
        <v>9.5000000000000001E-2</v>
      </c>
      <c r="C10" s="28">
        <v>0.10299999999999999</v>
      </c>
      <c r="D10" s="28">
        <v>9.8000000000000004E-2</v>
      </c>
      <c r="E10" s="28">
        <v>0.1</v>
      </c>
      <c r="F10" s="28">
        <v>0.1064297124600639</v>
      </c>
    </row>
  </sheetData>
  <phoneticPr fontId="2"/>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3"/>
  <sheetViews>
    <sheetView workbookViewId="0">
      <selection activeCell="A26" sqref="A26"/>
    </sheetView>
  </sheetViews>
  <sheetFormatPr defaultColWidth="9" defaultRowHeight="13.2" x14ac:dyDescent="0.2"/>
  <cols>
    <col min="1" max="1" width="22.6640625" style="92" bestFit="1" customWidth="1"/>
    <col min="2" max="16384" width="9" style="92"/>
  </cols>
  <sheetData>
    <row r="1" spans="1:11" x14ac:dyDescent="0.2">
      <c r="A1" s="151" t="s">
        <v>250</v>
      </c>
      <c r="B1" s="151"/>
      <c r="C1" s="151"/>
      <c r="D1" s="151"/>
      <c r="E1" s="151"/>
      <c r="F1" s="151"/>
      <c r="G1" s="151"/>
      <c r="H1" s="151"/>
      <c r="I1" s="151"/>
      <c r="J1" s="151"/>
      <c r="K1" s="151"/>
    </row>
    <row r="2" spans="1:11" x14ac:dyDescent="0.2">
      <c r="A2" s="91" t="s">
        <v>9</v>
      </c>
      <c r="B2" s="91" t="s">
        <v>12</v>
      </c>
      <c r="C2" s="91" t="s">
        <v>13</v>
      </c>
      <c r="D2" s="91" t="s">
        <v>14</v>
      </c>
      <c r="E2" s="91" t="s">
        <v>15</v>
      </c>
      <c r="F2" s="91" t="s">
        <v>8</v>
      </c>
      <c r="G2" s="91" t="s">
        <v>16</v>
      </c>
      <c r="H2" s="91" t="s">
        <v>221</v>
      </c>
      <c r="I2" s="91" t="s">
        <v>255</v>
      </c>
      <c r="J2" s="91" t="s">
        <v>272</v>
      </c>
      <c r="K2" s="91" t="s">
        <v>342</v>
      </c>
    </row>
    <row r="3" spans="1:11" x14ac:dyDescent="0.2">
      <c r="A3" s="107" t="s">
        <v>10</v>
      </c>
      <c r="B3" s="108">
        <v>254</v>
      </c>
      <c r="C3" s="108">
        <v>190</v>
      </c>
      <c r="D3" s="108">
        <v>168</v>
      </c>
      <c r="E3" s="108">
        <v>151</v>
      </c>
      <c r="F3" s="108">
        <v>140</v>
      </c>
      <c r="G3" s="108">
        <v>139</v>
      </c>
      <c r="H3" s="108">
        <v>135</v>
      </c>
      <c r="I3" s="108">
        <v>130</v>
      </c>
      <c r="J3" s="108">
        <v>118</v>
      </c>
      <c r="K3" s="108">
        <v>106</v>
      </c>
    </row>
  </sheetData>
  <mergeCells count="1">
    <mergeCell ref="A1:K1"/>
  </mergeCells>
  <phoneticPr fontId="2"/>
  <pageMargins left="0.7" right="0.7" top="0.75" bottom="0.75" header="0.3" footer="0.3"/>
  <pageSetup paperSize="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3"/>
  <sheetViews>
    <sheetView workbookViewId="0">
      <selection activeCell="K24" sqref="K24"/>
    </sheetView>
  </sheetViews>
  <sheetFormatPr defaultColWidth="9" defaultRowHeight="13.2" x14ac:dyDescent="0.2"/>
  <cols>
    <col min="1" max="1" width="22.6640625" style="13" bestFit="1" customWidth="1"/>
    <col min="2" max="16384" width="9" style="13"/>
  </cols>
  <sheetData>
    <row r="1" spans="1:11" x14ac:dyDescent="0.2">
      <c r="A1" s="147" t="s">
        <v>251</v>
      </c>
      <c r="B1" s="147"/>
      <c r="C1" s="147"/>
      <c r="D1" s="147"/>
      <c r="E1" s="147"/>
      <c r="F1" s="147"/>
      <c r="G1" s="147"/>
      <c r="H1" s="147"/>
      <c r="I1" s="147"/>
      <c r="J1" s="147"/>
      <c r="K1" s="147"/>
    </row>
    <row r="2" spans="1:11" x14ac:dyDescent="0.2">
      <c r="A2" s="3" t="s">
        <v>9</v>
      </c>
      <c r="B2" s="3" t="s">
        <v>378</v>
      </c>
      <c r="C2" s="3" t="s">
        <v>379</v>
      </c>
      <c r="D2" s="3" t="s">
        <v>380</v>
      </c>
      <c r="E2" s="3" t="s">
        <v>381</v>
      </c>
      <c r="F2" s="3" t="s">
        <v>382</v>
      </c>
      <c r="G2" s="3" t="s">
        <v>383</v>
      </c>
      <c r="H2" s="3" t="s">
        <v>384</v>
      </c>
      <c r="I2" s="3" t="s">
        <v>385</v>
      </c>
      <c r="J2" s="3" t="s">
        <v>386</v>
      </c>
      <c r="K2" s="3" t="s">
        <v>387</v>
      </c>
    </row>
    <row r="3" spans="1:11" x14ac:dyDescent="0.2">
      <c r="A3" s="14" t="s">
        <v>10</v>
      </c>
      <c r="B3" s="16">
        <v>112</v>
      </c>
      <c r="C3" s="16">
        <v>135</v>
      </c>
      <c r="D3" s="16">
        <v>173</v>
      </c>
      <c r="E3" s="16">
        <v>271</v>
      </c>
      <c r="F3" s="16">
        <v>302</v>
      </c>
      <c r="G3" s="16">
        <v>389</v>
      </c>
      <c r="H3" s="16">
        <v>608</v>
      </c>
      <c r="I3" s="16">
        <v>588</v>
      </c>
      <c r="J3" s="16">
        <v>521</v>
      </c>
      <c r="K3" s="16">
        <v>486</v>
      </c>
    </row>
  </sheetData>
  <mergeCells count="1">
    <mergeCell ref="A1:K1"/>
  </mergeCells>
  <phoneticPr fontId="2"/>
  <pageMargins left="0.7" right="0.7" top="0.75" bottom="0.75" header="0.3" footer="0.3"/>
  <pageSetup paperSize="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3"/>
  <sheetViews>
    <sheetView zoomScaleNormal="100" workbookViewId="0">
      <selection activeCell="G25" sqref="G25"/>
    </sheetView>
  </sheetViews>
  <sheetFormatPr defaultColWidth="9" defaultRowHeight="13.2" x14ac:dyDescent="0.2"/>
  <cols>
    <col min="1" max="1" width="24.5546875" style="13" customWidth="1"/>
    <col min="2" max="16384" width="9" style="13"/>
  </cols>
  <sheetData>
    <row r="1" spans="1:11" x14ac:dyDescent="0.2">
      <c r="A1" s="150" t="s">
        <v>252</v>
      </c>
      <c r="B1" s="150"/>
      <c r="C1" s="150"/>
      <c r="D1" s="150"/>
      <c r="E1" s="150"/>
      <c r="F1" s="150"/>
      <c r="G1" s="150"/>
      <c r="H1" s="150"/>
      <c r="I1" s="150"/>
      <c r="J1" s="150"/>
      <c r="K1" s="150"/>
    </row>
    <row r="2" spans="1:11" x14ac:dyDescent="0.2">
      <c r="A2" s="3" t="s">
        <v>9</v>
      </c>
      <c r="B2" s="3" t="s">
        <v>16</v>
      </c>
      <c r="C2" s="3" t="s">
        <v>221</v>
      </c>
      <c r="D2" s="3" t="s">
        <v>255</v>
      </c>
      <c r="E2" s="3" t="s">
        <v>272</v>
      </c>
      <c r="F2" s="3" t="s">
        <v>342</v>
      </c>
    </row>
    <row r="3" spans="1:11" x14ac:dyDescent="0.2">
      <c r="A3" s="14" t="s">
        <v>335</v>
      </c>
      <c r="B3" s="16">
        <v>11829</v>
      </c>
      <c r="C3" s="16">
        <v>10109</v>
      </c>
      <c r="D3" s="16">
        <v>7772</v>
      </c>
      <c r="E3" s="16">
        <v>6690</v>
      </c>
      <c r="F3" s="16">
        <v>5574</v>
      </c>
    </row>
  </sheetData>
  <mergeCells count="1">
    <mergeCell ref="A1:K1"/>
  </mergeCells>
  <phoneticPr fontId="2"/>
  <pageMargins left="0.7" right="0.7" top="0.75" bottom="0.75" header="0.3" footer="0.3"/>
  <pageSetup paperSize="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A5FB5-4B8E-4DBD-AE66-34E5991960D2}">
  <dimension ref="A1:F10"/>
  <sheetViews>
    <sheetView workbookViewId="0">
      <selection activeCell="K26" sqref="K26"/>
    </sheetView>
  </sheetViews>
  <sheetFormatPr defaultRowHeight="13.2" x14ac:dyDescent="0.2"/>
  <cols>
    <col min="1" max="1" width="21.5546875" customWidth="1"/>
  </cols>
  <sheetData>
    <row r="1" spans="1:6" x14ac:dyDescent="0.2">
      <c r="A1" t="s">
        <v>298</v>
      </c>
    </row>
    <row r="2" spans="1:6" x14ac:dyDescent="0.2">
      <c r="A2" s="29"/>
      <c r="B2" s="3" t="s">
        <v>16</v>
      </c>
      <c r="C2" s="3" t="s">
        <v>221</v>
      </c>
      <c r="D2" s="3" t="s">
        <v>255</v>
      </c>
      <c r="E2" s="3" t="s">
        <v>272</v>
      </c>
      <c r="F2" s="3" t="s">
        <v>342</v>
      </c>
    </row>
    <row r="3" spans="1:6" x14ac:dyDescent="0.2">
      <c r="A3" s="14" t="s">
        <v>128</v>
      </c>
      <c r="B3" s="28">
        <v>3.0000000000000001E-3</v>
      </c>
      <c r="C3" s="28">
        <v>3.0000000000000001E-3</v>
      </c>
      <c r="D3" s="28">
        <v>0.01</v>
      </c>
      <c r="E3" s="28">
        <v>7.0000000000000001E-3</v>
      </c>
      <c r="F3" s="28">
        <v>1.022604951560818E-2</v>
      </c>
    </row>
    <row r="4" spans="1:6" x14ac:dyDescent="0.2">
      <c r="A4" s="14" t="s">
        <v>129</v>
      </c>
      <c r="B4" s="28">
        <v>0.13600000000000001</v>
      </c>
      <c r="C4" s="28">
        <v>0.13800000000000001</v>
      </c>
      <c r="D4" s="28">
        <v>0.13700000000000001</v>
      </c>
      <c r="E4" s="28">
        <v>0.14299999999999999</v>
      </c>
      <c r="F4" s="28">
        <v>0.17653390742734124</v>
      </c>
    </row>
    <row r="5" spans="1:6" x14ac:dyDescent="0.2">
      <c r="A5" s="14" t="s">
        <v>130</v>
      </c>
      <c r="B5" s="28">
        <v>0.17199999999999999</v>
      </c>
      <c r="C5" s="28">
        <v>0.17199999999999999</v>
      </c>
      <c r="D5" s="28">
        <v>0.157</v>
      </c>
      <c r="E5" s="28">
        <v>0.151</v>
      </c>
      <c r="F5" s="28">
        <v>0.17635450304987441</v>
      </c>
    </row>
    <row r="6" spans="1:6" x14ac:dyDescent="0.2">
      <c r="A6" s="14" t="s">
        <v>131</v>
      </c>
      <c r="B6" s="28">
        <v>0.254</v>
      </c>
      <c r="C6" s="28">
        <v>0.23799999999999999</v>
      </c>
      <c r="D6" s="28">
        <v>0.222</v>
      </c>
      <c r="E6" s="28">
        <v>0.21099999999999999</v>
      </c>
      <c r="F6" s="28">
        <v>0.19232149264442053</v>
      </c>
    </row>
    <row r="7" spans="1:6" x14ac:dyDescent="0.2">
      <c r="A7" s="14" t="s">
        <v>132</v>
      </c>
      <c r="B7" s="28">
        <v>0.188</v>
      </c>
      <c r="C7" s="28">
        <v>0.19700000000000001</v>
      </c>
      <c r="D7" s="28">
        <v>0.20300000000000001</v>
      </c>
      <c r="E7" s="28">
        <v>0.19800000000000001</v>
      </c>
      <c r="F7" s="28">
        <v>0.16792249730893433</v>
      </c>
    </row>
    <row r="8" spans="1:6" x14ac:dyDescent="0.2">
      <c r="A8" s="14" t="s">
        <v>133</v>
      </c>
      <c r="B8" s="28">
        <v>6.7000000000000004E-2</v>
      </c>
      <c r="C8" s="28">
        <v>6.7000000000000004E-2</v>
      </c>
      <c r="D8" s="28">
        <v>7.8E-2</v>
      </c>
      <c r="E8" s="28">
        <v>8.7999999999999995E-2</v>
      </c>
      <c r="F8" s="28">
        <v>6.5482597775385717E-2</v>
      </c>
    </row>
    <row r="9" spans="1:6" x14ac:dyDescent="0.2">
      <c r="A9" s="14" t="s">
        <v>291</v>
      </c>
      <c r="B9" s="28">
        <v>0.10299999999999999</v>
      </c>
      <c r="C9" s="28">
        <v>0.109</v>
      </c>
      <c r="D9" s="28">
        <v>0.123</v>
      </c>
      <c r="E9" s="28">
        <v>0.126</v>
      </c>
      <c r="F9" s="28">
        <v>0.11320416218155722</v>
      </c>
    </row>
    <row r="10" spans="1:6" x14ac:dyDescent="0.2">
      <c r="A10" s="14" t="s">
        <v>107</v>
      </c>
      <c r="B10" s="28">
        <v>7.6999999999999999E-2</v>
      </c>
      <c r="C10" s="28">
        <v>7.4999999999999997E-2</v>
      </c>
      <c r="D10" s="28">
        <v>7.0999999999999994E-2</v>
      </c>
      <c r="E10" s="28">
        <v>7.5999999999999998E-2</v>
      </c>
      <c r="F10" s="28">
        <v>9.7954790096878366E-2</v>
      </c>
    </row>
  </sheetData>
  <phoneticPr fontId="2"/>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3"/>
  <sheetViews>
    <sheetView workbookViewId="0">
      <selection activeCell="H23" sqref="H23"/>
    </sheetView>
  </sheetViews>
  <sheetFormatPr defaultColWidth="9" defaultRowHeight="13.2" x14ac:dyDescent="0.2"/>
  <cols>
    <col min="1" max="1" width="47.6640625" style="92" bestFit="1" customWidth="1"/>
    <col min="2" max="16384" width="9" style="92"/>
  </cols>
  <sheetData>
    <row r="1" spans="1:11" x14ac:dyDescent="0.2">
      <c r="A1" s="146" t="s">
        <v>297</v>
      </c>
      <c r="B1" s="146"/>
      <c r="C1" s="146"/>
      <c r="D1" s="146"/>
      <c r="E1" s="146"/>
      <c r="F1" s="146"/>
      <c r="G1" s="146"/>
      <c r="H1" s="146"/>
      <c r="I1" s="146"/>
      <c r="J1" s="146"/>
      <c r="K1" s="146"/>
    </row>
    <row r="2" spans="1:11" x14ac:dyDescent="0.2">
      <c r="A2" s="91" t="s">
        <v>9</v>
      </c>
      <c r="B2" s="91" t="s">
        <v>12</v>
      </c>
      <c r="C2" s="91" t="s">
        <v>13</v>
      </c>
      <c r="D2" s="91" t="s">
        <v>14</v>
      </c>
      <c r="E2" s="91" t="s">
        <v>15</v>
      </c>
      <c r="F2" s="91" t="s">
        <v>8</v>
      </c>
      <c r="G2" s="91" t="s">
        <v>16</v>
      </c>
      <c r="H2" s="91" t="s">
        <v>221</v>
      </c>
      <c r="I2" s="91" t="s">
        <v>255</v>
      </c>
      <c r="J2" s="91" t="s">
        <v>272</v>
      </c>
      <c r="K2" s="91" t="s">
        <v>342</v>
      </c>
    </row>
    <row r="3" spans="1:11" x14ac:dyDescent="0.2">
      <c r="A3" s="107" t="s">
        <v>41</v>
      </c>
      <c r="B3" s="96">
        <v>5700</v>
      </c>
      <c r="C3" s="96">
        <v>5655</v>
      </c>
      <c r="D3" s="96">
        <v>5169</v>
      </c>
      <c r="E3" s="96">
        <v>4909</v>
      </c>
      <c r="F3" s="96">
        <v>4979</v>
      </c>
      <c r="G3" s="96">
        <v>5075</v>
      </c>
      <c r="H3" s="96">
        <v>5109</v>
      </c>
      <c r="I3" s="96">
        <v>5493</v>
      </c>
      <c r="J3" s="96">
        <v>5375</v>
      </c>
      <c r="K3" s="96">
        <v>5759</v>
      </c>
    </row>
  </sheetData>
  <mergeCells count="1">
    <mergeCell ref="A1:K1"/>
  </mergeCells>
  <phoneticPr fontId="2"/>
  <pageMargins left="0.7" right="0.7" top="0.75" bottom="0.75" header="0.3" footer="0.3"/>
  <pageSetup paperSize="9" scale="96"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2E90D-81A0-4909-8F50-CE381B861C53}">
  <sheetPr>
    <pageSetUpPr fitToPage="1"/>
  </sheetPr>
  <dimension ref="A1:K3"/>
  <sheetViews>
    <sheetView workbookViewId="0">
      <selection activeCell="O25" sqref="O25"/>
    </sheetView>
  </sheetViews>
  <sheetFormatPr defaultRowHeight="13.2" x14ac:dyDescent="0.2"/>
  <cols>
    <col min="1" max="1" width="41.109375" style="92" customWidth="1"/>
    <col min="2" max="16384" width="8.88671875" style="92"/>
  </cols>
  <sheetData>
    <row r="1" spans="1:11" x14ac:dyDescent="0.2">
      <c r="A1" s="92" t="s">
        <v>296</v>
      </c>
    </row>
    <row r="2" spans="1:11" x14ac:dyDescent="0.2">
      <c r="A2" s="91" t="s">
        <v>9</v>
      </c>
      <c r="B2" s="91" t="s">
        <v>12</v>
      </c>
      <c r="C2" s="91" t="s">
        <v>13</v>
      </c>
      <c r="D2" s="91" t="s">
        <v>14</v>
      </c>
      <c r="E2" s="91" t="s">
        <v>15</v>
      </c>
      <c r="F2" s="91" t="s">
        <v>8</v>
      </c>
      <c r="G2" s="91" t="s">
        <v>16</v>
      </c>
      <c r="H2" s="91" t="s">
        <v>221</v>
      </c>
      <c r="I2" s="91" t="s">
        <v>255</v>
      </c>
      <c r="J2" s="91" t="s">
        <v>272</v>
      </c>
      <c r="K2" s="91" t="s">
        <v>342</v>
      </c>
    </row>
    <row r="3" spans="1:11" x14ac:dyDescent="0.2">
      <c r="A3" s="107" t="s">
        <v>336</v>
      </c>
      <c r="B3" s="108">
        <v>638</v>
      </c>
      <c r="C3" s="108">
        <v>666</v>
      </c>
      <c r="D3" s="108">
        <v>601</v>
      </c>
      <c r="E3" s="108">
        <v>518</v>
      </c>
      <c r="F3" s="108">
        <v>547</v>
      </c>
      <c r="G3" s="108">
        <v>543</v>
      </c>
      <c r="H3" s="108">
        <v>615</v>
      </c>
      <c r="I3" s="108">
        <v>667</v>
      </c>
      <c r="J3" s="108">
        <v>588</v>
      </c>
      <c r="K3" s="108">
        <v>620</v>
      </c>
    </row>
  </sheetData>
  <phoneticPr fontId="2"/>
  <pageMargins left="0.7" right="0.7" top="0.75" bottom="0.75" header="0.3" footer="0.3"/>
  <pageSetup paperSize="9"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K3"/>
  <sheetViews>
    <sheetView workbookViewId="0">
      <selection activeCell="M23" sqref="M23"/>
    </sheetView>
  </sheetViews>
  <sheetFormatPr defaultColWidth="9" defaultRowHeight="13.2" x14ac:dyDescent="0.2"/>
  <cols>
    <col min="1" max="1" width="24.109375" style="92" customWidth="1"/>
    <col min="2" max="16384" width="9" style="92"/>
  </cols>
  <sheetData>
    <row r="1" spans="1:11" x14ac:dyDescent="0.2">
      <c r="A1" s="146" t="s">
        <v>43</v>
      </c>
      <c r="B1" s="146"/>
      <c r="C1" s="146"/>
      <c r="D1" s="146"/>
      <c r="E1" s="146"/>
      <c r="F1" s="146"/>
      <c r="G1" s="146"/>
      <c r="H1" s="146"/>
      <c r="I1" s="146"/>
    </row>
    <row r="2" spans="1:11" x14ac:dyDescent="0.2">
      <c r="A2" s="91" t="s">
        <v>9</v>
      </c>
      <c r="B2" s="91" t="s">
        <v>12</v>
      </c>
      <c r="C2" s="91" t="s">
        <v>13</v>
      </c>
      <c r="D2" s="91" t="s">
        <v>14</v>
      </c>
      <c r="E2" s="91" t="s">
        <v>15</v>
      </c>
      <c r="F2" s="91" t="s">
        <v>8</v>
      </c>
      <c r="G2" s="91" t="s">
        <v>16</v>
      </c>
      <c r="H2" s="91" t="s">
        <v>221</v>
      </c>
      <c r="I2" s="91" t="s">
        <v>255</v>
      </c>
      <c r="J2" s="91" t="s">
        <v>272</v>
      </c>
      <c r="K2" s="91" t="s">
        <v>342</v>
      </c>
    </row>
    <row r="3" spans="1:11" x14ac:dyDescent="0.2">
      <c r="A3" s="107" t="s">
        <v>42</v>
      </c>
      <c r="B3" s="108">
        <v>29</v>
      </c>
      <c r="C3" s="108">
        <v>29</v>
      </c>
      <c r="D3" s="108">
        <v>36</v>
      </c>
      <c r="E3" s="108">
        <v>48</v>
      </c>
      <c r="F3" s="108">
        <v>56</v>
      </c>
      <c r="G3" s="108">
        <v>62</v>
      </c>
      <c r="H3" s="108">
        <v>68</v>
      </c>
      <c r="I3" s="108">
        <v>84</v>
      </c>
      <c r="J3" s="108">
        <v>105</v>
      </c>
      <c r="K3" s="108">
        <v>102</v>
      </c>
    </row>
  </sheetData>
  <mergeCells count="1">
    <mergeCell ref="A1:I1"/>
  </mergeCells>
  <phoneticPr fontId="2"/>
  <pageMargins left="0.7" right="0.7" top="0.75" bottom="0.75" header="0.3" footer="0.3"/>
  <pageSetup paperSize="9"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DC061-9594-4BE5-A564-477AEC70AE03}">
  <sheetPr>
    <pageSetUpPr fitToPage="1"/>
  </sheetPr>
  <dimension ref="A1:K9"/>
  <sheetViews>
    <sheetView workbookViewId="0">
      <selection activeCell="I19" sqref="I19"/>
    </sheetView>
  </sheetViews>
  <sheetFormatPr defaultColWidth="9" defaultRowHeight="13.2" x14ac:dyDescent="0.2"/>
  <cols>
    <col min="1" max="1" width="38.88671875" style="13" customWidth="1"/>
    <col min="2" max="16384" width="9" style="13"/>
  </cols>
  <sheetData>
    <row r="1" spans="1:11" x14ac:dyDescent="0.2">
      <c r="A1" s="27" t="s">
        <v>337</v>
      </c>
      <c r="B1" s="27"/>
      <c r="C1" s="27"/>
      <c r="D1" s="27"/>
      <c r="E1" s="27"/>
      <c r="F1" s="27"/>
      <c r="G1" s="27"/>
      <c r="H1" s="27"/>
      <c r="I1" s="27"/>
      <c r="J1" s="27"/>
      <c r="K1" s="27"/>
    </row>
    <row r="2" spans="1:11" x14ac:dyDescent="0.2">
      <c r="A2" s="3" t="s">
        <v>9</v>
      </c>
      <c r="B2" s="3" t="s">
        <v>12</v>
      </c>
      <c r="C2" s="3" t="s">
        <v>13</v>
      </c>
      <c r="D2" s="3" t="s">
        <v>14</v>
      </c>
      <c r="E2" s="3" t="s">
        <v>15</v>
      </c>
      <c r="F2" s="3" t="s">
        <v>8</v>
      </c>
      <c r="G2" s="3" t="s">
        <v>16</v>
      </c>
      <c r="H2" s="3" t="s">
        <v>221</v>
      </c>
      <c r="I2" s="3" t="s">
        <v>255</v>
      </c>
      <c r="J2" s="3" t="s">
        <v>272</v>
      </c>
      <c r="K2" s="9" t="s">
        <v>342</v>
      </c>
    </row>
    <row r="3" spans="1:11" x14ac:dyDescent="0.2">
      <c r="A3" s="14" t="s">
        <v>44</v>
      </c>
      <c r="B3" s="26">
        <v>111</v>
      </c>
      <c r="C3" s="26">
        <v>81</v>
      </c>
      <c r="D3" s="26">
        <v>60</v>
      </c>
      <c r="E3" s="26">
        <v>63</v>
      </c>
      <c r="F3" s="26">
        <v>64</v>
      </c>
      <c r="G3" s="26">
        <v>66</v>
      </c>
      <c r="H3" s="26">
        <v>66</v>
      </c>
      <c r="I3" s="26">
        <v>68</v>
      </c>
      <c r="J3" s="26">
        <v>48</v>
      </c>
      <c r="K3" s="88">
        <v>63</v>
      </c>
    </row>
    <row r="4" spans="1:11" x14ac:dyDescent="0.2">
      <c r="A4" s="14" t="s">
        <v>45</v>
      </c>
      <c r="B4" s="26">
        <v>30</v>
      </c>
      <c r="C4" s="26">
        <v>39</v>
      </c>
      <c r="D4" s="26">
        <v>39</v>
      </c>
      <c r="E4" s="26">
        <v>63</v>
      </c>
      <c r="F4" s="26">
        <v>81</v>
      </c>
      <c r="G4" s="26">
        <v>53</v>
      </c>
      <c r="H4" s="26">
        <v>55</v>
      </c>
      <c r="I4" s="26">
        <v>31</v>
      </c>
      <c r="J4" s="26">
        <v>24</v>
      </c>
      <c r="K4" s="88">
        <v>27</v>
      </c>
    </row>
    <row r="5" spans="1:11" x14ac:dyDescent="0.2">
      <c r="A5" s="14" t="s">
        <v>46</v>
      </c>
      <c r="B5" s="26">
        <v>199</v>
      </c>
      <c r="C5" s="26">
        <v>197</v>
      </c>
      <c r="D5" s="26">
        <v>210</v>
      </c>
      <c r="E5" s="26">
        <v>196</v>
      </c>
      <c r="F5" s="26">
        <v>250</v>
      </c>
      <c r="G5" s="26">
        <v>275</v>
      </c>
      <c r="H5" s="26">
        <v>245</v>
      </c>
      <c r="I5" s="26">
        <v>246</v>
      </c>
      <c r="J5" s="26">
        <v>209</v>
      </c>
      <c r="K5" s="88">
        <v>190</v>
      </c>
    </row>
    <row r="6" spans="1:11" x14ac:dyDescent="0.2">
      <c r="A6" s="137"/>
    </row>
    <row r="7" spans="1:11" x14ac:dyDescent="0.2">
      <c r="A7" s="138"/>
    </row>
    <row r="8" spans="1:11" x14ac:dyDescent="0.2">
      <c r="A8" s="138"/>
    </row>
    <row r="9" spans="1:11" x14ac:dyDescent="0.2">
      <c r="A9" s="139"/>
    </row>
  </sheetData>
  <phoneticPr fontId="2"/>
  <pageMargins left="0.7" right="0.7" top="0.75" bottom="0.75" header="0.3" footer="0.3"/>
  <pageSetup paperSize="9"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K5"/>
  <sheetViews>
    <sheetView workbookViewId="0">
      <selection activeCell="H18" sqref="H18"/>
    </sheetView>
  </sheetViews>
  <sheetFormatPr defaultColWidth="9" defaultRowHeight="13.2" x14ac:dyDescent="0.2"/>
  <cols>
    <col min="1" max="1" width="42" style="13" customWidth="1"/>
    <col min="2" max="16384" width="9" style="13"/>
  </cols>
  <sheetData>
    <row r="1" spans="1:11" x14ac:dyDescent="0.2">
      <c r="A1" s="27" t="s">
        <v>295</v>
      </c>
      <c r="B1" s="27"/>
      <c r="C1" s="27"/>
      <c r="D1" s="27"/>
      <c r="E1" s="27"/>
      <c r="F1" s="27"/>
      <c r="G1" s="27"/>
      <c r="H1" s="27"/>
      <c r="I1" s="27"/>
      <c r="J1" s="27"/>
      <c r="K1" s="27"/>
    </row>
    <row r="2" spans="1:11" x14ac:dyDescent="0.2">
      <c r="A2" s="3" t="s">
        <v>9</v>
      </c>
      <c r="B2" s="3" t="s">
        <v>12</v>
      </c>
      <c r="C2" s="3" t="s">
        <v>13</v>
      </c>
      <c r="D2" s="3" t="s">
        <v>14</v>
      </c>
      <c r="E2" s="3" t="s">
        <v>15</v>
      </c>
      <c r="F2" s="3" t="s">
        <v>8</v>
      </c>
      <c r="G2" s="3" t="s">
        <v>16</v>
      </c>
      <c r="H2" s="3" t="s">
        <v>221</v>
      </c>
      <c r="I2" s="3" t="s">
        <v>255</v>
      </c>
      <c r="J2" s="3" t="s">
        <v>272</v>
      </c>
      <c r="K2" s="98" t="s">
        <v>342</v>
      </c>
    </row>
    <row r="3" spans="1:11" x14ac:dyDescent="0.2">
      <c r="A3" s="14" t="s">
        <v>47</v>
      </c>
      <c r="B3" s="81">
        <v>236</v>
      </c>
      <c r="C3" s="81">
        <v>260</v>
      </c>
      <c r="D3" s="81">
        <v>241</v>
      </c>
      <c r="E3" s="81">
        <v>247</v>
      </c>
      <c r="F3" s="81">
        <v>316</v>
      </c>
      <c r="G3" s="81">
        <v>304</v>
      </c>
      <c r="H3" s="81">
        <v>302</v>
      </c>
      <c r="I3" s="81">
        <v>309</v>
      </c>
      <c r="J3" s="81">
        <v>316</v>
      </c>
      <c r="K3" s="81">
        <v>280</v>
      </c>
    </row>
    <row r="4" spans="1:11" ht="35.4" customHeight="1" x14ac:dyDescent="0.2">
      <c r="A4" s="8" t="s">
        <v>338</v>
      </c>
      <c r="B4" s="81">
        <v>141</v>
      </c>
      <c r="C4" s="81">
        <v>161</v>
      </c>
      <c r="D4" s="81">
        <v>158</v>
      </c>
      <c r="E4" s="81">
        <v>174</v>
      </c>
      <c r="F4" s="81">
        <v>248</v>
      </c>
      <c r="G4" s="81">
        <v>250</v>
      </c>
      <c r="H4" s="81">
        <v>249</v>
      </c>
      <c r="I4" s="81">
        <v>265</v>
      </c>
      <c r="J4" s="81">
        <v>255</v>
      </c>
      <c r="K4" s="81">
        <v>210</v>
      </c>
    </row>
    <row r="5" spans="1:11" ht="26.4" x14ac:dyDescent="0.2">
      <c r="A5" s="8" t="s">
        <v>49</v>
      </c>
      <c r="B5" s="82">
        <v>0.59745762711864403</v>
      </c>
      <c r="C5" s="82">
        <v>0.61923076923076925</v>
      </c>
      <c r="D5" s="82">
        <v>0.65560165975103735</v>
      </c>
      <c r="E5" s="82">
        <v>0.70445344129554655</v>
      </c>
      <c r="F5" s="82">
        <v>0.78481012658227844</v>
      </c>
      <c r="G5" s="82">
        <v>0.82236842105263153</v>
      </c>
      <c r="H5" s="82">
        <v>0.82450331125827814</v>
      </c>
      <c r="I5" s="82">
        <v>0.85760517799352753</v>
      </c>
      <c r="J5" s="82">
        <v>0.80696202531645567</v>
      </c>
      <c r="K5" s="82">
        <v>0.75</v>
      </c>
    </row>
  </sheetData>
  <phoneticPr fontId="2"/>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6"/>
  <sheetViews>
    <sheetView zoomScaleNormal="100" workbookViewId="0">
      <selection activeCell="E4" sqref="E4"/>
    </sheetView>
  </sheetViews>
  <sheetFormatPr defaultRowHeight="13.2" x14ac:dyDescent="0.2"/>
  <cols>
    <col min="1" max="1" width="19.109375" customWidth="1"/>
    <col min="2" max="3" width="31.109375" bestFit="1" customWidth="1"/>
  </cols>
  <sheetData>
    <row r="1" spans="1:3" x14ac:dyDescent="0.2">
      <c r="A1" s="147" t="s">
        <v>388</v>
      </c>
      <c r="B1" s="147"/>
      <c r="C1" s="147"/>
    </row>
    <row r="2" spans="1:3" x14ac:dyDescent="0.2">
      <c r="A2" s="3" t="s">
        <v>9</v>
      </c>
      <c r="B2" s="3" t="s">
        <v>271</v>
      </c>
      <c r="C2" s="3" t="s">
        <v>341</v>
      </c>
    </row>
    <row r="3" spans="1:3" x14ac:dyDescent="0.2">
      <c r="A3" s="2" t="s">
        <v>0</v>
      </c>
      <c r="B3" s="11">
        <v>1560</v>
      </c>
      <c r="C3" s="11">
        <v>1806</v>
      </c>
    </row>
    <row r="4" spans="1:3" x14ac:dyDescent="0.2">
      <c r="A4" s="2" t="s">
        <v>1</v>
      </c>
      <c r="B4" s="11">
        <v>7113</v>
      </c>
      <c r="C4" s="11">
        <v>10016</v>
      </c>
    </row>
    <row r="5" spans="1:3" x14ac:dyDescent="0.2">
      <c r="A5" s="2" t="s">
        <v>2</v>
      </c>
      <c r="B5" s="11">
        <v>6690</v>
      </c>
      <c r="C5" s="11">
        <v>5574</v>
      </c>
    </row>
    <row r="6" spans="1:3" x14ac:dyDescent="0.2">
      <c r="A6" s="2" t="s">
        <v>6</v>
      </c>
      <c r="B6" s="11">
        <v>49</v>
      </c>
      <c r="C6" s="11">
        <v>37</v>
      </c>
    </row>
  </sheetData>
  <mergeCells count="1">
    <mergeCell ref="A1:C1"/>
  </mergeCells>
  <phoneticPr fontId="2"/>
  <pageMargins left="0.7" right="0.7" top="0.75" bottom="0.75" header="0.3" footer="0.3"/>
  <pageSetup paperSize="9"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K5"/>
  <sheetViews>
    <sheetView workbookViewId="0">
      <selection activeCell="H25" sqref="H25"/>
    </sheetView>
  </sheetViews>
  <sheetFormatPr defaultColWidth="9" defaultRowHeight="13.2" x14ac:dyDescent="0.2"/>
  <cols>
    <col min="1" max="1" width="42.109375" style="92" customWidth="1"/>
    <col min="2" max="16384" width="9" style="92"/>
  </cols>
  <sheetData>
    <row r="1" spans="1:11" x14ac:dyDescent="0.2">
      <c r="A1" s="115" t="s">
        <v>294</v>
      </c>
      <c r="B1" s="115"/>
      <c r="C1" s="115"/>
      <c r="D1" s="115"/>
      <c r="E1" s="115"/>
      <c r="F1" s="115"/>
      <c r="G1" s="115"/>
      <c r="H1" s="115"/>
      <c r="I1" s="115"/>
      <c r="J1" s="115"/>
      <c r="K1" s="115"/>
    </row>
    <row r="2" spans="1:11" x14ac:dyDescent="0.2">
      <c r="A2" s="91" t="s">
        <v>9</v>
      </c>
      <c r="B2" s="91" t="s">
        <v>12</v>
      </c>
      <c r="C2" s="91" t="s">
        <v>13</v>
      </c>
      <c r="D2" s="91" t="s">
        <v>14</v>
      </c>
      <c r="E2" s="91" t="s">
        <v>15</v>
      </c>
      <c r="F2" s="91" t="s">
        <v>8</v>
      </c>
      <c r="G2" s="91" t="s">
        <v>16</v>
      </c>
      <c r="H2" s="91" t="s">
        <v>221</v>
      </c>
      <c r="I2" s="91" t="s">
        <v>255</v>
      </c>
      <c r="J2" s="91" t="s">
        <v>272</v>
      </c>
      <c r="K2" s="91" t="s">
        <v>342</v>
      </c>
    </row>
    <row r="3" spans="1:11" x14ac:dyDescent="0.2">
      <c r="A3" s="107" t="s">
        <v>48</v>
      </c>
      <c r="B3" s="116">
        <v>194</v>
      </c>
      <c r="C3" s="116">
        <v>196</v>
      </c>
      <c r="D3" s="116">
        <v>240</v>
      </c>
      <c r="E3" s="116">
        <v>270</v>
      </c>
      <c r="F3" s="116">
        <v>239</v>
      </c>
      <c r="G3" s="116">
        <v>238</v>
      </c>
      <c r="H3" s="116">
        <v>172</v>
      </c>
      <c r="I3" s="116">
        <v>169</v>
      </c>
      <c r="J3" s="116">
        <v>141</v>
      </c>
      <c r="K3" s="116">
        <v>112</v>
      </c>
    </row>
    <row r="4" spans="1:11" ht="34.799999999999997" customHeight="1" x14ac:dyDescent="0.2">
      <c r="A4" s="117" t="s">
        <v>339</v>
      </c>
      <c r="B4" s="116">
        <v>164</v>
      </c>
      <c r="C4" s="116">
        <v>160</v>
      </c>
      <c r="D4" s="116">
        <v>209</v>
      </c>
      <c r="E4" s="116">
        <v>224</v>
      </c>
      <c r="F4" s="116">
        <v>215</v>
      </c>
      <c r="G4" s="116">
        <v>217</v>
      </c>
      <c r="H4" s="116">
        <v>153</v>
      </c>
      <c r="I4" s="116">
        <v>149</v>
      </c>
      <c r="J4" s="116">
        <v>123</v>
      </c>
      <c r="K4" s="116">
        <v>102</v>
      </c>
    </row>
    <row r="5" spans="1:11" ht="37.799999999999997" customHeight="1" x14ac:dyDescent="0.2">
      <c r="A5" s="117" t="s">
        <v>50</v>
      </c>
      <c r="B5" s="118">
        <v>0.84536082474226804</v>
      </c>
      <c r="C5" s="118">
        <v>0.81632653061224492</v>
      </c>
      <c r="D5" s="118">
        <v>0.87083333333333335</v>
      </c>
      <c r="E5" s="118">
        <v>0.82962962962962961</v>
      </c>
      <c r="F5" s="118">
        <v>0.89958158995815896</v>
      </c>
      <c r="G5" s="118">
        <v>0.91176470588235292</v>
      </c>
      <c r="H5" s="118">
        <v>0.88953488372093026</v>
      </c>
      <c r="I5" s="118">
        <v>0.88165680473372776</v>
      </c>
      <c r="J5" s="118">
        <v>0.87234042553191493</v>
      </c>
      <c r="K5" s="118">
        <v>0.9107142857142857</v>
      </c>
    </row>
  </sheetData>
  <phoneticPr fontId="2"/>
  <pageMargins left="0.7" right="0.7" top="0.75" bottom="0.75" header="0.3" footer="0.3"/>
  <pageSetup paperSize="9"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H3"/>
  <sheetViews>
    <sheetView workbookViewId="0">
      <selection activeCell="I23" sqref="I23"/>
    </sheetView>
  </sheetViews>
  <sheetFormatPr defaultColWidth="9" defaultRowHeight="13.2" x14ac:dyDescent="0.2"/>
  <cols>
    <col min="1" max="1" width="24.109375" style="13" customWidth="1"/>
    <col min="2" max="16384" width="9" style="13"/>
  </cols>
  <sheetData>
    <row r="1" spans="1:8" x14ac:dyDescent="0.2">
      <c r="A1" s="147" t="s">
        <v>51</v>
      </c>
      <c r="B1" s="147"/>
      <c r="C1" s="147"/>
      <c r="D1" s="147"/>
      <c r="E1" s="147"/>
      <c r="F1" s="147"/>
    </row>
    <row r="2" spans="1:8" x14ac:dyDescent="0.2">
      <c r="A2" s="3" t="s">
        <v>9</v>
      </c>
      <c r="B2" s="3" t="s">
        <v>15</v>
      </c>
      <c r="C2" s="3" t="s">
        <v>8</v>
      </c>
      <c r="D2" s="3" t="s">
        <v>16</v>
      </c>
      <c r="E2" s="3" t="s">
        <v>221</v>
      </c>
      <c r="F2" s="3" t="s">
        <v>255</v>
      </c>
      <c r="G2" s="3" t="s">
        <v>272</v>
      </c>
      <c r="H2" s="91" t="s">
        <v>342</v>
      </c>
    </row>
    <row r="3" spans="1:8" x14ac:dyDescent="0.2">
      <c r="A3" s="14" t="s">
        <v>42</v>
      </c>
      <c r="B3" s="16">
        <v>11</v>
      </c>
      <c r="C3" s="16">
        <v>12</v>
      </c>
      <c r="D3" s="16">
        <v>18</v>
      </c>
      <c r="E3" s="16">
        <v>18</v>
      </c>
      <c r="F3" s="16">
        <v>18</v>
      </c>
      <c r="G3" s="16">
        <v>21</v>
      </c>
      <c r="H3" s="24">
        <v>22</v>
      </c>
    </row>
  </sheetData>
  <mergeCells count="1">
    <mergeCell ref="A1:F1"/>
  </mergeCells>
  <phoneticPr fontId="2"/>
  <pageMargins left="0.7" right="0.7" top="0.75" bottom="0.75" header="0.3" footer="0.3"/>
  <pageSetup paperSize="9"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H3"/>
  <sheetViews>
    <sheetView workbookViewId="0">
      <selection activeCell="M21" sqref="M21"/>
    </sheetView>
  </sheetViews>
  <sheetFormatPr defaultColWidth="9" defaultRowHeight="13.2" x14ac:dyDescent="0.2"/>
  <cols>
    <col min="1" max="1" width="24.109375" style="13" customWidth="1"/>
    <col min="2" max="16384" width="9" style="13"/>
  </cols>
  <sheetData>
    <row r="1" spans="1:8" x14ac:dyDescent="0.2">
      <c r="A1" s="147" t="s">
        <v>293</v>
      </c>
      <c r="B1" s="147"/>
      <c r="C1" s="147"/>
      <c r="D1" s="147"/>
      <c r="E1" s="147"/>
      <c r="F1" s="147"/>
    </row>
    <row r="2" spans="1:8" x14ac:dyDescent="0.2">
      <c r="A2" s="3" t="s">
        <v>9</v>
      </c>
      <c r="B2" s="3" t="s">
        <v>15</v>
      </c>
      <c r="C2" s="3" t="s">
        <v>8</v>
      </c>
      <c r="D2" s="3" t="s">
        <v>16</v>
      </c>
      <c r="E2" s="3" t="s">
        <v>221</v>
      </c>
      <c r="F2" s="3" t="s">
        <v>255</v>
      </c>
      <c r="G2" s="3" t="s">
        <v>272</v>
      </c>
      <c r="H2" s="91" t="s">
        <v>342</v>
      </c>
    </row>
    <row r="3" spans="1:8" x14ac:dyDescent="0.2">
      <c r="A3" s="14" t="s">
        <v>52</v>
      </c>
      <c r="B3" s="16">
        <v>29</v>
      </c>
      <c r="C3" s="16">
        <v>26</v>
      </c>
      <c r="D3" s="16">
        <v>35</v>
      </c>
      <c r="E3" s="16">
        <v>72</v>
      </c>
      <c r="F3" s="16">
        <v>47</v>
      </c>
      <c r="G3" s="16">
        <v>49</v>
      </c>
      <c r="H3" s="24">
        <v>37</v>
      </c>
    </row>
  </sheetData>
  <mergeCells count="1">
    <mergeCell ref="A1:F1"/>
  </mergeCells>
  <phoneticPr fontId="2"/>
  <pageMargins left="0.7" right="0.7" top="0.75" bottom="0.75" header="0.3" footer="0.3"/>
  <pageSetup paperSize="9"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E5F03-D486-4D12-A1E7-6D627F8B4C8C}">
  <dimension ref="A1:K3"/>
  <sheetViews>
    <sheetView workbookViewId="0">
      <selection activeCell="N22" sqref="N22"/>
    </sheetView>
  </sheetViews>
  <sheetFormatPr defaultRowHeight="13.2" x14ac:dyDescent="0.2"/>
  <cols>
    <col min="1" max="1" width="14.109375" style="92" customWidth="1"/>
    <col min="2" max="16384" width="8.88671875" style="92"/>
  </cols>
  <sheetData>
    <row r="1" spans="1:11" x14ac:dyDescent="0.2">
      <c r="A1" s="92" t="s">
        <v>333</v>
      </c>
    </row>
    <row r="2" spans="1:11" x14ac:dyDescent="0.2">
      <c r="A2" s="91" t="s">
        <v>9</v>
      </c>
      <c r="B2" s="91" t="s">
        <v>12</v>
      </c>
      <c r="C2" s="91" t="s">
        <v>13</v>
      </c>
      <c r="D2" s="91" t="s">
        <v>14</v>
      </c>
      <c r="E2" s="91" t="s">
        <v>15</v>
      </c>
      <c r="F2" s="91" t="s">
        <v>8</v>
      </c>
      <c r="G2" s="91" t="s">
        <v>16</v>
      </c>
      <c r="H2" s="91" t="s">
        <v>221</v>
      </c>
      <c r="I2" s="91" t="s">
        <v>255</v>
      </c>
      <c r="J2" s="91" t="s">
        <v>272</v>
      </c>
      <c r="K2" s="91" t="s">
        <v>342</v>
      </c>
    </row>
    <row r="3" spans="1:11" x14ac:dyDescent="0.2">
      <c r="A3" s="107" t="s">
        <v>334</v>
      </c>
      <c r="B3" s="108">
        <v>2249</v>
      </c>
      <c r="C3" s="108">
        <v>1929</v>
      </c>
      <c r="D3" s="108">
        <v>1788</v>
      </c>
      <c r="E3" s="108">
        <v>1600</v>
      </c>
      <c r="F3" s="108">
        <v>1588</v>
      </c>
      <c r="G3" s="108">
        <v>1349</v>
      </c>
      <c r="H3" s="108">
        <v>1356</v>
      </c>
      <c r="I3" s="108">
        <v>1235</v>
      </c>
      <c r="J3" s="108">
        <v>1196</v>
      </c>
      <c r="K3" s="108">
        <v>1165</v>
      </c>
    </row>
  </sheetData>
  <phoneticPr fontId="2"/>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F3"/>
  <sheetViews>
    <sheetView workbookViewId="0">
      <selection activeCell="H25" sqref="H25"/>
    </sheetView>
  </sheetViews>
  <sheetFormatPr defaultColWidth="9" defaultRowHeight="13.2" x14ac:dyDescent="0.2"/>
  <cols>
    <col min="1" max="1" width="24.109375" style="92" customWidth="1"/>
    <col min="2" max="16384" width="9" style="92"/>
  </cols>
  <sheetData>
    <row r="1" spans="1:6" x14ac:dyDescent="0.2">
      <c r="A1" s="146" t="s">
        <v>266</v>
      </c>
      <c r="B1" s="146"/>
      <c r="C1" s="146"/>
      <c r="D1" s="146"/>
    </row>
    <row r="2" spans="1:6" x14ac:dyDescent="0.2">
      <c r="A2" s="91" t="s">
        <v>9</v>
      </c>
      <c r="B2" s="91" t="s">
        <v>16</v>
      </c>
      <c r="C2" s="91" t="s">
        <v>221</v>
      </c>
      <c r="D2" s="91" t="s">
        <v>255</v>
      </c>
      <c r="E2" s="91" t="s">
        <v>272</v>
      </c>
      <c r="F2" s="91" t="s">
        <v>342</v>
      </c>
    </row>
    <row r="3" spans="1:6" x14ac:dyDescent="0.2">
      <c r="A3" s="107" t="s">
        <v>267</v>
      </c>
      <c r="B3" s="108">
        <v>36</v>
      </c>
      <c r="C3" s="108">
        <v>68</v>
      </c>
      <c r="D3" s="108">
        <v>82</v>
      </c>
      <c r="E3" s="108">
        <v>111</v>
      </c>
      <c r="F3" s="108">
        <v>85</v>
      </c>
    </row>
  </sheetData>
  <mergeCells count="1">
    <mergeCell ref="A1:D1"/>
  </mergeCells>
  <phoneticPr fontId="2"/>
  <pageMargins left="0.7" right="0.7" top="0.75" bottom="0.75" header="0.3" footer="0.3"/>
  <pageSetup paperSize="9"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F7"/>
  <sheetViews>
    <sheetView workbookViewId="0">
      <selection activeCell="E4" sqref="E4"/>
    </sheetView>
  </sheetViews>
  <sheetFormatPr defaultColWidth="9" defaultRowHeight="13.2" x14ac:dyDescent="0.2"/>
  <cols>
    <col min="1" max="1" width="22.44140625" style="92" customWidth="1"/>
    <col min="2" max="6" width="12.33203125" style="92" customWidth="1"/>
    <col min="7" max="16384" width="9" style="92"/>
  </cols>
  <sheetData>
    <row r="1" spans="1:6" x14ac:dyDescent="0.2">
      <c r="A1" s="146" t="s">
        <v>53</v>
      </c>
      <c r="B1" s="146"/>
      <c r="C1" s="146"/>
      <c r="D1" s="146"/>
      <c r="E1" s="146"/>
      <c r="F1" s="146"/>
    </row>
    <row r="2" spans="1:6" x14ac:dyDescent="0.2">
      <c r="A2" s="91" t="s">
        <v>9</v>
      </c>
      <c r="B2" s="91" t="s">
        <v>16</v>
      </c>
      <c r="C2" s="91" t="s">
        <v>221</v>
      </c>
      <c r="D2" s="91" t="s">
        <v>255</v>
      </c>
      <c r="E2" s="91" t="s">
        <v>272</v>
      </c>
      <c r="F2" s="91" t="s">
        <v>342</v>
      </c>
    </row>
    <row r="3" spans="1:6" x14ac:dyDescent="0.2">
      <c r="A3" s="107" t="s">
        <v>54</v>
      </c>
      <c r="B3" s="108">
        <v>24</v>
      </c>
      <c r="C3" s="108">
        <v>43</v>
      </c>
      <c r="D3" s="108">
        <v>41</v>
      </c>
      <c r="E3" s="108">
        <v>41</v>
      </c>
      <c r="F3" s="108">
        <v>38</v>
      </c>
    </row>
    <row r="4" spans="1:6" x14ac:dyDescent="0.2">
      <c r="A4" s="107" t="s">
        <v>55</v>
      </c>
      <c r="B4" s="108">
        <v>87</v>
      </c>
      <c r="C4" s="108">
        <v>115</v>
      </c>
      <c r="D4" s="108">
        <v>123</v>
      </c>
      <c r="E4" s="108">
        <v>176</v>
      </c>
      <c r="F4" s="108">
        <v>130</v>
      </c>
    </row>
    <row r="5" spans="1:6" x14ac:dyDescent="0.2">
      <c r="A5" s="107" t="s">
        <v>56</v>
      </c>
      <c r="B5" s="108">
        <v>5</v>
      </c>
      <c r="C5" s="108">
        <v>7</v>
      </c>
      <c r="D5" s="108">
        <v>9</v>
      </c>
      <c r="E5" s="108">
        <v>5</v>
      </c>
      <c r="F5" s="108">
        <v>3</v>
      </c>
    </row>
    <row r="6" spans="1:6" x14ac:dyDescent="0.2">
      <c r="A6" s="107" t="s">
        <v>57</v>
      </c>
      <c r="B6" s="108">
        <v>45868</v>
      </c>
      <c r="C6" s="108">
        <v>4503</v>
      </c>
      <c r="D6" s="108">
        <v>5695</v>
      </c>
      <c r="E6" s="108">
        <v>84150</v>
      </c>
      <c r="F6" s="108">
        <v>59514</v>
      </c>
    </row>
    <row r="7" spans="1:6" x14ac:dyDescent="0.2">
      <c r="A7" s="107" t="s">
        <v>58</v>
      </c>
      <c r="B7" s="108">
        <v>3892376</v>
      </c>
      <c r="C7" s="108">
        <v>2168273</v>
      </c>
      <c r="D7" s="108">
        <v>3295508</v>
      </c>
      <c r="E7" s="108">
        <v>10379134</v>
      </c>
      <c r="F7" s="108">
        <v>44886802</v>
      </c>
    </row>
  </sheetData>
  <mergeCells count="1">
    <mergeCell ref="A1:F1"/>
  </mergeCells>
  <phoneticPr fontId="2"/>
  <pageMargins left="0.7" right="0.7" top="0.75" bottom="0.75" header="0.3" footer="0.3"/>
  <pageSetup paperSize="9"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K11"/>
  <sheetViews>
    <sheetView zoomScale="85" zoomScaleNormal="85" workbookViewId="0">
      <selection activeCell="D29" sqref="D29"/>
    </sheetView>
  </sheetViews>
  <sheetFormatPr defaultColWidth="9" defaultRowHeight="13.2" x14ac:dyDescent="0.2"/>
  <cols>
    <col min="1" max="1" width="18.33203125" style="92" bestFit="1" customWidth="1"/>
    <col min="2" max="11" width="15.88671875" style="92" customWidth="1"/>
    <col min="12" max="16384" width="9" style="92"/>
  </cols>
  <sheetData>
    <row r="1" spans="1:11" ht="24.6" customHeight="1" x14ac:dyDescent="0.2">
      <c r="A1" s="146" t="s">
        <v>376</v>
      </c>
      <c r="B1" s="146"/>
      <c r="C1" s="146"/>
      <c r="D1" s="146"/>
      <c r="E1" s="146"/>
      <c r="F1" s="146"/>
      <c r="G1" s="146"/>
      <c r="H1" s="146"/>
      <c r="I1" s="146"/>
      <c r="J1" s="146"/>
      <c r="K1" s="146"/>
    </row>
    <row r="2" spans="1:11" s="94" customFormat="1" ht="67.8" customHeight="1" x14ac:dyDescent="0.2">
      <c r="A2" s="93" t="s">
        <v>9</v>
      </c>
      <c r="B2" s="93" t="s">
        <v>273</v>
      </c>
      <c r="C2" s="93" t="s">
        <v>372</v>
      </c>
      <c r="D2" s="93" t="s">
        <v>270</v>
      </c>
      <c r="E2" s="93" t="s">
        <v>350</v>
      </c>
      <c r="F2" s="93" t="s">
        <v>274</v>
      </c>
      <c r="G2" s="93" t="s">
        <v>373</v>
      </c>
      <c r="H2" s="93" t="s">
        <v>275</v>
      </c>
      <c r="I2" s="93" t="s">
        <v>374</v>
      </c>
      <c r="J2" s="93" t="s">
        <v>276</v>
      </c>
      <c r="K2" s="93" t="s">
        <v>375</v>
      </c>
    </row>
    <row r="3" spans="1:11" x14ac:dyDescent="0.2">
      <c r="A3" s="110" t="s">
        <v>20</v>
      </c>
      <c r="B3" s="108">
        <v>0</v>
      </c>
      <c r="C3" s="108">
        <v>3</v>
      </c>
      <c r="D3" s="108">
        <v>0</v>
      </c>
      <c r="E3" s="108">
        <v>10</v>
      </c>
      <c r="F3" s="108">
        <v>0</v>
      </c>
      <c r="G3" s="108">
        <v>0</v>
      </c>
      <c r="H3" s="108">
        <v>0</v>
      </c>
      <c r="I3" s="108">
        <v>583</v>
      </c>
      <c r="J3" s="108">
        <v>0</v>
      </c>
      <c r="K3" s="108">
        <v>210000</v>
      </c>
    </row>
    <row r="4" spans="1:11" x14ac:dyDescent="0.2">
      <c r="A4" s="110" t="s">
        <v>22</v>
      </c>
      <c r="B4" s="108">
        <v>1</v>
      </c>
      <c r="C4" s="108">
        <v>2</v>
      </c>
      <c r="D4" s="108">
        <v>16</v>
      </c>
      <c r="E4" s="108">
        <v>4</v>
      </c>
      <c r="F4" s="108">
        <v>1</v>
      </c>
      <c r="G4" s="108">
        <v>1</v>
      </c>
      <c r="H4" s="108">
        <v>521</v>
      </c>
      <c r="I4" s="108">
        <v>597</v>
      </c>
      <c r="J4" s="108">
        <v>155150</v>
      </c>
      <c r="K4" s="108">
        <v>375000</v>
      </c>
    </row>
    <row r="5" spans="1:11" x14ac:dyDescent="0.2">
      <c r="A5" s="110" t="s">
        <v>265</v>
      </c>
      <c r="B5" s="108">
        <v>21</v>
      </c>
      <c r="C5" s="108">
        <v>16</v>
      </c>
      <c r="D5" s="108">
        <v>53</v>
      </c>
      <c r="E5" s="108">
        <v>39</v>
      </c>
      <c r="F5" s="108">
        <v>2</v>
      </c>
      <c r="G5" s="108">
        <v>0</v>
      </c>
      <c r="H5" s="108">
        <v>15121</v>
      </c>
      <c r="I5" s="108">
        <v>1836</v>
      </c>
      <c r="J5" s="108">
        <v>5184903</v>
      </c>
      <c r="K5" s="108">
        <v>1191684</v>
      </c>
    </row>
    <row r="6" spans="1:11" x14ac:dyDescent="0.2">
      <c r="A6" s="110" t="s">
        <v>18</v>
      </c>
      <c r="B6" s="108">
        <v>11</v>
      </c>
      <c r="C6" s="108">
        <v>6</v>
      </c>
      <c r="D6" s="108">
        <v>70</v>
      </c>
      <c r="E6" s="108">
        <v>17</v>
      </c>
      <c r="F6" s="108">
        <v>1</v>
      </c>
      <c r="G6" s="108">
        <v>0</v>
      </c>
      <c r="H6" s="108">
        <v>7461</v>
      </c>
      <c r="I6" s="108">
        <v>1099</v>
      </c>
      <c r="J6" s="108">
        <v>439522</v>
      </c>
      <c r="K6" s="108">
        <v>56820</v>
      </c>
    </row>
    <row r="7" spans="1:11" x14ac:dyDescent="0.2">
      <c r="A7" s="110" t="s">
        <v>59</v>
      </c>
      <c r="B7" s="108">
        <v>3</v>
      </c>
      <c r="C7" s="108">
        <v>7</v>
      </c>
      <c r="D7" s="108">
        <v>5</v>
      </c>
      <c r="E7" s="108">
        <v>27</v>
      </c>
      <c r="F7" s="108">
        <v>0</v>
      </c>
      <c r="G7" s="108">
        <v>1</v>
      </c>
      <c r="H7" s="108">
        <v>663</v>
      </c>
      <c r="I7" s="108">
        <v>45452</v>
      </c>
      <c r="J7" s="108">
        <v>329490</v>
      </c>
      <c r="K7" s="108">
        <v>22126524</v>
      </c>
    </row>
    <row r="8" spans="1:11" x14ac:dyDescent="0.2">
      <c r="A8" s="110" t="s">
        <v>25</v>
      </c>
      <c r="B8" s="108">
        <v>5</v>
      </c>
      <c r="C8" s="108">
        <v>4</v>
      </c>
      <c r="D8" s="108">
        <v>32</v>
      </c>
      <c r="E8" s="108">
        <v>33</v>
      </c>
      <c r="F8" s="108">
        <v>1</v>
      </c>
      <c r="G8" s="108">
        <v>1</v>
      </c>
      <c r="H8" s="108">
        <v>60384</v>
      </c>
      <c r="I8" s="108">
        <v>9947</v>
      </c>
      <c r="J8" s="108">
        <v>4270069</v>
      </c>
      <c r="K8" s="108">
        <v>20926772</v>
      </c>
    </row>
    <row r="9" spans="1:11" x14ac:dyDescent="0.2">
      <c r="A9" s="110" t="s">
        <v>7</v>
      </c>
      <c r="B9" s="108">
        <v>41</v>
      </c>
      <c r="C9" s="108">
        <f>SUM(C3:C8)</f>
        <v>38</v>
      </c>
      <c r="D9" s="108">
        <v>176</v>
      </c>
      <c r="E9" s="108">
        <f>SUM(E3:E8)</f>
        <v>130</v>
      </c>
      <c r="F9" s="108">
        <v>5</v>
      </c>
      <c r="G9" s="108">
        <f>SUM(G3:G8)</f>
        <v>3</v>
      </c>
      <c r="H9" s="108">
        <v>84150</v>
      </c>
      <c r="I9" s="108">
        <f>SUM(I3:I8)</f>
        <v>59514</v>
      </c>
      <c r="J9" s="108">
        <v>10379134</v>
      </c>
      <c r="K9" s="108">
        <v>44886802</v>
      </c>
    </row>
    <row r="10" spans="1:11" x14ac:dyDescent="0.2">
      <c r="A10" s="152" t="s">
        <v>60</v>
      </c>
      <c r="B10" s="152"/>
      <c r="C10" s="152"/>
      <c r="D10" s="152"/>
      <c r="E10" s="152"/>
      <c r="F10" s="152"/>
      <c r="G10" s="152"/>
      <c r="H10" s="152"/>
      <c r="I10" s="152"/>
      <c r="J10" s="152"/>
      <c r="K10" s="152"/>
    </row>
    <row r="11" spans="1:11" x14ac:dyDescent="0.2">
      <c r="A11" s="153" t="s">
        <v>371</v>
      </c>
      <c r="B11" s="154"/>
      <c r="C11" s="154"/>
      <c r="D11" s="154"/>
      <c r="E11" s="154"/>
      <c r="F11" s="154"/>
      <c r="G11" s="154"/>
      <c r="H11" s="154"/>
      <c r="I11" s="154"/>
      <c r="J11" s="154"/>
      <c r="K11" s="154"/>
    </row>
  </sheetData>
  <mergeCells count="3">
    <mergeCell ref="A1:K1"/>
    <mergeCell ref="A10:K10"/>
    <mergeCell ref="A11:K11"/>
  </mergeCells>
  <phoneticPr fontId="2"/>
  <pageMargins left="0.7" right="0.7" top="0.75" bottom="0.75" header="0.3" footer="0.3"/>
  <pageSetup paperSize="9" scale="74"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F7"/>
  <sheetViews>
    <sheetView zoomScaleNormal="100" workbookViewId="0">
      <pane xSplit="1" ySplit="2" topLeftCell="B3" activePane="bottomRight" state="frozen"/>
      <selection activeCell="E4" sqref="E4"/>
      <selection pane="topRight" activeCell="E4" sqref="E4"/>
      <selection pane="bottomLeft" activeCell="E4" sqref="E4"/>
      <selection pane="bottomRight" activeCell="E4" sqref="E4"/>
    </sheetView>
  </sheetViews>
  <sheetFormatPr defaultColWidth="9" defaultRowHeight="13.2" x14ac:dyDescent="0.2"/>
  <cols>
    <col min="1" max="1" width="25.109375" style="92" customWidth="1"/>
    <col min="2" max="6" width="16.109375" style="92" customWidth="1"/>
    <col min="7" max="16384" width="9" style="92"/>
  </cols>
  <sheetData>
    <row r="1" spans="1:6" x14ac:dyDescent="0.2">
      <c r="A1" s="146" t="s">
        <v>61</v>
      </c>
      <c r="B1" s="146"/>
      <c r="C1" s="146"/>
      <c r="D1" s="146"/>
      <c r="E1" s="146"/>
      <c r="F1" s="146"/>
    </row>
    <row r="2" spans="1:6" x14ac:dyDescent="0.2">
      <c r="A2" s="91" t="s">
        <v>9</v>
      </c>
      <c r="B2" s="119" t="s">
        <v>16</v>
      </c>
      <c r="C2" s="119" t="s">
        <v>221</v>
      </c>
      <c r="D2" s="119" t="s">
        <v>255</v>
      </c>
      <c r="E2" s="119" t="s">
        <v>272</v>
      </c>
      <c r="F2" s="119" t="s">
        <v>342</v>
      </c>
    </row>
    <row r="3" spans="1:6" x14ac:dyDescent="0.2">
      <c r="A3" s="107" t="s">
        <v>54</v>
      </c>
      <c r="B3" s="108">
        <v>131</v>
      </c>
      <c r="C3" s="108">
        <v>164</v>
      </c>
      <c r="D3" s="108">
        <v>120</v>
      </c>
      <c r="E3" s="108">
        <v>132</v>
      </c>
      <c r="F3" s="108">
        <v>132</v>
      </c>
    </row>
    <row r="4" spans="1:6" x14ac:dyDescent="0.2">
      <c r="A4" s="107" t="s">
        <v>55</v>
      </c>
      <c r="B4" s="108">
        <v>264</v>
      </c>
      <c r="C4" s="108">
        <v>274</v>
      </c>
      <c r="D4" s="108">
        <v>227</v>
      </c>
      <c r="E4" s="108">
        <v>230</v>
      </c>
      <c r="F4" s="108">
        <v>204</v>
      </c>
    </row>
    <row r="5" spans="1:6" x14ac:dyDescent="0.2">
      <c r="A5" s="107" t="s">
        <v>56</v>
      </c>
      <c r="B5" s="108">
        <v>20</v>
      </c>
      <c r="C5" s="108">
        <v>32</v>
      </c>
      <c r="D5" s="108">
        <v>24</v>
      </c>
      <c r="E5" s="108">
        <v>20</v>
      </c>
      <c r="F5" s="108">
        <v>24</v>
      </c>
    </row>
    <row r="6" spans="1:6" x14ac:dyDescent="0.2">
      <c r="A6" s="107" t="s">
        <v>57</v>
      </c>
      <c r="B6" s="108">
        <v>25093</v>
      </c>
      <c r="C6" s="108">
        <v>18806</v>
      </c>
      <c r="D6" s="108">
        <v>62734</v>
      </c>
      <c r="E6" s="108">
        <v>37849</v>
      </c>
      <c r="F6" s="108">
        <v>15447</v>
      </c>
    </row>
    <row r="7" spans="1:6" x14ac:dyDescent="0.2">
      <c r="A7" s="107" t="s">
        <v>58</v>
      </c>
      <c r="B7" s="108">
        <v>628664</v>
      </c>
      <c r="C7" s="108">
        <v>655965</v>
      </c>
      <c r="D7" s="108">
        <v>453868</v>
      </c>
      <c r="E7" s="108">
        <v>270350</v>
      </c>
      <c r="F7" s="108">
        <v>2191214</v>
      </c>
    </row>
  </sheetData>
  <mergeCells count="1">
    <mergeCell ref="A1:F1"/>
  </mergeCells>
  <phoneticPr fontId="2"/>
  <pageMargins left="0.7" right="0.7" top="0.75" bottom="0.75" header="0.3" footer="0.3"/>
  <pageSetup paperSize="9"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K11"/>
  <sheetViews>
    <sheetView workbookViewId="0">
      <selection activeCell="M6" sqref="M6"/>
    </sheetView>
  </sheetViews>
  <sheetFormatPr defaultColWidth="9" defaultRowHeight="13.2" x14ac:dyDescent="0.2"/>
  <cols>
    <col min="1" max="1" width="21.33203125" style="92" bestFit="1" customWidth="1"/>
    <col min="2" max="11" width="15.77734375" style="92" customWidth="1"/>
    <col min="12" max="16384" width="9" style="92"/>
  </cols>
  <sheetData>
    <row r="1" spans="1:11" x14ac:dyDescent="0.2">
      <c r="A1" s="146" t="s">
        <v>377</v>
      </c>
      <c r="B1" s="146"/>
      <c r="C1" s="146"/>
      <c r="D1" s="146"/>
      <c r="E1" s="146"/>
      <c r="F1" s="146"/>
      <c r="G1" s="146"/>
    </row>
    <row r="2" spans="1:11" ht="26.4" x14ac:dyDescent="0.2">
      <c r="A2" s="93" t="s">
        <v>9</v>
      </c>
      <c r="B2" s="93" t="s">
        <v>273</v>
      </c>
      <c r="C2" s="93" t="s">
        <v>372</v>
      </c>
      <c r="D2" s="93" t="s">
        <v>270</v>
      </c>
      <c r="E2" s="93" t="s">
        <v>350</v>
      </c>
      <c r="F2" s="93" t="s">
        <v>274</v>
      </c>
      <c r="G2" s="93" t="s">
        <v>373</v>
      </c>
      <c r="H2" s="93" t="s">
        <v>275</v>
      </c>
      <c r="I2" s="93" t="s">
        <v>374</v>
      </c>
      <c r="J2" s="93" t="s">
        <v>276</v>
      </c>
      <c r="K2" s="93" t="s">
        <v>375</v>
      </c>
    </row>
    <row r="3" spans="1:11" ht="16.2" customHeight="1" x14ac:dyDescent="0.2">
      <c r="A3" s="107" t="s">
        <v>29</v>
      </c>
      <c r="B3" s="108">
        <v>114</v>
      </c>
      <c r="C3" s="108">
        <v>124</v>
      </c>
      <c r="D3" s="108">
        <v>191</v>
      </c>
      <c r="E3" s="108">
        <v>190</v>
      </c>
      <c r="F3" s="108">
        <v>13</v>
      </c>
      <c r="G3" s="108">
        <v>21</v>
      </c>
      <c r="H3" s="108">
        <v>25918</v>
      </c>
      <c r="I3" s="108">
        <v>15286</v>
      </c>
      <c r="J3" s="108">
        <v>166627</v>
      </c>
      <c r="K3" s="108">
        <v>2190160</v>
      </c>
    </row>
    <row r="4" spans="1:11" ht="16.2" customHeight="1" x14ac:dyDescent="0.2">
      <c r="A4" s="107" t="s">
        <v>37</v>
      </c>
      <c r="B4" s="108">
        <v>1</v>
      </c>
      <c r="C4" s="108">
        <v>1</v>
      </c>
      <c r="D4" s="108">
        <v>1</v>
      </c>
      <c r="E4" s="108">
        <v>3</v>
      </c>
      <c r="F4" s="108">
        <v>0</v>
      </c>
      <c r="G4" s="108">
        <v>1</v>
      </c>
      <c r="H4" s="108">
        <v>40</v>
      </c>
      <c r="I4" s="108">
        <v>1</v>
      </c>
      <c r="J4" s="108">
        <v>692</v>
      </c>
      <c r="K4" s="108">
        <v>29</v>
      </c>
    </row>
    <row r="5" spans="1:11" ht="16.2" customHeight="1" x14ac:dyDescent="0.2">
      <c r="A5" s="107" t="s">
        <v>33</v>
      </c>
      <c r="B5" s="108">
        <v>5</v>
      </c>
      <c r="C5" s="108">
        <v>1</v>
      </c>
      <c r="D5" s="108">
        <v>17</v>
      </c>
      <c r="E5" s="108">
        <v>1</v>
      </c>
      <c r="F5" s="108">
        <v>2</v>
      </c>
      <c r="G5" s="108">
        <v>1</v>
      </c>
      <c r="H5" s="108">
        <v>2522</v>
      </c>
      <c r="I5" s="108">
        <v>145</v>
      </c>
      <c r="J5" s="108">
        <v>75998</v>
      </c>
      <c r="K5" s="108">
        <v>740</v>
      </c>
    </row>
    <row r="6" spans="1:11" ht="16.2" customHeight="1" x14ac:dyDescent="0.2">
      <c r="A6" s="107" t="s">
        <v>39</v>
      </c>
      <c r="B6" s="108">
        <v>1</v>
      </c>
      <c r="C6" s="108">
        <v>0</v>
      </c>
      <c r="D6" s="108">
        <v>2</v>
      </c>
      <c r="E6" s="108">
        <v>0</v>
      </c>
      <c r="F6" s="108">
        <v>1</v>
      </c>
      <c r="G6" s="108">
        <v>0</v>
      </c>
      <c r="H6" s="108">
        <v>1</v>
      </c>
      <c r="I6" s="108">
        <v>0</v>
      </c>
      <c r="J6" s="108">
        <v>2</v>
      </c>
      <c r="K6" s="108">
        <v>0</v>
      </c>
    </row>
    <row r="7" spans="1:11" ht="16.2" customHeight="1" x14ac:dyDescent="0.2">
      <c r="A7" s="107" t="s">
        <v>35</v>
      </c>
      <c r="B7" s="108">
        <v>3</v>
      </c>
      <c r="C7" s="108">
        <v>1</v>
      </c>
      <c r="D7" s="108">
        <v>4</v>
      </c>
      <c r="E7" s="108">
        <v>1</v>
      </c>
      <c r="F7" s="108">
        <v>1</v>
      </c>
      <c r="G7" s="108">
        <v>1</v>
      </c>
      <c r="H7" s="108">
        <v>184</v>
      </c>
      <c r="I7" s="108">
        <v>2</v>
      </c>
      <c r="J7" s="108">
        <v>12772</v>
      </c>
      <c r="K7" s="108">
        <v>12</v>
      </c>
    </row>
    <row r="8" spans="1:11" ht="16.2" customHeight="1" x14ac:dyDescent="0.2">
      <c r="A8" s="107" t="s">
        <v>40</v>
      </c>
      <c r="B8" s="108">
        <v>0</v>
      </c>
      <c r="C8" s="108">
        <v>0</v>
      </c>
      <c r="D8" s="108">
        <v>0</v>
      </c>
      <c r="E8" s="108">
        <v>0</v>
      </c>
      <c r="F8" s="108">
        <v>0</v>
      </c>
      <c r="G8" s="108">
        <v>0</v>
      </c>
      <c r="H8" s="108">
        <v>0</v>
      </c>
      <c r="I8" s="108">
        <v>0</v>
      </c>
      <c r="J8" s="108">
        <v>0</v>
      </c>
      <c r="K8" s="108">
        <v>0</v>
      </c>
    </row>
    <row r="9" spans="1:11" ht="16.2" customHeight="1" x14ac:dyDescent="0.2">
      <c r="A9" s="107" t="s">
        <v>31</v>
      </c>
      <c r="B9" s="108">
        <v>8</v>
      </c>
      <c r="C9" s="108">
        <v>5</v>
      </c>
      <c r="D9" s="108">
        <v>15</v>
      </c>
      <c r="E9" s="108">
        <v>9</v>
      </c>
      <c r="F9" s="108">
        <v>3</v>
      </c>
      <c r="G9" s="108">
        <v>0</v>
      </c>
      <c r="H9" s="108">
        <v>9184</v>
      </c>
      <c r="I9" s="108">
        <v>13</v>
      </c>
      <c r="J9" s="108">
        <v>14258</v>
      </c>
      <c r="K9" s="108">
        <v>271</v>
      </c>
    </row>
    <row r="10" spans="1:11" ht="16.2" customHeight="1" x14ac:dyDescent="0.2">
      <c r="A10" s="110" t="s">
        <v>7</v>
      </c>
      <c r="B10" s="108">
        <v>132</v>
      </c>
      <c r="C10" s="108">
        <f t="shared" ref="C10:I10" si="0">SUM(C3:C9)</f>
        <v>132</v>
      </c>
      <c r="D10" s="108">
        <v>230</v>
      </c>
      <c r="E10" s="108">
        <f t="shared" si="0"/>
        <v>204</v>
      </c>
      <c r="F10" s="108">
        <v>20</v>
      </c>
      <c r="G10" s="108">
        <f t="shared" si="0"/>
        <v>24</v>
      </c>
      <c r="H10" s="108">
        <v>37849</v>
      </c>
      <c r="I10" s="108">
        <f t="shared" si="0"/>
        <v>15447</v>
      </c>
      <c r="J10" s="108">
        <v>270350</v>
      </c>
      <c r="K10" s="108">
        <v>2191214</v>
      </c>
    </row>
    <row r="11" spans="1:11" ht="13.2" customHeight="1" x14ac:dyDescent="0.2">
      <c r="A11" s="155" t="s">
        <v>340</v>
      </c>
      <c r="B11" s="156"/>
      <c r="C11" s="156"/>
      <c r="D11" s="156"/>
      <c r="E11" s="156"/>
      <c r="F11" s="156"/>
      <c r="G11" s="156"/>
    </row>
  </sheetData>
  <mergeCells count="2">
    <mergeCell ref="A1:G1"/>
    <mergeCell ref="A11:G11"/>
  </mergeCells>
  <phoneticPr fontId="2"/>
  <pageMargins left="0.7" right="0.7" top="0.75" bottom="0.75" header="0.3" footer="0.3"/>
  <pageSetup paperSize="9" scale="74"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G17"/>
  <sheetViews>
    <sheetView workbookViewId="0">
      <pane xSplit="1" ySplit="2" topLeftCell="B3" activePane="bottomRight" state="frozen"/>
      <selection activeCell="E4" sqref="E4"/>
      <selection pane="topRight" activeCell="E4" sqref="E4"/>
      <selection pane="bottomLeft" activeCell="E4" sqref="E4"/>
      <selection pane="bottomRight" activeCell="E4" sqref="E4"/>
    </sheetView>
  </sheetViews>
  <sheetFormatPr defaultColWidth="9" defaultRowHeight="13.2" x14ac:dyDescent="0.2"/>
  <cols>
    <col min="1" max="1" width="57.33203125" style="92" bestFit="1" customWidth="1"/>
    <col min="2" max="6" width="15.109375" style="92" customWidth="1"/>
    <col min="7" max="16384" width="9" style="92"/>
  </cols>
  <sheetData>
    <row r="1" spans="1:7" x14ac:dyDescent="0.2">
      <c r="A1" s="151" t="s">
        <v>62</v>
      </c>
      <c r="B1" s="151"/>
      <c r="C1" s="151"/>
      <c r="D1" s="151"/>
      <c r="E1" s="151"/>
      <c r="F1" s="151"/>
    </row>
    <row r="2" spans="1:7" x14ac:dyDescent="0.2">
      <c r="A2" s="91" t="s">
        <v>17</v>
      </c>
      <c r="B2" s="91" t="s">
        <v>16</v>
      </c>
      <c r="C2" s="91" t="s">
        <v>221</v>
      </c>
      <c r="D2" s="91" t="s">
        <v>255</v>
      </c>
      <c r="E2" s="91" t="s">
        <v>272</v>
      </c>
      <c r="F2" s="91" t="s">
        <v>342</v>
      </c>
      <c r="G2" s="100"/>
    </row>
    <row r="3" spans="1:7" x14ac:dyDescent="0.2">
      <c r="A3" s="107" t="s">
        <v>206</v>
      </c>
      <c r="B3" s="108">
        <v>528</v>
      </c>
      <c r="C3" s="108">
        <v>743</v>
      </c>
      <c r="D3" s="108">
        <v>718</v>
      </c>
      <c r="E3" s="108">
        <v>639</v>
      </c>
      <c r="F3" s="108">
        <v>592</v>
      </c>
    </row>
    <row r="4" spans="1:7" x14ac:dyDescent="0.2">
      <c r="A4" s="107" t="s">
        <v>83</v>
      </c>
      <c r="B4" s="108">
        <v>139</v>
      </c>
      <c r="C4" s="108">
        <v>135</v>
      </c>
      <c r="D4" s="108">
        <v>130</v>
      </c>
      <c r="E4" s="108">
        <v>118</v>
      </c>
      <c r="F4" s="108">
        <v>106</v>
      </c>
    </row>
    <row r="5" spans="1:7" x14ac:dyDescent="0.2">
      <c r="A5" s="107" t="s">
        <v>84</v>
      </c>
      <c r="B5" s="108">
        <v>389</v>
      </c>
      <c r="C5" s="108">
        <v>608</v>
      </c>
      <c r="D5" s="108">
        <v>588</v>
      </c>
      <c r="E5" s="108">
        <v>521</v>
      </c>
      <c r="F5" s="108">
        <v>486</v>
      </c>
    </row>
    <row r="6" spans="1:7" x14ac:dyDescent="0.2">
      <c r="A6" s="107" t="s">
        <v>207</v>
      </c>
      <c r="B6" s="108">
        <v>662</v>
      </c>
      <c r="C6" s="108">
        <v>881</v>
      </c>
      <c r="D6" s="108">
        <v>814</v>
      </c>
      <c r="E6" s="108">
        <v>724</v>
      </c>
      <c r="F6" s="108">
        <v>701</v>
      </c>
    </row>
    <row r="7" spans="1:7" x14ac:dyDescent="0.2">
      <c r="A7" s="107" t="s">
        <v>85</v>
      </c>
      <c r="B7" s="108">
        <v>257</v>
      </c>
      <c r="C7" s="108">
        <v>236</v>
      </c>
      <c r="D7" s="108">
        <v>207</v>
      </c>
      <c r="E7" s="108">
        <v>191</v>
      </c>
      <c r="F7" s="108">
        <v>197</v>
      </c>
    </row>
    <row r="8" spans="1:7" x14ac:dyDescent="0.2">
      <c r="A8" s="107" t="s">
        <v>89</v>
      </c>
      <c r="B8" s="108">
        <v>405</v>
      </c>
      <c r="C8" s="108">
        <v>645</v>
      </c>
      <c r="D8" s="108">
        <v>607</v>
      </c>
      <c r="E8" s="108">
        <v>533</v>
      </c>
      <c r="F8" s="108">
        <v>504</v>
      </c>
    </row>
    <row r="9" spans="1:7" x14ac:dyDescent="0.2">
      <c r="A9" s="107" t="s">
        <v>208</v>
      </c>
      <c r="B9" s="108">
        <v>4</v>
      </c>
      <c r="C9" s="108">
        <v>9</v>
      </c>
      <c r="D9" s="108">
        <v>3</v>
      </c>
      <c r="E9" s="108">
        <v>2</v>
      </c>
      <c r="F9" s="108">
        <v>5</v>
      </c>
    </row>
    <row r="10" spans="1:7" x14ac:dyDescent="0.2">
      <c r="A10" s="107" t="s">
        <v>86</v>
      </c>
      <c r="B10" s="108">
        <v>2</v>
      </c>
      <c r="C10" s="108">
        <v>7</v>
      </c>
      <c r="D10" s="108">
        <v>2</v>
      </c>
      <c r="E10" s="108">
        <v>1</v>
      </c>
      <c r="F10" s="108">
        <v>5</v>
      </c>
    </row>
    <row r="11" spans="1:7" x14ac:dyDescent="0.2">
      <c r="A11" s="107" t="s">
        <v>90</v>
      </c>
      <c r="B11" s="108">
        <v>2</v>
      </c>
      <c r="C11" s="108">
        <v>2</v>
      </c>
      <c r="D11" s="108">
        <v>1</v>
      </c>
      <c r="E11" s="108">
        <v>1</v>
      </c>
      <c r="F11" s="108">
        <v>0</v>
      </c>
    </row>
    <row r="12" spans="1:7" x14ac:dyDescent="0.2">
      <c r="A12" s="107" t="s">
        <v>209</v>
      </c>
      <c r="B12" s="108">
        <v>24231</v>
      </c>
      <c r="C12" s="108">
        <v>13044</v>
      </c>
      <c r="D12" s="108">
        <v>14469</v>
      </c>
      <c r="E12" s="108">
        <v>10529</v>
      </c>
      <c r="F12" s="108">
        <v>17417</v>
      </c>
    </row>
    <row r="13" spans="1:7" x14ac:dyDescent="0.2">
      <c r="A13" s="107" t="s">
        <v>87</v>
      </c>
      <c r="B13" s="108">
        <v>23824</v>
      </c>
      <c r="C13" s="108">
        <v>12793</v>
      </c>
      <c r="D13" s="108">
        <v>14233</v>
      </c>
      <c r="E13" s="108">
        <v>10343</v>
      </c>
      <c r="F13" s="108">
        <v>17279</v>
      </c>
    </row>
    <row r="14" spans="1:7" x14ac:dyDescent="0.2">
      <c r="A14" s="107" t="s">
        <v>91</v>
      </c>
      <c r="B14" s="108">
        <v>407</v>
      </c>
      <c r="C14" s="108">
        <v>251</v>
      </c>
      <c r="D14" s="108">
        <v>236</v>
      </c>
      <c r="E14" s="108">
        <v>186</v>
      </c>
      <c r="F14" s="108">
        <v>138</v>
      </c>
    </row>
    <row r="15" spans="1:7" x14ac:dyDescent="0.2">
      <c r="A15" s="107" t="s">
        <v>210</v>
      </c>
      <c r="B15" s="108">
        <v>1319526</v>
      </c>
      <c r="C15" s="108">
        <v>913852</v>
      </c>
      <c r="D15" s="108">
        <v>359160</v>
      </c>
      <c r="E15" s="108">
        <v>671464</v>
      </c>
      <c r="F15" s="108">
        <v>434327</v>
      </c>
    </row>
    <row r="16" spans="1:7" x14ac:dyDescent="0.2">
      <c r="A16" s="107" t="s">
        <v>88</v>
      </c>
      <c r="B16" s="108">
        <v>1317766</v>
      </c>
      <c r="C16" s="108">
        <v>913836</v>
      </c>
      <c r="D16" s="108">
        <v>351972</v>
      </c>
      <c r="E16" s="108">
        <v>671068</v>
      </c>
      <c r="F16" s="108">
        <v>434169</v>
      </c>
    </row>
    <row r="17" spans="1:6" x14ac:dyDescent="0.2">
      <c r="A17" s="107" t="s">
        <v>92</v>
      </c>
      <c r="B17" s="108">
        <v>1760</v>
      </c>
      <c r="C17" s="108">
        <v>16</v>
      </c>
      <c r="D17" s="108">
        <v>7188</v>
      </c>
      <c r="E17" s="108">
        <v>396</v>
      </c>
      <c r="F17" s="108">
        <v>158</v>
      </c>
    </row>
  </sheetData>
  <mergeCells count="1">
    <mergeCell ref="A1:F1"/>
  </mergeCells>
  <phoneticPr fontId="2"/>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3"/>
  <sheetViews>
    <sheetView workbookViewId="0">
      <selection activeCell="E4" sqref="E4"/>
    </sheetView>
  </sheetViews>
  <sheetFormatPr defaultColWidth="9" defaultRowHeight="13.2" x14ac:dyDescent="0.2"/>
  <cols>
    <col min="1" max="1" width="22.44140625" style="92" customWidth="1"/>
    <col min="2" max="16384" width="9" style="92"/>
  </cols>
  <sheetData>
    <row r="1" spans="1:11" x14ac:dyDescent="0.2">
      <c r="A1" s="146" t="s">
        <v>11</v>
      </c>
      <c r="B1" s="146"/>
      <c r="C1" s="146"/>
      <c r="D1" s="146"/>
      <c r="E1" s="146"/>
      <c r="F1" s="146"/>
      <c r="G1" s="146"/>
      <c r="H1" s="146"/>
      <c r="I1" s="146"/>
      <c r="J1" s="146"/>
      <c r="K1" s="146"/>
    </row>
    <row r="2" spans="1:11" x14ac:dyDescent="0.2">
      <c r="A2" s="91" t="s">
        <v>9</v>
      </c>
      <c r="B2" s="91" t="s">
        <v>12</v>
      </c>
      <c r="C2" s="91" t="s">
        <v>13</v>
      </c>
      <c r="D2" s="91" t="s">
        <v>14</v>
      </c>
      <c r="E2" s="91" t="s">
        <v>15</v>
      </c>
      <c r="F2" s="91" t="s">
        <v>8</v>
      </c>
      <c r="G2" s="91" t="s">
        <v>16</v>
      </c>
      <c r="H2" s="91" t="s">
        <v>221</v>
      </c>
      <c r="I2" s="91" t="s">
        <v>255</v>
      </c>
      <c r="J2" s="91" t="s">
        <v>272</v>
      </c>
      <c r="K2" s="91" t="s">
        <v>342</v>
      </c>
    </row>
    <row r="3" spans="1:11" x14ac:dyDescent="0.2">
      <c r="A3" s="107" t="s">
        <v>10</v>
      </c>
      <c r="B3" s="108">
        <v>35</v>
      </c>
      <c r="C3" s="108">
        <v>41</v>
      </c>
      <c r="D3" s="108">
        <v>37</v>
      </c>
      <c r="E3" s="108">
        <v>40</v>
      </c>
      <c r="F3" s="108">
        <v>37</v>
      </c>
      <c r="G3" s="108">
        <v>24</v>
      </c>
      <c r="H3" s="108">
        <v>43</v>
      </c>
      <c r="I3" s="108">
        <v>41</v>
      </c>
      <c r="J3" s="108">
        <v>41</v>
      </c>
      <c r="K3" s="108">
        <v>38</v>
      </c>
    </row>
  </sheetData>
  <mergeCells count="1">
    <mergeCell ref="A1:K1"/>
  </mergeCells>
  <phoneticPr fontId="2"/>
  <pageMargins left="0.7" right="0.7" top="0.75" bottom="0.75" header="0.3" footer="0.3"/>
  <pageSetup paperSize="9"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F15"/>
  <sheetViews>
    <sheetView workbookViewId="0">
      <selection activeCell="E4" sqref="E4"/>
    </sheetView>
  </sheetViews>
  <sheetFormatPr defaultColWidth="9" defaultRowHeight="13.2" x14ac:dyDescent="0.2"/>
  <cols>
    <col min="1" max="1" width="53" style="92" bestFit="1" customWidth="1"/>
    <col min="2" max="6" width="10.88671875" style="92" customWidth="1"/>
    <col min="7" max="16384" width="9" style="92"/>
  </cols>
  <sheetData>
    <row r="1" spans="1:6" x14ac:dyDescent="0.2">
      <c r="A1" s="146" t="s">
        <v>64</v>
      </c>
      <c r="B1" s="146"/>
      <c r="C1" s="146"/>
      <c r="D1" s="146"/>
      <c r="E1" s="146"/>
      <c r="F1" s="146"/>
    </row>
    <row r="2" spans="1:6" x14ac:dyDescent="0.2">
      <c r="A2" s="91" t="s">
        <v>9</v>
      </c>
      <c r="B2" s="91" t="s">
        <v>16</v>
      </c>
      <c r="C2" s="91" t="s">
        <v>221</v>
      </c>
      <c r="D2" s="91" t="s">
        <v>255</v>
      </c>
      <c r="E2" s="91" t="s">
        <v>272</v>
      </c>
      <c r="F2" s="91" t="s">
        <v>342</v>
      </c>
    </row>
    <row r="3" spans="1:6" x14ac:dyDescent="0.2">
      <c r="A3" s="107" t="s">
        <v>211</v>
      </c>
      <c r="B3" s="108">
        <v>5075</v>
      </c>
      <c r="C3" s="108">
        <v>5109</v>
      </c>
      <c r="D3" s="108">
        <v>5493</v>
      </c>
      <c r="E3" s="108">
        <v>5375</v>
      </c>
      <c r="F3" s="108">
        <v>5759</v>
      </c>
    </row>
    <row r="4" spans="1:6" x14ac:dyDescent="0.2">
      <c r="A4" s="107" t="s">
        <v>65</v>
      </c>
      <c r="B4" s="108">
        <v>790</v>
      </c>
      <c r="C4" s="108">
        <v>744</v>
      </c>
      <c r="D4" s="108">
        <v>747</v>
      </c>
      <c r="E4" s="108">
        <v>706</v>
      </c>
      <c r="F4" s="108">
        <v>801</v>
      </c>
    </row>
    <row r="5" spans="1:6" x14ac:dyDescent="0.2">
      <c r="A5" s="107" t="s">
        <v>66</v>
      </c>
      <c r="B5" s="108">
        <v>757</v>
      </c>
      <c r="C5" s="108">
        <v>780</v>
      </c>
      <c r="D5" s="108">
        <v>815</v>
      </c>
      <c r="E5" s="108">
        <v>814</v>
      </c>
      <c r="F5" s="108">
        <v>890</v>
      </c>
    </row>
    <row r="6" spans="1:6" x14ac:dyDescent="0.2">
      <c r="A6" s="107" t="s">
        <v>81</v>
      </c>
      <c r="B6" s="108">
        <v>5832</v>
      </c>
      <c r="C6" s="108">
        <v>5889</v>
      </c>
      <c r="D6" s="108">
        <v>6308</v>
      </c>
      <c r="E6" s="108">
        <v>6189</v>
      </c>
      <c r="F6" s="108">
        <v>6649</v>
      </c>
    </row>
    <row r="7" spans="1:6" x14ac:dyDescent="0.2">
      <c r="A7" s="107" t="s">
        <v>212</v>
      </c>
      <c r="B7" s="108">
        <v>5999</v>
      </c>
      <c r="C7" s="108">
        <v>6055</v>
      </c>
      <c r="D7" s="108">
        <v>6361</v>
      </c>
      <c r="E7" s="108">
        <v>6165</v>
      </c>
      <c r="F7" s="108">
        <v>6683</v>
      </c>
    </row>
    <row r="8" spans="1:6" x14ac:dyDescent="0.2">
      <c r="A8" s="107" t="s">
        <v>67</v>
      </c>
      <c r="B8" s="108">
        <v>1213</v>
      </c>
      <c r="C8" s="108">
        <v>1107</v>
      </c>
      <c r="D8" s="108">
        <v>1087</v>
      </c>
      <c r="E8" s="108">
        <v>1025</v>
      </c>
      <c r="F8" s="108">
        <v>1177</v>
      </c>
    </row>
    <row r="9" spans="1:6" x14ac:dyDescent="0.2">
      <c r="A9" s="107" t="s">
        <v>68</v>
      </c>
      <c r="B9" s="108">
        <v>860</v>
      </c>
      <c r="C9" s="108">
        <v>943</v>
      </c>
      <c r="D9" s="108">
        <v>966</v>
      </c>
      <c r="E9" s="108">
        <v>941</v>
      </c>
      <c r="F9" s="108">
        <v>1088</v>
      </c>
    </row>
    <row r="10" spans="1:6" x14ac:dyDescent="0.2">
      <c r="A10" s="107" t="s">
        <v>80</v>
      </c>
      <c r="B10" s="108">
        <v>6859</v>
      </c>
      <c r="C10" s="108">
        <v>6998</v>
      </c>
      <c r="D10" s="108">
        <v>7327</v>
      </c>
      <c r="E10" s="108">
        <v>7106</v>
      </c>
      <c r="F10" s="108">
        <v>7771</v>
      </c>
    </row>
    <row r="11" spans="1:6" x14ac:dyDescent="0.2">
      <c r="A11" s="107" t="s">
        <v>213</v>
      </c>
      <c r="B11" s="108">
        <v>383</v>
      </c>
      <c r="C11" s="108">
        <v>376</v>
      </c>
      <c r="D11" s="108">
        <v>329</v>
      </c>
      <c r="E11" s="108">
        <v>356</v>
      </c>
      <c r="F11" s="108">
        <v>403</v>
      </c>
    </row>
    <row r="12" spans="1:6" x14ac:dyDescent="0.2">
      <c r="A12" s="107" t="s">
        <v>70</v>
      </c>
      <c r="B12" s="108">
        <v>295</v>
      </c>
      <c r="C12" s="108">
        <v>279</v>
      </c>
      <c r="D12" s="108">
        <v>248</v>
      </c>
      <c r="E12" s="108">
        <v>259</v>
      </c>
      <c r="F12" s="108">
        <v>292</v>
      </c>
    </row>
    <row r="13" spans="1:6" x14ac:dyDescent="0.2">
      <c r="A13" s="107" t="s">
        <v>69</v>
      </c>
      <c r="B13" s="108">
        <v>21</v>
      </c>
      <c r="C13" s="108">
        <v>25</v>
      </c>
      <c r="D13" s="108">
        <v>34</v>
      </c>
      <c r="E13" s="108">
        <v>44</v>
      </c>
      <c r="F13" s="108">
        <v>29</v>
      </c>
    </row>
    <row r="14" spans="1:6" x14ac:dyDescent="0.2">
      <c r="A14" s="107" t="s">
        <v>82</v>
      </c>
      <c r="B14" s="108">
        <v>404</v>
      </c>
      <c r="C14" s="108">
        <v>401</v>
      </c>
      <c r="D14" s="108">
        <v>363</v>
      </c>
      <c r="E14" s="108">
        <v>400</v>
      </c>
      <c r="F14" s="108">
        <v>432</v>
      </c>
    </row>
    <row r="15" spans="1:6" ht="55.5" customHeight="1" x14ac:dyDescent="0.2">
      <c r="A15" s="157" t="s">
        <v>300</v>
      </c>
      <c r="B15" s="157"/>
      <c r="C15" s="157"/>
      <c r="D15" s="157"/>
      <c r="E15" s="157"/>
      <c r="F15" s="157"/>
    </row>
  </sheetData>
  <mergeCells count="2">
    <mergeCell ref="A15:F15"/>
    <mergeCell ref="A1:F1"/>
  </mergeCells>
  <phoneticPr fontId="2"/>
  <pageMargins left="0.7" right="0.7" top="0.75" bottom="0.75" header="0.3" footer="0.3"/>
  <pageSetup paperSize="9"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G11"/>
  <sheetViews>
    <sheetView zoomScaleNormal="100" workbookViewId="0">
      <selection activeCell="K10" sqref="K10"/>
    </sheetView>
  </sheetViews>
  <sheetFormatPr defaultColWidth="9" defaultRowHeight="13.2" x14ac:dyDescent="0.2"/>
  <cols>
    <col min="1" max="1" width="40.33203125" style="92" bestFit="1" customWidth="1"/>
    <col min="2" max="7" width="10.21875" style="92" customWidth="1"/>
    <col min="8" max="16384" width="9" style="92"/>
  </cols>
  <sheetData>
    <row r="1" spans="1:7" x14ac:dyDescent="0.2">
      <c r="A1" s="146" t="s">
        <v>367</v>
      </c>
      <c r="B1" s="146"/>
      <c r="C1" s="146"/>
      <c r="D1" s="146"/>
      <c r="E1" s="146"/>
      <c r="F1" s="146"/>
    </row>
    <row r="2" spans="1:7" s="94" customFormat="1" ht="52.8" x14ac:dyDescent="0.2">
      <c r="A2" s="93" t="s">
        <v>9</v>
      </c>
      <c r="B2" s="93" t="s">
        <v>277</v>
      </c>
      <c r="C2" s="93" t="s">
        <v>357</v>
      </c>
      <c r="D2" s="93" t="s">
        <v>278</v>
      </c>
      <c r="E2" s="93" t="s">
        <v>358</v>
      </c>
      <c r="F2" s="93" t="s">
        <v>279</v>
      </c>
      <c r="G2" s="93" t="s">
        <v>359</v>
      </c>
    </row>
    <row r="3" spans="1:7" x14ac:dyDescent="0.2">
      <c r="A3" s="107" t="s">
        <v>290</v>
      </c>
      <c r="B3" s="108">
        <v>5375</v>
      </c>
      <c r="C3" s="108">
        <v>5759</v>
      </c>
      <c r="D3" s="108">
        <v>6165</v>
      </c>
      <c r="E3" s="108">
        <v>6683</v>
      </c>
      <c r="F3" s="108">
        <v>356</v>
      </c>
      <c r="G3" s="108">
        <v>403</v>
      </c>
    </row>
    <row r="4" spans="1:7" x14ac:dyDescent="0.2">
      <c r="A4" s="107" t="s">
        <v>72</v>
      </c>
      <c r="B4" s="108">
        <v>706</v>
      </c>
      <c r="C4" s="108">
        <v>801</v>
      </c>
      <c r="D4" s="108">
        <v>1025</v>
      </c>
      <c r="E4" s="108">
        <v>1177</v>
      </c>
      <c r="F4" s="108">
        <v>259</v>
      </c>
      <c r="G4" s="108">
        <v>292</v>
      </c>
    </row>
    <row r="5" spans="1:7" x14ac:dyDescent="0.2">
      <c r="A5" s="107" t="s">
        <v>71</v>
      </c>
      <c r="B5" s="108">
        <v>588</v>
      </c>
      <c r="C5" s="108">
        <v>620</v>
      </c>
      <c r="D5" s="108">
        <v>685</v>
      </c>
      <c r="E5" s="108">
        <v>759</v>
      </c>
      <c r="F5" s="108">
        <v>35</v>
      </c>
      <c r="G5" s="108">
        <v>23</v>
      </c>
    </row>
    <row r="6" spans="1:7" x14ac:dyDescent="0.2">
      <c r="A6" s="107" t="s">
        <v>73</v>
      </c>
      <c r="B6" s="108">
        <v>317</v>
      </c>
      <c r="C6" s="108">
        <v>363</v>
      </c>
      <c r="D6" s="108">
        <v>389</v>
      </c>
      <c r="E6" s="108">
        <v>481</v>
      </c>
      <c r="F6" s="108">
        <v>31</v>
      </c>
      <c r="G6" s="108">
        <v>21</v>
      </c>
    </row>
    <row r="7" spans="1:7" x14ac:dyDescent="0.2">
      <c r="A7" s="107" t="s">
        <v>74</v>
      </c>
      <c r="B7" s="108">
        <v>105</v>
      </c>
      <c r="C7" s="108">
        <v>102</v>
      </c>
      <c r="D7" s="108">
        <v>126</v>
      </c>
      <c r="E7" s="108">
        <v>117</v>
      </c>
      <c r="F7" s="108">
        <v>3</v>
      </c>
      <c r="G7" s="108">
        <v>1</v>
      </c>
    </row>
    <row r="8" spans="1:7" x14ac:dyDescent="0.2">
      <c r="A8" s="107" t="s">
        <v>75</v>
      </c>
      <c r="B8" s="108">
        <v>226</v>
      </c>
      <c r="C8" s="108">
        <v>270</v>
      </c>
      <c r="D8" s="108">
        <v>256</v>
      </c>
      <c r="E8" s="108">
        <v>329</v>
      </c>
      <c r="F8" s="108">
        <v>9</v>
      </c>
      <c r="G8" s="108">
        <v>6</v>
      </c>
    </row>
    <row r="9" spans="1:7" x14ac:dyDescent="0.2">
      <c r="A9" s="107" t="s">
        <v>76</v>
      </c>
      <c r="B9" s="108">
        <v>6189</v>
      </c>
      <c r="C9" s="108">
        <v>6649</v>
      </c>
      <c r="D9" s="108">
        <v>7106</v>
      </c>
      <c r="E9" s="108">
        <v>7771</v>
      </c>
      <c r="F9" s="108">
        <v>400</v>
      </c>
      <c r="G9" s="108">
        <v>432</v>
      </c>
    </row>
    <row r="10" spans="1:7" s="120" customFormat="1" ht="45" customHeight="1" x14ac:dyDescent="0.2">
      <c r="A10" s="155" t="s">
        <v>389</v>
      </c>
      <c r="B10" s="155"/>
      <c r="C10" s="155"/>
      <c r="D10" s="155"/>
      <c r="E10" s="155"/>
      <c r="F10" s="155"/>
      <c r="G10" s="155"/>
    </row>
    <row r="11" spans="1:7" s="120" customFormat="1" ht="30" customHeight="1" x14ac:dyDescent="0.2">
      <c r="A11" s="158" t="s">
        <v>390</v>
      </c>
      <c r="B11" s="158"/>
      <c r="C11" s="158"/>
      <c r="D11" s="158"/>
      <c r="E11" s="158"/>
      <c r="F11" s="158"/>
      <c r="G11" s="158"/>
    </row>
  </sheetData>
  <mergeCells count="3">
    <mergeCell ref="A1:F1"/>
    <mergeCell ref="A10:G10"/>
    <mergeCell ref="A11:G11"/>
  </mergeCells>
  <phoneticPr fontId="2"/>
  <pageMargins left="0.7" right="0.7" top="0.75" bottom="0.75" header="0.3" footer="0.3"/>
  <pageSetup paperSize="9"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F5"/>
  <sheetViews>
    <sheetView workbookViewId="0">
      <selection activeCell="E9" sqref="E9"/>
    </sheetView>
  </sheetViews>
  <sheetFormatPr defaultColWidth="9" defaultRowHeight="13.2" x14ac:dyDescent="0.2"/>
  <cols>
    <col min="1" max="1" width="25.21875" style="13" customWidth="1"/>
    <col min="2" max="6" width="12.21875" style="13" customWidth="1"/>
    <col min="7" max="16384" width="9" style="13"/>
  </cols>
  <sheetData>
    <row r="1" spans="1:6" x14ac:dyDescent="0.2">
      <c r="A1" s="147" t="s">
        <v>77</v>
      </c>
      <c r="B1" s="147"/>
      <c r="C1" s="147"/>
      <c r="D1" s="147"/>
      <c r="E1" s="147"/>
      <c r="F1" s="147"/>
    </row>
    <row r="2" spans="1:6" x14ac:dyDescent="0.2">
      <c r="A2" s="6" t="s">
        <v>9</v>
      </c>
      <c r="B2" s="6" t="s">
        <v>352</v>
      </c>
      <c r="C2" s="6" t="s">
        <v>353</v>
      </c>
      <c r="D2" s="6" t="s">
        <v>354</v>
      </c>
      <c r="E2" s="6" t="s">
        <v>355</v>
      </c>
      <c r="F2" s="6" t="s">
        <v>356</v>
      </c>
    </row>
    <row r="3" spans="1:6" x14ac:dyDescent="0.2">
      <c r="A3" s="5" t="s">
        <v>54</v>
      </c>
      <c r="B3" s="16">
        <v>394</v>
      </c>
      <c r="C3" s="16">
        <v>366</v>
      </c>
      <c r="D3" s="16">
        <v>345</v>
      </c>
      <c r="E3" s="16">
        <v>281</v>
      </c>
      <c r="F3" s="16">
        <v>280</v>
      </c>
    </row>
    <row r="4" spans="1:6" x14ac:dyDescent="0.2">
      <c r="A4" s="5" t="s">
        <v>55</v>
      </c>
      <c r="B4" s="16">
        <v>518</v>
      </c>
      <c r="C4" s="16">
        <v>474</v>
      </c>
      <c r="D4" s="16">
        <v>448</v>
      </c>
      <c r="E4" s="16">
        <v>400</v>
      </c>
      <c r="F4" s="16">
        <v>348</v>
      </c>
    </row>
    <row r="5" spans="1:6" x14ac:dyDescent="0.2">
      <c r="A5" s="5" t="s">
        <v>56</v>
      </c>
      <c r="B5" s="16">
        <v>39</v>
      </c>
      <c r="C5" s="16">
        <v>37</v>
      </c>
      <c r="D5" s="16">
        <v>30</v>
      </c>
      <c r="E5" s="16">
        <v>23</v>
      </c>
      <c r="F5" s="16">
        <v>26</v>
      </c>
    </row>
  </sheetData>
  <mergeCells count="1">
    <mergeCell ref="A1:F1"/>
  </mergeCells>
  <phoneticPr fontId="2"/>
  <pageMargins left="0.7" right="0.7" top="0.75" bottom="0.75" header="0.3" footer="0.3"/>
  <pageSetup paperSize="9"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G9"/>
  <sheetViews>
    <sheetView zoomScale="80" zoomScaleNormal="80" workbookViewId="0">
      <selection activeCell="D3" sqref="D3"/>
    </sheetView>
  </sheetViews>
  <sheetFormatPr defaultColWidth="9" defaultRowHeight="13.2" x14ac:dyDescent="0.2"/>
  <cols>
    <col min="1" max="1" width="34.109375" style="13" customWidth="1"/>
    <col min="2" max="6" width="12.44140625" style="13" customWidth="1"/>
    <col min="7" max="7" width="12.5546875" style="13" customWidth="1"/>
    <col min="8" max="16384" width="9" style="13"/>
  </cols>
  <sheetData>
    <row r="1" spans="1:7" x14ac:dyDescent="0.2">
      <c r="A1" s="159" t="s">
        <v>360</v>
      </c>
      <c r="B1" s="159"/>
      <c r="C1" s="159"/>
      <c r="D1" s="159"/>
      <c r="E1" s="159"/>
      <c r="F1" s="159"/>
      <c r="G1" s="89"/>
    </row>
    <row r="2" spans="1:7" ht="39.6" x14ac:dyDescent="0.2">
      <c r="A2" s="9" t="s">
        <v>9</v>
      </c>
      <c r="B2" s="90" t="s">
        <v>277</v>
      </c>
      <c r="C2" s="90" t="s">
        <v>357</v>
      </c>
      <c r="D2" s="90" t="s">
        <v>278</v>
      </c>
      <c r="E2" s="90" t="s">
        <v>358</v>
      </c>
      <c r="F2" s="90" t="s">
        <v>279</v>
      </c>
      <c r="G2" s="90" t="s">
        <v>359</v>
      </c>
    </row>
    <row r="3" spans="1:7" x14ac:dyDescent="0.2">
      <c r="A3" s="81" t="s">
        <v>3</v>
      </c>
      <c r="B3" s="88">
        <v>48</v>
      </c>
      <c r="C3" s="88">
        <v>63</v>
      </c>
      <c r="D3" s="88">
        <v>113</v>
      </c>
      <c r="E3" s="88">
        <v>106</v>
      </c>
      <c r="F3" s="88">
        <v>17</v>
      </c>
      <c r="G3" s="88">
        <v>25</v>
      </c>
    </row>
    <row r="4" spans="1:7" x14ac:dyDescent="0.2">
      <c r="A4" s="81" t="s">
        <v>4</v>
      </c>
      <c r="B4" s="88">
        <v>24</v>
      </c>
      <c r="C4" s="88">
        <v>27</v>
      </c>
      <c r="D4" s="88">
        <v>53</v>
      </c>
      <c r="E4" s="88">
        <v>37</v>
      </c>
      <c r="F4" s="88">
        <v>0</v>
      </c>
      <c r="G4" s="88">
        <v>0</v>
      </c>
    </row>
    <row r="5" spans="1:7" x14ac:dyDescent="0.2">
      <c r="A5" s="81" t="s">
        <v>5</v>
      </c>
      <c r="B5" s="88">
        <v>209</v>
      </c>
      <c r="C5" s="88">
        <v>190</v>
      </c>
      <c r="D5" s="88">
        <v>234</v>
      </c>
      <c r="E5" s="88">
        <v>205</v>
      </c>
      <c r="F5" s="88">
        <v>6</v>
      </c>
      <c r="G5" s="88">
        <v>1</v>
      </c>
    </row>
    <row r="6" spans="1:7" x14ac:dyDescent="0.2">
      <c r="A6" s="81" t="s">
        <v>79</v>
      </c>
      <c r="B6" s="88">
        <v>19</v>
      </c>
      <c r="C6" s="88">
        <v>10</v>
      </c>
      <c r="D6" s="88">
        <v>22</v>
      </c>
      <c r="E6" s="88">
        <v>15</v>
      </c>
      <c r="F6" s="88">
        <v>3</v>
      </c>
      <c r="G6" s="88">
        <v>0</v>
      </c>
    </row>
    <row r="7" spans="1:7" x14ac:dyDescent="0.2">
      <c r="A7" s="81" t="s">
        <v>241</v>
      </c>
      <c r="B7" s="88">
        <v>190</v>
      </c>
      <c r="C7" s="88">
        <v>180</v>
      </c>
      <c r="D7" s="88">
        <v>212</v>
      </c>
      <c r="E7" s="88">
        <v>190</v>
      </c>
      <c r="F7" s="88">
        <v>3</v>
      </c>
      <c r="G7" s="88">
        <v>1</v>
      </c>
    </row>
    <row r="8" spans="1:7" x14ac:dyDescent="0.2">
      <c r="A8" s="81" t="s">
        <v>78</v>
      </c>
      <c r="B8" s="88">
        <v>281</v>
      </c>
      <c r="C8" s="88">
        <v>280</v>
      </c>
      <c r="D8" s="88">
        <v>400</v>
      </c>
      <c r="E8" s="88">
        <v>348</v>
      </c>
      <c r="F8" s="88">
        <v>23</v>
      </c>
      <c r="G8" s="88">
        <v>26</v>
      </c>
    </row>
    <row r="9" spans="1:7" s="4" customFormat="1" ht="36.75" customHeight="1" x14ac:dyDescent="0.2">
      <c r="A9" s="160" t="s">
        <v>361</v>
      </c>
      <c r="B9" s="160"/>
      <c r="C9" s="160"/>
      <c r="D9" s="160"/>
      <c r="E9" s="160"/>
      <c r="F9" s="160"/>
      <c r="G9" s="160"/>
    </row>
  </sheetData>
  <mergeCells count="2">
    <mergeCell ref="A1:F1"/>
    <mergeCell ref="A9:G9"/>
  </mergeCells>
  <phoneticPr fontId="2"/>
  <pageMargins left="0.7" right="0.7" top="0.75" bottom="0.75" header="0.3" footer="0.3"/>
  <pageSetup paperSize="9"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F5"/>
  <sheetViews>
    <sheetView workbookViewId="0">
      <selection activeCell="E4" sqref="E4"/>
    </sheetView>
  </sheetViews>
  <sheetFormatPr defaultColWidth="9" defaultRowHeight="13.2" x14ac:dyDescent="0.2"/>
  <cols>
    <col min="1" max="1" width="24.33203125" style="13" customWidth="1"/>
    <col min="2" max="6" width="12.44140625" style="13" customWidth="1"/>
    <col min="7" max="16384" width="9" style="13"/>
  </cols>
  <sheetData>
    <row r="1" spans="1:6" x14ac:dyDescent="0.2">
      <c r="A1" s="147" t="s">
        <v>93</v>
      </c>
      <c r="B1" s="147"/>
      <c r="C1" s="147"/>
      <c r="D1" s="147"/>
      <c r="E1" s="147"/>
      <c r="F1" s="147"/>
    </row>
    <row r="2" spans="1:6" x14ac:dyDescent="0.2">
      <c r="A2" s="3" t="s">
        <v>9</v>
      </c>
      <c r="B2" s="3" t="s">
        <v>16</v>
      </c>
      <c r="C2" s="3" t="s">
        <v>221</v>
      </c>
      <c r="D2" s="3" t="s">
        <v>255</v>
      </c>
      <c r="E2" s="3" t="s">
        <v>272</v>
      </c>
      <c r="F2" s="91" t="s">
        <v>342</v>
      </c>
    </row>
    <row r="3" spans="1:6" x14ac:dyDescent="0.2">
      <c r="A3" s="14" t="s">
        <v>54</v>
      </c>
      <c r="B3" s="16">
        <v>594</v>
      </c>
      <c r="C3" s="16">
        <v>515</v>
      </c>
      <c r="D3" s="16">
        <v>514</v>
      </c>
      <c r="E3" s="16">
        <v>516</v>
      </c>
      <c r="F3" s="16">
        <v>441</v>
      </c>
    </row>
    <row r="4" spans="1:6" x14ac:dyDescent="0.2">
      <c r="A4" s="14" t="s">
        <v>94</v>
      </c>
      <c r="B4" s="16">
        <v>730</v>
      </c>
      <c r="C4" s="16">
        <v>658</v>
      </c>
      <c r="D4" s="16">
        <v>626</v>
      </c>
      <c r="E4" s="16">
        <v>605</v>
      </c>
      <c r="F4" s="16">
        <v>523</v>
      </c>
    </row>
    <row r="5" spans="1:6" x14ac:dyDescent="0.2">
      <c r="A5" s="14" t="s">
        <v>56</v>
      </c>
      <c r="B5" s="16">
        <v>41</v>
      </c>
      <c r="C5" s="16">
        <v>45</v>
      </c>
      <c r="D5" s="16">
        <v>28</v>
      </c>
      <c r="E5" s="16">
        <v>52</v>
      </c>
      <c r="F5" s="16">
        <v>35</v>
      </c>
    </row>
  </sheetData>
  <mergeCells count="1">
    <mergeCell ref="A1:F1"/>
  </mergeCells>
  <phoneticPr fontId="2"/>
  <pageMargins left="0.7" right="0.7" top="0.75" bottom="0.75" header="0.3" footer="0.3"/>
  <pageSetup paperSize="9" fitToHeight="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G16"/>
  <sheetViews>
    <sheetView workbookViewId="0">
      <selection activeCell="A16" sqref="A16:G16"/>
    </sheetView>
  </sheetViews>
  <sheetFormatPr defaultColWidth="9" defaultRowHeight="13.2" x14ac:dyDescent="0.2"/>
  <cols>
    <col min="1" max="1" width="65" style="92" bestFit="1" customWidth="1"/>
    <col min="2" max="7" width="14.21875" style="92" customWidth="1"/>
    <col min="8" max="16384" width="9" style="92"/>
  </cols>
  <sheetData>
    <row r="1" spans="1:7" x14ac:dyDescent="0.2">
      <c r="A1" s="146" t="s">
        <v>364</v>
      </c>
      <c r="B1" s="146"/>
      <c r="C1" s="146"/>
      <c r="D1" s="146"/>
      <c r="E1" s="146"/>
      <c r="F1" s="146"/>
    </row>
    <row r="2" spans="1:7" s="94" customFormat="1" ht="58.5" customHeight="1" x14ac:dyDescent="0.2">
      <c r="A2" s="93" t="s">
        <v>9</v>
      </c>
      <c r="B2" s="93" t="s">
        <v>277</v>
      </c>
      <c r="C2" s="93" t="s">
        <v>357</v>
      </c>
      <c r="D2" s="93" t="s">
        <v>278</v>
      </c>
      <c r="E2" s="93" t="s">
        <v>358</v>
      </c>
      <c r="F2" s="93" t="s">
        <v>279</v>
      </c>
      <c r="G2" s="93" t="s">
        <v>359</v>
      </c>
    </row>
    <row r="3" spans="1:7" x14ac:dyDescent="0.2">
      <c r="A3" s="95" t="s">
        <v>95</v>
      </c>
      <c r="B3" s="96">
        <v>316</v>
      </c>
      <c r="C3" s="96">
        <v>280</v>
      </c>
      <c r="D3" s="96">
        <v>378</v>
      </c>
      <c r="E3" s="96">
        <v>326</v>
      </c>
      <c r="F3" s="96">
        <v>21</v>
      </c>
      <c r="G3" s="96">
        <v>19</v>
      </c>
    </row>
    <row r="4" spans="1:7" x14ac:dyDescent="0.2">
      <c r="A4" s="95" t="s">
        <v>96</v>
      </c>
      <c r="B4" s="96">
        <v>255</v>
      </c>
      <c r="C4" s="96">
        <v>210</v>
      </c>
      <c r="D4" s="96">
        <v>288</v>
      </c>
      <c r="E4" s="96">
        <v>227</v>
      </c>
      <c r="F4" s="96">
        <v>12</v>
      </c>
      <c r="G4" s="96">
        <v>8</v>
      </c>
    </row>
    <row r="5" spans="1:7" x14ac:dyDescent="0.2">
      <c r="A5" s="95" t="s">
        <v>97</v>
      </c>
      <c r="B5" s="96">
        <v>139</v>
      </c>
      <c r="C5" s="96">
        <v>91</v>
      </c>
      <c r="D5" s="96">
        <v>146</v>
      </c>
      <c r="E5" s="96">
        <v>93</v>
      </c>
      <c r="F5" s="96">
        <v>8</v>
      </c>
      <c r="G5" s="96">
        <v>0</v>
      </c>
    </row>
    <row r="6" spans="1:7" x14ac:dyDescent="0.2">
      <c r="A6" s="95" t="s">
        <v>98</v>
      </c>
      <c r="B6" s="96">
        <v>141</v>
      </c>
      <c r="C6" s="96">
        <v>112</v>
      </c>
      <c r="D6" s="96">
        <v>161</v>
      </c>
      <c r="E6" s="96">
        <v>123</v>
      </c>
      <c r="F6" s="96">
        <v>16</v>
      </c>
      <c r="G6" s="96">
        <v>9</v>
      </c>
    </row>
    <row r="7" spans="1:7" x14ac:dyDescent="0.2">
      <c r="A7" s="95" t="s">
        <v>99</v>
      </c>
      <c r="B7" s="96">
        <v>123</v>
      </c>
      <c r="C7" s="96">
        <v>102</v>
      </c>
      <c r="D7" s="96">
        <v>125</v>
      </c>
      <c r="E7" s="96">
        <v>102</v>
      </c>
      <c r="F7" s="96">
        <v>3</v>
      </c>
      <c r="G7" s="96">
        <v>7</v>
      </c>
    </row>
    <row r="8" spans="1:7" x14ac:dyDescent="0.2">
      <c r="A8" s="95" t="s">
        <v>103</v>
      </c>
      <c r="B8" s="96">
        <v>38</v>
      </c>
      <c r="C8" s="96">
        <v>31</v>
      </c>
      <c r="D8" s="96">
        <v>38</v>
      </c>
      <c r="E8" s="96">
        <v>32</v>
      </c>
      <c r="F8" s="96">
        <v>0</v>
      </c>
      <c r="G8" s="96">
        <v>1</v>
      </c>
    </row>
    <row r="9" spans="1:7" x14ac:dyDescent="0.2">
      <c r="A9" s="95" t="s">
        <v>100</v>
      </c>
      <c r="B9" s="96">
        <v>59</v>
      </c>
      <c r="C9" s="96">
        <v>49</v>
      </c>
      <c r="D9" s="96">
        <v>66</v>
      </c>
      <c r="E9" s="96">
        <v>74</v>
      </c>
      <c r="F9" s="96">
        <v>15</v>
      </c>
      <c r="G9" s="96">
        <v>7</v>
      </c>
    </row>
    <row r="10" spans="1:7" x14ac:dyDescent="0.2">
      <c r="A10" s="95" t="s">
        <v>102</v>
      </c>
      <c r="B10" s="96">
        <v>31</v>
      </c>
      <c r="C10" s="96">
        <v>28</v>
      </c>
      <c r="D10" s="96">
        <v>27</v>
      </c>
      <c r="E10" s="96">
        <v>40</v>
      </c>
      <c r="F10" s="96">
        <v>4</v>
      </c>
      <c r="G10" s="96">
        <v>2</v>
      </c>
    </row>
    <row r="11" spans="1:7" x14ac:dyDescent="0.2">
      <c r="A11" s="95" t="s">
        <v>101</v>
      </c>
      <c r="B11" s="96">
        <v>14</v>
      </c>
      <c r="C11" s="96">
        <v>5</v>
      </c>
      <c r="D11" s="96">
        <v>8</v>
      </c>
      <c r="E11" s="96">
        <v>4</v>
      </c>
      <c r="F11" s="96">
        <v>0</v>
      </c>
      <c r="G11" s="96">
        <v>0</v>
      </c>
    </row>
    <row r="12" spans="1:7" x14ac:dyDescent="0.2">
      <c r="A12" s="95" t="s">
        <v>104</v>
      </c>
      <c r="B12" s="96">
        <v>516</v>
      </c>
      <c r="C12" s="96">
        <v>441</v>
      </c>
      <c r="D12" s="96">
        <v>605</v>
      </c>
      <c r="E12" s="96">
        <v>523</v>
      </c>
      <c r="F12" s="96">
        <v>52</v>
      </c>
      <c r="G12" s="96">
        <v>35</v>
      </c>
    </row>
    <row r="13" spans="1:7" x14ac:dyDescent="0.2">
      <c r="A13" s="95" t="s">
        <v>105</v>
      </c>
      <c r="B13" s="96">
        <v>409</v>
      </c>
      <c r="C13" s="96">
        <v>340</v>
      </c>
      <c r="D13" s="96">
        <v>440</v>
      </c>
      <c r="E13" s="96">
        <v>369</v>
      </c>
      <c r="F13" s="96">
        <v>19</v>
      </c>
      <c r="G13" s="96">
        <v>17</v>
      </c>
    </row>
    <row r="14" spans="1:7" x14ac:dyDescent="0.2">
      <c r="A14" s="95" t="s">
        <v>106</v>
      </c>
      <c r="B14" s="96">
        <v>191</v>
      </c>
      <c r="C14" s="96">
        <v>127</v>
      </c>
      <c r="D14" s="96">
        <v>192</v>
      </c>
      <c r="E14" s="96">
        <v>129</v>
      </c>
      <c r="F14" s="96">
        <v>8</v>
      </c>
      <c r="G14" s="96">
        <v>1</v>
      </c>
    </row>
    <row r="15" spans="1:7" s="97" customFormat="1" ht="47.4" customHeight="1" x14ac:dyDescent="0.2">
      <c r="A15" s="155" t="s">
        <v>365</v>
      </c>
      <c r="B15" s="155"/>
      <c r="C15" s="155"/>
      <c r="D15" s="155"/>
      <c r="E15" s="155"/>
      <c r="F15" s="155"/>
      <c r="G15" s="155"/>
    </row>
    <row r="16" spans="1:7" ht="25.8" customHeight="1" x14ac:dyDescent="0.2">
      <c r="A16" s="161" t="s">
        <v>366</v>
      </c>
      <c r="B16" s="161"/>
      <c r="C16" s="161"/>
      <c r="D16" s="161"/>
      <c r="E16" s="161"/>
      <c r="F16" s="161"/>
      <c r="G16" s="161"/>
    </row>
  </sheetData>
  <mergeCells count="3">
    <mergeCell ref="A1:F1"/>
    <mergeCell ref="A15:G15"/>
    <mergeCell ref="A16:G16"/>
  </mergeCells>
  <phoneticPr fontId="2"/>
  <pageMargins left="0.7" right="0.7" top="0.75" bottom="0.75" header="0.3" footer="0.3"/>
  <pageSetup paperSize="9" scale="74" fitToHeight="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65974-08C6-41B0-87C6-881E3A57F1C6}">
  <sheetPr>
    <pageSetUpPr fitToPage="1"/>
  </sheetPr>
  <dimension ref="A1:F12"/>
  <sheetViews>
    <sheetView workbookViewId="0">
      <selection activeCell="E4" sqref="E4"/>
    </sheetView>
  </sheetViews>
  <sheetFormatPr defaultColWidth="9" defaultRowHeight="13.2" x14ac:dyDescent="0.2"/>
  <cols>
    <col min="1" max="1" width="44.44140625" style="92" customWidth="1"/>
    <col min="2" max="6" width="12.44140625" style="92" customWidth="1"/>
    <col min="7" max="16384" width="9" style="92"/>
  </cols>
  <sheetData>
    <row r="1" spans="1:6" x14ac:dyDescent="0.2">
      <c r="A1" s="146" t="s">
        <v>222</v>
      </c>
      <c r="B1" s="146"/>
      <c r="C1" s="146"/>
      <c r="D1" s="146"/>
      <c r="E1" s="146"/>
      <c r="F1" s="146"/>
    </row>
    <row r="2" spans="1:6" x14ac:dyDescent="0.2">
      <c r="A2" s="91" t="s">
        <v>9</v>
      </c>
      <c r="B2" s="91" t="s">
        <v>16</v>
      </c>
      <c r="C2" s="91" t="s">
        <v>221</v>
      </c>
      <c r="D2" s="91" t="s">
        <v>255</v>
      </c>
      <c r="E2" s="91" t="s">
        <v>272</v>
      </c>
      <c r="F2" s="91" t="s">
        <v>342</v>
      </c>
    </row>
    <row r="3" spans="1:6" x14ac:dyDescent="0.2">
      <c r="A3" s="107" t="s">
        <v>214</v>
      </c>
      <c r="B3" s="108">
        <v>385273</v>
      </c>
      <c r="C3" s="108">
        <v>58469</v>
      </c>
      <c r="D3" s="108">
        <v>129248</v>
      </c>
      <c r="E3" s="108">
        <v>114409</v>
      </c>
      <c r="F3" s="108">
        <f>SUM(F4:F12)</f>
        <v>74010</v>
      </c>
    </row>
    <row r="4" spans="1:6" x14ac:dyDescent="0.2">
      <c r="A4" s="107" t="s">
        <v>215</v>
      </c>
      <c r="B4" s="108">
        <v>5785</v>
      </c>
      <c r="C4" s="108">
        <v>1268</v>
      </c>
      <c r="D4" s="108">
        <v>5880</v>
      </c>
      <c r="E4" s="108">
        <v>13949</v>
      </c>
      <c r="F4" s="108">
        <v>3163</v>
      </c>
    </row>
    <row r="5" spans="1:6" x14ac:dyDescent="0.2">
      <c r="A5" s="107" t="s">
        <v>216</v>
      </c>
      <c r="B5" s="108">
        <v>312278</v>
      </c>
      <c r="C5" s="108">
        <v>2937</v>
      </c>
      <c r="D5" s="108">
        <v>8788</v>
      </c>
      <c r="E5" s="108">
        <v>1062</v>
      </c>
      <c r="F5" s="108">
        <v>2527</v>
      </c>
    </row>
    <row r="6" spans="1:6" x14ac:dyDescent="0.2">
      <c r="A6" s="107" t="s">
        <v>223</v>
      </c>
      <c r="B6" s="108">
        <v>60087</v>
      </c>
      <c r="C6" s="108">
        <v>26926</v>
      </c>
      <c r="D6" s="108">
        <v>48812</v>
      </c>
      <c r="E6" s="108">
        <v>72239</v>
      </c>
      <c r="F6" s="108">
        <v>35501</v>
      </c>
    </row>
    <row r="7" spans="1:6" x14ac:dyDescent="0.2">
      <c r="A7" s="107" t="s">
        <v>224</v>
      </c>
      <c r="B7" s="108">
        <v>0</v>
      </c>
      <c r="C7" s="108">
        <v>236</v>
      </c>
      <c r="D7" s="108">
        <v>3</v>
      </c>
      <c r="E7" s="108">
        <v>2028</v>
      </c>
      <c r="F7" s="108">
        <v>9599</v>
      </c>
    </row>
    <row r="8" spans="1:6" x14ac:dyDescent="0.2">
      <c r="A8" s="107" t="s">
        <v>225</v>
      </c>
      <c r="B8" s="108">
        <v>0</v>
      </c>
      <c r="C8" s="108">
        <v>0</v>
      </c>
      <c r="D8" s="108">
        <v>86</v>
      </c>
      <c r="E8" s="108">
        <v>0</v>
      </c>
      <c r="F8" s="108">
        <v>567</v>
      </c>
    </row>
    <row r="9" spans="1:6" x14ac:dyDescent="0.2">
      <c r="A9" s="107" t="s">
        <v>217</v>
      </c>
      <c r="B9" s="108">
        <v>1592</v>
      </c>
      <c r="C9" s="108">
        <v>3648</v>
      </c>
      <c r="D9" s="108">
        <v>34</v>
      </c>
      <c r="E9" s="108">
        <v>1731</v>
      </c>
      <c r="F9" s="108">
        <v>4019</v>
      </c>
    </row>
    <row r="10" spans="1:6" x14ac:dyDescent="0.2">
      <c r="A10" s="107" t="s">
        <v>218</v>
      </c>
      <c r="B10" s="108">
        <v>5</v>
      </c>
      <c r="C10" s="108">
        <v>0</v>
      </c>
      <c r="D10" s="108">
        <v>840</v>
      </c>
      <c r="E10" s="108">
        <v>54</v>
      </c>
      <c r="F10" s="108">
        <v>74</v>
      </c>
    </row>
    <row r="11" spans="1:6" x14ac:dyDescent="0.2">
      <c r="A11" s="107" t="s">
        <v>219</v>
      </c>
      <c r="B11" s="108">
        <v>239</v>
      </c>
      <c r="C11" s="108">
        <v>1386</v>
      </c>
      <c r="D11" s="108">
        <v>1356</v>
      </c>
      <c r="E11" s="108">
        <v>1449</v>
      </c>
      <c r="F11" s="108">
        <v>6399</v>
      </c>
    </row>
    <row r="12" spans="1:6" x14ac:dyDescent="0.2">
      <c r="A12" s="107" t="s">
        <v>220</v>
      </c>
      <c r="B12" s="108">
        <v>5287</v>
      </c>
      <c r="C12" s="108">
        <v>22068</v>
      </c>
      <c r="D12" s="108">
        <v>63449</v>
      </c>
      <c r="E12" s="108">
        <v>21897</v>
      </c>
      <c r="F12" s="108">
        <v>12161</v>
      </c>
    </row>
  </sheetData>
  <mergeCells count="1">
    <mergeCell ref="A1:F1"/>
  </mergeCells>
  <phoneticPr fontId="2"/>
  <pageMargins left="0.7" right="0.7" top="0.75" bottom="0.75" header="0.3" footer="0.3"/>
  <pageSetup paperSize="9" fitToHeight="0"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F5"/>
  <sheetViews>
    <sheetView workbookViewId="0">
      <selection activeCell="E4" sqref="E4"/>
    </sheetView>
  </sheetViews>
  <sheetFormatPr defaultColWidth="9" defaultRowHeight="13.2" x14ac:dyDescent="0.2"/>
  <cols>
    <col min="1" max="1" width="22.6640625" style="13" bestFit="1" customWidth="1"/>
    <col min="2" max="6" width="12.44140625" style="13" customWidth="1"/>
    <col min="7" max="16384" width="9" style="13"/>
  </cols>
  <sheetData>
    <row r="1" spans="1:6" x14ac:dyDescent="0.2">
      <c r="A1" s="147" t="s">
        <v>242</v>
      </c>
      <c r="B1" s="147"/>
      <c r="C1" s="147"/>
      <c r="D1" s="147"/>
      <c r="E1" s="147"/>
      <c r="F1" s="147"/>
    </row>
    <row r="2" spans="1:6" x14ac:dyDescent="0.2">
      <c r="A2" s="3" t="s">
        <v>9</v>
      </c>
      <c r="B2" s="3" t="s">
        <v>16</v>
      </c>
      <c r="C2" s="3" t="s">
        <v>221</v>
      </c>
      <c r="D2" s="3" t="s">
        <v>255</v>
      </c>
      <c r="E2" s="3" t="s">
        <v>272</v>
      </c>
      <c r="F2" s="91" t="s">
        <v>342</v>
      </c>
    </row>
    <row r="3" spans="1:6" x14ac:dyDescent="0.2">
      <c r="A3" s="14" t="s">
        <v>54</v>
      </c>
      <c r="B3" s="16">
        <v>18</v>
      </c>
      <c r="C3" s="16">
        <v>18</v>
      </c>
      <c r="D3" s="16">
        <v>18</v>
      </c>
      <c r="E3" s="16">
        <v>21</v>
      </c>
      <c r="F3" s="24">
        <v>22</v>
      </c>
    </row>
    <row r="4" spans="1:6" x14ac:dyDescent="0.2">
      <c r="A4" s="14" t="s">
        <v>55</v>
      </c>
      <c r="B4" s="16">
        <v>25</v>
      </c>
      <c r="C4" s="16">
        <v>25</v>
      </c>
      <c r="D4" s="16">
        <v>23</v>
      </c>
      <c r="E4" s="16">
        <v>27</v>
      </c>
      <c r="F4" s="24">
        <v>38</v>
      </c>
    </row>
    <row r="5" spans="1:6" x14ac:dyDescent="0.2">
      <c r="A5" s="14" t="s">
        <v>56</v>
      </c>
      <c r="B5" s="16">
        <v>4</v>
      </c>
      <c r="C5" s="16">
        <v>0</v>
      </c>
      <c r="D5" s="16">
        <v>0</v>
      </c>
      <c r="E5" s="16">
        <v>0</v>
      </c>
      <c r="F5" s="24">
        <v>1</v>
      </c>
    </row>
  </sheetData>
  <mergeCells count="1">
    <mergeCell ref="A1:F1"/>
  </mergeCells>
  <phoneticPr fontId="2"/>
  <pageMargins left="0.7" right="0.7" top="0.75" bottom="0.75" header="0.3" footer="0.3"/>
  <pageSetup paperSize="9" fitToHeight="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0699E-927A-420D-AE0A-546AC9042902}">
  <sheetPr>
    <pageSetUpPr fitToPage="1"/>
  </sheetPr>
  <dimension ref="A1:F20"/>
  <sheetViews>
    <sheetView zoomScaleNormal="100" workbookViewId="0">
      <selection activeCell="F4" sqref="F4"/>
    </sheetView>
  </sheetViews>
  <sheetFormatPr defaultColWidth="9" defaultRowHeight="13.2" x14ac:dyDescent="0.2"/>
  <cols>
    <col min="1" max="1" width="63.21875" style="92" bestFit="1" customWidth="1"/>
    <col min="2" max="6" width="12.44140625" style="92" customWidth="1"/>
    <col min="7" max="16384" width="9" style="92"/>
  </cols>
  <sheetData>
    <row r="1" spans="1:6" x14ac:dyDescent="0.2">
      <c r="A1" s="146" t="s">
        <v>108</v>
      </c>
      <c r="B1" s="146"/>
      <c r="C1" s="146"/>
      <c r="D1" s="146"/>
      <c r="E1" s="146"/>
    </row>
    <row r="2" spans="1:6" x14ac:dyDescent="0.2">
      <c r="A2" s="91" t="s">
        <v>9</v>
      </c>
      <c r="B2" s="91" t="s">
        <v>16</v>
      </c>
      <c r="C2" s="91" t="s">
        <v>221</v>
      </c>
      <c r="D2" s="91" t="s">
        <v>255</v>
      </c>
      <c r="E2" s="91" t="s">
        <v>272</v>
      </c>
      <c r="F2" s="91" t="s">
        <v>342</v>
      </c>
    </row>
    <row r="3" spans="1:6" x14ac:dyDescent="0.2">
      <c r="A3" s="107" t="s">
        <v>280</v>
      </c>
      <c r="B3" s="108">
        <v>35</v>
      </c>
      <c r="C3" s="108">
        <v>40</v>
      </c>
      <c r="D3" s="108">
        <v>25</v>
      </c>
      <c r="E3" s="108">
        <v>23</v>
      </c>
      <c r="F3" s="108">
        <v>37</v>
      </c>
    </row>
    <row r="4" spans="1:6" x14ac:dyDescent="0.2">
      <c r="A4" s="107" t="s">
        <v>281</v>
      </c>
      <c r="B4" s="108">
        <v>69</v>
      </c>
      <c r="C4" s="108">
        <v>70</v>
      </c>
      <c r="D4" s="108">
        <v>42</v>
      </c>
      <c r="E4" s="108">
        <v>44</v>
      </c>
      <c r="F4" s="108">
        <v>68</v>
      </c>
    </row>
    <row r="5" spans="1:6" x14ac:dyDescent="0.2">
      <c r="A5" s="107" t="s">
        <v>282</v>
      </c>
      <c r="B5" s="108">
        <v>32</v>
      </c>
      <c r="C5" s="108">
        <v>38</v>
      </c>
      <c r="D5" s="108">
        <v>23</v>
      </c>
      <c r="E5" s="108">
        <v>18</v>
      </c>
      <c r="F5" s="108">
        <v>12</v>
      </c>
    </row>
    <row r="6" spans="1:6" x14ac:dyDescent="0.2">
      <c r="A6" s="107" t="s">
        <v>283</v>
      </c>
      <c r="B6" s="108">
        <v>81</v>
      </c>
      <c r="C6" s="108">
        <v>80</v>
      </c>
      <c r="D6" s="108">
        <v>144</v>
      </c>
      <c r="E6" s="108">
        <v>64</v>
      </c>
      <c r="F6" s="108">
        <v>30</v>
      </c>
    </row>
    <row r="7" spans="1:6" x14ac:dyDescent="0.2">
      <c r="A7" s="107" t="s">
        <v>284</v>
      </c>
      <c r="B7" s="108">
        <v>310</v>
      </c>
      <c r="C7" s="108">
        <v>274</v>
      </c>
      <c r="D7" s="108">
        <v>277</v>
      </c>
      <c r="E7" s="108">
        <v>245</v>
      </c>
      <c r="F7" s="108">
        <v>275</v>
      </c>
    </row>
    <row r="8" spans="1:6" x14ac:dyDescent="0.2">
      <c r="A8" s="107" t="s">
        <v>285</v>
      </c>
      <c r="B8" s="108">
        <v>406</v>
      </c>
      <c r="C8" s="108">
        <v>360</v>
      </c>
      <c r="D8" s="108">
        <v>450</v>
      </c>
      <c r="E8" s="108">
        <v>331</v>
      </c>
      <c r="F8" s="108">
        <v>376</v>
      </c>
    </row>
    <row r="9" spans="1:6" x14ac:dyDescent="0.2">
      <c r="A9" s="107" t="s">
        <v>286</v>
      </c>
      <c r="B9" s="108">
        <v>336</v>
      </c>
      <c r="C9" s="108">
        <v>316</v>
      </c>
      <c r="D9" s="108">
        <v>281</v>
      </c>
      <c r="E9" s="108">
        <v>255</v>
      </c>
      <c r="F9" s="108">
        <v>197</v>
      </c>
    </row>
    <row r="10" spans="1:6" x14ac:dyDescent="0.2">
      <c r="A10" s="107" t="s">
        <v>287</v>
      </c>
      <c r="B10" s="108">
        <v>353</v>
      </c>
      <c r="C10" s="108">
        <v>318</v>
      </c>
      <c r="D10" s="108">
        <v>282</v>
      </c>
      <c r="E10" s="108">
        <v>282</v>
      </c>
      <c r="F10" s="108">
        <v>211</v>
      </c>
    </row>
    <row r="11" spans="1:6" x14ac:dyDescent="0.2">
      <c r="A11" s="107" t="s">
        <v>113</v>
      </c>
      <c r="B11" s="108">
        <v>636</v>
      </c>
      <c r="C11" s="108">
        <v>688</v>
      </c>
      <c r="D11" s="108">
        <v>629</v>
      </c>
      <c r="E11" s="108">
        <v>655</v>
      </c>
      <c r="F11" s="108">
        <v>644</v>
      </c>
    </row>
    <row r="12" spans="1:6" x14ac:dyDescent="0.2">
      <c r="A12" s="107" t="s">
        <v>114</v>
      </c>
      <c r="B12" s="108">
        <v>772</v>
      </c>
      <c r="C12" s="108">
        <v>794</v>
      </c>
      <c r="D12" s="108">
        <v>757</v>
      </c>
      <c r="E12" s="108">
        <v>774</v>
      </c>
      <c r="F12" s="108">
        <v>781</v>
      </c>
    </row>
    <row r="13" spans="1:6" x14ac:dyDescent="0.2">
      <c r="A13" s="107" t="s">
        <v>226</v>
      </c>
      <c r="B13" s="108">
        <v>203</v>
      </c>
      <c r="C13" s="108">
        <v>281</v>
      </c>
      <c r="D13" s="108">
        <v>234</v>
      </c>
      <c r="E13" s="108">
        <v>194</v>
      </c>
      <c r="F13" s="108">
        <v>253</v>
      </c>
    </row>
    <row r="14" spans="1:6" x14ac:dyDescent="0.2">
      <c r="A14" s="107" t="s">
        <v>227</v>
      </c>
      <c r="B14" s="108">
        <v>217</v>
      </c>
      <c r="C14" s="108">
        <v>287</v>
      </c>
      <c r="D14" s="108">
        <v>243</v>
      </c>
      <c r="E14" s="108">
        <v>211</v>
      </c>
      <c r="F14" s="108">
        <v>273</v>
      </c>
    </row>
    <row r="15" spans="1:6" x14ac:dyDescent="0.2">
      <c r="A15" s="107" t="s">
        <v>228</v>
      </c>
      <c r="B15" s="108">
        <v>132</v>
      </c>
      <c r="C15" s="108">
        <v>109</v>
      </c>
      <c r="D15" s="108">
        <v>86</v>
      </c>
      <c r="E15" s="108">
        <v>64</v>
      </c>
      <c r="F15" s="108">
        <v>44</v>
      </c>
    </row>
    <row r="16" spans="1:6" x14ac:dyDescent="0.2">
      <c r="A16" s="107" t="s">
        <v>229</v>
      </c>
      <c r="B16" s="108">
        <v>161</v>
      </c>
      <c r="C16" s="108">
        <v>131</v>
      </c>
      <c r="D16" s="108">
        <v>107</v>
      </c>
      <c r="E16" s="108">
        <v>75</v>
      </c>
      <c r="F16" s="108">
        <v>66</v>
      </c>
    </row>
    <row r="17" spans="1:6" x14ac:dyDescent="0.2">
      <c r="A17" s="107" t="s">
        <v>230</v>
      </c>
      <c r="B17" s="108">
        <v>39</v>
      </c>
      <c r="C17" s="108">
        <v>72</v>
      </c>
      <c r="D17" s="108">
        <v>83</v>
      </c>
      <c r="E17" s="108">
        <v>113</v>
      </c>
      <c r="F17" s="108">
        <v>86</v>
      </c>
    </row>
    <row r="18" spans="1:6" x14ac:dyDescent="0.2">
      <c r="A18" s="107" t="s">
        <v>231</v>
      </c>
      <c r="B18" s="108">
        <v>41</v>
      </c>
      <c r="C18" s="108">
        <v>82</v>
      </c>
      <c r="D18" s="108">
        <v>85</v>
      </c>
      <c r="E18" s="108">
        <v>117</v>
      </c>
      <c r="F18" s="108">
        <v>93</v>
      </c>
    </row>
    <row r="19" spans="1:6" x14ac:dyDescent="0.2">
      <c r="A19" s="107" t="s">
        <v>115</v>
      </c>
      <c r="B19" s="108">
        <v>1349</v>
      </c>
      <c r="C19" s="108">
        <v>1356</v>
      </c>
      <c r="D19" s="108">
        <v>1235</v>
      </c>
      <c r="E19" s="108">
        <v>1196</v>
      </c>
      <c r="F19" s="108">
        <v>1165</v>
      </c>
    </row>
    <row r="20" spans="1:6" x14ac:dyDescent="0.2">
      <c r="A20" s="107" t="s">
        <v>116</v>
      </c>
      <c r="B20" s="108">
        <v>1681</v>
      </c>
      <c r="C20" s="108">
        <v>1622</v>
      </c>
      <c r="D20" s="108">
        <v>1675</v>
      </c>
      <c r="E20" s="108">
        <v>1495</v>
      </c>
      <c r="F20" s="108">
        <v>1466</v>
      </c>
    </row>
  </sheetData>
  <mergeCells count="1">
    <mergeCell ref="A1:E1"/>
  </mergeCells>
  <phoneticPr fontId="2"/>
  <pageMargins left="0.7" right="0.7" top="0.75" bottom="0.75" header="0.3" footer="0.3"/>
  <pageSetup paperSize="9" fitToHeight="0"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G19"/>
  <sheetViews>
    <sheetView zoomScaleNormal="100" workbookViewId="0">
      <selection activeCell="A15" sqref="A15:G15"/>
    </sheetView>
  </sheetViews>
  <sheetFormatPr defaultColWidth="9" defaultRowHeight="13.2" x14ac:dyDescent="0.2"/>
  <cols>
    <col min="1" max="1" width="48.44140625" style="92" bestFit="1" customWidth="1"/>
    <col min="2" max="7" width="12.44140625" style="92" customWidth="1"/>
    <col min="8" max="16384" width="9" style="92"/>
  </cols>
  <sheetData>
    <row r="1" spans="1:7" x14ac:dyDescent="0.2">
      <c r="A1" s="146" t="s">
        <v>391</v>
      </c>
      <c r="B1" s="146"/>
      <c r="C1" s="146"/>
      <c r="D1" s="146"/>
      <c r="E1" s="146"/>
      <c r="F1" s="146"/>
    </row>
    <row r="2" spans="1:7" ht="39.6" x14ac:dyDescent="0.2">
      <c r="A2" s="91" t="s">
        <v>63</v>
      </c>
      <c r="B2" s="93" t="s">
        <v>277</v>
      </c>
      <c r="C2" s="93" t="s">
        <v>357</v>
      </c>
      <c r="D2" s="93" t="s">
        <v>278</v>
      </c>
      <c r="E2" s="93" t="s">
        <v>358</v>
      </c>
      <c r="F2" s="93" t="s">
        <v>279</v>
      </c>
      <c r="G2" s="93" t="s">
        <v>359</v>
      </c>
    </row>
    <row r="3" spans="1:7" x14ac:dyDescent="0.2">
      <c r="A3" s="107" t="s">
        <v>109</v>
      </c>
      <c r="B3" s="121">
        <v>23</v>
      </c>
      <c r="C3" s="121">
        <v>37</v>
      </c>
      <c r="D3" s="121">
        <v>44</v>
      </c>
      <c r="E3" s="121">
        <v>68</v>
      </c>
      <c r="F3" s="121">
        <v>17</v>
      </c>
      <c r="G3" s="121">
        <v>22</v>
      </c>
    </row>
    <row r="4" spans="1:7" x14ac:dyDescent="0.2">
      <c r="A4" s="107" t="s">
        <v>110</v>
      </c>
      <c r="B4" s="122">
        <v>18</v>
      </c>
      <c r="C4" s="122">
        <v>12</v>
      </c>
      <c r="D4" s="122">
        <v>64</v>
      </c>
      <c r="E4" s="122">
        <v>30</v>
      </c>
      <c r="F4" s="122">
        <v>10</v>
      </c>
      <c r="G4" s="122">
        <v>3</v>
      </c>
    </row>
    <row r="5" spans="1:7" x14ac:dyDescent="0.2">
      <c r="A5" s="107" t="s">
        <v>111</v>
      </c>
      <c r="B5" s="122">
        <v>245</v>
      </c>
      <c r="C5" s="122">
        <v>275</v>
      </c>
      <c r="D5" s="122">
        <v>331</v>
      </c>
      <c r="E5" s="122">
        <v>376</v>
      </c>
      <c r="F5" s="122">
        <v>0</v>
      </c>
      <c r="G5" s="122">
        <v>0</v>
      </c>
    </row>
    <row r="6" spans="1:7" x14ac:dyDescent="0.2">
      <c r="A6" s="107" t="s">
        <v>112</v>
      </c>
      <c r="B6" s="122">
        <v>255</v>
      </c>
      <c r="C6" s="122">
        <v>197</v>
      </c>
      <c r="D6" s="122">
        <v>282</v>
      </c>
      <c r="E6" s="122">
        <v>211</v>
      </c>
      <c r="F6" s="122">
        <v>12</v>
      </c>
      <c r="G6" s="122">
        <v>5</v>
      </c>
    </row>
    <row r="7" spans="1:7" x14ac:dyDescent="0.2">
      <c r="A7" s="107" t="s">
        <v>117</v>
      </c>
      <c r="B7" s="122">
        <v>655</v>
      </c>
      <c r="C7" s="122">
        <v>644</v>
      </c>
      <c r="D7" s="122">
        <v>774</v>
      </c>
      <c r="E7" s="122">
        <v>781</v>
      </c>
      <c r="F7" s="122">
        <v>50</v>
      </c>
      <c r="G7" s="122">
        <v>23</v>
      </c>
    </row>
    <row r="8" spans="1:7" x14ac:dyDescent="0.2">
      <c r="A8" s="107" t="s">
        <v>232</v>
      </c>
      <c r="B8" s="122">
        <v>194</v>
      </c>
      <c r="C8" s="122">
        <v>253</v>
      </c>
      <c r="D8" s="122">
        <v>211</v>
      </c>
      <c r="E8" s="122">
        <v>273</v>
      </c>
      <c r="F8" s="122">
        <v>0</v>
      </c>
      <c r="G8" s="122">
        <v>0</v>
      </c>
    </row>
    <row r="9" spans="1:7" x14ac:dyDescent="0.2">
      <c r="A9" s="107" t="s">
        <v>233</v>
      </c>
      <c r="B9" s="122">
        <v>64</v>
      </c>
      <c r="C9" s="122">
        <v>44</v>
      </c>
      <c r="D9" s="122">
        <v>75</v>
      </c>
      <c r="E9" s="122">
        <v>66</v>
      </c>
      <c r="F9" s="122">
        <v>18</v>
      </c>
      <c r="G9" s="122">
        <v>9</v>
      </c>
    </row>
    <row r="10" spans="1:7" x14ac:dyDescent="0.2">
      <c r="A10" s="107" t="s">
        <v>234</v>
      </c>
      <c r="B10" s="122">
        <v>113</v>
      </c>
      <c r="C10" s="122">
        <v>86</v>
      </c>
      <c r="D10" s="122">
        <v>117</v>
      </c>
      <c r="E10" s="122">
        <v>93</v>
      </c>
      <c r="F10" s="122">
        <v>1</v>
      </c>
      <c r="G10" s="122">
        <v>3</v>
      </c>
    </row>
    <row r="11" spans="1:7" x14ac:dyDescent="0.2">
      <c r="A11" s="107" t="s">
        <v>118</v>
      </c>
      <c r="B11" s="122">
        <v>1196</v>
      </c>
      <c r="C11" s="122">
        <v>1165</v>
      </c>
      <c r="D11" s="122">
        <v>1495</v>
      </c>
      <c r="E11" s="122">
        <v>1466</v>
      </c>
      <c r="F11" s="122">
        <v>89</v>
      </c>
      <c r="G11" s="122">
        <v>53</v>
      </c>
    </row>
    <row r="12" spans="1:7" s="120" customFormat="1" ht="43.5" customHeight="1" x14ac:dyDescent="0.2">
      <c r="A12" s="157" t="s">
        <v>392</v>
      </c>
      <c r="B12" s="157"/>
      <c r="C12" s="157"/>
      <c r="D12" s="157"/>
      <c r="E12" s="157"/>
      <c r="F12" s="157"/>
      <c r="G12" s="157"/>
    </row>
    <row r="13" spans="1:7" s="123" customFormat="1" ht="47.25" customHeight="1" x14ac:dyDescent="0.2">
      <c r="A13" s="162" t="s">
        <v>396</v>
      </c>
      <c r="B13" s="162"/>
      <c r="C13" s="162"/>
      <c r="D13" s="162"/>
      <c r="E13" s="162"/>
      <c r="F13" s="162"/>
      <c r="G13" s="162"/>
    </row>
    <row r="14" spans="1:7" s="120" customFormat="1" ht="48.75" customHeight="1" x14ac:dyDescent="0.2">
      <c r="A14" s="153" t="s">
        <v>393</v>
      </c>
      <c r="B14" s="153"/>
      <c r="C14" s="153"/>
      <c r="D14" s="153"/>
      <c r="E14" s="153"/>
      <c r="F14" s="153"/>
      <c r="G14" s="153"/>
    </row>
    <row r="15" spans="1:7" s="120" customFormat="1" ht="49.5" customHeight="1" x14ac:dyDescent="0.2">
      <c r="A15" s="153" t="s">
        <v>394</v>
      </c>
      <c r="B15" s="153"/>
      <c r="C15" s="153"/>
      <c r="D15" s="153"/>
      <c r="E15" s="153"/>
      <c r="F15" s="153"/>
      <c r="G15" s="153"/>
    </row>
    <row r="16" spans="1:7" s="120" customFormat="1" x14ac:dyDescent="0.2">
      <c r="A16" s="154"/>
      <c r="B16" s="154"/>
      <c r="C16" s="154"/>
      <c r="D16" s="154"/>
      <c r="E16" s="154"/>
      <c r="F16" s="154"/>
    </row>
    <row r="17" s="120" customFormat="1" x14ac:dyDescent="0.2"/>
    <row r="18" s="120" customFormat="1" x14ac:dyDescent="0.2"/>
    <row r="19" s="120" customFormat="1" x14ac:dyDescent="0.2"/>
  </sheetData>
  <mergeCells count="6">
    <mergeCell ref="A16:F16"/>
    <mergeCell ref="A1:F1"/>
    <mergeCell ref="A12:G12"/>
    <mergeCell ref="A13:G13"/>
    <mergeCell ref="A14:G14"/>
    <mergeCell ref="A15:G15"/>
  </mergeCells>
  <phoneticPr fontId="2"/>
  <pageMargins left="0.7" right="0.7" top="0.75" bottom="0.75" header="0.3" footer="0.3"/>
  <pageSetup paperSize="9" scale="8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9"/>
  <sheetViews>
    <sheetView workbookViewId="0">
      <selection activeCell="E22" sqref="E22"/>
    </sheetView>
  </sheetViews>
  <sheetFormatPr defaultColWidth="9" defaultRowHeight="13.2" x14ac:dyDescent="0.2"/>
  <cols>
    <col min="1" max="2" width="17.44140625" style="92" customWidth="1"/>
    <col min="3" max="16384" width="9" style="92"/>
  </cols>
  <sheetData>
    <row r="1" spans="1:7" x14ac:dyDescent="0.2">
      <c r="A1" s="109" t="s">
        <v>369</v>
      </c>
      <c r="B1" s="109"/>
      <c r="C1" s="109"/>
    </row>
    <row r="2" spans="1:7" x14ac:dyDescent="0.2">
      <c r="A2" s="91" t="s">
        <v>9</v>
      </c>
      <c r="B2" s="91" t="s">
        <v>27</v>
      </c>
    </row>
    <row r="3" spans="1:7" x14ac:dyDescent="0.2">
      <c r="A3" s="110" t="s">
        <v>265</v>
      </c>
      <c r="B3" s="111">
        <v>0.42105263157894735</v>
      </c>
    </row>
    <row r="4" spans="1:7" x14ac:dyDescent="0.2">
      <c r="A4" s="110" t="s">
        <v>19</v>
      </c>
      <c r="B4" s="111">
        <v>0.15789473684210525</v>
      </c>
    </row>
    <row r="5" spans="1:7" x14ac:dyDescent="0.2">
      <c r="A5" s="110" t="s">
        <v>21</v>
      </c>
      <c r="B5" s="111">
        <v>7.8947368421052627E-2</v>
      </c>
    </row>
    <row r="6" spans="1:7" x14ac:dyDescent="0.2">
      <c r="A6" s="110" t="s">
        <v>23</v>
      </c>
      <c r="B6" s="111">
        <v>5.2631578947368418E-2</v>
      </c>
    </row>
    <row r="7" spans="1:7" x14ac:dyDescent="0.2">
      <c r="A7" s="110" t="s">
        <v>24</v>
      </c>
      <c r="B7" s="111">
        <v>0.18421052631578946</v>
      </c>
    </row>
    <row r="8" spans="1:7" x14ac:dyDescent="0.2">
      <c r="A8" s="110" t="s">
        <v>26</v>
      </c>
      <c r="B8" s="111">
        <v>0.10526315789473684</v>
      </c>
    </row>
    <row r="9" spans="1:7" s="105" customFormat="1" x14ac:dyDescent="0.2">
      <c r="A9" s="148"/>
      <c r="B9" s="148"/>
      <c r="C9" s="148"/>
      <c r="D9" s="148"/>
      <c r="E9" s="148"/>
      <c r="F9" s="148"/>
      <c r="G9" s="148"/>
    </row>
  </sheetData>
  <mergeCells count="1">
    <mergeCell ref="A9:G9"/>
  </mergeCells>
  <phoneticPr fontId="2"/>
  <pageMargins left="0.7" right="0.7" top="0.75" bottom="0.75" header="0.3" footer="0.3"/>
  <pageSetup paperSize="9" fitToHeight="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K7"/>
  <sheetViews>
    <sheetView workbookViewId="0">
      <selection activeCell="D13" sqref="D13"/>
    </sheetView>
  </sheetViews>
  <sheetFormatPr defaultColWidth="9" defaultRowHeight="13.2" x14ac:dyDescent="0.2"/>
  <cols>
    <col min="1" max="1" width="16.44140625" style="13" bestFit="1" customWidth="1"/>
    <col min="2" max="11" width="12.44140625" style="13" customWidth="1"/>
    <col min="12" max="16384" width="9" style="13"/>
  </cols>
  <sheetData>
    <row r="1" spans="1:11" x14ac:dyDescent="0.2">
      <c r="A1" s="163" t="s">
        <v>243</v>
      </c>
      <c r="B1" s="163"/>
      <c r="C1" s="163"/>
      <c r="D1" s="163"/>
      <c r="E1" s="163"/>
      <c r="F1" s="163"/>
      <c r="G1" s="163"/>
      <c r="H1" s="163"/>
      <c r="I1" s="163"/>
    </row>
    <row r="2" spans="1:11" ht="49.5" customHeight="1" x14ac:dyDescent="0.2">
      <c r="A2" s="3" t="s">
        <v>9</v>
      </c>
      <c r="B2" s="15" t="s">
        <v>119</v>
      </c>
      <c r="C2" s="15" t="s">
        <v>120</v>
      </c>
      <c r="D2" s="15" t="s">
        <v>235</v>
      </c>
      <c r="E2" s="15" t="s">
        <v>236</v>
      </c>
      <c r="F2" s="15" t="s">
        <v>268</v>
      </c>
      <c r="G2" s="15" t="s">
        <v>269</v>
      </c>
      <c r="H2" s="15" t="s">
        <v>288</v>
      </c>
      <c r="I2" s="15" t="s">
        <v>289</v>
      </c>
      <c r="J2" s="15" t="s">
        <v>362</v>
      </c>
      <c r="K2" s="15" t="s">
        <v>363</v>
      </c>
    </row>
    <row r="3" spans="1:11" x14ac:dyDescent="0.2">
      <c r="A3" s="14" t="s">
        <v>0</v>
      </c>
      <c r="B3" s="16">
        <v>162</v>
      </c>
      <c r="C3" s="16">
        <v>159</v>
      </c>
      <c r="D3" s="16">
        <v>165</v>
      </c>
      <c r="E3" s="16">
        <v>164</v>
      </c>
      <c r="F3" s="16">
        <v>135</v>
      </c>
      <c r="G3" s="16">
        <v>134</v>
      </c>
      <c r="H3" s="24">
        <v>251</v>
      </c>
      <c r="I3" s="24">
        <v>250</v>
      </c>
      <c r="J3" s="24">
        <v>193</v>
      </c>
      <c r="K3" s="24">
        <v>193</v>
      </c>
    </row>
    <row r="4" spans="1:11" x14ac:dyDescent="0.2">
      <c r="A4" s="14" t="s">
        <v>2</v>
      </c>
      <c r="B4" s="16">
        <v>23661</v>
      </c>
      <c r="C4" s="16">
        <v>14785</v>
      </c>
      <c r="D4" s="16">
        <v>18979</v>
      </c>
      <c r="E4" s="16">
        <v>12364</v>
      </c>
      <c r="F4" s="16">
        <v>15289</v>
      </c>
      <c r="G4" s="16">
        <v>9892</v>
      </c>
      <c r="H4" s="24">
        <v>11390</v>
      </c>
      <c r="I4" s="24">
        <v>8175</v>
      </c>
      <c r="J4" s="24">
        <v>10203</v>
      </c>
      <c r="K4" s="24">
        <v>6501</v>
      </c>
    </row>
    <row r="5" spans="1:11" x14ac:dyDescent="0.2">
      <c r="A5" s="14" t="s">
        <v>121</v>
      </c>
      <c r="B5" s="16">
        <v>848</v>
      </c>
      <c r="C5" s="16">
        <v>826</v>
      </c>
      <c r="D5" s="16">
        <v>536</v>
      </c>
      <c r="E5" s="16">
        <v>524</v>
      </c>
      <c r="F5" s="16">
        <v>500</v>
      </c>
      <c r="G5" s="16">
        <v>487</v>
      </c>
      <c r="H5" s="24">
        <v>240</v>
      </c>
      <c r="I5" s="24">
        <v>239</v>
      </c>
      <c r="J5" s="24">
        <v>245</v>
      </c>
      <c r="K5" s="24">
        <v>244</v>
      </c>
    </row>
    <row r="6" spans="1:11" x14ac:dyDescent="0.2">
      <c r="A6" s="14" t="s">
        <v>122</v>
      </c>
      <c r="B6" s="16">
        <v>24671</v>
      </c>
      <c r="C6" s="16">
        <v>15770</v>
      </c>
      <c r="D6" s="16">
        <v>19680</v>
      </c>
      <c r="E6" s="16">
        <v>13052</v>
      </c>
      <c r="F6" s="16">
        <v>15924</v>
      </c>
      <c r="G6" s="16">
        <v>10513</v>
      </c>
      <c r="H6" s="24">
        <f>SUM(H3:H5)</f>
        <v>11881</v>
      </c>
      <c r="I6" s="24">
        <f>SUM(I3:I5)</f>
        <v>8664</v>
      </c>
      <c r="J6" s="24">
        <f>SUM(J3:J5)</f>
        <v>10641</v>
      </c>
      <c r="K6" s="24">
        <f>SUM(K3:K5)</f>
        <v>6938</v>
      </c>
    </row>
    <row r="7" spans="1:11" ht="13.2" customHeight="1" x14ac:dyDescent="0.2">
      <c r="A7" s="164" t="s">
        <v>397</v>
      </c>
      <c r="B7" s="164"/>
      <c r="C7" s="164"/>
      <c r="D7" s="164"/>
      <c r="E7" s="164"/>
      <c r="F7" s="164"/>
      <c r="G7" s="164"/>
      <c r="H7" s="164"/>
      <c r="I7" s="164"/>
      <c r="J7" s="164"/>
    </row>
  </sheetData>
  <mergeCells count="2">
    <mergeCell ref="A1:I1"/>
    <mergeCell ref="A7:J7"/>
  </mergeCells>
  <phoneticPr fontId="2"/>
  <pageMargins left="0.7" right="0.7" top="0.75" bottom="0.75" header="0.3" footer="0.3"/>
  <pageSetup paperSize="9" scale="94" fitToHeight="0"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F5"/>
  <sheetViews>
    <sheetView workbookViewId="0">
      <selection activeCell="D30" sqref="D30"/>
    </sheetView>
  </sheetViews>
  <sheetFormatPr defaultColWidth="9" defaultRowHeight="13.2" x14ac:dyDescent="0.2"/>
  <cols>
    <col min="1" max="1" width="45.6640625" style="13" customWidth="1"/>
    <col min="2" max="6" width="12.44140625" style="13" customWidth="1"/>
    <col min="7" max="16384" width="9" style="13"/>
  </cols>
  <sheetData>
    <row r="1" spans="1:6" x14ac:dyDescent="0.2">
      <c r="A1" s="147" t="s">
        <v>123</v>
      </c>
      <c r="B1" s="147"/>
      <c r="C1" s="147"/>
      <c r="D1" s="147"/>
      <c r="E1" s="147"/>
    </row>
    <row r="2" spans="1:6" x14ac:dyDescent="0.2">
      <c r="A2" s="3" t="s">
        <v>9</v>
      </c>
      <c r="B2" s="124" t="s">
        <v>16</v>
      </c>
      <c r="C2" s="91" t="s">
        <v>221</v>
      </c>
      <c r="D2" s="91" t="s">
        <v>255</v>
      </c>
      <c r="E2" s="91" t="s">
        <v>272</v>
      </c>
      <c r="F2" s="91" t="s">
        <v>342</v>
      </c>
    </row>
    <row r="3" spans="1:6" x14ac:dyDescent="0.2">
      <c r="A3" s="14" t="s">
        <v>124</v>
      </c>
      <c r="B3" s="108">
        <v>7186</v>
      </c>
      <c r="C3" s="108">
        <v>3394</v>
      </c>
      <c r="D3" s="108">
        <v>2612</v>
      </c>
      <c r="E3" s="108">
        <v>1955</v>
      </c>
      <c r="F3" s="108">
        <v>1823</v>
      </c>
    </row>
    <row r="4" spans="1:6" ht="26.4" x14ac:dyDescent="0.2">
      <c r="A4" s="8" t="s">
        <v>238</v>
      </c>
      <c r="B4" s="108">
        <v>6932</v>
      </c>
      <c r="C4" s="108">
        <v>3308</v>
      </c>
      <c r="D4" s="108">
        <v>2556</v>
      </c>
      <c r="E4" s="108">
        <v>1920</v>
      </c>
      <c r="F4" s="108">
        <v>1770</v>
      </c>
    </row>
    <row r="5" spans="1:6" s="4" customFormat="1" ht="13.5" customHeight="1" x14ac:dyDescent="0.2">
      <c r="A5" s="164" t="s">
        <v>237</v>
      </c>
      <c r="B5" s="164"/>
      <c r="C5" s="164"/>
      <c r="D5" s="164"/>
      <c r="E5" s="164"/>
      <c r="F5" s="164"/>
    </row>
  </sheetData>
  <mergeCells count="2">
    <mergeCell ref="A1:E1"/>
    <mergeCell ref="A5:F5"/>
  </mergeCells>
  <phoneticPr fontId="2"/>
  <pageMargins left="0.7" right="0.7" top="0.75" bottom="0.75" header="0.3" footer="0.3"/>
  <pageSetup paperSize="9" fitToHeight="0"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F4"/>
  <sheetViews>
    <sheetView workbookViewId="0">
      <selection activeCell="E4" sqref="E4"/>
    </sheetView>
  </sheetViews>
  <sheetFormatPr defaultColWidth="9" defaultRowHeight="13.2" x14ac:dyDescent="0.2"/>
  <cols>
    <col min="1" max="1" width="50.44140625" style="13" bestFit="1" customWidth="1"/>
    <col min="2" max="6" width="12.33203125" style="13" customWidth="1"/>
    <col min="7" max="16384" width="9" style="13"/>
  </cols>
  <sheetData>
    <row r="1" spans="1:6" x14ac:dyDescent="0.2">
      <c r="A1" s="147" t="s">
        <v>127</v>
      </c>
      <c r="B1" s="147"/>
      <c r="C1" s="147"/>
      <c r="D1" s="147"/>
      <c r="E1" s="147"/>
      <c r="F1" s="20"/>
    </row>
    <row r="2" spans="1:6" x14ac:dyDescent="0.2">
      <c r="A2" s="3" t="s">
        <v>9</v>
      </c>
      <c r="B2" s="124" t="s">
        <v>16</v>
      </c>
      <c r="C2" s="91" t="s">
        <v>221</v>
      </c>
      <c r="D2" s="91" t="s">
        <v>255</v>
      </c>
      <c r="E2" s="91" t="s">
        <v>272</v>
      </c>
      <c r="F2" s="91" t="s">
        <v>342</v>
      </c>
    </row>
    <row r="3" spans="1:6" x14ac:dyDescent="0.2">
      <c r="A3" s="14" t="s">
        <v>125</v>
      </c>
      <c r="B3" s="108">
        <v>3030</v>
      </c>
      <c r="C3" s="108">
        <v>1753</v>
      </c>
      <c r="D3" s="108">
        <v>1099</v>
      </c>
      <c r="E3" s="108">
        <v>1047</v>
      </c>
      <c r="F3" s="108">
        <v>1279</v>
      </c>
    </row>
    <row r="4" spans="1:6" x14ac:dyDescent="0.2">
      <c r="A4" s="14" t="s">
        <v>126</v>
      </c>
      <c r="B4" s="108">
        <v>3010</v>
      </c>
      <c r="C4" s="108">
        <v>1744</v>
      </c>
      <c r="D4" s="108">
        <v>1085</v>
      </c>
      <c r="E4" s="108">
        <v>1039</v>
      </c>
      <c r="F4" s="108">
        <v>1278</v>
      </c>
    </row>
  </sheetData>
  <mergeCells count="1">
    <mergeCell ref="A1:E1"/>
  </mergeCells>
  <phoneticPr fontId="2"/>
  <pageMargins left="0.7" right="0.7" top="0.75" bottom="0.75" header="0.3" footer="0.3"/>
  <pageSetup paperSize="9" fitToHeight="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F3"/>
  <sheetViews>
    <sheetView workbookViewId="0">
      <selection activeCell="E4" sqref="E4"/>
    </sheetView>
  </sheetViews>
  <sheetFormatPr defaultColWidth="9" defaultRowHeight="13.2" x14ac:dyDescent="0.2"/>
  <cols>
    <col min="1" max="1" width="50.44140625" style="92" bestFit="1" customWidth="1"/>
    <col min="2" max="6" width="12.33203125" style="92" customWidth="1"/>
    <col min="7" max="16384" width="9" style="92"/>
  </cols>
  <sheetData>
    <row r="1" spans="1:6" x14ac:dyDescent="0.2">
      <c r="A1" s="151" t="s">
        <v>253</v>
      </c>
      <c r="B1" s="151"/>
      <c r="C1" s="151"/>
      <c r="D1" s="151"/>
      <c r="E1" s="151"/>
      <c r="F1" s="125"/>
    </row>
    <row r="2" spans="1:6" x14ac:dyDescent="0.2">
      <c r="A2" s="91" t="s">
        <v>9</v>
      </c>
      <c r="B2" s="91" t="s">
        <v>16</v>
      </c>
      <c r="C2" s="91" t="s">
        <v>221</v>
      </c>
      <c r="D2" s="91" t="s">
        <v>255</v>
      </c>
      <c r="E2" s="91" t="s">
        <v>272</v>
      </c>
      <c r="F2" s="91" t="s">
        <v>342</v>
      </c>
    </row>
    <row r="3" spans="1:6" x14ac:dyDescent="0.2">
      <c r="A3" s="107" t="s">
        <v>254</v>
      </c>
      <c r="B3" s="108">
        <v>2373</v>
      </c>
      <c r="C3" s="108">
        <v>2450</v>
      </c>
      <c r="D3" s="108">
        <v>1234</v>
      </c>
      <c r="E3" s="108">
        <v>707</v>
      </c>
      <c r="F3" s="108">
        <v>227</v>
      </c>
    </row>
  </sheetData>
  <mergeCells count="1">
    <mergeCell ref="A1:E1"/>
  </mergeCells>
  <phoneticPr fontId="2"/>
  <pageMargins left="0.7" right="0.7" top="0.75" bottom="0.75" header="0.3" footer="0.3"/>
  <pageSetup paperSize="9" fitToHeight="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G14"/>
  <sheetViews>
    <sheetView workbookViewId="0">
      <selection activeCell="E4" sqref="E4"/>
    </sheetView>
  </sheetViews>
  <sheetFormatPr defaultColWidth="9" defaultRowHeight="13.2" x14ac:dyDescent="0.2"/>
  <cols>
    <col min="1" max="1" width="22.44140625" style="13" bestFit="1" customWidth="1"/>
    <col min="2" max="2" width="15" style="7" customWidth="1"/>
    <col min="3" max="4" width="13" style="7" customWidth="1"/>
    <col min="5" max="6" width="13" style="13" customWidth="1"/>
    <col min="7" max="16384" width="9" style="13"/>
  </cols>
  <sheetData>
    <row r="1" spans="1:7" x14ac:dyDescent="0.2">
      <c r="A1" s="147" t="s">
        <v>244</v>
      </c>
      <c r="B1" s="147"/>
      <c r="C1" s="147"/>
      <c r="D1" s="147"/>
    </row>
    <row r="2" spans="1:7" x14ac:dyDescent="0.2">
      <c r="A2" s="168"/>
      <c r="B2" s="169"/>
      <c r="C2" s="31" t="s">
        <v>301</v>
      </c>
      <c r="D2" s="32" t="s">
        <v>302</v>
      </c>
      <c r="E2" s="33" t="s">
        <v>303</v>
      </c>
      <c r="F2" s="33" t="s">
        <v>304</v>
      </c>
    </row>
    <row r="3" spans="1:7" ht="13.2" customHeight="1" x14ac:dyDescent="0.2">
      <c r="A3" s="165" t="s">
        <v>305</v>
      </c>
      <c r="B3" s="165"/>
      <c r="C3" s="35">
        <v>14</v>
      </c>
      <c r="D3" s="36">
        <v>6</v>
      </c>
      <c r="E3" s="37">
        <f>SUM(C3:D3)</f>
        <v>20</v>
      </c>
      <c r="F3" s="38">
        <f>E3/$E$14</f>
        <v>1.1074197120708749E-2</v>
      </c>
    </row>
    <row r="4" spans="1:7" x14ac:dyDescent="0.2">
      <c r="A4" s="165" t="s">
        <v>306</v>
      </c>
      <c r="B4" s="165"/>
      <c r="C4" s="35">
        <v>290</v>
      </c>
      <c r="D4" s="36">
        <v>112</v>
      </c>
      <c r="E4" s="37">
        <f t="shared" ref="E4:E13" si="0">SUM(C4:D4)</f>
        <v>402</v>
      </c>
      <c r="F4" s="38">
        <f t="shared" ref="F4:F13" si="1">E4/$E$14</f>
        <v>0.22259136212624583</v>
      </c>
    </row>
    <row r="5" spans="1:7" x14ac:dyDescent="0.2">
      <c r="A5" s="165" t="s">
        <v>308</v>
      </c>
      <c r="B5" s="165"/>
      <c r="C5" s="35">
        <v>174</v>
      </c>
      <c r="D5" s="36">
        <v>91</v>
      </c>
      <c r="E5" s="37">
        <f t="shared" si="0"/>
        <v>265</v>
      </c>
      <c r="F5" s="38">
        <f t="shared" si="1"/>
        <v>0.14673311184939092</v>
      </c>
    </row>
    <row r="6" spans="1:7" x14ac:dyDescent="0.2">
      <c r="A6" s="165" t="s">
        <v>309</v>
      </c>
      <c r="B6" s="165"/>
      <c r="C6" s="35">
        <v>216</v>
      </c>
      <c r="D6" s="36">
        <v>103</v>
      </c>
      <c r="E6" s="37">
        <f t="shared" si="0"/>
        <v>319</v>
      </c>
      <c r="F6" s="38">
        <f t="shared" si="1"/>
        <v>0.17663344407530454</v>
      </c>
    </row>
    <row r="7" spans="1:7" x14ac:dyDescent="0.2">
      <c r="A7" s="165" t="s">
        <v>310</v>
      </c>
      <c r="B7" s="165"/>
      <c r="C7" s="35">
        <v>164</v>
      </c>
      <c r="D7" s="36">
        <v>117</v>
      </c>
      <c r="E7" s="37">
        <f t="shared" si="0"/>
        <v>281</v>
      </c>
      <c r="F7" s="38">
        <f t="shared" si="1"/>
        <v>0.15559246954595793</v>
      </c>
    </row>
    <row r="8" spans="1:7" x14ac:dyDescent="0.2">
      <c r="A8" s="165" t="s">
        <v>311</v>
      </c>
      <c r="B8" s="165"/>
      <c r="C8" s="41">
        <v>50</v>
      </c>
      <c r="D8" s="42">
        <v>33</v>
      </c>
      <c r="E8" s="37">
        <f t="shared" si="0"/>
        <v>83</v>
      </c>
      <c r="F8" s="38">
        <f t="shared" si="1"/>
        <v>4.5957918050941307E-2</v>
      </c>
      <c r="G8" s="43"/>
    </row>
    <row r="9" spans="1:7" x14ac:dyDescent="0.2">
      <c r="A9" s="165" t="s">
        <v>312</v>
      </c>
      <c r="B9" s="165"/>
      <c r="C9" s="35">
        <v>45</v>
      </c>
      <c r="D9" s="36">
        <v>41</v>
      </c>
      <c r="E9" s="37">
        <f t="shared" si="0"/>
        <v>86</v>
      </c>
      <c r="F9" s="38">
        <f t="shared" si="1"/>
        <v>4.7619047619047616E-2</v>
      </c>
    </row>
    <row r="10" spans="1:7" x14ac:dyDescent="0.2">
      <c r="A10" s="165" t="s">
        <v>313</v>
      </c>
      <c r="B10" s="165"/>
      <c r="C10" s="35">
        <v>74</v>
      </c>
      <c r="D10" s="36">
        <v>94</v>
      </c>
      <c r="E10" s="37">
        <f t="shared" si="0"/>
        <v>168</v>
      </c>
      <c r="F10" s="38">
        <f t="shared" si="1"/>
        <v>9.3023255813953487E-2</v>
      </c>
    </row>
    <row r="11" spans="1:7" x14ac:dyDescent="0.2">
      <c r="A11" s="165" t="s">
        <v>314</v>
      </c>
      <c r="B11" s="165"/>
      <c r="C11" s="35">
        <v>25</v>
      </c>
      <c r="D11" s="44">
        <v>37</v>
      </c>
      <c r="E11" s="37">
        <f t="shared" si="0"/>
        <v>62</v>
      </c>
      <c r="F11" s="38">
        <f t="shared" si="1"/>
        <v>3.4330011074197121E-2</v>
      </c>
    </row>
    <row r="12" spans="1:7" x14ac:dyDescent="0.2">
      <c r="A12" s="165" t="s">
        <v>315</v>
      </c>
      <c r="B12" s="165"/>
      <c r="C12" s="35">
        <v>2</v>
      </c>
      <c r="D12" s="44">
        <v>1</v>
      </c>
      <c r="E12" s="37">
        <f t="shared" si="0"/>
        <v>3</v>
      </c>
      <c r="F12" s="38">
        <f t="shared" si="1"/>
        <v>1.6611295681063123E-3</v>
      </c>
    </row>
    <row r="13" spans="1:7" ht="13.8" thickBot="1" x14ac:dyDescent="0.25">
      <c r="A13" s="166" t="s">
        <v>316</v>
      </c>
      <c r="B13" s="166"/>
      <c r="C13" s="45">
        <v>84</v>
      </c>
      <c r="D13" s="46">
        <v>33</v>
      </c>
      <c r="E13" s="47">
        <f t="shared" si="0"/>
        <v>117</v>
      </c>
      <c r="F13" s="38">
        <f t="shared" si="1"/>
        <v>6.4784053156146174E-2</v>
      </c>
    </row>
    <row r="14" spans="1:7" ht="13.8" thickTop="1" x14ac:dyDescent="0.2">
      <c r="A14" s="167" t="s">
        <v>303</v>
      </c>
      <c r="B14" s="167"/>
      <c r="C14" s="48">
        <f>SUM(C3:C13)</f>
        <v>1138</v>
      </c>
      <c r="D14" s="49">
        <f>SUM(D3:D13)</f>
        <v>668</v>
      </c>
      <c r="E14" s="50">
        <f>SUM(E3:E13)</f>
        <v>1806</v>
      </c>
      <c r="F14" s="51"/>
    </row>
  </sheetData>
  <mergeCells count="14">
    <mergeCell ref="A1:D1"/>
    <mergeCell ref="A2:B2"/>
    <mergeCell ref="A3:B3"/>
    <mergeCell ref="A4:B4"/>
    <mergeCell ref="A5:B5"/>
    <mergeCell ref="A11:B11"/>
    <mergeCell ref="A12:B12"/>
    <mergeCell ref="A13:B13"/>
    <mergeCell ref="A14:B14"/>
    <mergeCell ref="A6:B6"/>
    <mergeCell ref="A7:B7"/>
    <mergeCell ref="A8:B8"/>
    <mergeCell ref="A9:B9"/>
    <mergeCell ref="A10:B10"/>
  </mergeCells>
  <phoneticPr fontId="2"/>
  <pageMargins left="0.7" right="0.7" top="0.75" bottom="0.75" header="0.3" footer="0.3"/>
  <pageSetup paperSize="9" fitToHeight="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2BD00-81DF-44D6-9ABD-7F33FC5C4697}">
  <dimension ref="A1:E4"/>
  <sheetViews>
    <sheetView workbookViewId="0">
      <selection activeCell="C9" sqref="C9"/>
    </sheetView>
  </sheetViews>
  <sheetFormatPr defaultRowHeight="13.2" x14ac:dyDescent="0.2"/>
  <cols>
    <col min="1" max="1" width="15.6640625" customWidth="1"/>
    <col min="2" max="2" width="12.6640625" customWidth="1"/>
  </cols>
  <sheetData>
    <row r="1" spans="1:5" x14ac:dyDescent="0.2">
      <c r="A1" t="s">
        <v>317</v>
      </c>
    </row>
    <row r="2" spans="1:5" x14ac:dyDescent="0.2">
      <c r="A2" s="170"/>
      <c r="B2" s="171"/>
      <c r="C2" s="31" t="s">
        <v>301</v>
      </c>
      <c r="D2" s="144" t="s">
        <v>302</v>
      </c>
      <c r="E2" s="34" t="s">
        <v>303</v>
      </c>
    </row>
    <row r="3" spans="1:5" ht="13.2" customHeight="1" x14ac:dyDescent="0.2">
      <c r="A3" s="172" t="s">
        <v>329</v>
      </c>
      <c r="B3" s="173"/>
      <c r="C3" s="142">
        <v>146</v>
      </c>
      <c r="D3" s="140">
        <v>173</v>
      </c>
      <c r="E3" s="40">
        <v>319</v>
      </c>
    </row>
    <row r="4" spans="1:5" x14ac:dyDescent="0.2">
      <c r="A4" s="172" t="s">
        <v>330</v>
      </c>
      <c r="B4" s="173"/>
      <c r="C4" s="143">
        <v>0.12829525483304041</v>
      </c>
      <c r="D4" s="141">
        <v>0.25898203592814373</v>
      </c>
      <c r="E4" s="86">
        <v>0.17663344407530454</v>
      </c>
    </row>
  </sheetData>
  <mergeCells count="3">
    <mergeCell ref="A2:B2"/>
    <mergeCell ref="A3:B3"/>
    <mergeCell ref="A4:B4"/>
  </mergeCells>
  <phoneticPr fontId="2"/>
  <pageMargins left="0.7" right="0.7" top="0.75" bottom="0.75" header="0.3" footer="0.3"/>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D11"/>
  <sheetViews>
    <sheetView workbookViewId="0">
      <selection activeCell="B19" sqref="B19"/>
    </sheetView>
  </sheetViews>
  <sheetFormatPr defaultColWidth="9" defaultRowHeight="13.2" x14ac:dyDescent="0.2"/>
  <cols>
    <col min="1" max="1" width="20" style="13" bestFit="1" customWidth="1"/>
    <col min="2" max="2" width="18.44140625" style="13" bestFit="1" customWidth="1"/>
    <col min="3" max="3" width="15" style="13" customWidth="1"/>
    <col min="4" max="16384" width="9" style="13"/>
  </cols>
  <sheetData>
    <row r="1" spans="1:4" x14ac:dyDescent="0.2">
      <c r="A1" s="12" t="s">
        <v>245</v>
      </c>
      <c r="B1" s="12"/>
      <c r="C1" s="12"/>
      <c r="D1" s="12"/>
    </row>
    <row r="2" spans="1:4" x14ac:dyDescent="0.2">
      <c r="A2" s="3" t="s">
        <v>138</v>
      </c>
      <c r="B2" s="3" t="s">
        <v>146</v>
      </c>
      <c r="C2" s="3" t="s">
        <v>307</v>
      </c>
    </row>
    <row r="3" spans="1:4" x14ac:dyDescent="0.2">
      <c r="A3" s="14" t="s">
        <v>139</v>
      </c>
      <c r="B3" s="16">
        <v>85</v>
      </c>
      <c r="C3" s="23">
        <f>B3/1806</f>
        <v>4.706533776301218E-2</v>
      </c>
    </row>
    <row r="4" spans="1:4" x14ac:dyDescent="0.2">
      <c r="A4" s="14" t="s">
        <v>140</v>
      </c>
      <c r="B4" s="16">
        <v>67</v>
      </c>
      <c r="C4" s="23">
        <f t="shared" ref="C4:C10" si="0">B4/1806</f>
        <v>3.709856035437431E-2</v>
      </c>
    </row>
    <row r="5" spans="1:4" x14ac:dyDescent="0.2">
      <c r="A5" s="14" t="s">
        <v>141</v>
      </c>
      <c r="B5" s="16">
        <v>181</v>
      </c>
      <c r="C5" s="23">
        <f t="shared" si="0"/>
        <v>0.10022148394241417</v>
      </c>
    </row>
    <row r="6" spans="1:4" x14ac:dyDescent="0.2">
      <c r="A6" s="14" t="s">
        <v>142</v>
      </c>
      <c r="B6" s="16">
        <v>230</v>
      </c>
      <c r="C6" s="23">
        <f t="shared" si="0"/>
        <v>0.1273532668881506</v>
      </c>
    </row>
    <row r="7" spans="1:4" x14ac:dyDescent="0.2">
      <c r="A7" s="14" t="s">
        <v>143</v>
      </c>
      <c r="B7" s="16">
        <v>195</v>
      </c>
      <c r="C7" s="23">
        <f t="shared" si="0"/>
        <v>0.1079734219269103</v>
      </c>
    </row>
    <row r="8" spans="1:4" x14ac:dyDescent="0.2">
      <c r="A8" s="14" t="s">
        <v>144</v>
      </c>
      <c r="B8" s="16">
        <v>554</v>
      </c>
      <c r="C8" s="23">
        <f t="shared" si="0"/>
        <v>0.30675526024363231</v>
      </c>
    </row>
    <row r="9" spans="1:4" x14ac:dyDescent="0.2">
      <c r="A9" s="14" t="s">
        <v>107</v>
      </c>
      <c r="B9" s="16">
        <v>267</v>
      </c>
      <c r="C9" s="23">
        <f t="shared" si="0"/>
        <v>0.14784053156146179</v>
      </c>
    </row>
    <row r="10" spans="1:4" x14ac:dyDescent="0.2">
      <c r="A10" s="14" t="s">
        <v>145</v>
      </c>
      <c r="B10" s="16">
        <v>227</v>
      </c>
      <c r="C10" s="23">
        <f t="shared" si="0"/>
        <v>0.12569213732004431</v>
      </c>
    </row>
    <row r="11" spans="1:4" x14ac:dyDescent="0.2">
      <c r="B11" s="25"/>
    </row>
  </sheetData>
  <phoneticPr fontId="2"/>
  <pageMargins left="0.7" right="0.7" top="0.75" bottom="0.75" header="0.3" footer="0.3"/>
  <pageSetup paperSize="9" fitToHeight="0"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C9"/>
  <sheetViews>
    <sheetView workbookViewId="0">
      <selection activeCell="E4" sqref="E4"/>
    </sheetView>
  </sheetViews>
  <sheetFormatPr defaultColWidth="9" defaultRowHeight="13.2" x14ac:dyDescent="0.2"/>
  <cols>
    <col min="1" max="1" width="54.33203125" style="13" bestFit="1" customWidth="1"/>
    <col min="2" max="3" width="18.77734375" style="13" customWidth="1"/>
    <col min="4" max="16384" width="9" style="13"/>
  </cols>
  <sheetData>
    <row r="1" spans="1:3" x14ac:dyDescent="0.2">
      <c r="A1" s="147" t="s">
        <v>246</v>
      </c>
      <c r="B1" s="147"/>
      <c r="C1" s="147"/>
    </row>
    <row r="2" spans="1:3" x14ac:dyDescent="0.2">
      <c r="A2" s="3" t="s">
        <v>147</v>
      </c>
      <c r="B2" s="3" t="s">
        <v>153</v>
      </c>
      <c r="C2" s="3" t="s">
        <v>27</v>
      </c>
    </row>
    <row r="3" spans="1:3" x14ac:dyDescent="0.2">
      <c r="A3" s="14" t="s">
        <v>148</v>
      </c>
      <c r="B3" s="16">
        <v>663</v>
      </c>
      <c r="C3" s="23">
        <f>B3/1017</f>
        <v>0.65191740412979349</v>
      </c>
    </row>
    <row r="4" spans="1:3" x14ac:dyDescent="0.2">
      <c r="A4" s="14" t="s">
        <v>149</v>
      </c>
      <c r="B4" s="16">
        <v>170</v>
      </c>
      <c r="C4" s="23">
        <f t="shared" ref="C4:C8" si="0">B4/1017</f>
        <v>0.16715830875122911</v>
      </c>
    </row>
    <row r="5" spans="1:3" x14ac:dyDescent="0.2">
      <c r="A5" s="14" t="s">
        <v>150</v>
      </c>
      <c r="B5" s="16">
        <v>20</v>
      </c>
      <c r="C5" s="23">
        <f t="shared" si="0"/>
        <v>1.966568338249754E-2</v>
      </c>
    </row>
    <row r="6" spans="1:3" x14ac:dyDescent="0.2">
      <c r="A6" s="14" t="s">
        <v>151</v>
      </c>
      <c r="B6" s="16">
        <v>20</v>
      </c>
      <c r="C6" s="23">
        <f t="shared" si="0"/>
        <v>1.966568338249754E-2</v>
      </c>
    </row>
    <row r="7" spans="1:3" x14ac:dyDescent="0.2">
      <c r="A7" s="14" t="s">
        <v>152</v>
      </c>
      <c r="B7" s="16">
        <v>36</v>
      </c>
      <c r="C7" s="23">
        <f t="shared" si="0"/>
        <v>3.5398230088495575E-2</v>
      </c>
    </row>
    <row r="8" spans="1:3" x14ac:dyDescent="0.2">
      <c r="A8" s="14" t="s">
        <v>26</v>
      </c>
      <c r="B8" s="16">
        <v>108</v>
      </c>
      <c r="C8" s="23">
        <f t="shared" si="0"/>
        <v>0.10619469026548672</v>
      </c>
    </row>
    <row r="9" spans="1:3" x14ac:dyDescent="0.2">
      <c r="B9" s="25"/>
    </row>
  </sheetData>
  <mergeCells count="1">
    <mergeCell ref="A1:C1"/>
  </mergeCells>
  <phoneticPr fontId="2"/>
  <pageMargins left="0.7" right="0.7" top="0.75" bottom="0.75" header="0.3" footer="0.3"/>
  <pageSetup paperSize="9" fitToHeight="0"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C10"/>
  <sheetViews>
    <sheetView workbookViewId="0">
      <selection activeCell="E4" sqref="E4"/>
    </sheetView>
  </sheetViews>
  <sheetFormatPr defaultColWidth="9" defaultRowHeight="13.2" x14ac:dyDescent="0.2"/>
  <cols>
    <col min="1" max="1" width="59.88671875" style="13" bestFit="1" customWidth="1"/>
    <col min="2" max="3" width="18.77734375" style="13" customWidth="1"/>
    <col min="4" max="16384" width="9" style="13"/>
  </cols>
  <sheetData>
    <row r="1" spans="1:3" x14ac:dyDescent="0.2">
      <c r="A1" s="147" t="s">
        <v>247</v>
      </c>
      <c r="B1" s="147"/>
      <c r="C1" s="147"/>
    </row>
    <row r="2" spans="1:3" x14ac:dyDescent="0.2">
      <c r="A2" s="3" t="s">
        <v>154</v>
      </c>
      <c r="B2" s="3" t="s">
        <v>153</v>
      </c>
      <c r="C2" s="3" t="s">
        <v>27</v>
      </c>
    </row>
    <row r="3" spans="1:3" x14ac:dyDescent="0.2">
      <c r="A3" s="14" t="s">
        <v>155</v>
      </c>
      <c r="B3" s="17">
        <v>661</v>
      </c>
      <c r="C3" s="23">
        <f>B3/1097</f>
        <v>0.60255241567912488</v>
      </c>
    </row>
    <row r="4" spans="1:3" x14ac:dyDescent="0.2">
      <c r="A4" s="14" t="s">
        <v>156</v>
      </c>
      <c r="B4" s="17">
        <v>40</v>
      </c>
      <c r="C4" s="23">
        <f t="shared" ref="C4:C9" si="0">B4/1097</f>
        <v>3.6463081130355512E-2</v>
      </c>
    </row>
    <row r="5" spans="1:3" x14ac:dyDescent="0.2">
      <c r="A5" s="14" t="s">
        <v>157</v>
      </c>
      <c r="B5" s="17">
        <v>4</v>
      </c>
      <c r="C5" s="23">
        <f t="shared" si="0"/>
        <v>3.6463081130355514E-3</v>
      </c>
    </row>
    <row r="6" spans="1:3" x14ac:dyDescent="0.2">
      <c r="A6" s="14" t="s">
        <v>158</v>
      </c>
      <c r="B6" s="17">
        <v>106</v>
      </c>
      <c r="C6" s="23">
        <f t="shared" si="0"/>
        <v>9.6627164995442119E-2</v>
      </c>
    </row>
    <row r="7" spans="1:3" x14ac:dyDescent="0.2">
      <c r="A7" s="14" t="s">
        <v>159</v>
      </c>
      <c r="B7" s="17">
        <v>114</v>
      </c>
      <c r="C7" s="23">
        <f t="shared" si="0"/>
        <v>0.10391978122151321</v>
      </c>
    </row>
    <row r="8" spans="1:3" x14ac:dyDescent="0.2">
      <c r="A8" s="14" t="s">
        <v>160</v>
      </c>
      <c r="B8" s="17">
        <v>12</v>
      </c>
      <c r="C8" s="23">
        <f t="shared" si="0"/>
        <v>1.0938924339106655E-2</v>
      </c>
    </row>
    <row r="9" spans="1:3" x14ac:dyDescent="0.2">
      <c r="A9" s="14" t="s">
        <v>26</v>
      </c>
      <c r="B9" s="17">
        <v>160</v>
      </c>
      <c r="C9" s="23">
        <f t="shared" si="0"/>
        <v>0.14585232452142205</v>
      </c>
    </row>
    <row r="10" spans="1:3" x14ac:dyDescent="0.2">
      <c r="B10" s="83"/>
    </row>
  </sheetData>
  <mergeCells count="1">
    <mergeCell ref="A1:C1"/>
  </mergeCells>
  <phoneticPr fontId="2"/>
  <pageMargins left="0.7" right="0.7" top="0.75" bottom="0.75" header="0.3" footer="0.3"/>
  <pageSetup paperSize="9" fitToHeight="0"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S14"/>
  <sheetViews>
    <sheetView topLeftCell="B1" zoomScale="85" zoomScaleNormal="85" workbookViewId="0">
      <selection activeCell="E4" sqref="E4"/>
    </sheetView>
  </sheetViews>
  <sheetFormatPr defaultColWidth="9" defaultRowHeight="13.2" x14ac:dyDescent="0.2"/>
  <cols>
    <col min="1" max="1" width="22.44140625" style="13" bestFit="1" customWidth="1"/>
    <col min="2" max="3" width="12.44140625" style="7" customWidth="1"/>
    <col min="4" max="5" width="12.44140625" style="13" customWidth="1"/>
    <col min="6" max="7" width="12.44140625" style="7" customWidth="1"/>
    <col min="8" max="18" width="12.44140625" style="13" customWidth="1"/>
    <col min="19" max="19" width="17.21875" style="13" customWidth="1"/>
    <col min="20" max="16384" width="9" style="13"/>
  </cols>
  <sheetData>
    <row r="1" spans="1:19" x14ac:dyDescent="0.2">
      <c r="A1" s="147" t="s">
        <v>256</v>
      </c>
      <c r="B1" s="147"/>
      <c r="C1" s="147"/>
      <c r="D1" s="147"/>
      <c r="E1" s="147"/>
      <c r="F1" s="147"/>
      <c r="G1" s="147"/>
      <c r="H1" s="147"/>
      <c r="I1" s="147"/>
      <c r="J1" s="147"/>
      <c r="K1" s="147"/>
      <c r="L1" s="147"/>
      <c r="M1" s="147"/>
      <c r="N1" s="147"/>
      <c r="O1" s="147"/>
      <c r="P1" s="147"/>
      <c r="Q1" s="147"/>
      <c r="R1" s="147"/>
    </row>
    <row r="2" spans="1:19" s="1" customFormat="1" ht="60" customHeight="1" x14ac:dyDescent="0.2">
      <c r="A2" s="15" t="s">
        <v>9</v>
      </c>
      <c r="B2" s="10" t="s">
        <v>196</v>
      </c>
      <c r="C2" s="10" t="s">
        <v>197</v>
      </c>
      <c r="D2" s="10" t="s">
        <v>198</v>
      </c>
      <c r="E2" s="10" t="s">
        <v>199</v>
      </c>
      <c r="F2" s="10" t="s">
        <v>161</v>
      </c>
      <c r="G2" s="10" t="s">
        <v>162</v>
      </c>
      <c r="H2" s="10" t="s">
        <v>163</v>
      </c>
      <c r="I2" s="10" t="s">
        <v>164</v>
      </c>
      <c r="J2" s="10" t="s">
        <v>165</v>
      </c>
      <c r="K2" s="10" t="s">
        <v>166</v>
      </c>
      <c r="L2" s="10" t="s">
        <v>167</v>
      </c>
      <c r="M2" s="10" t="s">
        <v>168</v>
      </c>
      <c r="N2" s="10" t="s">
        <v>169</v>
      </c>
      <c r="O2" s="21" t="s">
        <v>170</v>
      </c>
      <c r="P2" s="10" t="s">
        <v>171</v>
      </c>
      <c r="Q2" s="10" t="s">
        <v>172</v>
      </c>
      <c r="R2" s="10" t="s">
        <v>173</v>
      </c>
      <c r="S2" s="52" t="s">
        <v>318</v>
      </c>
    </row>
    <row r="3" spans="1:19" x14ac:dyDescent="0.2">
      <c r="A3" s="14" t="s">
        <v>128</v>
      </c>
      <c r="B3" s="16">
        <v>7</v>
      </c>
      <c r="C3" s="16">
        <v>4</v>
      </c>
      <c r="D3" s="16">
        <v>45</v>
      </c>
      <c r="E3" s="16">
        <v>42</v>
      </c>
      <c r="F3" s="16">
        <v>4</v>
      </c>
      <c r="G3" s="16">
        <v>4</v>
      </c>
      <c r="H3" s="16">
        <v>5</v>
      </c>
      <c r="I3" s="16">
        <v>4</v>
      </c>
      <c r="J3" s="16">
        <v>0</v>
      </c>
      <c r="K3" s="16">
        <v>1</v>
      </c>
      <c r="L3" s="16">
        <v>0</v>
      </c>
      <c r="M3" s="16">
        <v>1</v>
      </c>
      <c r="N3" s="16">
        <v>0</v>
      </c>
      <c r="O3" s="22">
        <v>1</v>
      </c>
      <c r="P3" s="16">
        <f t="shared" ref="P3:P13" si="0">SUM(B3+D3+F3+H3+J3+L3+N3)</f>
        <v>61</v>
      </c>
      <c r="Q3" s="16">
        <f t="shared" ref="Q3:Q13" si="1">SUM(C3+E3+G3+I3+K3+M3+O3)</f>
        <v>57</v>
      </c>
      <c r="R3" s="16">
        <f t="shared" ref="R3:R14" si="2">SUM(P3:Q3)</f>
        <v>118</v>
      </c>
      <c r="S3" s="23">
        <f>R3/$R$14</f>
        <v>1.1781150159744409E-2</v>
      </c>
    </row>
    <row r="4" spans="1:19" x14ac:dyDescent="0.2">
      <c r="A4" s="14" t="s">
        <v>129</v>
      </c>
      <c r="B4" s="16">
        <v>86</v>
      </c>
      <c r="C4" s="16">
        <v>47</v>
      </c>
      <c r="D4" s="16">
        <v>169</v>
      </c>
      <c r="E4" s="16">
        <v>203</v>
      </c>
      <c r="F4" s="16">
        <v>18</v>
      </c>
      <c r="G4" s="16">
        <v>20</v>
      </c>
      <c r="H4" s="16">
        <v>75</v>
      </c>
      <c r="I4" s="16">
        <v>39</v>
      </c>
      <c r="J4" s="16">
        <v>6</v>
      </c>
      <c r="K4" s="16">
        <v>5</v>
      </c>
      <c r="L4" s="16">
        <v>7</v>
      </c>
      <c r="M4" s="16">
        <v>26</v>
      </c>
      <c r="N4" s="16">
        <v>10</v>
      </c>
      <c r="O4" s="22">
        <v>9</v>
      </c>
      <c r="P4" s="16">
        <f t="shared" si="0"/>
        <v>371</v>
      </c>
      <c r="Q4" s="16">
        <f t="shared" si="1"/>
        <v>349</v>
      </c>
      <c r="R4" s="16">
        <f t="shared" si="2"/>
        <v>720</v>
      </c>
      <c r="S4" s="23">
        <f t="shared" ref="S4:S13" si="3">R4/$R$14</f>
        <v>7.1884984025559109E-2</v>
      </c>
    </row>
    <row r="5" spans="1:19" x14ac:dyDescent="0.2">
      <c r="A5" s="14" t="s">
        <v>130</v>
      </c>
      <c r="B5" s="16">
        <v>94</v>
      </c>
      <c r="C5" s="16">
        <v>79</v>
      </c>
      <c r="D5" s="16">
        <v>252</v>
      </c>
      <c r="E5" s="16">
        <v>342</v>
      </c>
      <c r="F5" s="16">
        <v>34</v>
      </c>
      <c r="G5" s="16">
        <v>33</v>
      </c>
      <c r="H5" s="16">
        <v>11</v>
      </c>
      <c r="I5" s="16">
        <v>10</v>
      </c>
      <c r="J5" s="16">
        <v>3</v>
      </c>
      <c r="K5" s="16">
        <v>3</v>
      </c>
      <c r="L5" s="16">
        <v>3</v>
      </c>
      <c r="M5" s="16">
        <v>9</v>
      </c>
      <c r="N5" s="16">
        <v>11</v>
      </c>
      <c r="O5" s="22">
        <v>10</v>
      </c>
      <c r="P5" s="16">
        <f t="shared" si="0"/>
        <v>408</v>
      </c>
      <c r="Q5" s="16">
        <f t="shared" si="1"/>
        <v>486</v>
      </c>
      <c r="R5" s="16">
        <f t="shared" si="2"/>
        <v>894</v>
      </c>
      <c r="S5" s="23">
        <f t="shared" si="3"/>
        <v>8.9257188498402557E-2</v>
      </c>
    </row>
    <row r="6" spans="1:19" x14ac:dyDescent="0.2">
      <c r="A6" s="14" t="s">
        <v>131</v>
      </c>
      <c r="B6" s="16">
        <v>148</v>
      </c>
      <c r="C6" s="16">
        <v>107</v>
      </c>
      <c r="D6" s="16">
        <v>310</v>
      </c>
      <c r="E6" s="16">
        <v>452</v>
      </c>
      <c r="F6" s="16">
        <v>68</v>
      </c>
      <c r="G6" s="16">
        <v>92</v>
      </c>
      <c r="H6" s="16">
        <v>11</v>
      </c>
      <c r="I6" s="16">
        <v>14</v>
      </c>
      <c r="J6" s="16">
        <v>7</v>
      </c>
      <c r="K6" s="16">
        <v>9</v>
      </c>
      <c r="L6" s="16">
        <v>6</v>
      </c>
      <c r="M6" s="16">
        <v>9</v>
      </c>
      <c r="N6" s="16">
        <v>32</v>
      </c>
      <c r="O6" s="22">
        <v>37</v>
      </c>
      <c r="P6" s="16">
        <f t="shared" si="0"/>
        <v>582</v>
      </c>
      <c r="Q6" s="16">
        <f t="shared" si="1"/>
        <v>720</v>
      </c>
      <c r="R6" s="16">
        <f t="shared" si="2"/>
        <v>1302</v>
      </c>
      <c r="S6" s="23">
        <f t="shared" si="3"/>
        <v>0.12999201277955272</v>
      </c>
    </row>
    <row r="7" spans="1:19" x14ac:dyDescent="0.2">
      <c r="A7" s="14" t="s">
        <v>132</v>
      </c>
      <c r="B7" s="16">
        <v>183</v>
      </c>
      <c r="C7" s="16">
        <v>178</v>
      </c>
      <c r="D7" s="16">
        <v>303</v>
      </c>
      <c r="E7" s="16">
        <v>349</v>
      </c>
      <c r="F7" s="16">
        <v>87</v>
      </c>
      <c r="G7" s="16">
        <v>90</v>
      </c>
      <c r="H7" s="16">
        <v>17</v>
      </c>
      <c r="I7" s="16">
        <v>12</v>
      </c>
      <c r="J7" s="16">
        <v>4</v>
      </c>
      <c r="K7" s="16">
        <v>6</v>
      </c>
      <c r="L7" s="16">
        <v>1</v>
      </c>
      <c r="M7" s="16">
        <v>4</v>
      </c>
      <c r="N7" s="16">
        <v>29</v>
      </c>
      <c r="O7" s="22">
        <v>59</v>
      </c>
      <c r="P7" s="16">
        <f t="shared" si="0"/>
        <v>624</v>
      </c>
      <c r="Q7" s="16">
        <f t="shared" si="1"/>
        <v>698</v>
      </c>
      <c r="R7" s="16">
        <f t="shared" si="2"/>
        <v>1322</v>
      </c>
      <c r="S7" s="23">
        <f t="shared" si="3"/>
        <v>0.13198881789137379</v>
      </c>
    </row>
    <row r="8" spans="1:19" x14ac:dyDescent="0.2">
      <c r="A8" s="14" t="s">
        <v>133</v>
      </c>
      <c r="B8" s="16">
        <v>104</v>
      </c>
      <c r="C8" s="16">
        <v>98</v>
      </c>
      <c r="D8" s="16">
        <v>137</v>
      </c>
      <c r="E8" s="16">
        <v>135</v>
      </c>
      <c r="F8" s="16">
        <v>35</v>
      </c>
      <c r="G8" s="16">
        <v>32</v>
      </c>
      <c r="H8" s="16">
        <v>10</v>
      </c>
      <c r="I8" s="16">
        <v>6</v>
      </c>
      <c r="J8" s="16">
        <v>5</v>
      </c>
      <c r="K8" s="16">
        <v>1</v>
      </c>
      <c r="L8" s="16">
        <v>4</v>
      </c>
      <c r="M8" s="16">
        <v>3</v>
      </c>
      <c r="N8" s="16">
        <v>15</v>
      </c>
      <c r="O8" s="22">
        <v>36</v>
      </c>
      <c r="P8" s="16">
        <f t="shared" si="0"/>
        <v>310</v>
      </c>
      <c r="Q8" s="16">
        <f t="shared" si="1"/>
        <v>311</v>
      </c>
      <c r="R8" s="16">
        <f t="shared" si="2"/>
        <v>621</v>
      </c>
      <c r="S8" s="23">
        <f t="shared" si="3"/>
        <v>6.2000798722044725E-2</v>
      </c>
    </row>
    <row r="9" spans="1:19" x14ac:dyDescent="0.2">
      <c r="A9" s="14" t="s">
        <v>134</v>
      </c>
      <c r="B9" s="16">
        <v>117</v>
      </c>
      <c r="C9" s="16">
        <v>98</v>
      </c>
      <c r="D9" s="16">
        <v>124</v>
      </c>
      <c r="E9" s="16">
        <v>122</v>
      </c>
      <c r="F9" s="16">
        <v>57</v>
      </c>
      <c r="G9" s="16">
        <v>57</v>
      </c>
      <c r="H9" s="16">
        <v>2</v>
      </c>
      <c r="I9" s="16">
        <v>1</v>
      </c>
      <c r="J9" s="16">
        <v>3</v>
      </c>
      <c r="K9" s="16">
        <v>4</v>
      </c>
      <c r="L9" s="16">
        <v>0</v>
      </c>
      <c r="M9" s="16">
        <v>2</v>
      </c>
      <c r="N9" s="16">
        <v>30</v>
      </c>
      <c r="O9" s="22">
        <v>51</v>
      </c>
      <c r="P9" s="16">
        <f t="shared" si="0"/>
        <v>333</v>
      </c>
      <c r="Q9" s="16">
        <f t="shared" si="1"/>
        <v>335</v>
      </c>
      <c r="R9" s="16">
        <f t="shared" si="2"/>
        <v>668</v>
      </c>
      <c r="S9" s="23">
        <f t="shared" si="3"/>
        <v>6.6693290734824287E-2</v>
      </c>
    </row>
    <row r="10" spans="1:19" x14ac:dyDescent="0.2">
      <c r="A10" s="14" t="s">
        <v>135</v>
      </c>
      <c r="B10" s="16">
        <v>244</v>
      </c>
      <c r="C10" s="16">
        <v>392</v>
      </c>
      <c r="D10" s="16">
        <v>262</v>
      </c>
      <c r="E10" s="16">
        <v>220</v>
      </c>
      <c r="F10" s="16">
        <v>140</v>
      </c>
      <c r="G10" s="16">
        <v>172</v>
      </c>
      <c r="H10" s="16">
        <v>6</v>
      </c>
      <c r="I10" s="16">
        <v>4</v>
      </c>
      <c r="J10" s="16">
        <v>4</v>
      </c>
      <c r="K10" s="16">
        <v>11</v>
      </c>
      <c r="L10" s="16">
        <v>1</v>
      </c>
      <c r="M10" s="16">
        <v>3</v>
      </c>
      <c r="N10" s="16">
        <v>38</v>
      </c>
      <c r="O10" s="22">
        <v>203</v>
      </c>
      <c r="P10" s="16">
        <f t="shared" si="0"/>
        <v>695</v>
      </c>
      <c r="Q10" s="16">
        <f t="shared" si="1"/>
        <v>1005</v>
      </c>
      <c r="R10" s="16">
        <f t="shared" si="2"/>
        <v>1700</v>
      </c>
      <c r="S10" s="23">
        <f t="shared" si="3"/>
        <v>0.16972843450479233</v>
      </c>
    </row>
    <row r="11" spans="1:19" x14ac:dyDescent="0.2">
      <c r="A11" s="14" t="s">
        <v>136</v>
      </c>
      <c r="B11" s="16">
        <v>191</v>
      </c>
      <c r="C11" s="16">
        <v>453</v>
      </c>
      <c r="D11" s="16">
        <v>115</v>
      </c>
      <c r="E11" s="16">
        <v>130</v>
      </c>
      <c r="F11" s="16">
        <v>99</v>
      </c>
      <c r="G11" s="16">
        <v>125</v>
      </c>
      <c r="H11" s="16">
        <v>0</v>
      </c>
      <c r="I11" s="16">
        <v>2</v>
      </c>
      <c r="J11" s="16">
        <v>3</v>
      </c>
      <c r="K11" s="16">
        <v>4</v>
      </c>
      <c r="L11" s="16">
        <v>0</v>
      </c>
      <c r="M11" s="16">
        <v>5</v>
      </c>
      <c r="N11" s="16">
        <v>55</v>
      </c>
      <c r="O11" s="22">
        <v>237</v>
      </c>
      <c r="P11" s="16">
        <f t="shared" si="0"/>
        <v>463</v>
      </c>
      <c r="Q11" s="16">
        <f t="shared" si="1"/>
        <v>956</v>
      </c>
      <c r="R11" s="16">
        <f t="shared" si="2"/>
        <v>1419</v>
      </c>
      <c r="S11" s="23">
        <f t="shared" si="3"/>
        <v>0.14167332268370608</v>
      </c>
    </row>
    <row r="12" spans="1:19" x14ac:dyDescent="0.2">
      <c r="A12" s="14" t="s">
        <v>137</v>
      </c>
      <c r="B12" s="16">
        <v>31</v>
      </c>
      <c r="C12" s="16">
        <v>67</v>
      </c>
      <c r="D12" s="16">
        <v>8</v>
      </c>
      <c r="E12" s="16">
        <v>11</v>
      </c>
      <c r="F12" s="16">
        <v>10</v>
      </c>
      <c r="G12" s="16">
        <v>17</v>
      </c>
      <c r="H12" s="16">
        <v>0</v>
      </c>
      <c r="I12" s="16">
        <v>0</v>
      </c>
      <c r="J12" s="16">
        <v>1</v>
      </c>
      <c r="K12" s="16">
        <v>0</v>
      </c>
      <c r="L12" s="16">
        <v>0</v>
      </c>
      <c r="M12" s="16">
        <v>0</v>
      </c>
      <c r="N12" s="16">
        <v>6</v>
      </c>
      <c r="O12" s="22">
        <v>35</v>
      </c>
      <c r="P12" s="16">
        <f t="shared" si="0"/>
        <v>56</v>
      </c>
      <c r="Q12" s="16">
        <f t="shared" si="1"/>
        <v>130</v>
      </c>
      <c r="R12" s="16">
        <f t="shared" si="2"/>
        <v>186</v>
      </c>
      <c r="S12" s="23">
        <f t="shared" si="3"/>
        <v>1.8570287539936101E-2</v>
      </c>
    </row>
    <row r="13" spans="1:19" ht="13.8" thickBot="1" x14ac:dyDescent="0.25">
      <c r="A13" s="54" t="s">
        <v>107</v>
      </c>
      <c r="B13" s="18">
        <v>147</v>
      </c>
      <c r="C13" s="18">
        <v>135</v>
      </c>
      <c r="D13" s="18">
        <v>258</v>
      </c>
      <c r="E13" s="18">
        <v>263</v>
      </c>
      <c r="F13" s="18">
        <v>77</v>
      </c>
      <c r="G13" s="18">
        <v>79</v>
      </c>
      <c r="H13" s="18">
        <v>21</v>
      </c>
      <c r="I13" s="18">
        <v>10</v>
      </c>
      <c r="J13" s="18">
        <v>2</v>
      </c>
      <c r="K13" s="18">
        <v>3</v>
      </c>
      <c r="L13" s="18">
        <v>2</v>
      </c>
      <c r="M13" s="18">
        <v>1</v>
      </c>
      <c r="N13" s="18">
        <v>23</v>
      </c>
      <c r="O13" s="55">
        <v>45</v>
      </c>
      <c r="P13" s="18">
        <f t="shared" si="0"/>
        <v>530</v>
      </c>
      <c r="Q13" s="18">
        <f t="shared" si="1"/>
        <v>536</v>
      </c>
      <c r="R13" s="18">
        <f t="shared" si="2"/>
        <v>1066</v>
      </c>
      <c r="S13" s="58">
        <f t="shared" si="3"/>
        <v>0.1064297124600639</v>
      </c>
    </row>
    <row r="14" spans="1:19" ht="13.8" thickTop="1" x14ac:dyDescent="0.2">
      <c r="A14" s="56" t="s">
        <v>7</v>
      </c>
      <c r="B14" s="19">
        <f t="shared" ref="B14:P14" si="4">SUM(B3:B13)</f>
        <v>1352</v>
      </c>
      <c r="C14" s="19">
        <f t="shared" si="4"/>
        <v>1658</v>
      </c>
      <c r="D14" s="19">
        <f t="shared" si="4"/>
        <v>1983</v>
      </c>
      <c r="E14" s="19">
        <f t="shared" si="4"/>
        <v>2269</v>
      </c>
      <c r="F14" s="19">
        <f t="shared" si="4"/>
        <v>629</v>
      </c>
      <c r="G14" s="19">
        <f t="shared" si="4"/>
        <v>721</v>
      </c>
      <c r="H14" s="19">
        <f t="shared" si="4"/>
        <v>158</v>
      </c>
      <c r="I14" s="19">
        <f t="shared" si="4"/>
        <v>102</v>
      </c>
      <c r="J14" s="19">
        <f t="shared" si="4"/>
        <v>38</v>
      </c>
      <c r="K14" s="19">
        <f t="shared" si="4"/>
        <v>47</v>
      </c>
      <c r="L14" s="19">
        <f t="shared" si="4"/>
        <v>24</v>
      </c>
      <c r="M14" s="19">
        <f t="shared" si="4"/>
        <v>63</v>
      </c>
      <c r="N14" s="19">
        <f t="shared" si="4"/>
        <v>249</v>
      </c>
      <c r="O14" s="57">
        <f t="shared" si="4"/>
        <v>723</v>
      </c>
      <c r="P14" s="19">
        <f t="shared" si="4"/>
        <v>4433</v>
      </c>
      <c r="Q14" s="19">
        <f>SUM(C14+E14+G14+I14+K14+M14+O14)</f>
        <v>5583</v>
      </c>
      <c r="R14" s="19">
        <f t="shared" si="2"/>
        <v>10016</v>
      </c>
      <c r="S14" s="59"/>
    </row>
  </sheetData>
  <mergeCells count="1">
    <mergeCell ref="A1:R1"/>
  </mergeCells>
  <phoneticPr fontId="2"/>
  <pageMargins left="0.7" right="0.7" top="0.75" bottom="0.75" header="0.3" footer="0.3"/>
  <pageSetup paperSize="9" scale="5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3"/>
  <sheetViews>
    <sheetView workbookViewId="0">
      <selection activeCell="E27" sqref="E27"/>
    </sheetView>
  </sheetViews>
  <sheetFormatPr defaultColWidth="9" defaultRowHeight="13.2" x14ac:dyDescent="0.2"/>
  <cols>
    <col min="1" max="1" width="24.21875" style="13" customWidth="1"/>
    <col min="2" max="16384" width="9" style="13"/>
  </cols>
  <sheetData>
    <row r="1" spans="1:6" x14ac:dyDescent="0.2">
      <c r="A1" s="27" t="s">
        <v>248</v>
      </c>
      <c r="B1" s="27"/>
    </row>
    <row r="2" spans="1:6" x14ac:dyDescent="0.2">
      <c r="A2" s="3" t="s">
        <v>9</v>
      </c>
      <c r="B2" s="3" t="s">
        <v>16</v>
      </c>
      <c r="C2" s="3" t="s">
        <v>221</v>
      </c>
      <c r="D2" s="3" t="s">
        <v>255</v>
      </c>
      <c r="E2" s="3" t="s">
        <v>272</v>
      </c>
      <c r="F2" s="112" t="s">
        <v>342</v>
      </c>
    </row>
    <row r="3" spans="1:6" x14ac:dyDescent="0.2">
      <c r="A3" s="14" t="s">
        <v>335</v>
      </c>
      <c r="B3" s="16">
        <v>1745</v>
      </c>
      <c r="C3" s="16">
        <v>1314</v>
      </c>
      <c r="D3" s="16">
        <v>1330</v>
      </c>
      <c r="E3" s="16">
        <v>1560</v>
      </c>
      <c r="F3" s="16">
        <v>1806</v>
      </c>
    </row>
  </sheetData>
  <phoneticPr fontId="2"/>
  <pageMargins left="0.7" right="0.7" top="0.75" bottom="0.75" header="0.3" footer="0.3"/>
  <pageSetup paperSize="9" fitToHeight="0"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AEFEA-02BD-4051-B62E-24C794E1F3FF}">
  <sheetPr>
    <pageSetUpPr fitToPage="1"/>
  </sheetPr>
  <dimension ref="A1:T7"/>
  <sheetViews>
    <sheetView workbookViewId="0">
      <selection activeCell="L20" sqref="L20"/>
    </sheetView>
  </sheetViews>
  <sheetFormatPr defaultRowHeight="13.2" x14ac:dyDescent="0.2"/>
  <sheetData>
    <row r="1" spans="1:20" x14ac:dyDescent="0.2">
      <c r="A1" t="s">
        <v>319</v>
      </c>
    </row>
    <row r="2" spans="1:20" x14ac:dyDescent="0.2">
      <c r="A2" s="181"/>
      <c r="B2" s="182"/>
      <c r="C2" s="176" t="s">
        <v>320</v>
      </c>
      <c r="D2" s="176"/>
      <c r="E2" s="176" t="s">
        <v>321</v>
      </c>
      <c r="F2" s="176"/>
      <c r="G2" s="185" t="s">
        <v>322</v>
      </c>
      <c r="H2" s="185"/>
      <c r="I2" s="185" t="s">
        <v>323</v>
      </c>
      <c r="J2" s="185"/>
      <c r="K2" s="176" t="s">
        <v>324</v>
      </c>
      <c r="L2" s="176"/>
      <c r="M2" s="176" t="s">
        <v>325</v>
      </c>
      <c r="N2" s="176"/>
      <c r="O2" s="176" t="s">
        <v>326</v>
      </c>
      <c r="P2" s="177"/>
      <c r="Q2" s="60"/>
      <c r="R2" s="178" t="s">
        <v>327</v>
      </c>
      <c r="S2" s="179"/>
      <c r="T2" s="180"/>
    </row>
    <row r="3" spans="1:20" x14ac:dyDescent="0.2">
      <c r="A3" s="183"/>
      <c r="B3" s="184"/>
      <c r="C3" s="126" t="s">
        <v>301</v>
      </c>
      <c r="D3" s="127" t="s">
        <v>302</v>
      </c>
      <c r="E3" s="128" t="s">
        <v>301</v>
      </c>
      <c r="F3" s="129" t="s">
        <v>302</v>
      </c>
      <c r="G3" s="126" t="s">
        <v>301</v>
      </c>
      <c r="H3" s="127" t="s">
        <v>302</v>
      </c>
      <c r="I3" s="128" t="s">
        <v>301</v>
      </c>
      <c r="J3" s="129" t="s">
        <v>302</v>
      </c>
      <c r="K3" s="126" t="s">
        <v>301</v>
      </c>
      <c r="L3" s="127" t="s">
        <v>302</v>
      </c>
      <c r="M3" s="128" t="s">
        <v>301</v>
      </c>
      <c r="N3" s="129" t="s">
        <v>302</v>
      </c>
      <c r="O3" s="126" t="s">
        <v>301</v>
      </c>
      <c r="P3" s="127" t="s">
        <v>302</v>
      </c>
      <c r="Q3" s="61"/>
      <c r="R3" s="130" t="s">
        <v>301</v>
      </c>
      <c r="S3" s="131" t="s">
        <v>302</v>
      </c>
      <c r="T3" s="132" t="s">
        <v>328</v>
      </c>
    </row>
    <row r="4" spans="1:20" x14ac:dyDescent="0.2">
      <c r="A4" s="186" t="s">
        <v>329</v>
      </c>
      <c r="B4" s="187"/>
      <c r="C4" s="62">
        <v>583</v>
      </c>
      <c r="D4" s="63">
        <v>1010</v>
      </c>
      <c r="E4" s="64">
        <v>509</v>
      </c>
      <c r="F4" s="65">
        <v>483</v>
      </c>
      <c r="G4" s="62">
        <v>306</v>
      </c>
      <c r="H4" s="63">
        <v>371</v>
      </c>
      <c r="I4" s="64">
        <v>8</v>
      </c>
      <c r="J4" s="65">
        <v>7</v>
      </c>
      <c r="K4" s="62">
        <v>11</v>
      </c>
      <c r="L4" s="63">
        <v>19</v>
      </c>
      <c r="M4" s="64">
        <v>1</v>
      </c>
      <c r="N4" s="65">
        <v>10</v>
      </c>
      <c r="O4" s="64">
        <v>129</v>
      </c>
      <c r="P4" s="66">
        <v>526</v>
      </c>
      <c r="Q4" s="67"/>
      <c r="R4" s="39">
        <f>SUM(C4,E4,G4,I4,K4,M4,O4)</f>
        <v>1547</v>
      </c>
      <c r="S4" s="68">
        <f>SUM(D4,F4,H4,J4,L4,N4,P4)</f>
        <v>2426</v>
      </c>
      <c r="T4" s="53">
        <f>SUM(R4:S4)</f>
        <v>3973</v>
      </c>
    </row>
    <row r="5" spans="1:20" x14ac:dyDescent="0.2">
      <c r="A5" s="172" t="s">
        <v>330</v>
      </c>
      <c r="B5" s="173"/>
      <c r="C5" s="174">
        <v>52.9</v>
      </c>
      <c r="D5" s="175"/>
      <c r="E5" s="174">
        <v>23.3</v>
      </c>
      <c r="F5" s="175"/>
      <c r="G5" s="174">
        <v>50.1</v>
      </c>
      <c r="H5" s="175"/>
      <c r="I5" s="174">
        <v>5.8</v>
      </c>
      <c r="J5" s="175"/>
      <c r="K5" s="174">
        <v>35.299999999999997</v>
      </c>
      <c r="L5" s="175"/>
      <c r="M5" s="174">
        <v>12.6</v>
      </c>
      <c r="N5" s="175"/>
      <c r="O5" s="174">
        <v>67.400000000000006</v>
      </c>
      <c r="P5" s="175"/>
      <c r="Q5" s="67"/>
      <c r="R5" s="69">
        <v>34.9</v>
      </c>
      <c r="S5" s="70">
        <v>43.5</v>
      </c>
      <c r="T5" s="71">
        <v>39.700000000000003</v>
      </c>
    </row>
    <row r="7" spans="1:20" x14ac:dyDescent="0.2">
      <c r="R7" s="85"/>
      <c r="S7" s="85"/>
    </row>
  </sheetData>
  <mergeCells count="18">
    <mergeCell ref="I5:J5"/>
    <mergeCell ref="K5:L5"/>
    <mergeCell ref="A2:B3"/>
    <mergeCell ref="C2:D2"/>
    <mergeCell ref="E2:F2"/>
    <mergeCell ref="G2:H2"/>
    <mergeCell ref="I2:J2"/>
    <mergeCell ref="K2:L2"/>
    <mergeCell ref="A4:B4"/>
    <mergeCell ref="A5:B5"/>
    <mergeCell ref="C5:D5"/>
    <mergeCell ref="E5:F5"/>
    <mergeCell ref="G5:H5"/>
    <mergeCell ref="M5:N5"/>
    <mergeCell ref="O5:P5"/>
    <mergeCell ref="M2:N2"/>
    <mergeCell ref="O2:P2"/>
    <mergeCell ref="R2:T2"/>
  </mergeCells>
  <phoneticPr fontId="2"/>
  <pageMargins left="0.7" right="0.7" top="0.75" bottom="0.75" header="0.3" footer="0.3"/>
  <pageSetup paperSize="9" scale="74" fitToHeight="0"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D11"/>
  <sheetViews>
    <sheetView workbookViewId="0">
      <selection activeCell="E4" sqref="E4"/>
    </sheetView>
  </sheetViews>
  <sheetFormatPr defaultColWidth="9" defaultRowHeight="13.2" x14ac:dyDescent="0.2"/>
  <cols>
    <col min="1" max="2" width="20.6640625" style="13" customWidth="1"/>
    <col min="3" max="3" width="13.88671875" style="13" customWidth="1"/>
    <col min="4" max="16384" width="9" style="13"/>
  </cols>
  <sheetData>
    <row r="1" spans="1:4" x14ac:dyDescent="0.2">
      <c r="A1" s="12" t="s">
        <v>257</v>
      </c>
      <c r="B1" s="12"/>
      <c r="C1" s="12"/>
      <c r="D1" s="12"/>
    </row>
    <row r="2" spans="1:4" x14ac:dyDescent="0.2">
      <c r="A2" s="3" t="s">
        <v>138</v>
      </c>
      <c r="B2" s="3" t="s">
        <v>146</v>
      </c>
      <c r="C2" s="84" t="s">
        <v>307</v>
      </c>
    </row>
    <row r="3" spans="1:4" x14ac:dyDescent="0.2">
      <c r="A3" s="14" t="s">
        <v>139</v>
      </c>
      <c r="B3" s="16">
        <v>1337</v>
      </c>
      <c r="C3" s="23">
        <f>B3/10016</f>
        <v>0.13348642172523961</v>
      </c>
    </row>
    <row r="4" spans="1:4" x14ac:dyDescent="0.2">
      <c r="A4" s="14" t="s">
        <v>140</v>
      </c>
      <c r="B4" s="16">
        <v>535</v>
      </c>
      <c r="C4" s="23">
        <f t="shared" ref="C4:C10" si="0">B4/10016</f>
        <v>5.3414536741214061E-2</v>
      </c>
    </row>
    <row r="5" spans="1:4" x14ac:dyDescent="0.2">
      <c r="A5" s="14" t="s">
        <v>141</v>
      </c>
      <c r="B5" s="16">
        <v>921</v>
      </c>
      <c r="C5" s="23">
        <f t="shared" si="0"/>
        <v>9.195287539936102E-2</v>
      </c>
    </row>
    <row r="6" spans="1:4" x14ac:dyDescent="0.2">
      <c r="A6" s="14" t="s">
        <v>142</v>
      </c>
      <c r="B6" s="16">
        <v>260</v>
      </c>
      <c r="C6" s="23">
        <f t="shared" si="0"/>
        <v>2.5958466453674122E-2</v>
      </c>
    </row>
    <row r="7" spans="1:4" x14ac:dyDescent="0.2">
      <c r="A7" s="14" t="s">
        <v>143</v>
      </c>
      <c r="B7" s="16">
        <v>87</v>
      </c>
      <c r="C7" s="23">
        <f t="shared" si="0"/>
        <v>8.6861022364217253E-3</v>
      </c>
    </row>
    <row r="8" spans="1:4" x14ac:dyDescent="0.2">
      <c r="A8" s="14" t="s">
        <v>144</v>
      </c>
      <c r="B8" s="16">
        <v>170</v>
      </c>
      <c r="C8" s="23">
        <f t="shared" si="0"/>
        <v>1.6972843450479232E-2</v>
      </c>
    </row>
    <row r="9" spans="1:4" x14ac:dyDescent="0.2">
      <c r="A9" s="14" t="s">
        <v>107</v>
      </c>
      <c r="B9" s="16">
        <v>603</v>
      </c>
      <c r="C9" s="23">
        <f t="shared" si="0"/>
        <v>6.0203674121405752E-2</v>
      </c>
    </row>
    <row r="10" spans="1:4" x14ac:dyDescent="0.2">
      <c r="A10" s="14" t="s">
        <v>145</v>
      </c>
      <c r="B10" s="16">
        <v>6103</v>
      </c>
      <c r="C10" s="23">
        <f t="shared" si="0"/>
        <v>0.60932507987220452</v>
      </c>
    </row>
    <row r="11" spans="1:4" x14ac:dyDescent="0.2">
      <c r="B11" s="25"/>
    </row>
  </sheetData>
  <phoneticPr fontId="2"/>
  <pageMargins left="0.7" right="0.7" top="0.75" bottom="0.75" header="0.3" footer="0.3"/>
  <pageSetup paperSize="9" fitToHeight="0"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C9"/>
  <sheetViews>
    <sheetView workbookViewId="0">
      <selection activeCell="E4" sqref="E4"/>
    </sheetView>
  </sheetViews>
  <sheetFormatPr defaultColWidth="9" defaultRowHeight="13.2" x14ac:dyDescent="0.2"/>
  <cols>
    <col min="1" max="1" width="54.33203125" style="13" bestFit="1" customWidth="1"/>
    <col min="2" max="3" width="18.77734375" style="13" customWidth="1"/>
    <col min="4" max="16384" width="9" style="13"/>
  </cols>
  <sheetData>
    <row r="1" spans="1:3" x14ac:dyDescent="0.2">
      <c r="A1" s="147" t="s">
        <v>258</v>
      </c>
      <c r="B1" s="147"/>
      <c r="C1" s="147"/>
    </row>
    <row r="2" spans="1:3" x14ac:dyDescent="0.2">
      <c r="A2" s="3" t="s">
        <v>147</v>
      </c>
      <c r="B2" s="3" t="s">
        <v>153</v>
      </c>
      <c r="C2" s="3" t="s">
        <v>27</v>
      </c>
    </row>
    <row r="3" spans="1:3" x14ac:dyDescent="0.2">
      <c r="A3" s="14" t="s">
        <v>148</v>
      </c>
      <c r="B3" s="17">
        <v>192</v>
      </c>
      <c r="C3" s="23">
        <f>B3/519</f>
        <v>0.36994219653179189</v>
      </c>
    </row>
    <row r="4" spans="1:3" x14ac:dyDescent="0.2">
      <c r="A4" s="14" t="s">
        <v>149</v>
      </c>
      <c r="B4" s="17">
        <v>122</v>
      </c>
      <c r="C4" s="23">
        <f t="shared" ref="C4:C8" si="0">B4/519</f>
        <v>0.23506743737957611</v>
      </c>
    </row>
    <row r="5" spans="1:3" x14ac:dyDescent="0.2">
      <c r="A5" s="14" t="s">
        <v>150</v>
      </c>
      <c r="B5" s="17">
        <v>20</v>
      </c>
      <c r="C5" s="23">
        <f t="shared" si="0"/>
        <v>3.8535645472061654E-2</v>
      </c>
    </row>
    <row r="6" spans="1:3" x14ac:dyDescent="0.2">
      <c r="A6" s="14" t="s">
        <v>151</v>
      </c>
      <c r="B6" s="17">
        <v>31</v>
      </c>
      <c r="C6" s="23">
        <f t="shared" si="0"/>
        <v>5.9730250481695571E-2</v>
      </c>
    </row>
    <row r="7" spans="1:3" x14ac:dyDescent="0.2">
      <c r="A7" s="14" t="s">
        <v>152</v>
      </c>
      <c r="B7" s="17">
        <v>60</v>
      </c>
      <c r="C7" s="23">
        <f t="shared" si="0"/>
        <v>0.11560693641618497</v>
      </c>
    </row>
    <row r="8" spans="1:3" x14ac:dyDescent="0.2">
      <c r="A8" s="14" t="s">
        <v>26</v>
      </c>
      <c r="B8" s="17">
        <v>94</v>
      </c>
      <c r="C8" s="23">
        <f t="shared" si="0"/>
        <v>0.1811175337186898</v>
      </c>
    </row>
    <row r="9" spans="1:3" x14ac:dyDescent="0.2">
      <c r="B9" s="83"/>
    </row>
  </sheetData>
  <mergeCells count="1">
    <mergeCell ref="A1:C1"/>
  </mergeCells>
  <phoneticPr fontId="2"/>
  <pageMargins left="0.7" right="0.7" top="0.75" bottom="0.75" header="0.3" footer="0.3"/>
  <pageSetup paperSize="9" fitToHeight="0"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C10"/>
  <sheetViews>
    <sheetView workbookViewId="0">
      <selection activeCell="E4" sqref="E4"/>
    </sheetView>
  </sheetViews>
  <sheetFormatPr defaultColWidth="9" defaultRowHeight="13.2" x14ac:dyDescent="0.2"/>
  <cols>
    <col min="1" max="1" width="59.88671875" style="13" bestFit="1" customWidth="1"/>
    <col min="2" max="3" width="18.77734375" style="13" customWidth="1"/>
    <col min="4" max="16384" width="9" style="13"/>
  </cols>
  <sheetData>
    <row r="1" spans="1:3" x14ac:dyDescent="0.2">
      <c r="A1" s="147" t="s">
        <v>259</v>
      </c>
      <c r="B1" s="147"/>
      <c r="C1" s="147"/>
    </row>
    <row r="2" spans="1:3" x14ac:dyDescent="0.2">
      <c r="A2" s="3" t="s">
        <v>154</v>
      </c>
      <c r="B2" s="3" t="s">
        <v>153</v>
      </c>
      <c r="C2" s="112" t="s">
        <v>27</v>
      </c>
    </row>
    <row r="3" spans="1:3" x14ac:dyDescent="0.2">
      <c r="A3" s="14" t="s">
        <v>155</v>
      </c>
      <c r="B3" s="17">
        <v>207</v>
      </c>
      <c r="C3" s="23">
        <f>B3/503</f>
        <v>0.41153081510934392</v>
      </c>
    </row>
    <row r="4" spans="1:3" x14ac:dyDescent="0.2">
      <c r="A4" s="14" t="s">
        <v>156</v>
      </c>
      <c r="B4" s="17">
        <v>30</v>
      </c>
      <c r="C4" s="23">
        <f t="shared" ref="C4:C9" si="0">B4/503</f>
        <v>5.9642147117296221E-2</v>
      </c>
    </row>
    <row r="5" spans="1:3" x14ac:dyDescent="0.2">
      <c r="A5" s="14" t="s">
        <v>157</v>
      </c>
      <c r="B5" s="17">
        <v>2</v>
      </c>
      <c r="C5" s="23">
        <f t="shared" si="0"/>
        <v>3.9761431411530811E-3</v>
      </c>
    </row>
    <row r="6" spans="1:3" x14ac:dyDescent="0.2">
      <c r="A6" s="14" t="s">
        <v>158</v>
      </c>
      <c r="B6" s="17">
        <v>63</v>
      </c>
      <c r="C6" s="23">
        <f t="shared" si="0"/>
        <v>0.12524850894632206</v>
      </c>
    </row>
    <row r="7" spans="1:3" x14ac:dyDescent="0.2">
      <c r="A7" s="14" t="s">
        <v>159</v>
      </c>
      <c r="B7" s="17">
        <v>91</v>
      </c>
      <c r="C7" s="23">
        <f t="shared" si="0"/>
        <v>0.18091451292246521</v>
      </c>
    </row>
    <row r="8" spans="1:3" x14ac:dyDescent="0.2">
      <c r="A8" s="14" t="s">
        <v>160</v>
      </c>
      <c r="B8" s="17">
        <v>11</v>
      </c>
      <c r="C8" s="23">
        <f t="shared" si="0"/>
        <v>2.186878727634195E-2</v>
      </c>
    </row>
    <row r="9" spans="1:3" x14ac:dyDescent="0.2">
      <c r="A9" s="14" t="s">
        <v>26</v>
      </c>
      <c r="B9" s="17">
        <v>99</v>
      </c>
      <c r="C9" s="23">
        <f t="shared" si="0"/>
        <v>0.19681908548707752</v>
      </c>
    </row>
    <row r="10" spans="1:3" x14ac:dyDescent="0.2">
      <c r="B10" s="83"/>
    </row>
  </sheetData>
  <mergeCells count="1">
    <mergeCell ref="A1:C1"/>
  </mergeCells>
  <phoneticPr fontId="2"/>
  <pageMargins left="0.7" right="0.7" top="0.75" bottom="0.75" header="0.3" footer="0.3"/>
  <pageSetup paperSize="9" fitToHeight="0"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I14"/>
  <sheetViews>
    <sheetView workbookViewId="0">
      <selection activeCell="E4" sqref="E4"/>
    </sheetView>
  </sheetViews>
  <sheetFormatPr defaultColWidth="9" defaultRowHeight="13.2" x14ac:dyDescent="0.2"/>
  <cols>
    <col min="1" max="1" width="22.44140625" style="13" bestFit="1" customWidth="1"/>
    <col min="2" max="3" width="12.44140625" style="7" customWidth="1"/>
    <col min="4" max="8" width="12.44140625" style="13" customWidth="1"/>
    <col min="9" max="9" width="13.21875" style="13" customWidth="1"/>
    <col min="10" max="16384" width="9" style="13"/>
  </cols>
  <sheetData>
    <row r="1" spans="1:9" x14ac:dyDescent="0.2">
      <c r="A1" s="147" t="s">
        <v>260</v>
      </c>
      <c r="B1" s="147"/>
      <c r="C1" s="147"/>
      <c r="D1" s="147"/>
      <c r="E1" s="147"/>
      <c r="F1" s="147"/>
      <c r="G1" s="147"/>
      <c r="H1" s="147"/>
    </row>
    <row r="2" spans="1:9" s="1" customFormat="1" ht="60" customHeight="1" x14ac:dyDescent="0.2">
      <c r="A2" s="15" t="s">
        <v>9</v>
      </c>
      <c r="B2" s="87" t="s">
        <v>343</v>
      </c>
      <c r="C2" s="10" t="s">
        <v>345</v>
      </c>
      <c r="D2" s="10" t="s">
        <v>346</v>
      </c>
      <c r="E2" s="10" t="s">
        <v>344</v>
      </c>
      <c r="F2" s="10" t="s">
        <v>174</v>
      </c>
      <c r="G2" s="10" t="s">
        <v>175</v>
      </c>
      <c r="H2" s="10" t="s">
        <v>176</v>
      </c>
      <c r="I2" s="52" t="s">
        <v>318</v>
      </c>
    </row>
    <row r="3" spans="1:9" x14ac:dyDescent="0.2">
      <c r="A3" s="14" t="s">
        <v>128</v>
      </c>
      <c r="B3" s="16">
        <v>3</v>
      </c>
      <c r="C3" s="16">
        <v>4</v>
      </c>
      <c r="D3" s="16">
        <v>28</v>
      </c>
      <c r="E3" s="16">
        <v>22</v>
      </c>
      <c r="F3" s="16">
        <f t="shared" ref="F3:F14" si="0">SUM(B3+D3)</f>
        <v>31</v>
      </c>
      <c r="G3" s="16">
        <f t="shared" ref="G3:G14" si="1">SUM(C3+E3)</f>
        <v>26</v>
      </c>
      <c r="H3" s="16">
        <f t="shared" ref="H3:H14" si="2">SUM(F3:G3)</f>
        <v>57</v>
      </c>
      <c r="I3" s="23">
        <f>H3/$H$14</f>
        <v>1.022604951560818E-2</v>
      </c>
    </row>
    <row r="4" spans="1:9" x14ac:dyDescent="0.2">
      <c r="A4" s="14" t="s">
        <v>129</v>
      </c>
      <c r="B4" s="16">
        <v>41</v>
      </c>
      <c r="C4" s="16">
        <v>30</v>
      </c>
      <c r="D4" s="16">
        <v>679</v>
      </c>
      <c r="E4" s="16">
        <v>234</v>
      </c>
      <c r="F4" s="16">
        <f t="shared" si="0"/>
        <v>720</v>
      </c>
      <c r="G4" s="16">
        <f t="shared" si="1"/>
        <v>264</v>
      </c>
      <c r="H4" s="16">
        <f t="shared" si="2"/>
        <v>984</v>
      </c>
      <c r="I4" s="23">
        <f t="shared" ref="I4:I13" si="3">H4/$H$14</f>
        <v>0.17653390742734124</v>
      </c>
    </row>
    <row r="5" spans="1:9" x14ac:dyDescent="0.2">
      <c r="A5" s="14" t="s">
        <v>130</v>
      </c>
      <c r="B5" s="16">
        <v>69</v>
      </c>
      <c r="C5" s="16">
        <v>30</v>
      </c>
      <c r="D5" s="16">
        <v>664</v>
      </c>
      <c r="E5" s="16">
        <v>220</v>
      </c>
      <c r="F5" s="16">
        <f t="shared" si="0"/>
        <v>733</v>
      </c>
      <c r="G5" s="16">
        <f t="shared" si="1"/>
        <v>250</v>
      </c>
      <c r="H5" s="16">
        <f t="shared" si="2"/>
        <v>983</v>
      </c>
      <c r="I5" s="23">
        <f t="shared" si="3"/>
        <v>0.17635450304987441</v>
      </c>
    </row>
    <row r="6" spans="1:9" x14ac:dyDescent="0.2">
      <c r="A6" s="14" t="s">
        <v>131</v>
      </c>
      <c r="B6" s="16">
        <v>86</v>
      </c>
      <c r="C6" s="16">
        <v>54</v>
      </c>
      <c r="D6" s="16">
        <v>648</v>
      </c>
      <c r="E6" s="16">
        <v>284</v>
      </c>
      <c r="F6" s="16">
        <f t="shared" si="0"/>
        <v>734</v>
      </c>
      <c r="G6" s="16">
        <f t="shared" si="1"/>
        <v>338</v>
      </c>
      <c r="H6" s="16">
        <f t="shared" si="2"/>
        <v>1072</v>
      </c>
      <c r="I6" s="23">
        <f t="shared" si="3"/>
        <v>0.19232149264442053</v>
      </c>
    </row>
    <row r="7" spans="1:9" x14ac:dyDescent="0.2">
      <c r="A7" s="14" t="s">
        <v>132</v>
      </c>
      <c r="B7" s="16">
        <v>86</v>
      </c>
      <c r="C7" s="16">
        <v>32</v>
      </c>
      <c r="D7" s="16">
        <v>546</v>
      </c>
      <c r="E7" s="16">
        <v>272</v>
      </c>
      <c r="F7" s="16">
        <f t="shared" si="0"/>
        <v>632</v>
      </c>
      <c r="G7" s="16">
        <f t="shared" si="1"/>
        <v>304</v>
      </c>
      <c r="H7" s="16">
        <f t="shared" si="2"/>
        <v>936</v>
      </c>
      <c r="I7" s="23">
        <f t="shared" si="3"/>
        <v>0.16792249730893433</v>
      </c>
    </row>
    <row r="8" spans="1:9" x14ac:dyDescent="0.2">
      <c r="A8" s="14" t="s">
        <v>133</v>
      </c>
      <c r="B8" s="16">
        <v>41</v>
      </c>
      <c r="C8" s="16">
        <v>13</v>
      </c>
      <c r="D8" s="16">
        <v>206</v>
      </c>
      <c r="E8" s="16">
        <v>105</v>
      </c>
      <c r="F8" s="16">
        <f t="shared" si="0"/>
        <v>247</v>
      </c>
      <c r="G8" s="16">
        <f t="shared" si="1"/>
        <v>118</v>
      </c>
      <c r="H8" s="16">
        <f t="shared" si="2"/>
        <v>365</v>
      </c>
      <c r="I8" s="23">
        <f t="shared" si="3"/>
        <v>6.5482597775385717E-2</v>
      </c>
    </row>
    <row r="9" spans="1:9" x14ac:dyDescent="0.2">
      <c r="A9" s="14" t="s">
        <v>134</v>
      </c>
      <c r="B9" s="16">
        <v>26</v>
      </c>
      <c r="C9" s="16">
        <v>20</v>
      </c>
      <c r="D9" s="16">
        <v>150</v>
      </c>
      <c r="E9" s="16">
        <v>71</v>
      </c>
      <c r="F9" s="16">
        <f t="shared" si="0"/>
        <v>176</v>
      </c>
      <c r="G9" s="16">
        <f t="shared" si="1"/>
        <v>91</v>
      </c>
      <c r="H9" s="16">
        <f t="shared" si="2"/>
        <v>267</v>
      </c>
      <c r="I9" s="23">
        <f t="shared" si="3"/>
        <v>4.7900968783638323E-2</v>
      </c>
    </row>
    <row r="10" spans="1:9" x14ac:dyDescent="0.2">
      <c r="A10" s="14" t="s">
        <v>135</v>
      </c>
      <c r="B10" s="16">
        <v>33</v>
      </c>
      <c r="C10" s="16">
        <v>31</v>
      </c>
      <c r="D10" s="16">
        <v>151</v>
      </c>
      <c r="E10" s="16">
        <v>88</v>
      </c>
      <c r="F10" s="16">
        <f t="shared" si="0"/>
        <v>184</v>
      </c>
      <c r="G10" s="16">
        <f t="shared" si="1"/>
        <v>119</v>
      </c>
      <c r="H10" s="16">
        <f t="shared" si="2"/>
        <v>303</v>
      </c>
      <c r="I10" s="23">
        <f t="shared" si="3"/>
        <v>5.4359526372443491E-2</v>
      </c>
    </row>
    <row r="11" spans="1:9" x14ac:dyDescent="0.2">
      <c r="A11" s="14" t="s">
        <v>136</v>
      </c>
      <c r="B11" s="16">
        <v>6</v>
      </c>
      <c r="C11" s="16">
        <v>5</v>
      </c>
      <c r="D11" s="16">
        <v>30</v>
      </c>
      <c r="E11" s="16">
        <v>20</v>
      </c>
      <c r="F11" s="16">
        <f t="shared" si="0"/>
        <v>36</v>
      </c>
      <c r="G11" s="16">
        <f t="shared" si="1"/>
        <v>25</v>
      </c>
      <c r="H11" s="16">
        <f t="shared" si="2"/>
        <v>61</v>
      </c>
      <c r="I11" s="23">
        <f t="shared" si="3"/>
        <v>1.0943667025475421E-2</v>
      </c>
    </row>
    <row r="12" spans="1:9" x14ac:dyDescent="0.2">
      <c r="A12" s="14" t="s">
        <v>137</v>
      </c>
      <c r="B12" s="16">
        <v>0</v>
      </c>
      <c r="C12" s="16">
        <v>0</v>
      </c>
      <c r="D12" s="16">
        <v>0</v>
      </c>
      <c r="E12" s="16">
        <v>0</v>
      </c>
      <c r="F12" s="16">
        <f t="shared" si="0"/>
        <v>0</v>
      </c>
      <c r="G12" s="16">
        <f t="shared" si="1"/>
        <v>0</v>
      </c>
      <c r="H12" s="16">
        <f t="shared" si="2"/>
        <v>0</v>
      </c>
      <c r="I12" s="23">
        <f t="shared" si="3"/>
        <v>0</v>
      </c>
    </row>
    <row r="13" spans="1:9" ht="13.8" thickBot="1" x14ac:dyDescent="0.25">
      <c r="A13" s="54" t="s">
        <v>107</v>
      </c>
      <c r="B13" s="18">
        <v>38</v>
      </c>
      <c r="C13" s="18">
        <v>8</v>
      </c>
      <c r="D13" s="18">
        <v>365</v>
      </c>
      <c r="E13" s="18">
        <v>135</v>
      </c>
      <c r="F13" s="18">
        <f t="shared" si="0"/>
        <v>403</v>
      </c>
      <c r="G13" s="18">
        <f t="shared" si="1"/>
        <v>143</v>
      </c>
      <c r="H13" s="18">
        <f t="shared" si="2"/>
        <v>546</v>
      </c>
      <c r="I13" s="23">
        <f t="shared" si="3"/>
        <v>9.7954790096878366E-2</v>
      </c>
    </row>
    <row r="14" spans="1:9" ht="13.8" thickTop="1" x14ac:dyDescent="0.2">
      <c r="A14" s="56" t="s">
        <v>7</v>
      </c>
      <c r="B14" s="19">
        <f>SUM(B3:B13)</f>
        <v>429</v>
      </c>
      <c r="C14" s="19">
        <f>SUM(C3:C13)</f>
        <v>227</v>
      </c>
      <c r="D14" s="19">
        <f>SUM(D3:D13)</f>
        <v>3467</v>
      </c>
      <c r="E14" s="19">
        <f>SUM(E3:E13)</f>
        <v>1451</v>
      </c>
      <c r="F14" s="19">
        <f t="shared" si="0"/>
        <v>3896</v>
      </c>
      <c r="G14" s="19">
        <f t="shared" si="1"/>
        <v>1678</v>
      </c>
      <c r="H14" s="19">
        <f t="shared" si="2"/>
        <v>5574</v>
      </c>
      <c r="I14" s="59"/>
    </row>
  </sheetData>
  <mergeCells count="1">
    <mergeCell ref="A1:H1"/>
  </mergeCells>
  <phoneticPr fontId="2"/>
  <pageMargins left="0.7" right="0.7" top="0.75" bottom="0.75" header="0.3" footer="0.3"/>
  <pageSetup paperSize="9" fitToHeight="0"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601C3-3BA6-451F-8899-DCAB06F69068}">
  <dimension ref="A1:J7"/>
  <sheetViews>
    <sheetView workbookViewId="0">
      <selection activeCell="E16" sqref="E16"/>
    </sheetView>
  </sheetViews>
  <sheetFormatPr defaultRowHeight="13.2" x14ac:dyDescent="0.2"/>
  <cols>
    <col min="7" max="7" width="4.6640625" customWidth="1"/>
  </cols>
  <sheetData>
    <row r="1" spans="1:10" x14ac:dyDescent="0.2">
      <c r="A1" t="s">
        <v>331</v>
      </c>
    </row>
    <row r="2" spans="1:10" x14ac:dyDescent="0.2">
      <c r="A2" s="181"/>
      <c r="B2" s="182"/>
      <c r="C2" s="190" t="s">
        <v>347</v>
      </c>
      <c r="D2" s="190"/>
      <c r="E2" s="190" t="s">
        <v>348</v>
      </c>
      <c r="F2" s="190"/>
      <c r="G2" s="72"/>
      <c r="H2" s="188" t="s">
        <v>395</v>
      </c>
      <c r="I2" s="189"/>
      <c r="J2" s="189"/>
    </row>
    <row r="3" spans="1:10" x14ac:dyDescent="0.2">
      <c r="A3" s="183"/>
      <c r="B3" s="184"/>
      <c r="C3" s="133" t="s">
        <v>301</v>
      </c>
      <c r="D3" s="134" t="s">
        <v>302</v>
      </c>
      <c r="E3" s="133" t="s">
        <v>301</v>
      </c>
      <c r="F3" s="134" t="s">
        <v>302</v>
      </c>
      <c r="G3" s="73"/>
      <c r="H3" s="135" t="s">
        <v>301</v>
      </c>
      <c r="I3" s="134" t="s">
        <v>302</v>
      </c>
      <c r="J3" s="136" t="s">
        <v>328</v>
      </c>
    </row>
    <row r="4" spans="1:10" x14ac:dyDescent="0.2">
      <c r="A4" s="186" t="s">
        <v>329</v>
      </c>
      <c r="B4" s="187"/>
      <c r="C4" s="74">
        <v>65</v>
      </c>
      <c r="D4" s="75">
        <v>56</v>
      </c>
      <c r="E4" s="74">
        <v>331</v>
      </c>
      <c r="F4" s="75">
        <v>179</v>
      </c>
      <c r="G4" s="76"/>
      <c r="H4" s="74">
        <v>396</v>
      </c>
      <c r="I4" s="75">
        <v>235</v>
      </c>
      <c r="J4" s="77">
        <f>SUM(H4:I4)</f>
        <v>631</v>
      </c>
    </row>
    <row r="5" spans="1:10" x14ac:dyDescent="0.2">
      <c r="A5" s="172" t="s">
        <v>330</v>
      </c>
      <c r="B5" s="173"/>
      <c r="C5" s="174">
        <v>18.399999999999999</v>
      </c>
      <c r="D5" s="175"/>
      <c r="E5" s="174">
        <v>10.4</v>
      </c>
      <c r="F5" s="175"/>
      <c r="G5" s="78"/>
      <c r="H5" s="79">
        <v>10.199999999999999</v>
      </c>
      <c r="I5" s="80">
        <v>14</v>
      </c>
      <c r="J5" s="71">
        <v>11.3</v>
      </c>
    </row>
    <row r="7" spans="1:10" x14ac:dyDescent="0.2">
      <c r="H7" s="85"/>
      <c r="I7" s="85"/>
    </row>
  </sheetData>
  <mergeCells count="8">
    <mergeCell ref="H2:J2"/>
    <mergeCell ref="A4:B4"/>
    <mergeCell ref="A5:B5"/>
    <mergeCell ref="C5:D5"/>
    <mergeCell ref="E5:F5"/>
    <mergeCell ref="A2:B3"/>
    <mergeCell ref="C2:D2"/>
    <mergeCell ref="E2:F2"/>
  </mergeCells>
  <phoneticPr fontId="2"/>
  <pageMargins left="0.7" right="0.7" top="0.75" bottom="0.75" header="0.3" footer="0.3"/>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C11"/>
  <sheetViews>
    <sheetView workbookViewId="0">
      <selection activeCell="E4" sqref="E4"/>
    </sheetView>
  </sheetViews>
  <sheetFormatPr defaultColWidth="9" defaultRowHeight="13.2" x14ac:dyDescent="0.2"/>
  <cols>
    <col min="1" max="2" width="29.33203125" style="13" customWidth="1"/>
    <col min="3" max="3" width="18.5546875" style="13" customWidth="1"/>
    <col min="4" max="16384" width="9" style="13"/>
  </cols>
  <sheetData>
    <row r="1" spans="1:3" x14ac:dyDescent="0.2">
      <c r="A1" s="27" t="s">
        <v>261</v>
      </c>
      <c r="B1" s="27"/>
    </row>
    <row r="2" spans="1:3" x14ac:dyDescent="0.2">
      <c r="A2" s="3" t="s">
        <v>138</v>
      </c>
      <c r="B2" s="3" t="s">
        <v>146</v>
      </c>
      <c r="C2" s="84" t="s">
        <v>307</v>
      </c>
    </row>
    <row r="3" spans="1:3" x14ac:dyDescent="0.2">
      <c r="A3" s="14" t="s">
        <v>139</v>
      </c>
      <c r="B3" s="16">
        <v>297</v>
      </c>
      <c r="C3" s="23">
        <f>B3/5574</f>
        <v>5.3283100107642624E-2</v>
      </c>
    </row>
    <row r="4" spans="1:3" x14ac:dyDescent="0.2">
      <c r="A4" s="14" t="s">
        <v>140</v>
      </c>
      <c r="B4" s="16">
        <v>232</v>
      </c>
      <c r="C4" s="23">
        <f t="shared" ref="C4:C10" si="0">B4/5574</f>
        <v>4.1621815572299964E-2</v>
      </c>
    </row>
    <row r="5" spans="1:3" x14ac:dyDescent="0.2">
      <c r="A5" s="14" t="s">
        <v>141</v>
      </c>
      <c r="B5" s="16">
        <v>669</v>
      </c>
      <c r="C5" s="23">
        <f t="shared" si="0"/>
        <v>0.12002152852529602</v>
      </c>
    </row>
    <row r="6" spans="1:3" x14ac:dyDescent="0.2">
      <c r="A6" s="14" t="s">
        <v>142</v>
      </c>
      <c r="B6" s="16">
        <v>478</v>
      </c>
      <c r="C6" s="23">
        <f t="shared" si="0"/>
        <v>8.5755292429135266E-2</v>
      </c>
    </row>
    <row r="7" spans="1:3" x14ac:dyDescent="0.2">
      <c r="A7" s="14" t="s">
        <v>143</v>
      </c>
      <c r="B7" s="16">
        <v>240</v>
      </c>
      <c r="C7" s="23">
        <f t="shared" si="0"/>
        <v>4.3057050592034449E-2</v>
      </c>
    </row>
    <row r="8" spans="1:3" x14ac:dyDescent="0.2">
      <c r="A8" s="14" t="s">
        <v>144</v>
      </c>
      <c r="B8" s="16">
        <v>684</v>
      </c>
      <c r="C8" s="23">
        <f t="shared" si="0"/>
        <v>0.12271259418729817</v>
      </c>
    </row>
    <row r="9" spans="1:3" x14ac:dyDescent="0.2">
      <c r="A9" s="14" t="s">
        <v>107</v>
      </c>
      <c r="B9" s="16">
        <v>1269</v>
      </c>
      <c r="C9" s="23">
        <f t="shared" si="0"/>
        <v>0.22766415500538212</v>
      </c>
    </row>
    <row r="10" spans="1:3" x14ac:dyDescent="0.2">
      <c r="A10" s="14" t="s">
        <v>145</v>
      </c>
      <c r="B10" s="16">
        <v>1705</v>
      </c>
      <c r="C10" s="23">
        <f t="shared" si="0"/>
        <v>0.30588446358091137</v>
      </c>
    </row>
    <row r="11" spans="1:3" x14ac:dyDescent="0.2">
      <c r="B11" s="25"/>
    </row>
  </sheetData>
  <phoneticPr fontId="2"/>
  <pageMargins left="0.7" right="0.7" top="0.75" bottom="0.75" header="0.3" footer="0.3"/>
  <pageSetup paperSize="9" fitToHeight="0"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C9"/>
  <sheetViews>
    <sheetView workbookViewId="0">
      <selection activeCell="E4" sqref="E4"/>
    </sheetView>
  </sheetViews>
  <sheetFormatPr defaultColWidth="9" defaultRowHeight="13.2" x14ac:dyDescent="0.2"/>
  <cols>
    <col min="1" max="1" width="54.33203125" style="13" bestFit="1" customWidth="1"/>
    <col min="2" max="3" width="18.77734375" style="13" customWidth="1"/>
    <col min="4" max="16384" width="9" style="13"/>
  </cols>
  <sheetData>
    <row r="1" spans="1:3" x14ac:dyDescent="0.2">
      <c r="A1" s="147" t="s">
        <v>262</v>
      </c>
      <c r="B1" s="147"/>
      <c r="C1" s="147"/>
    </row>
    <row r="2" spans="1:3" x14ac:dyDescent="0.2">
      <c r="A2" s="3" t="s">
        <v>147</v>
      </c>
      <c r="B2" s="3" t="s">
        <v>153</v>
      </c>
      <c r="C2" s="3" t="s">
        <v>27</v>
      </c>
    </row>
    <row r="3" spans="1:3" x14ac:dyDescent="0.2">
      <c r="A3" s="14" t="s">
        <v>148</v>
      </c>
      <c r="B3" s="16">
        <v>56</v>
      </c>
      <c r="C3" s="23">
        <f>B3/1592</f>
        <v>3.5175879396984924E-2</v>
      </c>
    </row>
    <row r="4" spans="1:3" x14ac:dyDescent="0.2">
      <c r="A4" s="14" t="s">
        <v>149</v>
      </c>
      <c r="B4" s="16">
        <v>856</v>
      </c>
      <c r="C4" s="23">
        <f t="shared" ref="C4:C8" si="0">B4/1592</f>
        <v>0.53768844221105527</v>
      </c>
    </row>
    <row r="5" spans="1:3" x14ac:dyDescent="0.2">
      <c r="A5" s="14" t="s">
        <v>150</v>
      </c>
      <c r="B5" s="16">
        <v>209</v>
      </c>
      <c r="C5" s="23">
        <f t="shared" si="0"/>
        <v>0.13128140703517588</v>
      </c>
    </row>
    <row r="6" spans="1:3" x14ac:dyDescent="0.2">
      <c r="A6" s="14" t="s">
        <v>151</v>
      </c>
      <c r="B6" s="16">
        <v>40</v>
      </c>
      <c r="C6" s="23">
        <f t="shared" si="0"/>
        <v>2.5125628140703519E-2</v>
      </c>
    </row>
    <row r="7" spans="1:3" x14ac:dyDescent="0.2">
      <c r="A7" s="14" t="s">
        <v>152</v>
      </c>
      <c r="B7" s="16">
        <v>182</v>
      </c>
      <c r="C7" s="23">
        <f t="shared" si="0"/>
        <v>0.114321608040201</v>
      </c>
    </row>
    <row r="8" spans="1:3" x14ac:dyDescent="0.2">
      <c r="A8" s="14" t="s">
        <v>26</v>
      </c>
      <c r="B8" s="16">
        <v>249</v>
      </c>
      <c r="C8" s="23">
        <f t="shared" si="0"/>
        <v>0.15640703517587939</v>
      </c>
    </row>
    <row r="9" spans="1:3" x14ac:dyDescent="0.2">
      <c r="B9" s="25"/>
    </row>
  </sheetData>
  <mergeCells count="1">
    <mergeCell ref="A1:C1"/>
  </mergeCells>
  <phoneticPr fontId="2"/>
  <pageMargins left="0.7" right="0.7" top="0.75" bottom="0.75" header="0.3" footer="0.3"/>
  <pageSetup paperSize="9" fitToHeight="0"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C10"/>
  <sheetViews>
    <sheetView workbookViewId="0">
      <selection activeCell="A10" sqref="A10"/>
    </sheetView>
  </sheetViews>
  <sheetFormatPr defaultColWidth="9" defaultRowHeight="13.2" x14ac:dyDescent="0.2"/>
  <cols>
    <col min="1" max="1" width="59.88671875" style="13" bestFit="1" customWidth="1"/>
    <col min="2" max="3" width="18.77734375" style="13" customWidth="1"/>
    <col min="4" max="16384" width="9" style="13"/>
  </cols>
  <sheetData>
    <row r="1" spans="1:3" x14ac:dyDescent="0.2">
      <c r="A1" s="147" t="s">
        <v>263</v>
      </c>
      <c r="B1" s="147"/>
      <c r="C1" s="147"/>
    </row>
    <row r="2" spans="1:3" x14ac:dyDescent="0.2">
      <c r="A2" s="3" t="s">
        <v>154</v>
      </c>
      <c r="B2" s="3" t="s">
        <v>153</v>
      </c>
      <c r="C2" s="3" t="s">
        <v>27</v>
      </c>
    </row>
    <row r="3" spans="1:3" x14ac:dyDescent="0.2">
      <c r="A3" s="14" t="s">
        <v>155</v>
      </c>
      <c r="B3" s="16">
        <v>960</v>
      </c>
      <c r="C3" s="23">
        <f>B3/1685</f>
        <v>0.56973293768545996</v>
      </c>
    </row>
    <row r="4" spans="1:3" x14ac:dyDescent="0.2">
      <c r="A4" s="14" t="s">
        <v>156</v>
      </c>
      <c r="B4" s="16">
        <v>11</v>
      </c>
      <c r="C4" s="23">
        <f t="shared" ref="C4:C9" si="0">B4/1685</f>
        <v>6.5281899109792289E-3</v>
      </c>
    </row>
    <row r="5" spans="1:3" x14ac:dyDescent="0.2">
      <c r="A5" s="14" t="s">
        <v>157</v>
      </c>
      <c r="B5" s="16">
        <v>6</v>
      </c>
      <c r="C5" s="23">
        <f t="shared" si="0"/>
        <v>3.5608308605341245E-3</v>
      </c>
    </row>
    <row r="6" spans="1:3" x14ac:dyDescent="0.2">
      <c r="A6" s="14" t="s">
        <v>158</v>
      </c>
      <c r="B6" s="16">
        <v>216</v>
      </c>
      <c r="C6" s="23">
        <f t="shared" si="0"/>
        <v>0.12818991097922849</v>
      </c>
    </row>
    <row r="7" spans="1:3" x14ac:dyDescent="0.2">
      <c r="A7" s="14" t="s">
        <v>159</v>
      </c>
      <c r="B7" s="16">
        <v>188</v>
      </c>
      <c r="C7" s="23">
        <f t="shared" si="0"/>
        <v>0.11157270029673591</v>
      </c>
    </row>
    <row r="8" spans="1:3" x14ac:dyDescent="0.2">
      <c r="A8" s="14" t="s">
        <v>160</v>
      </c>
      <c r="B8" s="16">
        <v>39</v>
      </c>
      <c r="C8" s="23">
        <f t="shared" si="0"/>
        <v>2.314540059347181E-2</v>
      </c>
    </row>
    <row r="9" spans="1:3" x14ac:dyDescent="0.2">
      <c r="A9" s="14" t="s">
        <v>26</v>
      </c>
      <c r="B9" s="16">
        <v>265</v>
      </c>
      <c r="C9" s="23">
        <f t="shared" si="0"/>
        <v>0.15727002967359049</v>
      </c>
    </row>
    <row r="10" spans="1:3" x14ac:dyDescent="0.2">
      <c r="B10" s="25"/>
    </row>
  </sheetData>
  <mergeCells count="1">
    <mergeCell ref="A1:C1"/>
  </mergeCells>
  <phoneticPr fontId="2"/>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69C9B-F36F-44F2-9822-12D342AB4312}">
  <dimension ref="A1:F10"/>
  <sheetViews>
    <sheetView workbookViewId="0">
      <selection activeCell="E4" sqref="E4"/>
    </sheetView>
  </sheetViews>
  <sheetFormatPr defaultRowHeight="13.2" x14ac:dyDescent="0.2"/>
  <cols>
    <col min="1" max="1" width="18.33203125" bestFit="1" customWidth="1"/>
    <col min="2" max="5" width="10.5546875" customWidth="1"/>
  </cols>
  <sheetData>
    <row r="1" spans="1:6" x14ac:dyDescent="0.2">
      <c r="A1" t="s">
        <v>292</v>
      </c>
    </row>
    <row r="2" spans="1:6" x14ac:dyDescent="0.2">
      <c r="A2" s="29"/>
      <c r="B2" s="30" t="s">
        <v>16</v>
      </c>
      <c r="C2" s="30" t="s">
        <v>221</v>
      </c>
      <c r="D2" s="30" t="s">
        <v>255</v>
      </c>
      <c r="E2" s="30" t="s">
        <v>272</v>
      </c>
      <c r="F2" s="113" t="s">
        <v>342</v>
      </c>
    </row>
    <row r="3" spans="1:6" x14ac:dyDescent="0.2">
      <c r="A3" s="14" t="s">
        <v>128</v>
      </c>
      <c r="B3" s="28">
        <v>2E-3</v>
      </c>
      <c r="C3" s="28">
        <v>6.0000000000000001E-3</v>
      </c>
      <c r="D3" s="28">
        <v>1.2999999999999999E-2</v>
      </c>
      <c r="E3" s="28">
        <v>8.9999999999999993E-3</v>
      </c>
      <c r="F3" s="28">
        <v>1.1074197120708749E-2</v>
      </c>
    </row>
    <row r="4" spans="1:6" x14ac:dyDescent="0.2">
      <c r="A4" s="14" t="s">
        <v>129</v>
      </c>
      <c r="B4" s="28">
        <v>3.7999999999999999E-2</v>
      </c>
      <c r="C4" s="28">
        <v>8.7999999999999995E-2</v>
      </c>
      <c r="D4" s="28">
        <v>0.156</v>
      </c>
      <c r="E4" s="28">
        <v>0.17699999999999999</v>
      </c>
      <c r="F4" s="28">
        <v>0.22259136212624583</v>
      </c>
    </row>
    <row r="5" spans="1:6" x14ac:dyDescent="0.2">
      <c r="A5" s="14" t="s">
        <v>130</v>
      </c>
      <c r="B5" s="28">
        <v>0.04</v>
      </c>
      <c r="C5" s="28">
        <v>7.8E-2</v>
      </c>
      <c r="D5" s="28">
        <v>0.10100000000000001</v>
      </c>
      <c r="E5" s="28">
        <v>0.11600000000000001</v>
      </c>
      <c r="F5" s="28">
        <v>0.14673311184939092</v>
      </c>
    </row>
    <row r="6" spans="1:6" x14ac:dyDescent="0.2">
      <c r="A6" s="14" t="s">
        <v>131</v>
      </c>
      <c r="B6" s="28">
        <v>8.1000000000000003E-2</v>
      </c>
      <c r="C6" s="28">
        <v>0.111</v>
      </c>
      <c r="D6" s="28">
        <v>0.12</v>
      </c>
      <c r="E6" s="28">
        <v>0.14099999999999999</v>
      </c>
      <c r="F6" s="28">
        <v>0.17663344407530454</v>
      </c>
    </row>
    <row r="7" spans="1:6" x14ac:dyDescent="0.2">
      <c r="A7" s="14" t="s">
        <v>132</v>
      </c>
      <c r="B7" s="28">
        <v>9.5000000000000001E-2</v>
      </c>
      <c r="C7" s="28">
        <v>0.123</v>
      </c>
      <c r="D7" s="28">
        <v>0.13300000000000001</v>
      </c>
      <c r="E7" s="28">
        <v>0.16</v>
      </c>
      <c r="F7" s="28">
        <v>0.15559246954595793</v>
      </c>
    </row>
    <row r="8" spans="1:6" x14ac:dyDescent="0.2">
      <c r="A8" s="14" t="s">
        <v>133</v>
      </c>
      <c r="B8" s="28">
        <v>9.4E-2</v>
      </c>
      <c r="C8" s="28">
        <v>7.4999999999999997E-2</v>
      </c>
      <c r="D8" s="28">
        <v>0.05</v>
      </c>
      <c r="E8" s="28">
        <v>6.7000000000000004E-2</v>
      </c>
      <c r="F8" s="28">
        <v>4.5957918050941307E-2</v>
      </c>
    </row>
    <row r="9" spans="1:6" x14ac:dyDescent="0.2">
      <c r="A9" s="14" t="s">
        <v>291</v>
      </c>
      <c r="B9" s="28">
        <v>0.57499999999999996</v>
      </c>
      <c r="C9" s="28">
        <v>0.42199999999999999</v>
      </c>
      <c r="D9" s="28">
        <v>0.35</v>
      </c>
      <c r="E9" s="28">
        <v>0.23499999999999999</v>
      </c>
      <c r="F9" s="28">
        <v>0.17663344407530454</v>
      </c>
    </row>
    <row r="10" spans="1:6" x14ac:dyDescent="0.2">
      <c r="A10" s="14" t="s">
        <v>107</v>
      </c>
      <c r="B10" s="28">
        <v>7.5999999999999998E-2</v>
      </c>
      <c r="C10" s="28">
        <v>9.6000000000000002E-2</v>
      </c>
      <c r="D10" s="28">
        <v>7.6999999999999999E-2</v>
      </c>
      <c r="E10" s="28">
        <v>9.5000000000000001E-2</v>
      </c>
      <c r="F10" s="28">
        <v>6.4784053156146174E-2</v>
      </c>
    </row>
  </sheetData>
  <phoneticPr fontId="2"/>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3"/>
  <sheetViews>
    <sheetView workbookViewId="0">
      <selection activeCell="G31" sqref="G31"/>
    </sheetView>
  </sheetViews>
  <sheetFormatPr defaultColWidth="9" defaultRowHeight="13.2" x14ac:dyDescent="0.2"/>
  <cols>
    <col min="1" max="1" width="22.44140625" style="92" customWidth="1"/>
    <col min="2" max="16384" width="9" style="92"/>
  </cols>
  <sheetData>
    <row r="1" spans="1:11" x14ac:dyDescent="0.2">
      <c r="A1" s="146" t="s">
        <v>28</v>
      </c>
      <c r="B1" s="146"/>
      <c r="C1" s="146"/>
      <c r="D1" s="146"/>
      <c r="E1" s="146"/>
      <c r="F1" s="146"/>
      <c r="G1" s="146"/>
      <c r="H1" s="146"/>
      <c r="I1" s="146"/>
      <c r="J1" s="146"/>
      <c r="K1" s="146"/>
    </row>
    <row r="2" spans="1:11" x14ac:dyDescent="0.2">
      <c r="A2" s="91" t="s">
        <v>9</v>
      </c>
      <c r="B2" s="91" t="s">
        <v>12</v>
      </c>
      <c r="C2" s="91" t="s">
        <v>13</v>
      </c>
      <c r="D2" s="91" t="s">
        <v>14</v>
      </c>
      <c r="E2" s="91" t="s">
        <v>15</v>
      </c>
      <c r="F2" s="91" t="s">
        <v>8</v>
      </c>
      <c r="G2" s="91" t="s">
        <v>16</v>
      </c>
      <c r="H2" s="91" t="s">
        <v>221</v>
      </c>
      <c r="I2" s="91" t="s">
        <v>255</v>
      </c>
      <c r="J2" s="91" t="s">
        <v>272</v>
      </c>
      <c r="K2" s="91" t="s">
        <v>342</v>
      </c>
    </row>
    <row r="3" spans="1:11" x14ac:dyDescent="0.2">
      <c r="A3" s="107" t="s">
        <v>10</v>
      </c>
      <c r="B3" s="108">
        <v>161</v>
      </c>
      <c r="C3" s="108">
        <v>124</v>
      </c>
      <c r="D3" s="108">
        <v>172</v>
      </c>
      <c r="E3" s="108">
        <v>173</v>
      </c>
      <c r="F3" s="108">
        <v>155</v>
      </c>
      <c r="G3" s="108">
        <v>131</v>
      </c>
      <c r="H3" s="108">
        <v>164</v>
      </c>
      <c r="I3" s="108">
        <v>120</v>
      </c>
      <c r="J3" s="108">
        <v>132</v>
      </c>
      <c r="K3" s="108">
        <v>132</v>
      </c>
    </row>
  </sheetData>
  <mergeCells count="1">
    <mergeCell ref="A1:K1"/>
  </mergeCells>
  <phoneticPr fontId="2"/>
  <pageMargins left="0.7" right="0.7" top="0.75" bottom="0.75" header="0.3" footer="0.3"/>
  <pageSetup paperSize="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8"/>
  <sheetViews>
    <sheetView workbookViewId="0">
      <selection activeCell="B16" sqref="B16"/>
    </sheetView>
  </sheetViews>
  <sheetFormatPr defaultColWidth="9" defaultRowHeight="13.2" x14ac:dyDescent="0.2"/>
  <cols>
    <col min="1" max="1" width="21.77734375" style="92" customWidth="1"/>
    <col min="2" max="2" width="17.44140625" style="92" customWidth="1"/>
    <col min="3" max="16384" width="9" style="92"/>
  </cols>
  <sheetData>
    <row r="1" spans="1:9" x14ac:dyDescent="0.2">
      <c r="A1" s="149" t="s">
        <v>370</v>
      </c>
      <c r="B1" s="149"/>
      <c r="C1" s="149"/>
      <c r="D1" s="149"/>
    </row>
    <row r="2" spans="1:9" x14ac:dyDescent="0.2">
      <c r="A2" s="91" t="s">
        <v>9</v>
      </c>
      <c r="B2" s="91" t="s">
        <v>27</v>
      </c>
    </row>
    <row r="3" spans="1:9" x14ac:dyDescent="0.2">
      <c r="A3" s="107" t="s">
        <v>30</v>
      </c>
      <c r="B3" s="111">
        <v>0.93939393939393945</v>
      </c>
      <c r="D3" s="114"/>
    </row>
    <row r="4" spans="1:9" x14ac:dyDescent="0.2">
      <c r="A4" s="107" t="s">
        <v>32</v>
      </c>
      <c r="B4" s="111">
        <v>3.787878787878788E-2</v>
      </c>
      <c r="D4" s="114"/>
    </row>
    <row r="5" spans="1:9" x14ac:dyDescent="0.2">
      <c r="A5" s="107" t="s">
        <v>38</v>
      </c>
      <c r="B5" s="111">
        <v>7.575757575757576E-3</v>
      </c>
      <c r="D5" s="114"/>
    </row>
    <row r="6" spans="1:9" x14ac:dyDescent="0.2">
      <c r="A6" s="107" t="s">
        <v>34</v>
      </c>
      <c r="B6" s="111">
        <v>7.575757575757576E-3</v>
      </c>
      <c r="D6" s="114"/>
    </row>
    <row r="7" spans="1:9" x14ac:dyDescent="0.2">
      <c r="A7" s="107" t="s">
        <v>36</v>
      </c>
      <c r="B7" s="111">
        <v>7.575757575757576E-3</v>
      </c>
      <c r="D7" s="114"/>
    </row>
    <row r="8" spans="1:9" x14ac:dyDescent="0.2">
      <c r="A8" s="148"/>
      <c r="B8" s="148"/>
      <c r="C8" s="148"/>
      <c r="D8" s="148"/>
      <c r="E8" s="148"/>
      <c r="F8" s="148"/>
      <c r="G8" s="148"/>
      <c r="H8" s="148"/>
      <c r="I8" s="148"/>
    </row>
  </sheetData>
  <mergeCells count="2">
    <mergeCell ref="A1:D1"/>
    <mergeCell ref="A8:I8"/>
  </mergeCells>
  <phoneticPr fontId="2"/>
  <pageMargins left="0.7" right="0.7" top="0.75" bottom="0.75" header="0.3" footer="0.3"/>
  <pageSetup paperSize="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3"/>
  <sheetViews>
    <sheetView workbookViewId="0">
      <selection activeCell="E4" sqref="E4"/>
    </sheetView>
  </sheetViews>
  <sheetFormatPr defaultColWidth="9" defaultRowHeight="13.2" x14ac:dyDescent="0.2"/>
  <cols>
    <col min="1" max="1" width="27.5546875" style="13" customWidth="1"/>
    <col min="2" max="16384" width="9" style="13"/>
  </cols>
  <sheetData>
    <row r="1" spans="1:13" x14ac:dyDescent="0.2">
      <c r="A1" s="150" t="s">
        <v>249</v>
      </c>
      <c r="B1" s="150"/>
      <c r="C1" s="150"/>
      <c r="D1" s="150"/>
      <c r="E1" s="150"/>
      <c r="F1" s="150"/>
      <c r="G1" s="150"/>
      <c r="H1" s="150"/>
      <c r="I1" s="150"/>
      <c r="J1" s="150"/>
      <c r="K1" s="150"/>
      <c r="L1" s="150"/>
      <c r="M1" s="150"/>
    </row>
    <row r="2" spans="1:13" x14ac:dyDescent="0.2">
      <c r="A2" s="3" t="s">
        <v>9</v>
      </c>
      <c r="B2" s="3" t="s">
        <v>16</v>
      </c>
      <c r="C2" s="3" t="s">
        <v>221</v>
      </c>
      <c r="D2" s="3" t="s">
        <v>255</v>
      </c>
      <c r="E2" s="3" t="s">
        <v>272</v>
      </c>
      <c r="F2" s="3" t="s">
        <v>342</v>
      </c>
    </row>
    <row r="3" spans="1:13" x14ac:dyDescent="0.2">
      <c r="A3" s="14" t="s">
        <v>335</v>
      </c>
      <c r="B3" s="16">
        <v>5938</v>
      </c>
      <c r="C3" s="16">
        <v>5466</v>
      </c>
      <c r="D3" s="16">
        <v>6511</v>
      </c>
      <c r="E3" s="16">
        <v>7113</v>
      </c>
      <c r="F3" s="16">
        <v>10016</v>
      </c>
    </row>
  </sheetData>
  <mergeCells count="1">
    <mergeCell ref="A1:M1"/>
  </mergeCells>
  <phoneticPr fontId="2"/>
  <pageMargins left="0.7" right="0.7" top="0.75" bottom="0.75" header="0.3" footer="0.3"/>
  <pageSetup paperSize="9" scale="9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58</vt:i4>
      </vt:variant>
    </vt:vector>
  </HeadingPairs>
  <TitlesOfParts>
    <vt:vector size="58" baseType="lpstr">
      <vt:lpstr>図表１</vt:lpstr>
      <vt:lpstr>図表２</vt:lpstr>
      <vt:lpstr>図表３ </vt:lpstr>
      <vt:lpstr>図表４ </vt:lpstr>
      <vt:lpstr>図表５</vt:lpstr>
      <vt:lpstr>図表６</vt:lpstr>
      <vt:lpstr>図表７</vt:lpstr>
      <vt:lpstr>図表８</vt:lpstr>
      <vt:lpstr>図表９</vt:lpstr>
      <vt:lpstr>図表10</vt:lpstr>
      <vt:lpstr>図表11</vt:lpstr>
      <vt:lpstr>図表12</vt:lpstr>
      <vt:lpstr>図表13</vt:lpstr>
      <vt:lpstr>図表14</vt:lpstr>
      <vt:lpstr>図表15</vt:lpstr>
      <vt:lpstr>図表16</vt:lpstr>
      <vt:lpstr>図表17</vt:lpstr>
      <vt:lpstr>図表18</vt:lpstr>
      <vt:lpstr>図表19</vt:lpstr>
      <vt:lpstr>図表20</vt:lpstr>
      <vt:lpstr>図表21</vt:lpstr>
      <vt:lpstr>図表22</vt:lpstr>
      <vt:lpstr>図表23</vt:lpstr>
      <vt:lpstr>図表24</vt:lpstr>
      <vt:lpstr>統計資料1(1)-1 </vt:lpstr>
      <vt:lpstr>統計資料1(1)-2 </vt:lpstr>
      <vt:lpstr>統計資料1(2)-1 </vt:lpstr>
      <vt:lpstr>統計資料1(2)-2 </vt:lpstr>
      <vt:lpstr>統計資料1(3)</vt:lpstr>
      <vt:lpstr>統計資料1(4)-1</vt:lpstr>
      <vt:lpstr>統計資料1(4)-2</vt:lpstr>
      <vt:lpstr>統計資料1(5)-1</vt:lpstr>
      <vt:lpstr>統計資料1(5)-2</vt:lpstr>
      <vt:lpstr>統計資料1(6)ア-1</vt:lpstr>
      <vt:lpstr>統計資料1(6)ア-2</vt:lpstr>
      <vt:lpstr>統計資料1(6)イ</vt:lpstr>
      <vt:lpstr>統計資料1(6)ウ</vt:lpstr>
      <vt:lpstr>統計資料1(7)-1 </vt:lpstr>
      <vt:lpstr>統計資料1(7)-2</vt:lpstr>
      <vt:lpstr>統計資料1(8)ア </vt:lpstr>
      <vt:lpstr>統計資料1(8)イ-1</vt:lpstr>
      <vt:lpstr>統計資料1(8)イ-2</vt:lpstr>
      <vt:lpstr>統計資料1(8)イ-3</vt:lpstr>
      <vt:lpstr>統計資料2(1)-1</vt:lpstr>
      <vt:lpstr>統計資料2(1)-2</vt:lpstr>
      <vt:lpstr>統計資料2(1)-3</vt:lpstr>
      <vt:lpstr>統計資料2(1)-4</vt:lpstr>
      <vt:lpstr>統計資料2(1)-5</vt:lpstr>
      <vt:lpstr>統計資料2(2)-1</vt:lpstr>
      <vt:lpstr>統計資料2(2)-2</vt:lpstr>
      <vt:lpstr>統計資料2(2)-3</vt:lpstr>
      <vt:lpstr>統計資料2(2)-4</vt:lpstr>
      <vt:lpstr>統計資料2(2)-5</vt:lpstr>
      <vt:lpstr>統計資料2(3)-1</vt:lpstr>
      <vt:lpstr>統計資料2(3)-2</vt:lpstr>
      <vt:lpstr>統計資料2(3)-3</vt:lpstr>
      <vt:lpstr>統計資料2(3)-4</vt:lpstr>
      <vt:lpstr>統計資料2(3)-5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2022-07-28T05:05:22Z</dcterms:created>
  <dcterms:modified xsi:type="dcterms:W3CDTF">2022-07-28T05:05:22Z</dcterms:modified>
</cp:coreProperties>
</file>