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C17183F2-9C8D-43B1-A744-DB67CED8DC03}" xr6:coauthVersionLast="36" xr6:coauthVersionMax="36" xr10:uidLastSave="{00000000-0000-0000-0000-000000000000}"/>
  <bookViews>
    <workbookView xWindow="936"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29"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9" i="11" l="1"/>
  <c r="AY398" i="11"/>
  <c r="AY341" i="11"/>
  <c r="AY328" i="11"/>
  <c r="AY336" i="11"/>
  <c r="AY338" i="11"/>
  <c r="AY340"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8" i="11"/>
  <c r="AY175" i="11"/>
  <c r="AY174" i="1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100" i="11"/>
  <c r="AY99" i="11"/>
  <c r="AY101" i="11" s="1"/>
  <c r="AY98" i="11"/>
  <c r="AY102" i="11"/>
  <c r="AY104" i="11" s="1"/>
  <c r="AY193" i="11" l="1"/>
  <c r="AY210" i="11"/>
  <c r="AY202" i="11"/>
  <c r="AY212" i="11"/>
  <c r="AY203" i="11"/>
  <c r="AY201" i="11"/>
  <c r="AY204" i="11"/>
  <c r="AY205" i="11"/>
  <c r="AY211" i="11"/>
  <c r="AY213" i="11"/>
  <c r="AY206" i="11"/>
  <c r="AY142" i="11"/>
  <c r="AY115" i="11"/>
  <c r="AY153" i="11"/>
  <c r="AY118" i="11"/>
  <c r="AY154" i="11"/>
  <c r="AY179" i="11"/>
  <c r="AY155" i="11"/>
  <c r="AY119" i="11"/>
  <c r="AY152" i="11"/>
  <c r="AY114"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96" i="11"/>
  <c r="AY97" i="11"/>
  <c r="AY80" i="11"/>
  <c r="AY55" i="11"/>
  <c r="AY63"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<sst xmlns="http://schemas.openxmlformats.org/spreadsheetml/2006/main" count="2059" uniqueCount="767">
  <si>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</si>
  <si>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</si>
  <si>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</si>
  <si>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</si>
  <si>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</si>
  <si>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</si>
  <si>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</si>
  <si>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</si>
  <si>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</si>
  <si>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</si>
  <si>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</si>
  <si>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</si>
  <si>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</si>
  <si>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</si>
  <si>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</si>
  <si>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</si>
  <si>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</si>
  <si>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</si>
  <si>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</si>
  <si>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</si>
  <si>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</si>
  <si>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</si>
  <si>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</si>
  <si>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</si>
  <si>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</si>
  <si>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</si>
  <si>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</si>
  <si>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</si>
  <si>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</si>
  <si>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</si>
  <si>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</si>
  <si>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</si>
  <si>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</si>
  <si>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</si>
  <si>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</si>
  <si>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</si>
  <si>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</si>
  <si>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</si>
  <si>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</si>
  <si>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</si>
  <si>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</si>
  <si>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</si>
  <si>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</si>
  <si>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</si>
  <si>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</si>
  <si>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</si>
  <si>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</si>
  <si>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</si>
  <si>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</si>
  <si>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</si>
  <si>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</si>
  <si>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</si>
  <si>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</si>
  <si>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</si>
  <si>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</si>
  <si>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</si>
  <si>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</si>
  <si>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</si>
  <si>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</si>
  <si>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</si>
  <si>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</si>
  <si>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</si>
  <si>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</si>
  <si>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</si>
  <si>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</si>
  <si>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</si>
  <si>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</si>
  <si>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</si>
  <si>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</si>
  <si>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</si>
  <si>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</si>
  <si>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</si>
  <si>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</si>
  <si>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</si>
  <si>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</si>
  <si>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</si>
  <si>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</si>
  <si>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</si>
  <si>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</si>
  <si>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</si>
  <si>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</si>
  <si>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</si>
  <si>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</si>
  <si>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</si>
  <si>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</si>
  <si>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</si>
  <si>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</si>
  <si>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</si>
  <si>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</si>
  <si>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</si>
  <si>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</si>
  <si>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</si>
  <si>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</si>
  <si>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</si>
  <si>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</si>
  <si>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</si>
  <si>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</si>
  <si>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</si>
  <si>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</si>
  <si>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</si>
  <si>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</si>
  <si>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</si>
  <si>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</si>
  <si>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</si>
  <si>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</si>
  <si>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</si>
  <si>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</si>
  <si>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</si>
  <si>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</si>
  <si>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</si>
  <si>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</si>
  <si>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</si>
  <si>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</si>
  <si>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</si>
  <si>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</si>
  <si>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</si>
  <si>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</si>
  <si>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</si>
  <si>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</si>
  <si>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</si>
  <si>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</si>
  <si>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</si>
  <si>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</si>
  <si>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</si>
  <si>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</si>
  <si>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</si>
  <si>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</si>
  <si>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</si>
  <si>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</si>
  <si>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</si>
  <si>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</si>
  <si>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</si>
  <si>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</si>
  <si>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</si>
  <si>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</si>
  <si>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</si>
  <si>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</si>
  <si>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</si>
  <si>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</si>
  <si>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</si>
  <si>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</si>
  <si>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</si>
  <si>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</si>
  <si>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</si>
  <si>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</si>
  <si>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</si>
  <si>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</si>
  <si>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</si>
  <si>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</si>
  <si>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</si>
  <si>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</si>
  <si>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</si>
  <si>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</si>
  <si>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</si>
  <si>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</si>
  <si>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</si>
  <si>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</si>
  <si>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</si>
  <si>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</si>
  <si>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</si>
  <si>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</si>
  <si>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</si>
  <si>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</si>
  <si>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</si>
  <si>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</si>
  <si>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</si>
  <si>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</si>
  <si>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</si>
  <si>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</si>
  <si>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</si>
  <si>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</si>
  <si>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</si>
  <si>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</si>
  <si>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</si>
  <si>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</si>
  <si>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</si>
  <si>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</si>
  <si>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</si>
  <si>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</si>
  <si>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</si>
  <si>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</si>
  <si>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</si>
  <si>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</si>
  <si>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</si>
  <si>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</si>
  <si>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</si>
  <si>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</si>
  <si>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</si>
  <si>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</si>
  <si>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</si>
  <si>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</si>
  <si>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</si>
  <si>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</si>
  <si>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</si>
  <si>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</si>
  <si>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</si>
  <si>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</si>
  <si>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</si>
  <si>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</si>
  <si>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</si>
  <si>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</si>
  <si>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</si>
  <si>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</si>
  <si>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</si>
  <si>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</si>
  <si>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</si>
  <si>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</si>
  <si>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</si>
  <si>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</si>
  <si>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</si>
  <si>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</si>
  <si>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</si>
  <si>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</si>
  <si>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</si>
  <si>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</si>
  <si>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</si>
  <si>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</si>
  <si>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</si>
  <si>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</si>
  <si>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</si>
  <si>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</si>
  <si>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</si>
  <si>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</si>
  <si>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</si>
  <si>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</si>
  <si>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</si>
  <si>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</si>
  <si>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</si>
  <si>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</si>
  <si>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</si>
  <si>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</si>
  <si>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</si>
  <si>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</si>
  <si>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</si>
  <si>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</si>
  <si>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</si>
  <si>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</si>
  <si>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</si>
  <si>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</si>
  <si>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</si>
  <si>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</si>
  <si>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</si>
  <si>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</si>
  <si>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</si>
  <si>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</si>
  <si>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</si>
  <si>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</si>
  <si>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</si>
  <si>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</si>
  <si>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</si>
  <si>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</si>
  <si>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</si>
  <si>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</si>
  <si>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</si>
  <si>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</si>
  <si>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</si>
  <si>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</si>
  <si>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</si>
  <si>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</si>
  <si>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</si>
  <si>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</si>
  <si>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</si>
  <si>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</si>
  <si>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</si>
  <si>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</si>
  <si>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</si>
  <si>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</si>
  <si>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</si>
  <si>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</si>
  <si>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</si>
  <si>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</si>
  <si>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</si>
  <si>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</si>
  <si>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</si>
  <si>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</si>
  <si>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</si>
  <si>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</si>
  <si>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</si>
  <si>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</si>
  <si>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</si>
  <si>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</si>
  <si>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</si>
  <si>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</si>
  <si>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</si>
  <si>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</si>
  <si>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</si>
  <si>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</si>
  <si>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</si>
  <si>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</si>
  <si>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</si>
  <si>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</si>
  <si>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</si>
  <si>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</si>
  <si>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</si>
  <si>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</si>
  <si>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</si>
  <si>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</si>
  <si>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</si>
  <si>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</si>
  <si>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</si>
  <si>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</si>
  <si>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</si>
  <si>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</si>
  <si>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</si>
  <si>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</si>
  <si>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</si>
  <si>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</si>
  <si>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</si>
  <si>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</si>
  <si>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</si>
  <si>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</si>
  <si>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</si>
  <si>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</si>
  <si>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</si>
  <si>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</si>
  <si>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</si>
  <si>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</si>
  <si>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</si>
  <si>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</si>
  <si>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</si>
  <si>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</si>
  <si>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</si>
  <si>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</si>
  <si>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</si>
  <si>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</si>
  <si>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</si>
  <si>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</si>
  <si>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</si>
  <si>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</si>
  <si>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</si>
  <si>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</si>
  <si>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</si>
  <si>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</si>
  <si>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</si>
  <si>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</si>
  <si>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</si>
  <si>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</si>
  <si>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</si>
  <si>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</si>
  <si>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</si>
  <si>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</si>
  <si>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</si>
  <si>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</si>
  <si>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</si>
  <si>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</si>
  <si>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</si>
  <si>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</si>
  <si>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</si>
  <si>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</si>
  <si>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</si>
  <si>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</si>
  <si>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</si>
  <si>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</si>
  <si>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</si>
  <si>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</si>
  <si>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</si>
  <si>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</si>
  <si>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</si>
  <si>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</si>
  <si>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</si>
  <si>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</si>
  <si>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</si>
  <si>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</si>
  <si>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</si>
  <si>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</si>
  <si>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</si>
  <si>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</si>
  <si>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</si>
  <si>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</si>
  <si>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</si>
  <si>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</si>
  <si>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</si>
  <si>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</si>
  <si>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</si>
  <si>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</si>
  <si>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</si>
  <si>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</si>
  <si>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</si>
  <si>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</si>
  <si>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</si>
  <si>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</si>
  <si>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</si>
  <si>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</si>
  <si>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</si>
  <si>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</si>
  <si>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</si>
  <si>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</si>
  <si>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</si>
  <si>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</si>
  <si>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</si>
  <si>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</si>
  <si>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</si>
  <si>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</si>
  <si>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</si>
  <si>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</si>
  <si>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</si>
  <si>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</si>
  <si>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</si>
  <si>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</si>
  <si>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</si>
  <si>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</si>
  <si>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</si>
  <si>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</si>
  <si>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</si>
  <si>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</si>
  <si>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</si>
  <si>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</si>
  <si>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</si>
  <si>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</si>
  <si>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</si>
  <si>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</si>
  <si>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</si>
  <si>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</si>
  <si>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</si>
  <si>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</si>
  <si>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</si>
  <si>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</si>
  <si>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</si>
  <si>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</si>
  <si>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</si>
  <si>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</si>
  <si>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</si>
  <si>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</si>
  <si>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</si>
  <si>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</si>
  <si>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</si>
  <si>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</si>
  <si>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</si>
  <si>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</si>
  <si>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</si>
  <si>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</si>
  <si>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</si>
  <si>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</si>
  <si>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</si>
  <si>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</si>
  <si>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</si>
  <si>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</si>
  <si>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</si>
  <si>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</si>
  <si>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</si>
  <si>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</si>
  <si>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</si>
  <si>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</si>
  <si>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</si>
  <si>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</si>
  <si>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</si>
  <si>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</si>
  <si>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</si>
  <si>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</si>
  <si>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</si>
  <si>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</si>
  <si>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</si>
  <si>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</si>
  <si>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</si>
  <si>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</si>
  <si>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</si>
  <si>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</si>
  <si>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</si>
  <si>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</si>
  <si>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</si>
  <si>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</si>
  <si>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</si>
  <si>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</si>
  <si>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</si>
  <si>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</si>
  <si>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</si>
  <si>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</si>
  <si>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</si>
  <si>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</si>
  <si>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</si>
  <si>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</si>
  <si>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</si>
  <si>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</si>
  <si>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</si>
  <si>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</si>
  <si>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</si>
  <si>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</si>
  <si>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</si>
  <si>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</si>
  <si>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</si>
  <si>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</si>
  <si>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</si>
  <si>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</si>
  <si>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</si>
  <si>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</si>
  <si>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</si>
  <si>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</si>
  <si>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</si>
  <si>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</si>
  <si>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</si>
  <si>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</si>
  <si>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</si>
  <si>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</si>
  <si>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</si>
  <si>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</si>
  <si>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</si>
  <si>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</si>
  <si>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</si>
  <si>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</si>
  <si>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</si>
  <si>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</si>
  <si>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</si>
  <si>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</si>
  <si>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</si>
  <si>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</si>
  <si>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</si>
  <si>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</si>
  <si>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</si>
  <si>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</si>
  <si>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</si>
  <si>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</si>
  <si>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</si>
  <si>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</si>
  <si>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</si>
  <si>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</si>
  <si>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</si>
  <si>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</si>
  <si>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</si>
  <si>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</si>
  <si>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</si>
  <si>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</si>
  <si>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</si>
  <si>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</si>
  <si>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</si>
  <si>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</si>
  <si>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</si>
  <si>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</si>
  <si>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</si>
  <si>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</si>
  <si>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</si>
  <si>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</si>
  <si>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</si>
  <si>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</si>
  <si>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</si>
  <si>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</si>
  <si>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</si>
  <si>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</si>
  <si>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</si>
  <si>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</si>
  <si>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</si>
  <si>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</si>
  <si>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</si>
  <si>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</si>
  <si>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</si>
  <si>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</si>
  <si>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</si>
  <si>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</si>
  <si>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</si>
  <si>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</si>
  <si>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</si>
  <si>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</si>
  <si>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</si>
  <si>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</si>
  <si>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</si>
  <si>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</si>
  <si>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</si>
  <si>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</si>
  <si>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</si>
  <si>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</si>
  <si>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</si>
  <si>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</si>
  <si>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</si>
  <si>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</si>
  <si>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</si>
  <si>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</si>
  <si>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</si>
  <si>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</si>
  <si>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</si>
  <si>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</si>
  <si>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</si>
  <si>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</si>
  <si>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</si>
  <si>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</si>
  <si>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</si>
  <si>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</si>
  <si>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</si>
  <si>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</si>
  <si>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</si>
  <si>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</si>
  <si>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</si>
  <si>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</si>
  <si>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</si>
  <si>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</si>
  <si>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</si>
  <si>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</si>
  <si>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</si>
  <si>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</si>
  <si>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</si>
  <si>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</si>
  <si>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</si>
  <si>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</si>
  <si>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</si>
  <si>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</si>
  <si>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</si>
  <si>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</si>
  <si>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</si>
  <si>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</si>
  <si>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</si>
  <si>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</si>
  <si>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</si>
  <si>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</si>
  <si>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</si>
  <si>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</si>
  <si>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</si>
  <si>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</si>
  <si>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</si>
  <si>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</si>
  <si>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</si>
  <si>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</si>
  <si>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</si>
  <si>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</si>
  <si>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</si>
  <si>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</si>
  <si>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</si>
  <si>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</si>
  <si>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</si>
  <si>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</si>
  <si>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</si>
  <si>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</si>
  <si>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</si>
  <si>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</si>
  <si>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</si>
  <si>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</si>
  <si>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</si>
  <si>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</si>
  <si>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</si>
  <si>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</si>
  <si>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</si>
  <si>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</si>
  <si>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</si>
  <si>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</si>
  <si>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</si>
  <si>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</si>
  <si>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</si>
  <si>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</si>
  <si>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</si>
  <si>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</si>
  <si>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</si>
  <si>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</si>
  <si>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</si>
  <si>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</si>
  <si>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</si>
  <si>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</si>
  <si>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</si>
  <si>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</si>
  <si>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</si>
  <si>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</si>
  <si>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</si>
  <si>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</si>
  <si>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</si>
  <si>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</si>
  <si>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</si>
  <si>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</si>
  <si>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</si>
  <si>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</si>
  <si>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</si>
  <si>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</si>
  <si>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</si>
  <si>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</si>
  <si>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</si>
  <si>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</si>
  <si>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</si>
  <si>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</si>
  <si>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</si>
  <si>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</si>
  <si>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</si>
  <si>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</si>
  <si>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</si>
  <si>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</si>
  <si>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</si>
  <si>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</si>
  <si>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</si>
  <si>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</si>
  <si>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</si>
  <si>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</si>
  <si>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</si>
  <si>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</si>
  <si>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</si>
  <si>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</si>
  <si>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</si>
  <si>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</si>
  <si>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</si>
  <si>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</si>
  <si>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</si>
  <si>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</si>
  <si>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</si>
  <si>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</si>
  <si>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</si>
  <si>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</si>
  <si>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</si>
  <si>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</si>
  <si>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</si>
  <si>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</si>
  <si>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</si>
  <si>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</si>
  <si>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警察庁</t>
    <phoneticPr fontId="5"/>
  </si>
  <si>
    <t>第一線警察における科学捜査力の強化</t>
  </si>
  <si>
    <t>刑事局</t>
    <phoneticPr fontId="5"/>
  </si>
  <si>
    <t>不明</t>
  </si>
  <si>
    <t>終了予定なし</t>
  </si>
  <si>
    <t>犯罪鑑識官</t>
    <phoneticPr fontId="5"/>
  </si>
  <si>
    <t>警察法第37条第1項第4号
警察法施行令第2条第4号</t>
  </si>
  <si>
    <t>-</t>
  </si>
  <si>
    <t>　科学技術の発達や情報化社会の発展等に伴う犯罪の高度化・複雑化、一連の司法制度改革による捜査を取り巻く環境の変化等により、従来にも増して客観性の高い科学的証拠の収集・確保が重要となっているところ、鑑識・鑑定資機材を有効活用し、犯罪現場に残された微細・微量な資料を迅速・的確に採取・鑑定して得た客観証拠により犯罪を立証することが重要である。このため、鑑識・鑑定業務がその使命を十分に果たすことができるよう、適切な資機材の整備によって科学捜査力を強化する。</t>
  </si>
  <si>
    <t>　全国的に一定水準の科学捜査力を確保するため、鑑識・鑑定業務に必要な資機材を整備し、更なる強化を図る。</t>
  </si>
  <si>
    <t>警察装備費</t>
  </si>
  <si>
    <t>重要犯罪の検挙の促進</t>
  </si>
  <si>
    <t>重要犯罪の検挙件数（暦年）</t>
  </si>
  <si>
    <t>件</t>
  </si>
  <si>
    <t>被疑者指紋記録増加件数（暦年）
※　警察庁刑事局犯罪鑑識官調べ</t>
  </si>
  <si>
    <t>年間執行額／年度　　　　　　　　　　　　</t>
    <phoneticPr fontId="5"/>
  </si>
  <si>
    <t>千円</t>
  </si>
  <si>
    <t>執行額（千円）/年度</t>
    <phoneticPr fontId="5"/>
  </si>
  <si>
    <t>530,508/1</t>
  </si>
  <si>
    <t>1,416,799/1</t>
  </si>
  <si>
    <t>／　</t>
    <phoneticPr fontId="5"/>
  </si>
  <si>
    <t>66</t>
  </si>
  <si>
    <t>51</t>
  </si>
  <si>
    <t>23</t>
  </si>
  <si>
    <t>24</t>
  </si>
  <si>
    <t>21</t>
  </si>
  <si>
    <t>26</t>
  </si>
  <si>
    <t>27</t>
  </si>
  <si>
    <t>25</t>
  </si>
  <si>
    <t>28</t>
  </si>
  <si>
    <t>○</t>
    <phoneticPr fontId="5"/>
  </si>
  <si>
    <t>308,507/1</t>
    <phoneticPr fontId="5"/>
  </si>
  <si>
    <t>犯行を立証する有力な客観性の高い科学的根拠の収集・確保を目的とした事業であるため、定量的な目標の設定は困難。</t>
  </si>
  <si>
    <t>（成果目標）科学捜査力の強化
（達成状況）各都道府県警察における鑑識・鑑定資機材を充実させ、迅速・的確に採取・鑑定して得た客観証拠を捜査に反映することにより、科学捜査力の強化に寄与している。</t>
  </si>
  <si>
    <t>重要犯罪の検挙の促進</t>
    <rPh sb="0" eb="2">
      <t>ジュウヨウ</t>
    </rPh>
    <rPh sb="2" eb="4">
      <t>ハンザイ</t>
    </rPh>
    <phoneticPr fontId="5"/>
  </si>
  <si>
    <t>２　犯罪捜査の的確な推進</t>
    <rPh sb="2" eb="4">
      <t>ハンザイ</t>
    </rPh>
    <rPh sb="4" eb="6">
      <t>ソウサ</t>
    </rPh>
    <rPh sb="7" eb="9">
      <t>テキカク</t>
    </rPh>
    <rPh sb="10" eb="12">
      <t>スイシン</t>
    </rPh>
    <phoneticPr fontId="5"/>
  </si>
  <si>
    <t>-</t>
    <phoneticPr fontId="5"/>
  </si>
  <si>
    <t>有</t>
  </si>
  <si>
    <t>‐</t>
  </si>
  <si>
    <t>客観性の高い科学的根拠の収集・確保は広く国民から期待されている。</t>
  </si>
  <si>
    <t>法令に基づき国庫支弁としている。</t>
  </si>
  <si>
    <t>犯罪の確実な立証を図る上で不可欠なものである。</t>
  </si>
  <si>
    <t>適切な契約方法により、可能な限り、競争性の確保、コスト削減等に配意している。</t>
  </si>
  <si>
    <t>一般競争入札を行い、競争性の確保、コスト削減等に配意している。</t>
  </si>
  <si>
    <t>鑑識・鑑定業務に必要なものに限定している。</t>
  </si>
  <si>
    <t>犯罪の確実な立証を図る上で最適な手段・方法により実施している。</t>
  </si>
  <si>
    <t>犯罪の立証に活用している。</t>
  </si>
  <si>
    <t>実施年：令和元年度
シート番号・事業名：28番・第一線警察における科学捜査力の強化
公開プロセスの結果：一部改善
取りまとめコメント：
・整備、更新に当たっては、その必要性について、各都道府県警察の状況や、機器の詳細な稼働率などを考慮すべきではないか。
・整備計画を早期に議論・検討する必要がある。
・複数の業者が入札参加できるよう、一層の工夫をしてほしい。
・必要であれば、予算の枠を増やす方向性を検討してほしい。
対応状況：
・昨今の捜査を取り巻く環境の変化や科学技術の進展を踏まえ、一部の資機材については整備定数を増強した。他方、各都道府県における活用状況等を踏まえ、整備計画及び整備定数の見直しを行い、整備計画の縮減を図った。
・複数の業者が参入出来るよう、仕様の見直し等の検討を進めている。</t>
  </si>
  <si>
    <t>A.理科研株式会社</t>
    <rPh sb="2" eb="4">
      <t>リカ</t>
    </rPh>
    <rPh sb="4" eb="5">
      <t>ケン</t>
    </rPh>
    <rPh sb="5" eb="9">
      <t>カブシキガイシャ</t>
    </rPh>
    <phoneticPr fontId="5"/>
  </si>
  <si>
    <t>物品購入</t>
    <rPh sb="0" eb="4">
      <t>ブッピンコウニュウ</t>
    </rPh>
    <phoneticPr fontId="5"/>
  </si>
  <si>
    <t>液体クロマトグラフタンデム質量分析装置の購入</t>
    <rPh sb="0" eb="2">
      <t>エキタイ</t>
    </rPh>
    <rPh sb="13" eb="15">
      <t>シツリョウ</t>
    </rPh>
    <rPh sb="15" eb="17">
      <t>ブンセキ</t>
    </rPh>
    <rPh sb="17" eb="19">
      <t>ソウチ</t>
    </rPh>
    <rPh sb="20" eb="22">
      <t>コウニュウ</t>
    </rPh>
    <phoneticPr fontId="5"/>
  </si>
  <si>
    <t>理科研株式会社</t>
    <rPh sb="0" eb="7">
      <t>リカケンカブシキガイシャ</t>
    </rPh>
    <phoneticPr fontId="5"/>
  </si>
  <si>
    <t>液体クロマトグラフタンデム質量分析装置の購入</t>
    <rPh sb="0" eb="2">
      <t>エキタイ</t>
    </rPh>
    <rPh sb="13" eb="19">
      <t>シツリョウブンセキソウチ</t>
    </rPh>
    <rPh sb="20" eb="22">
      <t>コウニュウ</t>
    </rPh>
    <phoneticPr fontId="5"/>
  </si>
  <si>
    <t>株式会社島津製作所</t>
    <rPh sb="0" eb="4">
      <t>カブシキガイシャ</t>
    </rPh>
    <rPh sb="4" eb="6">
      <t>シマヅ</t>
    </rPh>
    <rPh sb="6" eb="9">
      <t>セイサクショ</t>
    </rPh>
    <phoneticPr fontId="5"/>
  </si>
  <si>
    <t>-</t>
    <phoneticPr fontId="5"/>
  </si>
  <si>
    <t>－</t>
    <phoneticPr fontId="5"/>
  </si>
  <si>
    <t>被疑者指掌紋及び犯罪現場等に遺留された指掌紋を的確に採取し、指掌紋鑑定の結果により得られた客観証拠に基づく捜査を遂行することで、重要犯罪、重要窃盗犯の迅速かつ的確な検挙を図る。</t>
    <phoneticPr fontId="5"/>
  </si>
  <si>
    <t>ガスクロマトグラフ質量分析装置の購入</t>
    <rPh sb="9" eb="15">
      <t>シツリョウブンセキソウチ</t>
    </rPh>
    <rPh sb="16" eb="18">
      <t>コウニュウ</t>
    </rPh>
    <phoneticPr fontId="5"/>
  </si>
  <si>
    <t>602/1</t>
    <phoneticPr fontId="5"/>
  </si>
  <si>
    <t>無</t>
  </si>
  <si>
    <t>-</t>
    <phoneticPr fontId="5"/>
  </si>
  <si>
    <t>資機材更新経費による増</t>
    <rPh sb="0" eb="7">
      <t>シキザイコウシンケイヒ</t>
    </rPh>
    <rPh sb="10" eb="11">
      <t>ゾウ</t>
    </rPh>
    <phoneticPr fontId="5"/>
  </si>
  <si>
    <t>点検対象外</t>
    <rPh sb="0" eb="2">
      <t>テンケン</t>
    </rPh>
    <rPh sb="2" eb="5">
      <t>タイショウガイ</t>
    </rPh>
    <phoneticPr fontId="5"/>
  </si>
  <si>
    <t>引き続き、適切かつ効率的な事業実施に努めること。</t>
  </si>
  <si>
    <t>縮減</t>
  </si>
  <si>
    <t>鑑定資機材の適切な整備を行い、整備計画の縮減(▲16百万円）を図った。</t>
    <rPh sb="0" eb="5">
      <t>カンテイシキザイ</t>
    </rPh>
    <rPh sb="6" eb="8">
      <t>テキセツ</t>
    </rPh>
    <rPh sb="9" eb="11">
      <t>セイビ</t>
    </rPh>
    <rPh sb="12" eb="13">
      <t>オコナ</t>
    </rPh>
    <phoneticPr fontId="5"/>
  </si>
  <si>
    <t>　本経費については、老朽化した資機材の更新や高度化した科学技術を用いた新たな資機材の需要によって所要額が左右されるものであるが、客観証拠の活用のため、引き続き実施する必要がある。
　契約に際しては、一般競争入札を実施するとともに、過去の調達実績を踏まえ、より競争性を高める仕様への見直しを検討するなど、引き続き予算の適正な執行に努める。</t>
    <rPh sb="10" eb="13">
      <t>ロウキュウカ</t>
    </rPh>
    <rPh sb="15" eb="18">
      <t>シキザイ</t>
    </rPh>
    <rPh sb="19" eb="21">
      <t>コウシン</t>
    </rPh>
    <rPh sb="22" eb="24">
      <t>コウド</t>
    </rPh>
    <rPh sb="24" eb="25">
      <t>カ</t>
    </rPh>
    <rPh sb="27" eb="29">
      <t>カガク</t>
    </rPh>
    <rPh sb="29" eb="31">
      <t>ギジュツ</t>
    </rPh>
    <rPh sb="32" eb="33">
      <t>モチ</t>
    </rPh>
    <rPh sb="35" eb="36">
      <t>アラ</t>
    </rPh>
    <rPh sb="38" eb="41">
      <t>シキザイ</t>
    </rPh>
    <rPh sb="42" eb="44">
      <t>ジュヨウ</t>
    </rPh>
    <rPh sb="123" eb="124">
      <t>フ</t>
    </rPh>
    <rPh sb="144" eb="146">
      <t>ケントウ</t>
    </rPh>
    <phoneticPr fontId="5"/>
  </si>
  <si>
    <t>　警察庁で執行している経費については、適切な契約方法により競争性を確保し、事業を効率的に実施している。
　契約に関して一社応札が見られたが、既存機器で使用し蓄積されていたデータを新しく購入する機器においても使用できるようにする必要があり、当該作業に費用、時間を要することから、他業者が参加を見送った可能性がある。</t>
    <rPh sb="53" eb="55">
      <t>ケイヤク</t>
    </rPh>
    <rPh sb="56" eb="57">
      <t>カン</t>
    </rPh>
    <rPh sb="59" eb="60">
      <t>イッ</t>
    </rPh>
    <rPh sb="60" eb="61">
      <t>シャ</t>
    </rPh>
    <rPh sb="61" eb="63">
      <t>オウサツ</t>
    </rPh>
    <rPh sb="64" eb="65">
      <t>ミ</t>
    </rPh>
    <rPh sb="138" eb="141">
      <t>タギョウシャ</t>
    </rPh>
    <phoneticPr fontId="5"/>
  </si>
  <si>
    <t>犯罪鑑識官
金澤　正和</t>
    <rPh sb="6" eb="8">
      <t>カナザワ</t>
    </rPh>
    <rPh sb="9" eb="11">
      <t>マサカズ</t>
    </rPh>
    <phoneticPr fontId="5"/>
  </si>
  <si>
    <t>https://www.npa.go.jp/policies/evaluation/04jigo-hyouka/jisseki_hyouka/r4_jizen_bunseki.pdf</t>
    <phoneticPr fontId="5"/>
  </si>
  <si>
    <t>8ページ～9ページ</t>
    <phoneticPr fontId="5"/>
  </si>
  <si>
    <t>２－１　重要犯罪・重要窃盗犯の検挙向上</t>
    <rPh sb="4" eb="8">
      <t>ジュウヨウハンザイ</t>
    </rPh>
    <rPh sb="9" eb="14">
      <t>ジュウヨウセットウハン</t>
    </rPh>
    <rPh sb="15" eb="17">
      <t>ケンキョ</t>
    </rPh>
    <rPh sb="17" eb="19">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</si>
</sst>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145059</xdr:colOff>
      <xdr:row>269</xdr:row>
      <xdr:rowOff>242047</xdr:rowOff>
    </xdr:from>
    <xdr:to>
      <xdr:col>36</xdr:col>
      <xdr:colOff>58704</xdr:colOff>
      <xdr:row>275</xdr:row>
      <xdr:rowOff>265741</xdr:rowOff>
    </xdr:to>
    <xdr:grpSp>
      <xdr:nvGrpSpPr>
        <xdr:cNvPr id="2" name="グループ化 1">
          <a:extLst>
            <a:ext uri="{FF2B5EF4-FFF2-40B4-BE49-F238E27FC236}">
              <a16:creationId xmlns:a16="http://schemas.microsoft.com/office/drawing/2014/main" id="{392419B7-B39A-4CD5-B1E5-96C2B299A40B}"/>
            </a:ext>
          </a:extLst>
        </xdr:cNvPr>
        <xdr:cNvGrpSpPr/>
      </xdr:nvGrpSpPr>
      <xdr:grpSpPr>
        <a:xfrm>
          <a:off x="3670137" y="39746777"/>
          <a:ext cx="3067663" cy="2163921"/>
          <a:chOff x="4426926" y="44209606"/>
          <a:chExt cx="2553521" cy="1311790"/>
        </a:xfrm>
      </xdr:grpSpPr>
      <xdr:sp macro="" textlink="">
        <xdr:nvSpPr>
          <xdr:cNvPr id="3" name="テキスト ボックス 9">
            <a:extLst>
              <a:ext uri="{FF2B5EF4-FFF2-40B4-BE49-F238E27FC236}">
                <a16:creationId xmlns:a16="http://schemas.microsoft.com/office/drawing/2014/main" id="{12D85335-4D65-4B3C-8467-8EA734FEFBFC}"/>
              </a:ext>
            </a:extLst>
          </xdr:cNvPr>
          <xdr:cNvSpPr txBox="1">
            <a:spLocks noChangeArrowheads="1"/>
          </xdr:cNvSpPr>
        </xdr:nvSpPr>
        <xdr:spPr bwMode="auto">
          <a:xfrm>
            <a:off x="4426926" y="44209606"/>
            <a:ext cx="2553521" cy="785706"/>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警察庁</a:t>
            </a:r>
            <a:endParaRPr lang="en-US" altLang="ja-JP" sz="1400">
              <a:solidFill>
                <a:schemeClr val="tx1"/>
              </a:solidFill>
              <a:latin typeface="+mn-ea"/>
            </a:endParaRPr>
          </a:p>
          <a:p>
            <a:pPr algn="ctr"/>
            <a:r>
              <a:rPr lang="en-US" altLang="ja-JP" sz="1400">
                <a:solidFill>
                  <a:sysClr val="windowText" lastClr="000000"/>
                </a:solidFill>
                <a:latin typeface="+mn-ea"/>
              </a:rPr>
              <a:t>309</a:t>
            </a:r>
            <a:r>
              <a:rPr lang="ja-JP" altLang="en-US" sz="1400">
                <a:solidFill>
                  <a:sysClr val="windowText" lastClr="000000"/>
                </a:solidFill>
                <a:latin typeface="+mn-ea"/>
              </a:rPr>
              <a:t>百万円</a:t>
            </a:r>
            <a:endParaRPr lang="en-US" altLang="ja-JP" sz="1400">
              <a:solidFill>
                <a:sysClr val="windowText" lastClr="000000"/>
              </a:solidFill>
              <a:latin typeface="+mn-ea"/>
            </a:endParaRPr>
          </a:p>
        </xdr:txBody>
      </xdr:sp>
      <xdr:sp macro="" textlink="">
        <xdr:nvSpPr>
          <xdr:cNvPr id="4" name="大かっこ 3">
            <a:extLst>
              <a:ext uri="{FF2B5EF4-FFF2-40B4-BE49-F238E27FC236}">
                <a16:creationId xmlns:a16="http://schemas.microsoft.com/office/drawing/2014/main" id="{5EB8598F-FB69-4233-8299-B489757F4E64}"/>
              </a:ext>
            </a:extLst>
          </xdr:cNvPr>
          <xdr:cNvSpPr>
            <a:spLocks noChangeArrowheads="1"/>
          </xdr:cNvSpPr>
        </xdr:nvSpPr>
        <xdr:spPr bwMode="auto">
          <a:xfrm>
            <a:off x="4565297" y="45057983"/>
            <a:ext cx="2267392" cy="463413"/>
          </a:xfrm>
          <a:prstGeom prst="bracketPair">
            <a:avLst>
              <a:gd name="adj" fmla="val 16667"/>
            </a:avLst>
          </a:prstGeom>
          <a:noFill/>
          <a:ln w="9525" algn="ctr">
            <a:solidFill>
              <a:schemeClr val="tx1"/>
            </a:solidFill>
            <a:round/>
            <a:headEnd/>
            <a:tailEnd/>
          </a:ln>
        </xdr:spPr>
        <xdr:txBody>
          <a:bodyPr wrap="square"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000" baseline="0">
                <a:latin typeface="+mn-ea"/>
              </a:rPr>
              <a:t>第一線警察における科学捜査力の強化に</a:t>
            </a:r>
            <a:endParaRPr lang="en-US" altLang="ja-JP" sz="1000" baseline="0">
              <a:latin typeface="+mn-ea"/>
            </a:endParaRPr>
          </a:p>
          <a:p>
            <a:pPr algn="l"/>
            <a:r>
              <a:rPr lang="ja-JP" altLang="en-US" sz="1000" baseline="0">
                <a:latin typeface="+mn-ea"/>
              </a:rPr>
              <a:t>必要な経費の予算執行</a:t>
            </a:r>
            <a:endParaRPr lang="en-US" altLang="ja-JP" sz="1000" baseline="0">
              <a:latin typeface="+mn-ea"/>
            </a:endParaRPr>
          </a:p>
        </xdr:txBody>
      </xdr:sp>
    </xdr:grpSp>
    <xdr:clientData/>
  </xdr:twoCellAnchor>
  <xdr:twoCellAnchor>
    <xdr:from>
      <xdr:col>27</xdr:col>
      <xdr:colOff>171101</xdr:colOff>
      <xdr:row>276</xdr:row>
      <xdr:rowOff>79988</xdr:rowOff>
    </xdr:from>
    <xdr:to>
      <xdr:col>27</xdr:col>
      <xdr:colOff>171101</xdr:colOff>
      <xdr:row>278</xdr:row>
      <xdr:rowOff>246164</xdr:rowOff>
    </xdr:to>
    <xdr:cxnSp macro="">
      <xdr:nvCxnSpPr>
        <xdr:cNvPr id="5" name="直線矢印コネクタ 4">
          <a:extLst>
            <a:ext uri="{FF2B5EF4-FFF2-40B4-BE49-F238E27FC236}">
              <a16:creationId xmlns:a16="http://schemas.microsoft.com/office/drawing/2014/main" id="{2D97BF1D-037C-4E99-80E5-D40A16EEBCA9}"/>
            </a:ext>
          </a:extLst>
        </xdr:cNvPr>
        <xdr:cNvCxnSpPr/>
      </xdr:nvCxnSpPr>
      <xdr:spPr>
        <a:xfrm flipH="1">
          <a:off x="5108861" y="44413148"/>
          <a:ext cx="0" cy="88245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47385</xdr:colOff>
      <xdr:row>279</xdr:row>
      <xdr:rowOff>15996</xdr:rowOff>
    </xdr:from>
    <xdr:to>
      <xdr:col>38</xdr:col>
      <xdr:colOff>181883</xdr:colOff>
      <xdr:row>285</xdr:row>
      <xdr:rowOff>398912</xdr:rowOff>
    </xdr:to>
    <xdr:grpSp>
      <xdr:nvGrpSpPr>
        <xdr:cNvPr id="6" name="グループ化 5">
          <a:extLst>
            <a:ext uri="{FF2B5EF4-FFF2-40B4-BE49-F238E27FC236}">
              <a16:creationId xmlns:a16="http://schemas.microsoft.com/office/drawing/2014/main" id="{CA758544-A70C-42E2-9D63-575ECBD3E0C1}"/>
            </a:ext>
          </a:extLst>
        </xdr:cNvPr>
        <xdr:cNvGrpSpPr/>
      </xdr:nvGrpSpPr>
      <xdr:grpSpPr>
        <a:xfrm>
          <a:off x="3201402" y="43085561"/>
          <a:ext cx="4030638" cy="2523142"/>
          <a:chOff x="1841500" y="47322473"/>
          <a:chExt cx="2564920" cy="2268834"/>
        </a:xfrm>
      </xdr:grpSpPr>
      <xdr:sp macro="" textlink="">
        <xdr:nvSpPr>
          <xdr:cNvPr id="7" name="テキスト ボックス 6">
            <a:extLst>
              <a:ext uri="{FF2B5EF4-FFF2-40B4-BE49-F238E27FC236}">
                <a16:creationId xmlns:a16="http://schemas.microsoft.com/office/drawing/2014/main" id="{E2F94946-4833-4DDF-9C5B-51549A814D11}"/>
              </a:ext>
            </a:extLst>
          </xdr:cNvPr>
          <xdr:cNvSpPr txBox="1">
            <a:spLocks noChangeArrowheads="1"/>
          </xdr:cNvSpPr>
        </xdr:nvSpPr>
        <xdr:spPr bwMode="auto">
          <a:xfrm>
            <a:off x="2189494" y="47731725"/>
            <a:ext cx="1973132" cy="1155458"/>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Ａ</a:t>
            </a:r>
            <a:r>
              <a:rPr lang="en-US" altLang="ja-JP" sz="1400">
                <a:solidFill>
                  <a:schemeClr val="tx1"/>
                </a:solidFill>
                <a:latin typeface="+mn-ea"/>
              </a:rPr>
              <a:t>.</a:t>
            </a:r>
            <a:r>
              <a:rPr lang="ja-JP" altLang="en-US" sz="1400">
                <a:solidFill>
                  <a:schemeClr val="tx1"/>
                </a:solidFill>
                <a:latin typeface="+mn-ea"/>
              </a:rPr>
              <a:t>民間会社（</a:t>
            </a:r>
            <a:r>
              <a:rPr lang="en-US" altLang="ja-JP" sz="1400">
                <a:solidFill>
                  <a:schemeClr val="tx1"/>
                </a:solidFill>
                <a:latin typeface="+mn-ea"/>
              </a:rPr>
              <a:t>2</a:t>
            </a:r>
            <a:r>
              <a:rPr lang="ja-JP" altLang="en-US" sz="1400">
                <a:solidFill>
                  <a:schemeClr val="tx1"/>
                </a:solidFill>
                <a:latin typeface="+mn-ea"/>
              </a:rPr>
              <a:t>者）</a:t>
            </a:r>
            <a:endParaRPr lang="en-US" altLang="ja-JP" sz="1400">
              <a:solidFill>
                <a:schemeClr val="tx1"/>
              </a:solidFill>
              <a:latin typeface="+mn-ea"/>
            </a:endParaRPr>
          </a:p>
          <a:p>
            <a:pPr algn="ctr"/>
            <a:r>
              <a:rPr lang="en-US" altLang="ja-JP" sz="1400">
                <a:solidFill>
                  <a:schemeClr val="tx1"/>
                </a:solidFill>
                <a:latin typeface="+mn-ea"/>
              </a:rPr>
              <a:t>309</a:t>
            </a:r>
            <a:r>
              <a:rPr lang="ja-JP" altLang="en-US" sz="1400">
                <a:solidFill>
                  <a:schemeClr val="tx1"/>
                </a:solidFill>
                <a:latin typeface="+mn-ea"/>
              </a:rPr>
              <a:t>百万円</a:t>
            </a:r>
            <a:endParaRPr lang="en-US" altLang="ja-JP" sz="1400">
              <a:solidFill>
                <a:schemeClr val="tx1"/>
              </a:solidFill>
              <a:latin typeface="+mn-ea"/>
            </a:endParaRPr>
          </a:p>
        </xdr:txBody>
      </xdr:sp>
      <xdr:sp macro="" textlink="">
        <xdr:nvSpPr>
          <xdr:cNvPr id="8" name="Text Box 98">
            <a:extLst>
              <a:ext uri="{FF2B5EF4-FFF2-40B4-BE49-F238E27FC236}">
                <a16:creationId xmlns:a16="http://schemas.microsoft.com/office/drawing/2014/main" id="{7E80F091-83FE-4B48-859E-38637FE413E1}"/>
              </a:ext>
            </a:extLst>
          </xdr:cNvPr>
          <xdr:cNvSpPr txBox="1">
            <a:spLocks noChangeArrowheads="1"/>
          </xdr:cNvSpPr>
        </xdr:nvSpPr>
        <xdr:spPr bwMode="auto">
          <a:xfrm>
            <a:off x="1841500" y="47322473"/>
            <a:ext cx="2564920" cy="36076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200" b="1" kern="1200">
                <a:solidFill>
                  <a:schemeClr val="tx1"/>
                </a:solidFill>
                <a:effectLst/>
                <a:latin typeface="+mn-lt"/>
                <a:ea typeface="+mn-ea"/>
                <a:cs typeface="+mn-cs"/>
              </a:rPr>
              <a:t>物品購入</a:t>
            </a:r>
            <a:endParaRPr kumimoji="1" lang="en-US" altLang="ja-JP" sz="1200" b="1" kern="1200">
              <a:solidFill>
                <a:schemeClr val="tx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一般競争契約（最低価格）</a:t>
            </a:r>
            <a:r>
              <a:rPr kumimoji="1" lang="en-US" altLang="ja-JP" sz="1200" b="1" kern="1200">
                <a:solidFill>
                  <a:schemeClr val="tx1"/>
                </a:solidFill>
                <a:effectLst/>
                <a:latin typeface="+mn-lt"/>
                <a:ea typeface="+mn-ea"/>
                <a:cs typeface="+mn-cs"/>
              </a:rPr>
              <a:t>】</a:t>
            </a:r>
            <a:endParaRPr lang="ja-JP" altLang="ja-JP" sz="1000">
              <a:effectLst/>
            </a:endParaRPr>
          </a:p>
        </xdr:txBody>
      </xdr:sp>
      <xdr:sp macro="" textlink="">
        <xdr:nvSpPr>
          <xdr:cNvPr id="9" name="大かっこ 8">
            <a:extLst>
              <a:ext uri="{FF2B5EF4-FFF2-40B4-BE49-F238E27FC236}">
                <a16:creationId xmlns:a16="http://schemas.microsoft.com/office/drawing/2014/main" id="{0CAC7069-D6E6-4619-BA68-0E88B6489823}"/>
              </a:ext>
            </a:extLst>
          </xdr:cNvPr>
          <xdr:cNvSpPr>
            <a:spLocks noChangeArrowheads="1"/>
          </xdr:cNvSpPr>
        </xdr:nvSpPr>
        <xdr:spPr bwMode="auto">
          <a:xfrm>
            <a:off x="2288057" y="48987481"/>
            <a:ext cx="1745501" cy="603826"/>
          </a:xfrm>
          <a:prstGeom prst="bracketPair">
            <a:avLst>
              <a:gd name="adj" fmla="val 9084"/>
            </a:avLst>
          </a:prstGeom>
          <a:noFill/>
          <a:ln w="9525" algn="ctr">
            <a:solidFill>
              <a:schemeClr val="tx1"/>
            </a:solidFill>
            <a:round/>
            <a:headEnd/>
            <a:tailEnd/>
          </a:ln>
        </xdr:spPr>
        <xdr:txBody>
          <a:bodyPr wrap="square" lIns="144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ja-JP" sz="1000" kern="1200" baseline="0">
                <a:solidFill>
                  <a:schemeClr val="tx1"/>
                </a:solidFill>
                <a:effectLst/>
                <a:latin typeface="+mn-lt"/>
                <a:ea typeface="+mn-ea"/>
                <a:cs typeface="+mn-cs"/>
              </a:rPr>
              <a:t>第一線警察における科学捜査力の強化に</a:t>
            </a:r>
            <a:endParaRPr kumimoji="1" lang="en-US" altLang="ja-JP" sz="1000" kern="1200" baseline="0">
              <a:solidFill>
                <a:schemeClr val="tx1"/>
              </a:solidFill>
              <a:effectLst/>
              <a:latin typeface="+mn-lt"/>
              <a:ea typeface="+mn-ea"/>
              <a:cs typeface="+mn-cs"/>
            </a:endParaRPr>
          </a:p>
          <a:p>
            <a:pPr algn="l"/>
            <a:r>
              <a:rPr kumimoji="1" lang="ja-JP" altLang="ja-JP" sz="1000" kern="1200" baseline="0">
                <a:solidFill>
                  <a:schemeClr val="tx1"/>
                </a:solidFill>
                <a:effectLst/>
                <a:latin typeface="+mn-lt"/>
                <a:ea typeface="+mn-ea"/>
                <a:cs typeface="+mn-cs"/>
              </a:rPr>
              <a:t>必要な</a:t>
            </a:r>
            <a:r>
              <a:rPr kumimoji="1" lang="ja-JP" altLang="en-US" sz="1000" kern="1200">
                <a:solidFill>
                  <a:schemeClr val="tx1"/>
                </a:solidFill>
                <a:latin typeface="+mn-lt"/>
                <a:ea typeface="+mn-ea"/>
                <a:cs typeface="+mn-cs"/>
              </a:rPr>
              <a:t>物品の納入</a:t>
            </a:r>
            <a:endParaRPr lang="ja-JP" sz="10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52" zoomScale="115" zoomScaleNormal="75" zoomScaleSheetLayoutView="115" zoomScalePageLayoutView="85" workbookViewId="0">
      <selection activeCell="G216" sqref="G216:V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693</v>
      </c>
      <c r="AK2" s="850"/>
      <c r="AL2" s="850"/>
      <c r="AM2" s="850"/>
      <c r="AN2" s="90" t="s">
        <v>368</v>
      </c>
      <c r="AO2" s="850">
        <v>21</v>
      </c>
      <c r="AP2" s="850"/>
      <c r="AQ2" s="850"/>
      <c r="AR2" s="91" t="s">
        <v>368</v>
      </c>
      <c r="AS2" s="851">
        <v>27</v>
      </c>
      <c r="AT2" s="851"/>
      <c r="AU2" s="851"/>
      <c r="AV2" s="90" t="str">
        <f>IF(AW2="","","-")</f>
        <v/>
      </c>
      <c r="AW2" s="852"/>
      <c r="AX2" s="852"/>
    </row>
    <row r="3" spans="1:50" ht="21" customHeight="1" thickBot="1" x14ac:dyDescent="0.25">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695</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696</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697</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698</v>
      </c>
      <c r="H5" s="841"/>
      <c r="I5" s="841"/>
      <c r="J5" s="841"/>
      <c r="K5" s="841"/>
      <c r="L5" s="841"/>
      <c r="M5" s="842" t="s">
        <v>62</v>
      </c>
      <c r="N5" s="843"/>
      <c r="O5" s="843"/>
      <c r="P5" s="843"/>
      <c r="Q5" s="843"/>
      <c r="R5" s="844"/>
      <c r="S5" s="845" t="s">
        <v>699</v>
      </c>
      <c r="T5" s="841"/>
      <c r="U5" s="841"/>
      <c r="V5" s="841"/>
      <c r="W5" s="841"/>
      <c r="X5" s="846"/>
      <c r="Y5" s="847" t="s">
        <v>3</v>
      </c>
      <c r="Z5" s="848"/>
      <c r="AA5" s="848"/>
      <c r="AB5" s="848"/>
      <c r="AC5" s="848"/>
      <c r="AD5" s="849"/>
      <c r="AE5" s="870" t="s">
        <v>700</v>
      </c>
      <c r="AF5" s="870"/>
      <c r="AG5" s="870"/>
      <c r="AH5" s="870"/>
      <c r="AI5" s="870"/>
      <c r="AJ5" s="870"/>
      <c r="AK5" s="870"/>
      <c r="AL5" s="870"/>
      <c r="AM5" s="870"/>
      <c r="AN5" s="870"/>
      <c r="AO5" s="870"/>
      <c r="AP5" s="871"/>
      <c r="AQ5" s="872" t="s">
        <v>763</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56" t="s">
        <v>20</v>
      </c>
      <c r="B7" s="857"/>
      <c r="C7" s="857"/>
      <c r="D7" s="857"/>
      <c r="E7" s="857"/>
      <c r="F7" s="858"/>
      <c r="G7" s="880" t="s">
        <v>701</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702</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2">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785" t="s">
        <v>21</v>
      </c>
      <c r="B9" s="786"/>
      <c r="C9" s="786"/>
      <c r="D9" s="786"/>
      <c r="E9" s="786"/>
      <c r="F9" s="786"/>
      <c r="G9" s="867" t="s">
        <v>703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2.8" customHeight="1" x14ac:dyDescent="0.2">
      <c r="A10" s="773" t="s">
        <v>28</v>
      </c>
      <c r="B10" s="774"/>
      <c r="C10" s="774"/>
      <c r="D10" s="774"/>
      <c r="E10" s="774"/>
      <c r="F10" s="774"/>
      <c r="G10" s="775" t="s">
        <v>704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773" t="s">
        <v>5</v>
      </c>
      <c r="B11" s="774"/>
      <c r="C11" s="774"/>
      <c r="D11" s="774"/>
      <c r="E11" s="774"/>
      <c r="F11" s="778"/>
      <c r="G11" s="779" t="str">
        <f>入力規則等!P10</f>
        <v>直接実施</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2">
      <c r="A13" s="322"/>
      <c r="B13" s="323"/>
      <c r="C13" s="323"/>
      <c r="D13" s="323"/>
      <c r="E13" s="323"/>
      <c r="F13" s="324"/>
      <c r="G13" s="802" t="s">
        <v>6</v>
      </c>
      <c r="H13" s="803"/>
      <c r="I13" s="819" t="s">
        <v>7</v>
      </c>
      <c r="J13" s="820"/>
      <c r="K13" s="820"/>
      <c r="L13" s="820"/>
      <c r="M13" s="820"/>
      <c r="N13" s="820"/>
      <c r="O13" s="821"/>
      <c r="P13" s="713">
        <v>985</v>
      </c>
      <c r="Q13" s="714"/>
      <c r="R13" s="714"/>
      <c r="S13" s="714"/>
      <c r="T13" s="714"/>
      <c r="U13" s="714"/>
      <c r="V13" s="715"/>
      <c r="W13" s="713">
        <v>1117</v>
      </c>
      <c r="X13" s="714"/>
      <c r="Y13" s="714"/>
      <c r="Z13" s="714"/>
      <c r="AA13" s="714"/>
      <c r="AB13" s="714"/>
      <c r="AC13" s="715"/>
      <c r="AD13" s="713">
        <v>0</v>
      </c>
      <c r="AE13" s="714"/>
      <c r="AF13" s="714"/>
      <c r="AG13" s="714"/>
      <c r="AH13" s="714"/>
      <c r="AI13" s="714"/>
      <c r="AJ13" s="715"/>
      <c r="AK13" s="713">
        <v>7</v>
      </c>
      <c r="AL13" s="714"/>
      <c r="AM13" s="714"/>
      <c r="AN13" s="714"/>
      <c r="AO13" s="714"/>
      <c r="AP13" s="714"/>
      <c r="AQ13" s="715"/>
      <c r="AR13" s="750">
        <v>1402</v>
      </c>
      <c r="AS13" s="751"/>
      <c r="AT13" s="751"/>
      <c r="AU13" s="751"/>
      <c r="AV13" s="751"/>
      <c r="AW13" s="751"/>
      <c r="AX13" s="822"/>
    </row>
    <row r="14" spans="1:50" ht="21" customHeight="1" x14ac:dyDescent="0.2">
      <c r="A14" s="322"/>
      <c r="B14" s="323"/>
      <c r="C14" s="323"/>
      <c r="D14" s="323"/>
      <c r="E14" s="323"/>
      <c r="F14" s="324"/>
      <c r="G14" s="804"/>
      <c r="H14" s="805"/>
      <c r="I14" s="797" t="s">
        <v>8</v>
      </c>
      <c r="J14" s="798"/>
      <c r="K14" s="798"/>
      <c r="L14" s="798"/>
      <c r="M14" s="798"/>
      <c r="N14" s="798"/>
      <c r="O14" s="799"/>
      <c r="P14" s="713" t="s">
        <v>702</v>
      </c>
      <c r="Q14" s="714"/>
      <c r="R14" s="714"/>
      <c r="S14" s="714"/>
      <c r="T14" s="714"/>
      <c r="U14" s="714"/>
      <c r="V14" s="715"/>
      <c r="W14" s="713">
        <v>475</v>
      </c>
      <c r="X14" s="714"/>
      <c r="Y14" s="714"/>
      <c r="Z14" s="714"/>
      <c r="AA14" s="714"/>
      <c r="AB14" s="714"/>
      <c r="AC14" s="715"/>
      <c r="AD14" s="713">
        <v>595</v>
      </c>
      <c r="AE14" s="714"/>
      <c r="AF14" s="714"/>
      <c r="AG14" s="714"/>
      <c r="AH14" s="714"/>
      <c r="AI14" s="714"/>
      <c r="AJ14" s="715"/>
      <c r="AK14" s="713" t="s">
        <v>749</v>
      </c>
      <c r="AL14" s="714"/>
      <c r="AM14" s="714"/>
      <c r="AN14" s="714"/>
      <c r="AO14" s="714"/>
      <c r="AP14" s="714"/>
      <c r="AQ14" s="715"/>
      <c r="AR14" s="808"/>
      <c r="AS14" s="808"/>
      <c r="AT14" s="808"/>
      <c r="AU14" s="808"/>
      <c r="AV14" s="808"/>
      <c r="AW14" s="808"/>
      <c r="AX14" s="809"/>
    </row>
    <row r="15" spans="1:50" ht="21" customHeight="1" x14ac:dyDescent="0.2">
      <c r="A15" s="322"/>
      <c r="B15" s="323"/>
      <c r="C15" s="323"/>
      <c r="D15" s="323"/>
      <c r="E15" s="323"/>
      <c r="F15" s="324"/>
      <c r="G15" s="804"/>
      <c r="H15" s="805"/>
      <c r="I15" s="797" t="s">
        <v>48</v>
      </c>
      <c r="J15" s="810"/>
      <c r="K15" s="810"/>
      <c r="L15" s="810"/>
      <c r="M15" s="810"/>
      <c r="N15" s="810"/>
      <c r="O15" s="811"/>
      <c r="P15" s="713" t="s">
        <v>702</v>
      </c>
      <c r="Q15" s="714"/>
      <c r="R15" s="714"/>
      <c r="S15" s="714"/>
      <c r="T15" s="714"/>
      <c r="U15" s="714"/>
      <c r="V15" s="715"/>
      <c r="W15" s="713" t="s">
        <v>702</v>
      </c>
      <c r="X15" s="714"/>
      <c r="Y15" s="714"/>
      <c r="Z15" s="714"/>
      <c r="AA15" s="714"/>
      <c r="AB15" s="714"/>
      <c r="AC15" s="715"/>
      <c r="AD15" s="713">
        <v>309</v>
      </c>
      <c r="AE15" s="714"/>
      <c r="AF15" s="714"/>
      <c r="AG15" s="714"/>
      <c r="AH15" s="714"/>
      <c r="AI15" s="714"/>
      <c r="AJ15" s="715"/>
      <c r="AK15" s="713">
        <v>595</v>
      </c>
      <c r="AL15" s="714"/>
      <c r="AM15" s="714"/>
      <c r="AN15" s="714"/>
      <c r="AO15" s="714"/>
      <c r="AP15" s="714"/>
      <c r="AQ15" s="715"/>
      <c r="AR15" s="713" t="s">
        <v>755</v>
      </c>
      <c r="AS15" s="714"/>
      <c r="AT15" s="714"/>
      <c r="AU15" s="714"/>
      <c r="AV15" s="714"/>
      <c r="AW15" s="714"/>
      <c r="AX15" s="823"/>
    </row>
    <row r="16" spans="1:50" ht="21" customHeight="1" x14ac:dyDescent="0.2">
      <c r="A16" s="322"/>
      <c r="B16" s="323"/>
      <c r="C16" s="323"/>
      <c r="D16" s="323"/>
      <c r="E16" s="323"/>
      <c r="F16" s="324"/>
      <c r="G16" s="804"/>
      <c r="H16" s="805"/>
      <c r="I16" s="797" t="s">
        <v>49</v>
      </c>
      <c r="J16" s="810"/>
      <c r="K16" s="810"/>
      <c r="L16" s="810"/>
      <c r="M16" s="810"/>
      <c r="N16" s="810"/>
      <c r="O16" s="811"/>
      <c r="P16" s="713" t="s">
        <v>702</v>
      </c>
      <c r="Q16" s="714"/>
      <c r="R16" s="714"/>
      <c r="S16" s="714"/>
      <c r="T16" s="714"/>
      <c r="U16" s="714"/>
      <c r="V16" s="715"/>
      <c r="W16" s="713">
        <v>-309</v>
      </c>
      <c r="X16" s="714"/>
      <c r="Y16" s="714"/>
      <c r="Z16" s="714"/>
      <c r="AA16" s="714"/>
      <c r="AB16" s="714"/>
      <c r="AC16" s="715"/>
      <c r="AD16" s="713">
        <v>-595</v>
      </c>
      <c r="AE16" s="714"/>
      <c r="AF16" s="714"/>
      <c r="AG16" s="714"/>
      <c r="AH16" s="714"/>
      <c r="AI16" s="714"/>
      <c r="AJ16" s="715"/>
      <c r="AK16" s="713" t="s">
        <v>749</v>
      </c>
      <c r="AL16" s="714"/>
      <c r="AM16" s="714"/>
      <c r="AN16" s="714"/>
      <c r="AO16" s="714"/>
      <c r="AP16" s="714"/>
      <c r="AQ16" s="715"/>
      <c r="AR16" s="815"/>
      <c r="AS16" s="816"/>
      <c r="AT16" s="816"/>
      <c r="AU16" s="816"/>
      <c r="AV16" s="816"/>
      <c r="AW16" s="816"/>
      <c r="AX16" s="817"/>
    </row>
    <row r="17" spans="1:50" ht="24.75" customHeight="1" x14ac:dyDescent="0.2">
      <c r="A17" s="322"/>
      <c r="B17" s="323"/>
      <c r="C17" s="323"/>
      <c r="D17" s="323"/>
      <c r="E17" s="323"/>
      <c r="F17" s="324"/>
      <c r="G17" s="804"/>
      <c r="H17" s="805"/>
      <c r="I17" s="797" t="s">
        <v>47</v>
      </c>
      <c r="J17" s="798"/>
      <c r="K17" s="798"/>
      <c r="L17" s="798"/>
      <c r="M17" s="798"/>
      <c r="N17" s="798"/>
      <c r="O17" s="799"/>
      <c r="P17" s="713">
        <v>-9</v>
      </c>
      <c r="Q17" s="714"/>
      <c r="R17" s="714"/>
      <c r="S17" s="714"/>
      <c r="T17" s="714"/>
      <c r="U17" s="714"/>
      <c r="V17" s="715"/>
      <c r="W17" s="713">
        <v>134</v>
      </c>
      <c r="X17" s="714"/>
      <c r="Y17" s="714"/>
      <c r="Z17" s="714"/>
      <c r="AA17" s="714"/>
      <c r="AB17" s="714"/>
      <c r="AC17" s="715"/>
      <c r="AD17" s="713" t="s">
        <v>702</v>
      </c>
      <c r="AE17" s="714"/>
      <c r="AF17" s="714"/>
      <c r="AG17" s="714"/>
      <c r="AH17" s="714"/>
      <c r="AI17" s="714"/>
      <c r="AJ17" s="715"/>
      <c r="AK17" s="713" t="s">
        <v>749</v>
      </c>
      <c r="AL17" s="714"/>
      <c r="AM17" s="714"/>
      <c r="AN17" s="714"/>
      <c r="AO17" s="714"/>
      <c r="AP17" s="714"/>
      <c r="AQ17" s="715"/>
      <c r="AR17" s="800"/>
      <c r="AS17" s="800"/>
      <c r="AT17" s="800"/>
      <c r="AU17" s="800"/>
      <c r="AV17" s="800"/>
      <c r="AW17" s="800"/>
      <c r="AX17" s="801"/>
    </row>
    <row r="18" spans="1:50" ht="24.75" customHeight="1" x14ac:dyDescent="0.2">
      <c r="A18" s="322"/>
      <c r="B18" s="323"/>
      <c r="C18" s="323"/>
      <c r="D18" s="323"/>
      <c r="E18" s="323"/>
      <c r="F18" s="324"/>
      <c r="G18" s="806"/>
      <c r="H18" s="807"/>
      <c r="I18" s="790" t="s">
        <v>18</v>
      </c>
      <c r="J18" s="791"/>
      <c r="K18" s="791"/>
      <c r="L18" s="791"/>
      <c r="M18" s="791"/>
      <c r="N18" s="791"/>
      <c r="O18" s="792"/>
      <c r="P18" s="793">
        <f>SUM(P13:V17)</f>
        <v>976</v>
      </c>
      <c r="Q18" s="794"/>
      <c r="R18" s="794"/>
      <c r="S18" s="794"/>
      <c r="T18" s="794"/>
      <c r="U18" s="794"/>
      <c r="V18" s="795"/>
      <c r="W18" s="793">
        <f>SUM(W13:AC17)</f>
        <v>1417</v>
      </c>
      <c r="X18" s="794"/>
      <c r="Y18" s="794"/>
      <c r="Z18" s="794"/>
      <c r="AA18" s="794"/>
      <c r="AB18" s="794"/>
      <c r="AC18" s="795"/>
      <c r="AD18" s="793">
        <f>SUM(AD13:AJ17)</f>
        <v>309</v>
      </c>
      <c r="AE18" s="794"/>
      <c r="AF18" s="794"/>
      <c r="AG18" s="794"/>
      <c r="AH18" s="794"/>
      <c r="AI18" s="794"/>
      <c r="AJ18" s="795"/>
      <c r="AK18" s="793">
        <f>SUM(AK13:AQ17)</f>
        <v>602</v>
      </c>
      <c r="AL18" s="794"/>
      <c r="AM18" s="794"/>
      <c r="AN18" s="794"/>
      <c r="AO18" s="794"/>
      <c r="AP18" s="794"/>
      <c r="AQ18" s="795"/>
      <c r="AR18" s="793">
        <f>SUM(AR13:AX17)</f>
        <v>1402</v>
      </c>
      <c r="AS18" s="794"/>
      <c r="AT18" s="794"/>
      <c r="AU18" s="794"/>
      <c r="AV18" s="794"/>
      <c r="AW18" s="794"/>
      <c r="AX18" s="796"/>
    </row>
    <row r="19" spans="1:50" ht="24.75" customHeight="1" x14ac:dyDescent="0.2">
      <c r="A19" s="322"/>
      <c r="B19" s="323"/>
      <c r="C19" s="323"/>
      <c r="D19" s="323"/>
      <c r="E19" s="323"/>
      <c r="F19" s="324"/>
      <c r="G19" s="765" t="s">
        <v>9</v>
      </c>
      <c r="H19" s="766"/>
      <c r="I19" s="766"/>
      <c r="J19" s="766"/>
      <c r="K19" s="766"/>
      <c r="L19" s="766"/>
      <c r="M19" s="766"/>
      <c r="N19" s="766"/>
      <c r="O19" s="766"/>
      <c r="P19" s="713">
        <v>531</v>
      </c>
      <c r="Q19" s="714"/>
      <c r="R19" s="714"/>
      <c r="S19" s="714"/>
      <c r="T19" s="714"/>
      <c r="U19" s="714"/>
      <c r="V19" s="715"/>
      <c r="W19" s="713">
        <v>1417</v>
      </c>
      <c r="X19" s="714"/>
      <c r="Y19" s="714"/>
      <c r="Z19" s="714"/>
      <c r="AA19" s="714"/>
      <c r="AB19" s="714"/>
      <c r="AC19" s="715"/>
      <c r="AD19" s="713">
        <v>309</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2">
      <c r="A20" s="322"/>
      <c r="B20" s="323"/>
      <c r="C20" s="323"/>
      <c r="D20" s="323"/>
      <c r="E20" s="323"/>
      <c r="F20" s="324"/>
      <c r="G20" s="765" t="s">
        <v>10</v>
      </c>
      <c r="H20" s="766"/>
      <c r="I20" s="766"/>
      <c r="J20" s="766"/>
      <c r="K20" s="766"/>
      <c r="L20" s="766"/>
      <c r="M20" s="766"/>
      <c r="N20" s="766"/>
      <c r="O20" s="766"/>
      <c r="P20" s="761">
        <f>IF(P18=0, "-", SUM(P19)/P18)</f>
        <v>0.54405737704918034</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f>IF(P19=0, "-", SUM(P19)/SUM(P13,P14))</f>
        <v>0.53908629441624367</v>
      </c>
      <c r="Q21" s="761"/>
      <c r="R21" s="761"/>
      <c r="S21" s="761"/>
      <c r="T21" s="761"/>
      <c r="U21" s="761"/>
      <c r="V21" s="761"/>
      <c r="W21" s="761">
        <f>IF(W19=0, "-", SUM(W19)/SUM(W13,W14))</f>
        <v>0.89007537688442206</v>
      </c>
      <c r="X21" s="761"/>
      <c r="Y21" s="761"/>
      <c r="Z21" s="761"/>
      <c r="AA21" s="761"/>
      <c r="AB21" s="761"/>
      <c r="AC21" s="761"/>
      <c r="AD21" s="761">
        <f>IF(AD19=0, "-", SUM(AD19)/SUM(AD13,AD14))</f>
        <v>0.51932773109243702</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hidden="1" customHeight="1" x14ac:dyDescent="0.2">
      <c r="A23" s="722"/>
      <c r="B23" s="723"/>
      <c r="C23" s="723"/>
      <c r="D23" s="723"/>
      <c r="E23" s="723"/>
      <c r="F23" s="724"/>
      <c r="G23" s="747"/>
      <c r="H23" s="748"/>
      <c r="I23" s="748"/>
      <c r="J23" s="748"/>
      <c r="K23" s="748"/>
      <c r="L23" s="748"/>
      <c r="M23" s="748"/>
      <c r="N23" s="748"/>
      <c r="O23" s="749"/>
      <c r="P23" s="750"/>
      <c r="Q23" s="751"/>
      <c r="R23" s="751"/>
      <c r="S23" s="751"/>
      <c r="T23" s="751"/>
      <c r="U23" s="751"/>
      <c r="V23" s="752"/>
      <c r="W23" s="750"/>
      <c r="X23" s="751"/>
      <c r="Y23" s="751"/>
      <c r="Z23" s="751"/>
      <c r="AA23" s="751"/>
      <c r="AB23" s="751"/>
      <c r="AC23" s="752"/>
      <c r="AD23" s="753" t="s">
        <v>756</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2">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2">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2">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2">
      <c r="A27" s="722"/>
      <c r="B27" s="723"/>
      <c r="C27" s="723"/>
      <c r="D27" s="723"/>
      <c r="E27" s="723"/>
      <c r="F27" s="724"/>
      <c r="G27" s="716" t="s">
        <v>705</v>
      </c>
      <c r="H27" s="717"/>
      <c r="I27" s="717"/>
      <c r="J27" s="717"/>
      <c r="K27" s="717"/>
      <c r="L27" s="717"/>
      <c r="M27" s="717"/>
      <c r="N27" s="717"/>
      <c r="O27" s="718"/>
      <c r="P27" s="713">
        <v>7</v>
      </c>
      <c r="Q27" s="714"/>
      <c r="R27" s="714"/>
      <c r="S27" s="714"/>
      <c r="T27" s="714"/>
      <c r="U27" s="714"/>
      <c r="V27" s="715"/>
      <c r="W27" s="713">
        <v>1402</v>
      </c>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2">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7</v>
      </c>
      <c r="Q29" s="736"/>
      <c r="R29" s="736"/>
      <c r="S29" s="736"/>
      <c r="T29" s="736"/>
      <c r="U29" s="736"/>
      <c r="V29" s="737"/>
      <c r="W29" s="738">
        <f>AR13</f>
        <v>1402</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2">
      <c r="A30" s="741" t="s">
        <v>664</v>
      </c>
      <c r="B30" s="742"/>
      <c r="C30" s="742"/>
      <c r="D30" s="742"/>
      <c r="E30" s="742"/>
      <c r="F30" s="743"/>
      <c r="G30" s="744" t="s">
        <v>751</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30.6" customHeight="1" x14ac:dyDescent="0.2">
      <c r="A32" s="663"/>
      <c r="B32" s="168"/>
      <c r="C32" s="168"/>
      <c r="D32" s="168"/>
      <c r="E32" s="168"/>
      <c r="F32" s="169"/>
      <c r="G32" s="745" t="s">
        <v>729</v>
      </c>
      <c r="H32" s="650"/>
      <c r="I32" s="650"/>
      <c r="J32" s="650"/>
      <c r="K32" s="650"/>
      <c r="L32" s="650"/>
      <c r="M32" s="650"/>
      <c r="N32" s="650"/>
      <c r="O32" s="650"/>
      <c r="P32" s="653" t="s">
        <v>709</v>
      </c>
      <c r="Q32" s="654"/>
      <c r="R32" s="654"/>
      <c r="S32" s="654"/>
      <c r="T32" s="654"/>
      <c r="U32" s="654"/>
      <c r="V32" s="654"/>
      <c r="W32" s="654"/>
      <c r="X32" s="655"/>
      <c r="Y32" s="659" t="s">
        <v>52</v>
      </c>
      <c r="Z32" s="660"/>
      <c r="AA32" s="661"/>
      <c r="AB32" s="662" t="s">
        <v>708</v>
      </c>
      <c r="AC32" s="662"/>
      <c r="AD32" s="662"/>
      <c r="AE32" s="631">
        <v>126936</v>
      </c>
      <c r="AF32" s="631"/>
      <c r="AG32" s="631"/>
      <c r="AH32" s="631"/>
      <c r="AI32" s="631">
        <v>119409</v>
      </c>
      <c r="AJ32" s="631"/>
      <c r="AK32" s="631"/>
      <c r="AL32" s="631"/>
      <c r="AM32" s="631">
        <v>110700</v>
      </c>
      <c r="AN32" s="631"/>
      <c r="AO32" s="631"/>
      <c r="AP32" s="631"/>
      <c r="AQ32" s="677" t="s">
        <v>749</v>
      </c>
      <c r="AR32" s="631"/>
      <c r="AS32" s="631"/>
      <c r="AT32" s="631"/>
      <c r="AU32" s="108" t="s">
        <v>749</v>
      </c>
      <c r="AV32" s="633"/>
      <c r="AW32" s="633"/>
      <c r="AX32" s="634"/>
    </row>
    <row r="33" spans="1:51" ht="30.6"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702</v>
      </c>
      <c r="AC33" s="662"/>
      <c r="AD33" s="662"/>
      <c r="AE33" s="631" t="s">
        <v>702</v>
      </c>
      <c r="AF33" s="631"/>
      <c r="AG33" s="631"/>
      <c r="AH33" s="631"/>
      <c r="AI33" s="631" t="s">
        <v>702</v>
      </c>
      <c r="AJ33" s="631"/>
      <c r="AK33" s="631"/>
      <c r="AL33" s="631"/>
      <c r="AM33" s="677" t="s">
        <v>749</v>
      </c>
      <c r="AN33" s="631"/>
      <c r="AO33" s="631"/>
      <c r="AP33" s="631"/>
      <c r="AQ33" s="677" t="s">
        <v>749</v>
      </c>
      <c r="AR33" s="631"/>
      <c r="AS33" s="631"/>
      <c r="AT33" s="631"/>
      <c r="AU33" s="108" t="s">
        <v>749</v>
      </c>
      <c r="AV33" s="633"/>
      <c r="AW33" s="633"/>
      <c r="AX33" s="634"/>
    </row>
    <row r="34" spans="1:51" ht="23.25" customHeight="1" x14ac:dyDescent="0.2">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2">
      <c r="A35" s="698"/>
      <c r="B35" s="699"/>
      <c r="C35" s="699"/>
      <c r="D35" s="699"/>
      <c r="E35" s="699"/>
      <c r="F35" s="700"/>
      <c r="G35" s="667" t="s">
        <v>710</v>
      </c>
      <c r="H35" s="668"/>
      <c r="I35" s="668"/>
      <c r="J35" s="668"/>
      <c r="K35" s="668"/>
      <c r="L35" s="668"/>
      <c r="M35" s="668"/>
      <c r="N35" s="668"/>
      <c r="O35" s="668"/>
      <c r="P35" s="668"/>
      <c r="Q35" s="668"/>
      <c r="R35" s="668"/>
      <c r="S35" s="668"/>
      <c r="T35" s="668"/>
      <c r="U35" s="668"/>
      <c r="V35" s="668"/>
      <c r="W35" s="668"/>
      <c r="X35" s="668"/>
      <c r="Y35" s="671" t="s">
        <v>666</v>
      </c>
      <c r="Z35" s="672"/>
      <c r="AA35" s="673"/>
      <c r="AB35" s="674" t="s">
        <v>711</v>
      </c>
      <c r="AC35" s="675"/>
      <c r="AD35" s="676"/>
      <c r="AE35" s="677">
        <v>530508</v>
      </c>
      <c r="AF35" s="677"/>
      <c r="AG35" s="677"/>
      <c r="AH35" s="677"/>
      <c r="AI35" s="677">
        <v>1416799</v>
      </c>
      <c r="AJ35" s="677"/>
      <c r="AK35" s="677"/>
      <c r="AL35" s="677"/>
      <c r="AM35" s="677">
        <v>308507</v>
      </c>
      <c r="AN35" s="677"/>
      <c r="AO35" s="677"/>
      <c r="AP35" s="677"/>
      <c r="AQ35" s="108">
        <v>602</v>
      </c>
      <c r="AR35" s="102"/>
      <c r="AS35" s="102"/>
      <c r="AT35" s="102"/>
      <c r="AU35" s="102"/>
      <c r="AV35" s="102"/>
      <c r="AW35" s="102"/>
      <c r="AX35" s="103"/>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712</v>
      </c>
      <c r="AC36" s="628"/>
      <c r="AD36" s="629"/>
      <c r="AE36" s="630" t="s">
        <v>713</v>
      </c>
      <c r="AF36" s="630"/>
      <c r="AG36" s="630"/>
      <c r="AH36" s="630"/>
      <c r="AI36" s="630" t="s">
        <v>714</v>
      </c>
      <c r="AJ36" s="630"/>
      <c r="AK36" s="630"/>
      <c r="AL36" s="630"/>
      <c r="AM36" s="630" t="s">
        <v>726</v>
      </c>
      <c r="AN36" s="630"/>
      <c r="AO36" s="630"/>
      <c r="AP36" s="630"/>
      <c r="AQ36" s="630" t="s">
        <v>753</v>
      </c>
      <c r="AR36" s="630"/>
      <c r="AS36" s="630"/>
      <c r="AT36" s="630"/>
      <c r="AU36" s="630"/>
      <c r="AV36" s="630"/>
      <c r="AW36" s="630"/>
      <c r="AX36" s="666"/>
    </row>
    <row r="37" spans="1:51" ht="18.75" customHeight="1" x14ac:dyDescent="0.2">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702</v>
      </c>
      <c r="AR38" s="523"/>
      <c r="AS38" s="142" t="s">
        <v>224</v>
      </c>
      <c r="AT38" s="143"/>
      <c r="AU38" s="141" t="s">
        <v>702</v>
      </c>
      <c r="AV38" s="141"/>
      <c r="AW38" s="123" t="s">
        <v>170</v>
      </c>
      <c r="AX38" s="144"/>
    </row>
    <row r="39" spans="1:51" ht="23.25" customHeight="1" x14ac:dyDescent="0.2">
      <c r="A39" s="689"/>
      <c r="B39" s="687"/>
      <c r="C39" s="687"/>
      <c r="D39" s="687"/>
      <c r="E39" s="687"/>
      <c r="F39" s="688"/>
      <c r="G39" s="193" t="s">
        <v>702</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702</v>
      </c>
      <c r="AC39" s="163"/>
      <c r="AD39" s="163"/>
      <c r="AE39" s="108" t="s">
        <v>702</v>
      </c>
      <c r="AF39" s="102"/>
      <c r="AG39" s="102"/>
      <c r="AH39" s="102"/>
      <c r="AI39" s="108" t="s">
        <v>702</v>
      </c>
      <c r="AJ39" s="102"/>
      <c r="AK39" s="102"/>
      <c r="AL39" s="102"/>
      <c r="AM39" s="108" t="s">
        <v>749</v>
      </c>
      <c r="AN39" s="102"/>
      <c r="AO39" s="102"/>
      <c r="AP39" s="102"/>
      <c r="AQ39" s="109" t="s">
        <v>702</v>
      </c>
      <c r="AR39" s="110"/>
      <c r="AS39" s="110"/>
      <c r="AT39" s="111"/>
      <c r="AU39" s="102" t="s">
        <v>702</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t="s">
        <v>702</v>
      </c>
      <c r="AF40" s="102"/>
      <c r="AG40" s="102"/>
      <c r="AH40" s="102"/>
      <c r="AI40" s="108" t="s">
        <v>702</v>
      </c>
      <c r="AJ40" s="102"/>
      <c r="AK40" s="102"/>
      <c r="AL40" s="102"/>
      <c r="AM40" s="108" t="s">
        <v>749</v>
      </c>
      <c r="AN40" s="102"/>
      <c r="AO40" s="102"/>
      <c r="AP40" s="102"/>
      <c r="AQ40" s="109" t="s">
        <v>702</v>
      </c>
      <c r="AR40" s="110"/>
      <c r="AS40" s="110"/>
      <c r="AT40" s="111"/>
      <c r="AU40" s="102" t="s">
        <v>702</v>
      </c>
      <c r="AV40" s="102"/>
      <c r="AW40" s="102"/>
      <c r="AX40" s="103"/>
    </row>
    <row r="41" spans="1:51" ht="23.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702</v>
      </c>
      <c r="AF41" s="102"/>
      <c r="AG41" s="102"/>
      <c r="AH41" s="102"/>
      <c r="AI41" s="108" t="s">
        <v>702</v>
      </c>
      <c r="AJ41" s="102"/>
      <c r="AK41" s="102"/>
      <c r="AL41" s="102"/>
      <c r="AM41" s="108" t="s">
        <v>749</v>
      </c>
      <c r="AN41" s="102"/>
      <c r="AO41" s="102"/>
      <c r="AP41" s="102"/>
      <c r="AQ41" s="109" t="s">
        <v>702</v>
      </c>
      <c r="AR41" s="110"/>
      <c r="AS41" s="110"/>
      <c r="AT41" s="111"/>
      <c r="AU41" s="102" t="s">
        <v>702</v>
      </c>
      <c r="AV41" s="102"/>
      <c r="AW41" s="102"/>
      <c r="AX41" s="103"/>
    </row>
    <row r="42" spans="1:51" ht="23.25" customHeight="1" x14ac:dyDescent="0.2">
      <c r="A42" s="202" t="s">
        <v>344</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2">
      <c r="A46" s="210"/>
      <c r="B46" s="167"/>
      <c r="C46" s="168"/>
      <c r="D46" s="168"/>
      <c r="E46" s="168"/>
      <c r="F46" s="169"/>
      <c r="G46" s="216" t="s">
        <v>727</v>
      </c>
      <c r="H46" s="216"/>
      <c r="I46" s="216"/>
      <c r="J46" s="216"/>
      <c r="K46" s="216"/>
      <c r="L46" s="216"/>
      <c r="M46" s="216"/>
      <c r="N46" s="216"/>
      <c r="O46" s="216"/>
      <c r="P46" s="216"/>
      <c r="Q46" s="216"/>
      <c r="R46" s="216"/>
      <c r="S46" s="216"/>
      <c r="T46" s="216"/>
      <c r="U46" s="216"/>
      <c r="V46" s="216"/>
      <c r="W46" s="216"/>
      <c r="X46" s="216"/>
      <c r="Y46" s="216"/>
      <c r="Z46" s="216"/>
      <c r="AA46" s="217"/>
      <c r="AB46" s="222" t="s">
        <v>728</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702</v>
      </c>
      <c r="AR50" s="141"/>
      <c r="AS50" s="142" t="s">
        <v>224</v>
      </c>
      <c r="AT50" s="143"/>
      <c r="AU50" s="141" t="s">
        <v>702</v>
      </c>
      <c r="AV50" s="141"/>
      <c r="AW50" s="123" t="s">
        <v>170</v>
      </c>
      <c r="AX50" s="144"/>
      <c r="AY50">
        <f t="shared" si="0"/>
        <v>1</v>
      </c>
      <c r="AZ50" s="10"/>
      <c r="BA50" s="10"/>
      <c r="BB50" s="10"/>
      <c r="BC50" s="10"/>
      <c r="BD50" s="10"/>
      <c r="BE50" s="10"/>
      <c r="BF50" s="10"/>
      <c r="BG50" s="10"/>
      <c r="BH50" s="10"/>
    </row>
    <row r="51" spans="1:60" ht="23.25" customHeight="1" x14ac:dyDescent="0.2">
      <c r="A51" s="210"/>
      <c r="B51" s="167"/>
      <c r="C51" s="168"/>
      <c r="D51" s="168"/>
      <c r="E51" s="168"/>
      <c r="F51" s="169"/>
      <c r="G51" s="145" t="s">
        <v>706</v>
      </c>
      <c r="H51" s="146"/>
      <c r="I51" s="146"/>
      <c r="J51" s="146"/>
      <c r="K51" s="146"/>
      <c r="L51" s="146"/>
      <c r="M51" s="146"/>
      <c r="N51" s="146"/>
      <c r="O51" s="147"/>
      <c r="P51" s="146" t="s">
        <v>707</v>
      </c>
      <c r="Q51" s="154"/>
      <c r="R51" s="154"/>
      <c r="S51" s="154"/>
      <c r="T51" s="154"/>
      <c r="U51" s="154"/>
      <c r="V51" s="154"/>
      <c r="W51" s="154"/>
      <c r="X51" s="155"/>
      <c r="Y51" s="160" t="s">
        <v>58</v>
      </c>
      <c r="Z51" s="161"/>
      <c r="AA51" s="162"/>
      <c r="AB51" s="163" t="s">
        <v>708</v>
      </c>
      <c r="AC51" s="163"/>
      <c r="AD51" s="163"/>
      <c r="AE51" s="108">
        <v>8507</v>
      </c>
      <c r="AF51" s="102"/>
      <c r="AG51" s="102"/>
      <c r="AH51" s="102"/>
      <c r="AI51" s="108">
        <v>8369</v>
      </c>
      <c r="AJ51" s="102"/>
      <c r="AK51" s="102"/>
      <c r="AL51" s="102"/>
      <c r="AM51" s="108">
        <v>8240</v>
      </c>
      <c r="AN51" s="102"/>
      <c r="AO51" s="102"/>
      <c r="AP51" s="102"/>
      <c r="AQ51" s="109" t="s">
        <v>702</v>
      </c>
      <c r="AR51" s="110"/>
      <c r="AS51" s="110"/>
      <c r="AT51" s="111"/>
      <c r="AU51" s="102" t="s">
        <v>702</v>
      </c>
      <c r="AV51" s="102"/>
      <c r="AW51" s="102"/>
      <c r="AX51" s="103"/>
      <c r="AY51">
        <f t="shared" si="0"/>
        <v>1</v>
      </c>
    </row>
    <row r="52" spans="1:60" ht="23.25"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702</v>
      </c>
      <c r="AC52" s="107"/>
      <c r="AD52" s="107"/>
      <c r="AE52" s="108" t="s">
        <v>702</v>
      </c>
      <c r="AF52" s="102"/>
      <c r="AG52" s="102"/>
      <c r="AH52" s="102"/>
      <c r="AI52" s="108" t="s">
        <v>702</v>
      </c>
      <c r="AJ52" s="102"/>
      <c r="AK52" s="102"/>
      <c r="AL52" s="102"/>
      <c r="AM52" s="108" t="s">
        <v>749</v>
      </c>
      <c r="AN52" s="102"/>
      <c r="AO52" s="102"/>
      <c r="AP52" s="102"/>
      <c r="AQ52" s="109" t="s">
        <v>702</v>
      </c>
      <c r="AR52" s="110"/>
      <c r="AS52" s="110"/>
      <c r="AT52" s="111"/>
      <c r="AU52" s="102" t="s">
        <v>702</v>
      </c>
      <c r="AV52" s="102"/>
      <c r="AW52" s="102"/>
      <c r="AX52" s="103"/>
      <c r="AY52">
        <f t="shared" si="0"/>
        <v>1</v>
      </c>
      <c r="AZ52" s="10"/>
      <c r="BA52" s="10"/>
      <c r="BB52" s="10"/>
      <c r="BC52" s="10"/>
    </row>
    <row r="53" spans="1:60" ht="23.25" customHeight="1" thickBot="1" x14ac:dyDescent="0.2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702</v>
      </c>
      <c r="AF53" s="114"/>
      <c r="AG53" s="114"/>
      <c r="AH53" s="114"/>
      <c r="AI53" s="113" t="s">
        <v>702</v>
      </c>
      <c r="AJ53" s="114"/>
      <c r="AK53" s="114"/>
      <c r="AL53" s="114"/>
      <c r="AM53" s="113" t="s">
        <v>749</v>
      </c>
      <c r="AN53" s="114"/>
      <c r="AO53" s="114"/>
      <c r="AP53" s="114"/>
      <c r="AQ53" s="109" t="s">
        <v>702</v>
      </c>
      <c r="AR53" s="110"/>
      <c r="AS53" s="110"/>
      <c r="AT53" s="111"/>
      <c r="AU53" s="102" t="s">
        <v>702</v>
      </c>
      <c r="AV53" s="102"/>
      <c r="AW53" s="102"/>
      <c r="AX53" s="103"/>
      <c r="AY53">
        <f t="shared" si="0"/>
        <v>1</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2">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715</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2">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2">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2">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5">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55.8" customHeight="1" x14ac:dyDescent="0.2">
      <c r="A215" s="421" t="s">
        <v>367</v>
      </c>
      <c r="B215" s="422"/>
      <c r="C215" s="425" t="s">
        <v>227</v>
      </c>
      <c r="D215" s="422"/>
      <c r="E215" s="427" t="s">
        <v>243</v>
      </c>
      <c r="F215" s="428"/>
      <c r="G215" s="429" t="s">
        <v>730</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55.8" customHeight="1" x14ac:dyDescent="0.2">
      <c r="A216" s="423"/>
      <c r="B216" s="424"/>
      <c r="C216" s="426"/>
      <c r="D216" s="424"/>
      <c r="E216" s="164" t="s">
        <v>242</v>
      </c>
      <c r="F216" s="166"/>
      <c r="G216" s="145" t="s">
        <v>766</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764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55.8" customHeight="1" thickBot="1" x14ac:dyDescent="0.2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765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2">
      <c r="A218" s="423"/>
      <c r="B218" s="424"/>
      <c r="C218" s="506" t="s">
        <v>684</v>
      </c>
      <c r="D218" s="507"/>
      <c r="E218" s="164" t="s">
        <v>363</v>
      </c>
      <c r="F218" s="166"/>
      <c r="G218" s="487" t="s">
        <v>230</v>
      </c>
      <c r="H218" s="488"/>
      <c r="I218" s="488"/>
      <c r="J218" s="508" t="s">
        <v>731</v>
      </c>
      <c r="K218" s="509"/>
      <c r="L218" s="509"/>
      <c r="M218" s="509"/>
      <c r="N218" s="509"/>
      <c r="O218" s="509"/>
      <c r="P218" s="509"/>
      <c r="Q218" s="509"/>
      <c r="R218" s="509"/>
      <c r="S218" s="509"/>
      <c r="T218" s="510"/>
      <c r="U218" s="485" t="s">
        <v>731</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2">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731</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5">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731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694</v>
      </c>
      <c r="AE223" s="467"/>
      <c r="AF223" s="467"/>
      <c r="AG223" s="468" t="s">
        <v>734</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694</v>
      </c>
      <c r="AE224" s="380"/>
      <c r="AF224" s="380"/>
      <c r="AG224" s="374" t="s">
        <v>735</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694</v>
      </c>
      <c r="AE225" s="417"/>
      <c r="AF225" s="417"/>
      <c r="AG225" s="402" t="s">
        <v>736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694</v>
      </c>
      <c r="AE226" s="398"/>
      <c r="AF226" s="398"/>
      <c r="AG226" s="400" t="s">
        <v>737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732</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754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733</v>
      </c>
      <c r="AE229" s="364"/>
      <c r="AF229" s="364"/>
      <c r="AG229" s="366" t="s">
        <v>702</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694</v>
      </c>
      <c r="AE230" s="380"/>
      <c r="AF230" s="380"/>
      <c r="AG230" s="374" t="s">
        <v>738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733</v>
      </c>
      <c r="AE231" s="380"/>
      <c r="AF231" s="380"/>
      <c r="AG231" s="374" t="s">
        <v>702</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694</v>
      </c>
      <c r="AE232" s="380"/>
      <c r="AF232" s="380"/>
      <c r="AG232" s="374" t="s">
        <v>739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733</v>
      </c>
      <c r="AE233" s="417"/>
      <c r="AF233" s="417"/>
      <c r="AG233" s="418" t="s">
        <v>702</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733</v>
      </c>
      <c r="AE234" s="380"/>
      <c r="AF234" s="449"/>
      <c r="AG234" s="374" t="s">
        <v>702</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694</v>
      </c>
      <c r="AE235" s="410"/>
      <c r="AF235" s="411"/>
      <c r="AG235" s="412" t="s">
        <v>738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733</v>
      </c>
      <c r="AE236" s="364"/>
      <c r="AF236" s="365"/>
      <c r="AG236" s="366" t="s">
        <v>702</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694</v>
      </c>
      <c r="AE237" s="373"/>
      <c r="AF237" s="373"/>
      <c r="AG237" s="374" t="s">
        <v>740</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733</v>
      </c>
      <c r="AE238" s="380"/>
      <c r="AF238" s="380"/>
      <c r="AG238" s="374" t="s">
        <v>702</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694</v>
      </c>
      <c r="AE239" s="380"/>
      <c r="AF239" s="380"/>
      <c r="AG239" s="404" t="s">
        <v>741</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733</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2">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2">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2">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5"/>
      <c r="C247" s="313" t="s">
        <v>50</v>
      </c>
      <c r="D247" s="733"/>
      <c r="E247" s="733"/>
      <c r="F247" s="734"/>
      <c r="G247" s="918" t="s">
        <v>762</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5">
      <c r="A248" s="916"/>
      <c r="B248" s="917"/>
      <c r="C248" s="920" t="s">
        <v>54</v>
      </c>
      <c r="D248" s="921"/>
      <c r="E248" s="921"/>
      <c r="F248" s="922"/>
      <c r="G248" s="923" t="s">
        <v>761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5">
      <c r="A250" s="908" t="s">
        <v>757</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38" t="s">
        <v>133</v>
      </c>
      <c r="B252" s="339"/>
      <c r="C252" s="339"/>
      <c r="D252" s="339"/>
      <c r="E252" s="340"/>
      <c r="F252" s="914" t="s">
        <v>758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38" t="s">
        <v>759</v>
      </c>
      <c r="B254" s="339"/>
      <c r="C254" s="339"/>
      <c r="D254" s="339"/>
      <c r="E254" s="340"/>
      <c r="F254" s="341" t="s">
        <v>760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179.4" customHeight="1" thickBot="1" x14ac:dyDescent="0.25">
      <c r="A256" s="347" t="s">
        <v>742</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361</v>
      </c>
      <c r="B258" s="105"/>
      <c r="C258" s="105"/>
      <c r="D258" s="106"/>
      <c r="E258" s="334" t="s">
        <v>716</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360</v>
      </c>
      <c r="B259" s="271"/>
      <c r="C259" s="271"/>
      <c r="D259" s="271"/>
      <c r="E259" s="334" t="s">
        <v>717</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359</v>
      </c>
      <c r="B260" s="271"/>
      <c r="C260" s="271"/>
      <c r="D260" s="271"/>
      <c r="E260" s="334" t="s">
        <v>718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358</v>
      </c>
      <c r="B261" s="271"/>
      <c r="C261" s="271"/>
      <c r="D261" s="271"/>
      <c r="E261" s="334" t="s">
        <v>719</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357</v>
      </c>
      <c r="B262" s="271"/>
      <c r="C262" s="271"/>
      <c r="D262" s="271"/>
      <c r="E262" s="334" t="s">
        <v>720</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356</v>
      </c>
      <c r="B263" s="271"/>
      <c r="C263" s="271"/>
      <c r="D263" s="271"/>
      <c r="E263" s="334" t="s">
        <v>721</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355</v>
      </c>
      <c r="B264" s="271"/>
      <c r="C264" s="271"/>
      <c r="D264" s="271"/>
      <c r="E264" s="334" t="s">
        <v>722</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354</v>
      </c>
      <c r="B265" s="271"/>
      <c r="C265" s="271"/>
      <c r="D265" s="271"/>
      <c r="E265" s="334" t="s">
        <v>723</v>
      </c>
      <c r="F265" s="335"/>
      <c r="G265" s="335"/>
      <c r="H265" s="335"/>
      <c r="I265" s="335"/>
      <c r="J265" s="335"/>
      <c r="K265" s="335"/>
      <c r="L265" s="335"/>
      <c r="M265" s="335"/>
      <c r="N265" s="335"/>
      <c r="O265" s="335"/>
      <c r="P265" s="336"/>
      <c r="Q265" s="334" t="s">
        <v>721</v>
      </c>
      <c r="R265" s="335"/>
      <c r="S265" s="335"/>
      <c r="T265" s="335"/>
      <c r="U265" s="335"/>
      <c r="V265" s="335"/>
      <c r="W265" s="335"/>
      <c r="X265" s="335"/>
      <c r="Y265" s="335"/>
      <c r="Z265" s="335"/>
      <c r="AA265" s="335"/>
      <c r="AB265" s="336"/>
      <c r="AC265" s="334" t="s">
        <v>724</v>
      </c>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501</v>
      </c>
      <c r="B266" s="271"/>
      <c r="C266" s="271"/>
      <c r="D266" s="271"/>
      <c r="E266" s="115" t="s">
        <v>692</v>
      </c>
      <c r="F266" s="101"/>
      <c r="G266" s="101"/>
      <c r="H266" s="92" t="str">
        <f>IF(E266="","","-")</f>
        <v>-</v>
      </c>
      <c r="I266" s="101"/>
      <c r="J266" s="101"/>
      <c r="K266" s="92" t="str">
        <f>IF(I266="","","-")</f>
        <v/>
      </c>
      <c r="L266" s="116">
        <v>28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692</v>
      </c>
      <c r="F267" s="101"/>
      <c r="G267" s="101"/>
      <c r="H267" s="92"/>
      <c r="I267" s="101"/>
      <c r="J267" s="101"/>
      <c r="K267" s="92"/>
      <c r="L267" s="116">
        <v>27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693</v>
      </c>
      <c r="H268" s="101"/>
      <c r="I268" s="101"/>
      <c r="J268" s="100">
        <v>20</v>
      </c>
      <c r="K268" s="100"/>
      <c r="L268" s="116">
        <v>27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1.8" customHeight="1" x14ac:dyDescent="0.2">
      <c r="A308" s="328" t="s">
        <v>350</v>
      </c>
      <c r="B308" s="329"/>
      <c r="C308" s="329"/>
      <c r="D308" s="329"/>
      <c r="E308" s="329"/>
      <c r="F308" s="330"/>
      <c r="G308" s="309" t="s">
        <v>743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31.8"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1.8" customHeight="1" x14ac:dyDescent="0.2">
      <c r="A310" s="331"/>
      <c r="B310" s="332"/>
      <c r="C310" s="332"/>
      <c r="D310" s="332"/>
      <c r="E310" s="332"/>
      <c r="F310" s="333"/>
      <c r="G310" s="299" t="s">
        <v>744</v>
      </c>
      <c r="H310" s="300"/>
      <c r="I310" s="300"/>
      <c r="J310" s="300"/>
      <c r="K310" s="301"/>
      <c r="L310" s="302" t="s">
        <v>745</v>
      </c>
      <c r="M310" s="303"/>
      <c r="N310" s="303"/>
      <c r="O310" s="303"/>
      <c r="P310" s="303"/>
      <c r="Q310" s="303"/>
      <c r="R310" s="303"/>
      <c r="S310" s="303"/>
      <c r="T310" s="303"/>
      <c r="U310" s="303"/>
      <c r="V310" s="303"/>
      <c r="W310" s="303"/>
      <c r="X310" s="304"/>
      <c r="Y310" s="305">
        <v>261</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31.8"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31.8"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31.8"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31.8"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31.8"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31.8"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31.8"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31.8"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31.8"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31.8"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261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746</v>
      </c>
      <c r="D366" s="265"/>
      <c r="E366" s="265"/>
      <c r="F366" s="265"/>
      <c r="G366" s="265"/>
      <c r="H366" s="265"/>
      <c r="I366" s="265"/>
      <c r="J366" s="248">
        <v>8180001124830</v>
      </c>
      <c r="K366" s="249"/>
      <c r="L366" s="249"/>
      <c r="M366" s="249"/>
      <c r="N366" s="249"/>
      <c r="O366" s="249"/>
      <c r="P366" s="267" t="s">
        <v>747</v>
      </c>
      <c r="Q366" s="250"/>
      <c r="R366" s="250"/>
      <c r="S366" s="250"/>
      <c r="T366" s="250"/>
      <c r="U366" s="250"/>
      <c r="V366" s="250"/>
      <c r="W366" s="250"/>
      <c r="X366" s="250"/>
      <c r="Y366" s="251">
        <v>261</v>
      </c>
      <c r="Z366" s="252"/>
      <c r="AA366" s="252"/>
      <c r="AB366" s="253"/>
      <c r="AC366" s="237" t="s">
        <v>336</v>
      </c>
      <c r="AD366" s="238"/>
      <c r="AE366" s="238"/>
      <c r="AF366" s="238"/>
      <c r="AG366" s="238"/>
      <c r="AH366" s="268">
        <v>1</v>
      </c>
      <c r="AI366" s="269"/>
      <c r="AJ366" s="269"/>
      <c r="AK366" s="269"/>
      <c r="AL366" s="241" t="s">
        <v>749</v>
      </c>
      <c r="AM366" s="242"/>
      <c r="AN366" s="242"/>
      <c r="AO366" s="243"/>
      <c r="AP366" s="244" t="s">
        <v>750</v>
      </c>
      <c r="AQ366" s="244"/>
      <c r="AR366" s="244"/>
      <c r="AS366" s="244"/>
      <c r="AT366" s="244"/>
      <c r="AU366" s="244"/>
      <c r="AV366" s="244"/>
      <c r="AW366" s="244"/>
      <c r="AX366" s="244"/>
    </row>
    <row r="367" spans="1:51" ht="30" customHeight="1" x14ac:dyDescent="0.2">
      <c r="A367" s="245">
        <v>2</v>
      </c>
      <c r="B367" s="245">
        <v>1</v>
      </c>
      <c r="C367" s="266" t="s">
        <v>748</v>
      </c>
      <c r="D367" s="265"/>
      <c r="E367" s="265"/>
      <c r="F367" s="265"/>
      <c r="G367" s="265"/>
      <c r="H367" s="265"/>
      <c r="I367" s="265"/>
      <c r="J367" s="248">
        <v>6130001021068</v>
      </c>
      <c r="K367" s="249"/>
      <c r="L367" s="249"/>
      <c r="M367" s="249"/>
      <c r="N367" s="249"/>
      <c r="O367" s="249"/>
      <c r="P367" s="267" t="s">
        <v>752</v>
      </c>
      <c r="Q367" s="250"/>
      <c r="R367" s="250"/>
      <c r="S367" s="250"/>
      <c r="T367" s="250"/>
      <c r="U367" s="250"/>
      <c r="V367" s="250"/>
      <c r="W367" s="250"/>
      <c r="X367" s="250"/>
      <c r="Y367" s="251">
        <v>48</v>
      </c>
      <c r="Z367" s="252"/>
      <c r="AA367" s="252"/>
      <c r="AB367" s="253"/>
      <c r="AC367" s="237" t="s">
        <v>336</v>
      </c>
      <c r="AD367" s="238"/>
      <c r="AE367" s="238"/>
      <c r="AF367" s="238"/>
      <c r="AG367" s="238"/>
      <c r="AH367" s="268">
        <v>2</v>
      </c>
      <c r="AI367" s="269"/>
      <c r="AJ367" s="269"/>
      <c r="AK367" s="269"/>
      <c r="AL367" s="241" t="s">
        <v>749</v>
      </c>
      <c r="AM367" s="242"/>
      <c r="AN367" s="242"/>
      <c r="AO367" s="243"/>
      <c r="AP367" s="244" t="s">
        <v>750</v>
      </c>
      <c r="AQ367" s="244"/>
      <c r="AR367" s="244"/>
      <c r="AS367" s="244"/>
      <c r="AT367" s="244"/>
      <c r="AU367" s="244"/>
      <c r="AV367" s="244"/>
      <c r="AW367" s="244"/>
      <c r="AX367" s="244"/>
      <c r="AY367">
        <f>COUNTA($C$367)</f>
        <v>1</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46"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5" zoomScale="130" zoomScaleNormal="130" workbookViewId="0">
      <selection activeCell="A27" sqref="A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2022-09-01T05:47:47Z</dcterms:created>
  <dcterms:modified xsi:type="dcterms:W3CDTF">2022-10-14T05:41:22Z</dcterms:modified>
</cp:coreProperties>
</file>