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codeName="ThisWorkbook" defaultThemeVersion="124226"/>
  <mc:AlternateContent xmlns:mc="http://schemas.openxmlformats.org/markup-compatibility/2006">
    <mc:Choice Requires="x15">
      <x15ac:absPath xmlns:x15ac="http://schemas.microsoft.com/office/spreadsheetml/2010/11/ac" url="C:\Users\Public\01_予算係長\令和３年度\05_令和３年度行政事業レビュー\09_最終公表に向けたレビューシートの更新作業\07_会計課から最終確認\03_回答\"/>
    </mc:Choice>
  </mc:AlternateContent>
  <xr:revisionPtr revIDLastSave="0" documentId="13_ncr:1_{A88025ED-1253-4614-A151-F99C1A88D9CB}" xr6:coauthVersionLast="36" xr6:coauthVersionMax="36" xr10:uidLastSave="{00000000-0000-0000-0000-000000000000}"/>
  <bookViews>
    <workbookView xWindow="0" yWindow="0" windowWidth="23040" windowHeight="8964"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134" i="3"/>
  <c r="AY271" i="3"/>
  <c r="AY459" i="3"/>
  <c r="AY604" i="3"/>
  <c r="AY255" i="3"/>
  <c r="AY369" i="3"/>
  <c r="AY213" i="3"/>
  <c r="AY50"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<sst xmlns="http://schemas.openxmlformats.org/spreadsheetml/2006/main" count="2274" uniqueCount="694">
  <si>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</si>
  <si>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</si>
  <si>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</si>
  <si>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</si>
  <si>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</si>
  <si>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</si>
  <si>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</si>
  <si>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</si>
  <si>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</si>
  <si>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</si>
  <si>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</si>
  <si>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</si>
  <si>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</si>
  <si>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</si>
  <si>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</si>
  <si>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</si>
  <si>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</si>
  <si>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</si>
  <si>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</si>
  <si>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</si>
  <si>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</si>
  <si>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</si>
  <si>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</si>
  <si>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</si>
  <si>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</si>
  <si>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</si>
  <si>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</si>
  <si>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</si>
  <si>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</si>
  <si>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</si>
  <si>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</si>
  <si>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</si>
  <si>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</si>
  <si>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</si>
  <si>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</si>
  <si>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</si>
  <si>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</si>
  <si>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</si>
  <si>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</si>
  <si>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</si>
  <si>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</si>
  <si>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</si>
  <si>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</si>
  <si>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</si>
  <si>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</si>
  <si>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</si>
  <si>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</si>
  <si>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</si>
  <si>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</si>
  <si>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</si>
  <si>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</si>
  <si>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</si>
  <si>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</si>
  <si>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</si>
  <si>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</si>
  <si>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</si>
  <si>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</si>
  <si>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</si>
  <si>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</si>
  <si>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</si>
  <si>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</si>
  <si>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</si>
  <si>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</si>
  <si>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</si>
  <si>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</si>
  <si>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</si>
  <si>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</si>
  <si>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</si>
  <si>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</si>
  <si>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</si>
  <si>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</si>
  <si>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</si>
  <si>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</si>
  <si>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</si>
  <si>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</si>
  <si>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</si>
  <si>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</si>
  <si>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</si>
  <si>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</si>
  <si>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</si>
  <si>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</si>
  <si>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</si>
  <si>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</si>
  <si>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</si>
  <si>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</si>
  <si>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</si>
  <si>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</si>
  <si>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</si>
  <si>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</si>
  <si>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</si>
  <si>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</si>
  <si>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</si>
  <si>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</si>
  <si>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</si>
  <si>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</si>
  <si>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</si>
  <si>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</si>
  <si>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</si>
  <si>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</si>
  <si>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</si>
  <si>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</si>
  <si>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</si>
  <si>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</si>
  <si>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</si>
  <si>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</si>
  <si>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</si>
  <si>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</si>
  <si>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</si>
  <si>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</si>
  <si>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</si>
  <si>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</si>
  <si>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</si>
  <si>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</si>
  <si>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</si>
  <si>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</si>
  <si>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</si>
  <si>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</si>
  <si>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</si>
  <si>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</si>
  <si>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</si>
  <si>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</si>
  <si>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</si>
  <si>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</si>
  <si>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</si>
  <si>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</si>
  <si>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</si>
  <si>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</si>
  <si>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</si>
  <si>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</si>
  <si>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</si>
  <si>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</si>
  <si>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</si>
  <si>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</si>
  <si>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</si>
  <si>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</si>
  <si>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</si>
  <si>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</si>
  <si>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</si>
  <si>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</si>
  <si>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</si>
  <si>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</si>
  <si>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</si>
  <si>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</si>
  <si>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</si>
  <si>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</si>
  <si>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</si>
  <si>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</si>
  <si>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</si>
  <si>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</si>
  <si>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</si>
  <si>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</si>
  <si>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</si>
  <si>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</si>
  <si>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</si>
  <si>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</si>
  <si>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</si>
  <si>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</si>
  <si>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</si>
  <si>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</si>
  <si>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</si>
  <si>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</si>
  <si>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</si>
  <si>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</si>
  <si>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</si>
  <si>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</si>
  <si>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</si>
  <si>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</si>
  <si>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</si>
  <si>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</si>
  <si>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</si>
  <si>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</si>
  <si>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</si>
  <si>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</si>
  <si>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</si>
  <si>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</si>
  <si>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</si>
  <si>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</si>
  <si>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</si>
  <si>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</si>
  <si>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</si>
  <si>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</si>
  <si>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</si>
  <si>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</si>
  <si>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</si>
  <si>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</si>
  <si>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</si>
  <si>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</si>
  <si>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</si>
  <si>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</si>
  <si>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</si>
  <si>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</si>
  <si>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</si>
  <si>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</si>
  <si>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</si>
  <si>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</si>
  <si>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</si>
  <si>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</si>
  <si>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</si>
  <si>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</si>
  <si>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</si>
  <si>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</si>
  <si>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</si>
  <si>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</si>
  <si>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</si>
  <si>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</si>
  <si>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</si>
  <si>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</si>
  <si>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</si>
  <si>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</si>
  <si>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</si>
  <si>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</si>
  <si>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</si>
  <si>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</si>
  <si>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</si>
  <si>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</si>
  <si>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</si>
  <si>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</si>
  <si>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</si>
  <si>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</si>
  <si>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</si>
  <si>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</si>
  <si>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</si>
  <si>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</si>
  <si>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</si>
  <si>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</si>
  <si>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</si>
  <si>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</si>
  <si>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</si>
  <si>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</si>
  <si>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</si>
  <si>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</si>
  <si>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</si>
  <si>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</si>
  <si>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</si>
  <si>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</si>
  <si>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</si>
  <si>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</si>
  <si>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</si>
  <si>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</si>
  <si>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</si>
  <si>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</si>
  <si>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</si>
  <si>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</si>
  <si>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</si>
  <si>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</si>
  <si>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</si>
  <si>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</si>
  <si>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</si>
  <si>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</si>
  <si>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</si>
  <si>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</si>
  <si>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</si>
  <si>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</si>
  <si>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</si>
  <si>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</si>
  <si>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</si>
  <si>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</si>
  <si>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</si>
  <si>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</si>
  <si>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</si>
  <si>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</si>
  <si>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</si>
  <si>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</si>
  <si>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</si>
  <si>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</si>
  <si>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</si>
  <si>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</si>
  <si>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</si>
  <si>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</si>
  <si>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</si>
  <si>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</si>
  <si>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</si>
  <si>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</si>
  <si>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</si>
  <si>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</si>
  <si>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</si>
  <si>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</si>
  <si>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</si>
  <si>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</si>
  <si>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</si>
  <si>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</si>
  <si>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</si>
  <si>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</si>
  <si>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</si>
  <si>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</si>
  <si>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</si>
  <si>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</si>
  <si>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</si>
  <si>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</si>
  <si>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</si>
  <si>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</si>
  <si>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</si>
  <si>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</si>
  <si>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</si>
  <si>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</si>
  <si>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</si>
  <si>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</si>
  <si>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</si>
  <si>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</si>
  <si>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</si>
  <si>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</si>
  <si>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</si>
  <si>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</si>
  <si>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</si>
  <si>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</si>
  <si>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</si>
  <si>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</si>
  <si>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</si>
  <si>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</si>
  <si>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</si>
  <si>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</si>
  <si>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</si>
  <si>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</si>
  <si>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</si>
  <si>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</si>
  <si>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</si>
  <si>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</si>
  <si>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</si>
  <si>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</si>
  <si>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</si>
  <si>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</si>
  <si>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</si>
  <si>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</si>
  <si>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</si>
  <si>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</si>
  <si>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</si>
  <si>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</si>
  <si>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</si>
  <si>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</si>
  <si>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</si>
  <si>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</si>
  <si>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</si>
  <si>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</si>
  <si>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</si>
  <si>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</si>
  <si>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</si>
  <si>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</si>
  <si>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</si>
  <si>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</si>
  <si>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</si>
  <si>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</si>
  <si>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</si>
  <si>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</si>
  <si>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</si>
  <si>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</si>
  <si>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</si>
  <si>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</si>
  <si>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</si>
  <si>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</si>
  <si>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</si>
  <si>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</si>
  <si>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</si>
  <si>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</si>
  <si>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</si>
  <si>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</si>
  <si>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</si>
  <si>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</si>
  <si>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</si>
  <si>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</si>
  <si>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</si>
  <si>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</si>
  <si>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</si>
  <si>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</si>
  <si>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</si>
  <si>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</si>
  <si>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</si>
  <si>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</si>
  <si>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</si>
  <si>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</si>
  <si>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</si>
  <si>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</si>
  <si>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</si>
  <si>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</si>
  <si>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</si>
  <si>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</si>
  <si>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</si>
  <si>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</si>
  <si>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</si>
  <si>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</si>
  <si>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</si>
  <si>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</si>
  <si>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</si>
  <si>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</si>
  <si>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</si>
  <si>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</si>
  <si>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</si>
  <si>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</si>
  <si>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</si>
  <si>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</si>
  <si>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</si>
  <si>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</si>
  <si>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</si>
  <si>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</si>
  <si>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</si>
  <si>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</si>
  <si>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</si>
  <si>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</si>
  <si>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</si>
  <si>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</si>
  <si>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</si>
  <si>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</si>
  <si>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</si>
  <si>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</si>
  <si>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</si>
  <si>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</si>
  <si>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</si>
  <si>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</si>
  <si>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</si>
  <si>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</si>
  <si>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</si>
  <si>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</si>
  <si>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</si>
  <si>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</si>
  <si>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</si>
  <si>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</si>
  <si>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</si>
  <si>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</si>
  <si>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</si>
  <si>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</si>
  <si>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</si>
  <si>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</si>
  <si>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</si>
  <si>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</si>
  <si>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</si>
  <si>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</si>
  <si>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</si>
  <si>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</si>
  <si>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</si>
  <si>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</si>
  <si>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</si>
  <si>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</si>
  <si>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</si>
  <si>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</si>
  <si>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</si>
  <si>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</si>
  <si>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</si>
  <si>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</si>
  <si>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</si>
  <si>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</si>
  <si>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</si>
  <si>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</si>
  <si>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</si>
  <si>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</si>
  <si>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</si>
  <si>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</si>
  <si>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</si>
  <si>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</si>
  <si>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</si>
  <si>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</si>
  <si>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</si>
  <si>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</si>
  <si>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</si>
  <si>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</si>
  <si>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</si>
  <si>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</si>
  <si>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</si>
  <si>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</si>
  <si>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</si>
  <si>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</si>
  <si>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</si>
  <si>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</si>
  <si>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</si>
  <si>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</si>
  <si>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</si>
  <si>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</si>
  <si>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</si>
  <si>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</si>
  <si>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</si>
  <si>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</si>
  <si>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</si>
  <si>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</si>
  <si>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</si>
  <si>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</si>
  <si>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</si>
  <si>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</si>
  <si>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</si>
  <si>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</si>
  <si>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</si>
  <si>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</si>
  <si>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</si>
  <si>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</si>
  <si>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</si>
  <si>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</si>
  <si>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</si>
  <si>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</si>
  <si>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</si>
  <si>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</si>
  <si>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</si>
  <si>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</si>
  <si>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</si>
  <si>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</si>
  <si>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</si>
  <si>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</si>
  <si>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</si>
  <si>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</si>
  <si>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</si>
  <si>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</si>
  <si>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</si>
  <si>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</si>
  <si>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</si>
  <si>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</si>
  <si>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</si>
  <si>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</si>
  <si>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</si>
  <si>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</si>
  <si>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</si>
  <si>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</si>
  <si>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</si>
  <si>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</si>
  <si>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</si>
  <si>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</si>
  <si>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</si>
  <si>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</si>
  <si>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</si>
  <si>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</si>
  <si>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</si>
  <si>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</si>
  <si>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</si>
  <si>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</si>
  <si>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</si>
  <si>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</si>
  <si>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</si>
  <si>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</si>
  <si>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</si>
  <si>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</si>
  <si>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</si>
  <si>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</si>
  <si>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</si>
  <si>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</si>
  <si>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</si>
  <si>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</si>
  <si>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</si>
  <si>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</si>
  <si>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</si>
  <si>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</si>
  <si>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</si>
  <si>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</si>
  <si>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</si>
  <si>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</si>
  <si>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</si>
  <si>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</si>
  <si>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</si>
  <si>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</si>
  <si>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</si>
  <si>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</si>
  <si>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</si>
  <si>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</si>
  <si>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</si>
  <si>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</si>
  <si>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</si>
  <si>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</si>
  <si>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</si>
  <si>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</si>
  <si>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</si>
  <si>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</si>
  <si>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</si>
  <si>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</si>
  <si>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</si>
  <si>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</si>
  <si>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</si>
  <si>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</si>
  <si>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</si>
  <si>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</si>
  <si>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</si>
  <si>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</si>
  <si>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</si>
  <si>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</si>
  <si>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</si>
  <si>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</si>
  <si>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</si>
  <si>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</si>
  <si>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</si>
  <si>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</si>
  <si>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</si>
  <si>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</si>
  <si>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</si>
  <si>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</si>
  <si>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</si>
  <si>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</si>
  <si>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</si>
  <si>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</si>
  <si>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</si>
  <si>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</si>
  <si>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</si>
  <si>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</si>
  <si>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</si>
  <si>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</si>
  <si>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</si>
  <si>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</si>
  <si>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</si>
  <si>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</si>
  <si>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</si>
  <si>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</si>
  <si>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</si>
  <si>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</si>
  <si>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</si>
  <si>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</si>
  <si>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</si>
  <si>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</si>
  <si>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</si>
  <si>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</si>
  <si>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</si>
  <si>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</si>
  <si>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</si>
  <si>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</si>
  <si>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</si>
  <si>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</si>
  <si>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</si>
  <si>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</si>
  <si>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</si>
  <si>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</si>
  <si>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</si>
  <si>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</si>
  <si>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</si>
  <si>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</si>
  <si>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</si>
  <si>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</si>
  <si>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</si>
  <si>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</si>
  <si>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</si>
  <si>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</si>
  <si>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</si>
  <si>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</si>
  <si>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</si>
  <si>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</si>
  <si>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</si>
  <si>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</si>
  <si>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</si>
  <si>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</si>
  <si>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警察庁</t>
  </si>
  <si>
    <t>防犯ボランティア支援事業の推進</t>
  </si>
  <si>
    <t>生活安全局</t>
  </si>
  <si>
    <t>平成１７年度</t>
  </si>
  <si>
    <t>終了予定なし</t>
  </si>
  <si>
    <t>生活安全企画課</t>
  </si>
  <si>
    <t>-</t>
  </si>
  <si>
    <t>「世界一安全な日本」創造戦略
（平成25年12月犯罪対策閣僚会議決定・閣議決定）</t>
  </si>
  <si>
    <t>「犯罪の起きにくい社会」の実現を推進するために、防犯ボランティア活動を幅広い世代の参加を得たものへと発展させ、地域のシステムとして定着化を図り、活動の更なる活性化を図る。</t>
  </si>
  <si>
    <t>人口減少、少子高齢化の中で自主防犯活動の継続的な実施及び質の向上、裾野の拡大を図ることを目的としたフォーラムを開催し、先進的な活動を行う団体の活動内容を全国に発信する。また、自主防犯活動を持続可能なものとして維持・強化するためニーズ等に応じた活動支援策を検討する。</t>
  </si>
  <si>
    <t>防犯ボランティア活動の活性化・定着化</t>
  </si>
  <si>
    <t>防犯ボランティア団体数
※統計値は暦年
（防犯ボランティア団体数の長期的な数値目標が示されていないため、中間目標の設定不可）</t>
  </si>
  <si>
    <t>団体</t>
  </si>
  <si>
    <t>防犯ボランティアフォーラムの開催回数</t>
  </si>
  <si>
    <t>回</t>
  </si>
  <si>
    <t>執行額／防犯ボランティアフォーラムの開催回数</t>
    <phoneticPr fontId="5"/>
  </si>
  <si>
    <t>千円</t>
  </si>
  <si>
    <t>千円/回</t>
    <phoneticPr fontId="5"/>
  </si>
  <si>
    <t>7,431千円/5回</t>
  </si>
  <si>
    <t>7,387千円/6回</t>
  </si>
  <si>
    <t>１　市民生活の安全と平穏の確保</t>
  </si>
  <si>
    <t>１　総合的な犯罪抑止対策の推進</t>
  </si>
  <si>
    <t>地域住民等の安全を脅かしている犯罪の認知件数（重要犯罪（注））
（注）　殺人、強盗、放火、強制性交等、略取誘拐・人身売買及び強制わいせつ</t>
  </si>
  <si>
    <t>件</t>
  </si>
  <si>
    <t>地域住民等の安全を脅かしている犯罪の認知件数（住宅対象侵入犯罪（注））
（注）　住宅強盗、空き巣、忍込み、居空き及び住居侵入</t>
  </si>
  <si>
    <t>当初2-2</t>
  </si>
  <si>
    <t>10</t>
  </si>
  <si>
    <t>6</t>
  </si>
  <si>
    <t>1</t>
  </si>
  <si>
    <t>○</t>
  </si>
  <si>
    <t>-</t>
    <phoneticPr fontId="5"/>
  </si>
  <si>
    <t>2,483千円/3回</t>
    <rPh sb="5" eb="7">
      <t>センエン</t>
    </rPh>
    <rPh sb="9" eb="10">
      <t>カイ</t>
    </rPh>
    <phoneticPr fontId="5"/>
  </si>
  <si>
    <t>防犯ボランティア団体数を高水準で維持しており、総合的な犯罪対策の推進に貢献することができ、政策目標の達成に寄与したものと考えられる。</t>
    <phoneticPr fontId="5"/>
  </si>
  <si>
    <t>無</t>
  </si>
  <si>
    <t>‐</t>
  </si>
  <si>
    <t>－</t>
    <phoneticPr fontId="5"/>
  </si>
  <si>
    <t>防犯ボランティアの活動は社会における安全安心の確保において大きな役割を果たしてきたものであり、この活動を活性化させ、持続可能な活動としていくことは国民の求めるところである。</t>
    <phoneticPr fontId="5"/>
  </si>
  <si>
    <t>「「世界一安全な日本」創造戦略」において、防犯ボランティア等の「安全形成システム」を持続可能な形で強化・補完する事が重要な課題とされており、当該事業の優先度は極めて高い。</t>
    <phoneticPr fontId="5"/>
  </si>
  <si>
    <t>一般競争入札により支出先を決定しており、妥当である。</t>
    <phoneticPr fontId="5"/>
  </si>
  <si>
    <t>一般競争入札により、適正なコストで契約している。</t>
    <phoneticPr fontId="5"/>
  </si>
  <si>
    <t>防犯ボランティア団体を支援するためのフォーラム開催費等、必要なものに限定されている。</t>
    <phoneticPr fontId="5"/>
  </si>
  <si>
    <t>一般競争入札による契約差金が生じたものであり、妥当である。</t>
    <phoneticPr fontId="5"/>
  </si>
  <si>
    <t>一般競争入札を実施するなど、競争性の確保に努めており、コスト削減等に配意している。</t>
    <phoneticPr fontId="5"/>
  </si>
  <si>
    <t>目標値に対する成果実績は高水準を維持している。</t>
    <phoneticPr fontId="5"/>
  </si>
  <si>
    <t>当該事業については、一般競争入札により契約業者を決定しており、コスト面等について適正なものとなっている。また、防犯ボランティア団体数は毎年高水準を維持している。</t>
    <phoneticPr fontId="5"/>
  </si>
  <si>
    <t>一般競争入札により競争性は確保されているところではあるが、今後も引き続き、適正な運用に努める。また、本事業により防犯ボランティア団体数は高水準を維持しているものの、未だ活動上の課題がみられることから、今後も課題の解決を図り、持続可能な活動となるような必要な支援を継続していくこととする。</t>
    <phoneticPr fontId="5"/>
  </si>
  <si>
    <t>平成29年度予算執行調査（行政経費等に係る府省横断的な調査）
指摘：
「会場の収容人員に対し、空席が過半となっているもの」
対応状況：
仕様書に定める収容人数を超える会場を受注業者側で手配したため、出席者との乖離が生じたもの。早期に契約を行い、条件が良い場所を手配したことで平均空席率が平成28年度の46.6％に比べ、令和元年度は25.5％と改善している。今後も早期に契約を結ぶことで開催場所のさらなる適正化に努める。
※　令和２年度は新型コロナウイルス感染症対策として150人以上収容できる会場に対し、参加人数を50人までに制限し、人と人との間隔を最低1.5メートル確保したことから平均空席率は77.4％となった。</t>
    <phoneticPr fontId="5"/>
  </si>
  <si>
    <t>A.株式会社ヒップ</t>
    <rPh sb="2" eb="6">
      <t>カブシキガイシャ</t>
    </rPh>
    <phoneticPr fontId="5"/>
  </si>
  <si>
    <t>外部委託費</t>
    <rPh sb="0" eb="2">
      <t>ガイブ</t>
    </rPh>
    <rPh sb="2" eb="4">
      <t>イタク</t>
    </rPh>
    <rPh sb="4" eb="5">
      <t>ヒ</t>
    </rPh>
    <phoneticPr fontId="5"/>
  </si>
  <si>
    <t>防犯ボランティアフォーラムの開催に係る業務委託</t>
    <rPh sb="0" eb="2">
      <t>ボウハン</t>
    </rPh>
    <rPh sb="14" eb="16">
      <t>カイサイ</t>
    </rPh>
    <rPh sb="17" eb="18">
      <t>カカ</t>
    </rPh>
    <rPh sb="19" eb="21">
      <t>ギョウム</t>
    </rPh>
    <rPh sb="21" eb="23">
      <t>イタク</t>
    </rPh>
    <phoneticPr fontId="5"/>
  </si>
  <si>
    <t>株式会社ヒップ</t>
    <rPh sb="0" eb="4">
      <t>カブシキガイシャ</t>
    </rPh>
    <phoneticPr fontId="5"/>
  </si>
  <si>
    <t>フォーラム開催業務委託</t>
    <rPh sb="5" eb="7">
      <t>カイサイ</t>
    </rPh>
    <rPh sb="7" eb="9">
      <t>ギョウム</t>
    </rPh>
    <rPh sb="9" eb="11">
      <t>イタク</t>
    </rPh>
    <phoneticPr fontId="5"/>
  </si>
  <si>
    <t>警察</t>
  </si>
  <si>
    <t>7,760千円/6回</t>
    <rPh sb="5" eb="7">
      <t>センエン</t>
    </rPh>
    <rPh sb="9" eb="10">
      <t>カイ</t>
    </rPh>
    <phoneticPr fontId="5"/>
  </si>
  <si>
    <t>令和3年度実施施策に係る政策評価の事前分析表</t>
    <phoneticPr fontId="5"/>
  </si>
  <si>
    <t>団体の活動や運営に関するノウハウ等を知るためには、先進的な取組を行う全国の団体との意見交換等を行うことが、より効果的であることから全国規模で実施する必要がある。また、防犯に関する専門的知識が求められることから警察において実施すべき事業である。</t>
    <rPh sb="0" eb="2">
      <t>ダンタイ</t>
    </rPh>
    <rPh sb="3" eb="5">
      <t>カツドウ</t>
    </rPh>
    <rPh sb="6" eb="8">
      <t>ウンエイ</t>
    </rPh>
    <rPh sb="9" eb="10">
      <t>カン</t>
    </rPh>
    <rPh sb="16" eb="17">
      <t>トウ</t>
    </rPh>
    <rPh sb="18" eb="19">
      <t>シ</t>
    </rPh>
    <rPh sb="25" eb="28">
      <t>センシンテキ</t>
    </rPh>
    <rPh sb="29" eb="30">
      <t>ト</t>
    </rPh>
    <rPh sb="30" eb="31">
      <t>ク</t>
    </rPh>
    <rPh sb="32" eb="33">
      <t>オコナ</t>
    </rPh>
    <rPh sb="34" eb="36">
      <t>ゼンコク</t>
    </rPh>
    <rPh sb="37" eb="39">
      <t>ダンタイ</t>
    </rPh>
    <rPh sb="41" eb="43">
      <t>イケン</t>
    </rPh>
    <rPh sb="43" eb="45">
      <t>コウカン</t>
    </rPh>
    <rPh sb="45" eb="46">
      <t>トウ</t>
    </rPh>
    <rPh sb="47" eb="48">
      <t>オコナ</t>
    </rPh>
    <rPh sb="55" eb="58">
      <t>コウカテキ</t>
    </rPh>
    <rPh sb="65" eb="67">
      <t>ゼンコク</t>
    </rPh>
    <rPh sb="67" eb="69">
      <t>キボ</t>
    </rPh>
    <rPh sb="70" eb="72">
      <t>ジッシ</t>
    </rPh>
    <rPh sb="74" eb="76">
      <t>ヒツヨウ</t>
    </rPh>
    <rPh sb="83" eb="85">
      <t>ボウハン</t>
    </rPh>
    <rPh sb="86" eb="87">
      <t>カン</t>
    </rPh>
    <rPh sb="89" eb="91">
      <t>センモン</t>
    </rPh>
    <rPh sb="91" eb="92">
      <t>テキ</t>
    </rPh>
    <rPh sb="92" eb="94">
      <t>チシキ</t>
    </rPh>
    <rPh sb="95" eb="96">
      <t>モト</t>
    </rPh>
    <rPh sb="104" eb="106">
      <t>ケイサツ</t>
    </rPh>
    <rPh sb="110" eb="112">
      <t>ジッシ</t>
    </rPh>
    <rPh sb="115" eb="117">
      <t>ジギョウ</t>
    </rPh>
    <phoneticPr fontId="5"/>
  </si>
  <si>
    <t>△</t>
  </si>
  <si>
    <t>新型コロナウイルスの影響により、一部実施できなかった。</t>
    <rPh sb="0" eb="2">
      <t>シンガタ</t>
    </rPh>
    <rPh sb="10" eb="12">
      <t>エイキョウ</t>
    </rPh>
    <rPh sb="16" eb="18">
      <t>イチブ</t>
    </rPh>
    <rPh sb="18" eb="20">
      <t>ジッシ</t>
    </rPh>
    <phoneticPr fontId="5"/>
  </si>
  <si>
    <t>警察装備費</t>
    <rPh sb="0" eb="2">
      <t>ケイサツ</t>
    </rPh>
    <rPh sb="2" eb="5">
      <t>ソウビヒ</t>
    </rPh>
    <phoneticPr fontId="5"/>
  </si>
  <si>
    <t>点検対象外</t>
    <rPh sb="0" eb="4">
      <t>テンケンタイショウ</t>
    </rPh>
    <rPh sb="4" eb="5">
      <t>ガイ</t>
    </rPh>
    <phoneticPr fontId="5"/>
  </si>
  <si>
    <t>引き続き、適切かつ効率的な事業実施に努めること。また、本事業の成果を十分活用するなど、今後の業務に反映すること。</t>
    <rPh sb="0" eb="1">
      <t>ヒ</t>
    </rPh>
    <rPh sb="2" eb="3">
      <t>ツヅ</t>
    </rPh>
    <rPh sb="5" eb="7">
      <t>テキセツ</t>
    </rPh>
    <rPh sb="9" eb="12">
      <t>コウリツテキ</t>
    </rPh>
    <rPh sb="13" eb="15">
      <t>ジギョウ</t>
    </rPh>
    <rPh sb="15" eb="17">
      <t>ジッシ</t>
    </rPh>
    <rPh sb="18" eb="19">
      <t>ツト</t>
    </rPh>
    <rPh sb="27" eb="28">
      <t>ホン</t>
    </rPh>
    <rPh sb="28" eb="30">
      <t>ジギョウ</t>
    </rPh>
    <rPh sb="31" eb="33">
      <t>セイカ</t>
    </rPh>
    <rPh sb="34" eb="36">
      <t>ジュウブン</t>
    </rPh>
    <rPh sb="36" eb="38">
      <t>カツヨウ</t>
    </rPh>
    <rPh sb="43" eb="45">
      <t>コンゴ</t>
    </rPh>
    <rPh sb="46" eb="48">
      <t>ギョウム</t>
    </rPh>
    <rPh sb="49" eb="51">
      <t>ハンエイ</t>
    </rPh>
    <phoneticPr fontId="5"/>
  </si>
  <si>
    <t>執行にあっては、一般競争入札を行い、競争性、透明性を十分に確保している。また、令和４年度概算要求については、事業の内容を精査した上で要求を行っている。</t>
    <rPh sb="0" eb="2">
      <t>シッコウ</t>
    </rPh>
    <rPh sb="8" eb="10">
      <t>イッパン</t>
    </rPh>
    <rPh sb="10" eb="12">
      <t>キョウソウ</t>
    </rPh>
    <rPh sb="12" eb="14">
      <t>ニュウサツ</t>
    </rPh>
    <rPh sb="15" eb="16">
      <t>オコナ</t>
    </rPh>
    <rPh sb="18" eb="21">
      <t>キョウソウセイ</t>
    </rPh>
    <rPh sb="22" eb="25">
      <t>トウメイセイ</t>
    </rPh>
    <rPh sb="26" eb="28">
      <t>ジュウブン</t>
    </rPh>
    <rPh sb="29" eb="31">
      <t>カクホ</t>
    </rPh>
    <rPh sb="39" eb="41">
      <t>レイワ</t>
    </rPh>
    <rPh sb="42" eb="44">
      <t>ネンド</t>
    </rPh>
    <rPh sb="44" eb="46">
      <t>ガイサン</t>
    </rPh>
    <rPh sb="46" eb="48">
      <t>ヨウキュウ</t>
    </rPh>
    <rPh sb="54" eb="56">
      <t>ジギョウ</t>
    </rPh>
    <rPh sb="57" eb="59">
      <t>ナイヨウ</t>
    </rPh>
    <rPh sb="60" eb="62">
      <t>セイサ</t>
    </rPh>
    <rPh sb="64" eb="65">
      <t>ウエ</t>
    </rPh>
    <rPh sb="66" eb="68">
      <t>ヨウキュウ</t>
    </rPh>
    <rPh sb="69" eb="70">
      <t>オコナ</t>
    </rPh>
    <phoneticPr fontId="5"/>
  </si>
  <si>
    <t>生活安全企画課長
鈴木　敏夫</t>
    <rPh sb="9" eb="11">
      <t>スズキ</t>
    </rPh>
    <rPh sb="12" eb="14">
      <t>トシオ</t>
    </rPh>
    <phoneticPr fontId="5"/>
  </si>
  <si>
    <t>-</t>
    <phoneticPr fontId="5"/>
  </si>
  <si>
    <t>開催場所の変更等による減</t>
    <rPh sb="0" eb="2">
      <t>カイサイ</t>
    </rPh>
    <rPh sb="2" eb="4">
      <t>バショ</t>
    </rPh>
    <rPh sb="5" eb="7">
      <t>ヘンコウ</t>
    </rPh>
    <rPh sb="7" eb="8">
      <t>トウ</t>
    </rPh>
    <rPh sb="11" eb="12">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</si>
</sst>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174171</xdr:colOff>
      <xdr:row>750</xdr:row>
      <xdr:rowOff>0</xdr:rowOff>
    </xdr:from>
    <xdr:to>
      <xdr:col>32</xdr:col>
      <xdr:colOff>88046</xdr:colOff>
      <xdr:row>753</xdr:row>
      <xdr:rowOff>131273</xdr:rowOff>
    </xdr:to>
    <xdr:sp macro="" textlink="">
      <xdr:nvSpPr>
        <xdr:cNvPr id="2" name="テキスト ボックス 1">
          <a:extLst>
            <a:ext uri="{FF2B5EF4-FFF2-40B4-BE49-F238E27FC236}">
              <a16:creationId xmlns:a16="http://schemas.microsoft.com/office/drawing/2014/main" id="{70698680-2342-411B-A8A8-642CD0996ACF}"/>
            </a:ext>
          </a:extLst>
        </xdr:cNvPr>
        <xdr:cNvSpPr txBox="1">
          <a:spLocks noChangeArrowheads="1"/>
        </xdr:cNvSpPr>
      </xdr:nvSpPr>
      <xdr:spPr bwMode="auto">
        <a:xfrm>
          <a:off x="3690257" y="234434743"/>
          <a:ext cx="2319618" cy="1198073"/>
        </a:xfrm>
        <a:prstGeom prst="rect">
          <a:avLst/>
        </a:prstGeom>
        <a:no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ctr"/>
          <a:r>
            <a:rPr lang="ja-JP" altLang="en-US" sz="1600">
              <a:solidFill>
                <a:schemeClr val="tx1"/>
              </a:solidFill>
              <a:latin typeface="+mj-ea"/>
              <a:ea typeface="+mj-ea"/>
            </a:rPr>
            <a:t>警察庁</a:t>
          </a:r>
          <a:endParaRPr lang="en-US" altLang="ja-JP" sz="1600">
            <a:solidFill>
              <a:schemeClr val="tx1"/>
            </a:solidFill>
            <a:latin typeface="+mj-ea"/>
            <a:ea typeface="+mj-ea"/>
          </a:endParaRPr>
        </a:p>
        <a:p>
          <a:pPr algn="ctr"/>
          <a:r>
            <a:rPr lang="ja-JP" altLang="en-US" sz="1600">
              <a:solidFill>
                <a:schemeClr val="tx1"/>
              </a:solidFill>
              <a:latin typeface="+mj-ea"/>
              <a:ea typeface="+mj-ea"/>
            </a:rPr>
            <a:t>２百万円</a:t>
          </a:r>
          <a:endParaRPr lang="en-US" altLang="ja-JP" sz="1600">
            <a:solidFill>
              <a:schemeClr val="tx1"/>
            </a:solidFill>
            <a:latin typeface="+mj-ea"/>
            <a:ea typeface="+mj-ea"/>
          </a:endParaRPr>
        </a:p>
      </xdr:txBody>
    </xdr:sp>
    <xdr:clientData/>
  </xdr:twoCellAnchor>
  <xdr:twoCellAnchor>
    <xdr:from>
      <xdr:col>18</xdr:col>
      <xdr:colOff>174171</xdr:colOff>
      <xdr:row>754</xdr:row>
      <xdr:rowOff>1</xdr:rowOff>
    </xdr:from>
    <xdr:to>
      <xdr:col>33</xdr:col>
      <xdr:colOff>146232</xdr:colOff>
      <xdr:row>756</xdr:row>
      <xdr:rowOff>274730</xdr:rowOff>
    </xdr:to>
    <xdr:sp macro="" textlink="">
      <xdr:nvSpPr>
        <xdr:cNvPr id="3" name="大かっこ 2">
          <a:extLst>
            <a:ext uri="{FF2B5EF4-FFF2-40B4-BE49-F238E27FC236}">
              <a16:creationId xmlns:a16="http://schemas.microsoft.com/office/drawing/2014/main" id="{B1C96C16-A2FD-45EF-A7EA-991E6682699C}"/>
            </a:ext>
          </a:extLst>
        </xdr:cNvPr>
        <xdr:cNvSpPr>
          <a:spLocks noChangeArrowheads="1"/>
        </xdr:cNvSpPr>
      </xdr:nvSpPr>
      <xdr:spPr bwMode="auto">
        <a:xfrm>
          <a:off x="3505200" y="235860772"/>
          <a:ext cx="2747918" cy="982301"/>
        </a:xfrm>
        <a:prstGeom prst="bracketPair">
          <a:avLst>
            <a:gd name="adj" fmla="val 16667"/>
          </a:avLst>
        </a:prstGeom>
        <a:noFill/>
        <a:ln w="9525" algn="ctr">
          <a:solidFill>
            <a:schemeClr val="tx1"/>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l">
            <a:lnSpc>
              <a:spcPts val="1400"/>
            </a:lnSpc>
          </a:pPr>
          <a:r>
            <a:rPr lang="ja-JP" altLang="en-US" sz="1200"/>
            <a:t>・フォーラム開催にかかる業務委託</a:t>
          </a:r>
          <a:endParaRPr lang="en-US" altLang="ja-JP" sz="1200"/>
        </a:p>
        <a:p>
          <a:pPr algn="l">
            <a:lnSpc>
              <a:spcPts val="1400"/>
            </a:lnSpc>
          </a:pPr>
          <a:r>
            <a:rPr lang="ja-JP" altLang="en-US" sz="1200"/>
            <a:t>・有識者に対する諸謝金</a:t>
          </a:r>
          <a:endParaRPr lang="en-US" altLang="ja-JP" sz="1200"/>
        </a:p>
        <a:p>
          <a:pPr algn="l">
            <a:lnSpc>
              <a:spcPts val="1400"/>
            </a:lnSpc>
          </a:pPr>
          <a:r>
            <a:rPr lang="ja-JP" altLang="en-US" sz="1200"/>
            <a:t>・フォーラム参加者に対する旅費</a:t>
          </a:r>
        </a:p>
      </xdr:txBody>
    </xdr:sp>
    <xdr:clientData/>
  </xdr:twoCellAnchor>
  <xdr:twoCellAnchor>
    <xdr:from>
      <xdr:col>25</xdr:col>
      <xdr:colOff>174171</xdr:colOff>
      <xdr:row>757</xdr:row>
      <xdr:rowOff>1</xdr:rowOff>
    </xdr:from>
    <xdr:to>
      <xdr:col>25</xdr:col>
      <xdr:colOff>174171</xdr:colOff>
      <xdr:row>760</xdr:row>
      <xdr:rowOff>44636</xdr:rowOff>
    </xdr:to>
    <xdr:cxnSp macro="">
      <xdr:nvCxnSpPr>
        <xdr:cNvPr id="4" name="直線矢印コネクタ 3">
          <a:extLst>
            <a:ext uri="{FF2B5EF4-FFF2-40B4-BE49-F238E27FC236}">
              <a16:creationId xmlns:a16="http://schemas.microsoft.com/office/drawing/2014/main" id="{D1F894BA-5266-446E-A6FE-FFE2210C7E06}"/>
            </a:ext>
          </a:extLst>
        </xdr:cNvPr>
        <xdr:cNvCxnSpPr/>
      </xdr:nvCxnSpPr>
      <xdr:spPr>
        <a:xfrm>
          <a:off x="4800600" y="236927572"/>
          <a:ext cx="0" cy="11223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10885</xdr:colOff>
      <xdr:row>760</xdr:row>
      <xdr:rowOff>141515</xdr:rowOff>
    </xdr:from>
    <xdr:to>
      <xdr:col>32</xdr:col>
      <xdr:colOff>166865</xdr:colOff>
      <xdr:row>761</xdr:row>
      <xdr:rowOff>316482</xdr:rowOff>
    </xdr:to>
    <xdr:sp macro="" textlink="">
      <xdr:nvSpPr>
        <xdr:cNvPr id="5" name="Text Box 98">
          <a:extLst>
            <a:ext uri="{FF2B5EF4-FFF2-40B4-BE49-F238E27FC236}">
              <a16:creationId xmlns:a16="http://schemas.microsoft.com/office/drawing/2014/main" id="{1488173D-3048-406E-BB98-A4BE03AAC849}"/>
            </a:ext>
          </a:extLst>
        </xdr:cNvPr>
        <xdr:cNvSpPr txBox="1">
          <a:spLocks noChangeArrowheads="1"/>
        </xdr:cNvSpPr>
      </xdr:nvSpPr>
      <xdr:spPr bwMode="auto">
        <a:xfrm>
          <a:off x="3526971" y="238146772"/>
          <a:ext cx="2561723" cy="523310"/>
        </a:xfrm>
        <a:prstGeom prst="rect">
          <a:avLst/>
        </a:prstGeom>
        <a:noFill/>
        <a:ln w="9525" algn="ctr">
          <a:noFill/>
          <a:miter lim="800000"/>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nSpc>
              <a:spcPts val="1400"/>
            </a:lnSpc>
          </a:pPr>
          <a:endParaRPr lang="en-US" altLang="ja-JP" sz="1200" b="1"/>
        </a:p>
        <a:p>
          <a:pPr>
            <a:lnSpc>
              <a:spcPts val="1400"/>
            </a:lnSpc>
          </a:pPr>
          <a:r>
            <a:rPr lang="ja-JP" altLang="en-US" sz="1200" b="1"/>
            <a:t>業務委託</a:t>
          </a:r>
          <a:endParaRPr lang="en-US" altLang="ja-JP" sz="1200" b="1"/>
        </a:p>
        <a:p>
          <a:pPr>
            <a:lnSpc>
              <a:spcPts val="1400"/>
            </a:lnSpc>
          </a:pPr>
          <a:r>
            <a:rPr lang="en-US" altLang="ja-JP" sz="1200" b="1"/>
            <a:t>【</a:t>
          </a:r>
          <a:r>
            <a:rPr lang="ja-JP" altLang="en-US" sz="1200" b="1"/>
            <a:t>一般競争契約（最低価格）</a:t>
          </a:r>
          <a:r>
            <a:rPr lang="en-US" altLang="ja-JP" sz="1200" b="1"/>
            <a:t>】</a:t>
          </a:r>
        </a:p>
        <a:p>
          <a:pPr>
            <a:lnSpc>
              <a:spcPts val="1300"/>
            </a:lnSpc>
          </a:pPr>
          <a:endParaRPr lang="ja-JP" altLang="en-US" sz="1200" b="1"/>
        </a:p>
      </xdr:txBody>
    </xdr:sp>
    <xdr:clientData/>
  </xdr:twoCellAnchor>
  <xdr:twoCellAnchor>
    <xdr:from>
      <xdr:col>19</xdr:col>
      <xdr:colOff>174171</xdr:colOff>
      <xdr:row>762</xdr:row>
      <xdr:rowOff>21771</xdr:rowOff>
    </xdr:from>
    <xdr:to>
      <xdr:col>32</xdr:col>
      <xdr:colOff>84295</xdr:colOff>
      <xdr:row>764</xdr:row>
      <xdr:rowOff>486174</xdr:rowOff>
    </xdr:to>
    <xdr:sp macro="" textlink="">
      <xdr:nvSpPr>
        <xdr:cNvPr id="6" name="テキスト ボックス 5">
          <a:extLst>
            <a:ext uri="{FF2B5EF4-FFF2-40B4-BE49-F238E27FC236}">
              <a16:creationId xmlns:a16="http://schemas.microsoft.com/office/drawing/2014/main" id="{3251819E-5593-461B-A96A-18A6E4B34362}"/>
            </a:ext>
          </a:extLst>
        </xdr:cNvPr>
        <xdr:cNvSpPr txBox="1">
          <a:spLocks noChangeArrowheads="1"/>
        </xdr:cNvSpPr>
      </xdr:nvSpPr>
      <xdr:spPr bwMode="auto">
        <a:xfrm>
          <a:off x="3690257" y="238734600"/>
          <a:ext cx="2315867" cy="1182860"/>
        </a:xfrm>
        <a:prstGeom prst="rect">
          <a:avLst/>
        </a:prstGeom>
        <a:no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ctr"/>
          <a:r>
            <a:rPr lang="en-US" altLang="ja-JP" sz="1600">
              <a:solidFill>
                <a:schemeClr val="tx1"/>
              </a:solidFill>
              <a:latin typeface="Arial" charset="0"/>
              <a:ea typeface="ＭＳ Ｐゴシック" pitchFamily="50" charset="-128"/>
            </a:rPr>
            <a:t>A</a:t>
          </a:r>
          <a:r>
            <a:rPr lang="ja-JP" altLang="en-US" sz="1600">
              <a:solidFill>
                <a:schemeClr val="tx1"/>
              </a:solidFill>
              <a:latin typeface="Arial" charset="0"/>
              <a:ea typeface="ＭＳ Ｐゴシック" pitchFamily="50" charset="-128"/>
            </a:rPr>
            <a:t>　株式会社ヒップ</a:t>
          </a:r>
          <a:endParaRPr lang="en-US" altLang="ja-JP" sz="1600">
            <a:solidFill>
              <a:schemeClr val="tx1"/>
            </a:solidFill>
            <a:latin typeface="Arial" charset="0"/>
            <a:ea typeface="ＭＳ Ｐゴシック" pitchFamily="50" charset="-128"/>
          </a:endParaRPr>
        </a:p>
        <a:p>
          <a:pPr algn="ctr"/>
          <a:r>
            <a:rPr lang="ja-JP" altLang="en-US" sz="1600">
              <a:solidFill>
                <a:schemeClr val="tx1"/>
              </a:solidFill>
              <a:latin typeface="Arial" charset="0"/>
              <a:ea typeface="ＭＳ Ｐゴシック" pitchFamily="50" charset="-128"/>
            </a:rPr>
            <a:t>２百万円</a:t>
          </a:r>
          <a:endParaRPr lang="en-US" altLang="ja-JP" sz="1600">
            <a:solidFill>
              <a:schemeClr val="tx1"/>
            </a:solidFill>
            <a:latin typeface="Arial" charset="0"/>
            <a:ea typeface="ＭＳ Ｐゴシック" pitchFamily="50" charset="-128"/>
          </a:endParaRPr>
        </a:p>
      </xdr:txBody>
    </xdr:sp>
    <xdr:clientData/>
  </xdr:twoCellAnchor>
  <xdr:twoCellAnchor>
    <xdr:from>
      <xdr:col>18</xdr:col>
      <xdr:colOff>0</xdr:colOff>
      <xdr:row>765</xdr:row>
      <xdr:rowOff>43544</xdr:rowOff>
    </xdr:from>
    <xdr:to>
      <xdr:col>34</xdr:col>
      <xdr:colOff>66689</xdr:colOff>
      <xdr:row>767</xdr:row>
      <xdr:rowOff>76201</xdr:rowOff>
    </xdr:to>
    <xdr:sp macro="" textlink="">
      <xdr:nvSpPr>
        <xdr:cNvPr id="7" name="大かっこ 6">
          <a:extLst>
            <a:ext uri="{FF2B5EF4-FFF2-40B4-BE49-F238E27FC236}">
              <a16:creationId xmlns:a16="http://schemas.microsoft.com/office/drawing/2014/main" id="{F593547C-6E24-44DC-93F9-6DBA93D2E929}"/>
            </a:ext>
          </a:extLst>
        </xdr:cNvPr>
        <xdr:cNvSpPr>
          <a:spLocks noChangeArrowheads="1"/>
        </xdr:cNvSpPr>
      </xdr:nvSpPr>
      <xdr:spPr bwMode="auto">
        <a:xfrm>
          <a:off x="3331029" y="240138858"/>
          <a:ext cx="3027603" cy="1360714"/>
        </a:xfrm>
        <a:prstGeom prst="bracketPair">
          <a:avLst>
            <a:gd name="adj" fmla="val 25493"/>
          </a:avLst>
        </a:prstGeom>
        <a:noFill/>
        <a:ln w="9525" algn="ctr">
          <a:solidFill>
            <a:schemeClr val="tx1"/>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l">
            <a:lnSpc>
              <a:spcPts val="1400"/>
            </a:lnSpc>
          </a:pPr>
          <a:r>
            <a:rPr lang="ja-JP" altLang="en-US" sz="1200" baseline="0"/>
            <a:t>・フォーラム会場借り上げ</a:t>
          </a:r>
          <a:endParaRPr lang="en-US" altLang="ja-JP" sz="1200" baseline="0"/>
        </a:p>
        <a:p>
          <a:pPr algn="l">
            <a:lnSpc>
              <a:spcPts val="1400"/>
            </a:lnSpc>
          </a:pPr>
          <a:r>
            <a:rPr lang="ja-JP" altLang="en-US" sz="1200" baseline="0"/>
            <a:t>・参加団体へのアンケート調査</a:t>
          </a:r>
          <a:endParaRPr lang="en-US" altLang="ja-JP" sz="1200" baseline="0"/>
        </a:p>
        <a:p>
          <a:pPr algn="l">
            <a:lnSpc>
              <a:spcPts val="1400"/>
            </a:lnSpc>
          </a:pPr>
          <a:r>
            <a:rPr lang="ja-JP" altLang="en-US" sz="1200" baseline="0"/>
            <a:t>・発表状況の動画撮影及び公開</a:t>
          </a:r>
          <a:endParaRPr lang="en-US" altLang="ja-JP" sz="1200" baseline="0"/>
        </a:p>
        <a:p>
          <a:pPr algn="l">
            <a:lnSpc>
              <a:spcPts val="1400"/>
            </a:lnSpc>
          </a:pPr>
          <a:r>
            <a:rPr lang="ja-JP" altLang="en-US" sz="1200" baseline="0"/>
            <a:t>・報告書作成</a:t>
          </a:r>
          <a:endParaRPr lang="en-US" altLang="ja-JP" sz="1200" baseline="0"/>
        </a:p>
        <a:p>
          <a:pPr algn="l">
            <a:lnSpc>
              <a:spcPts val="1400"/>
            </a:lnSpc>
          </a:pPr>
          <a:r>
            <a:rPr lang="ja-JP" altLang="en-US" sz="1200" baseline="0"/>
            <a:t>・参加者への交通費の支給</a:t>
          </a:r>
          <a:endParaRPr lang="en-US" altLang="ja-JP" sz="1200" baseline="0"/>
        </a:p>
        <a:p>
          <a:pPr algn="l">
            <a:lnSpc>
              <a:spcPts val="1400"/>
            </a:lnSpc>
          </a:pPr>
          <a:r>
            <a:rPr lang="ja-JP" altLang="en-US" sz="1200" baseline="0"/>
            <a:t>・有識者に対する諸謝金の支払い　</a:t>
          </a:r>
          <a:endParaRPr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5" zoomScale="75" zoomScaleNormal="75" zoomScaleSheetLayoutView="75" zoomScalePageLayoutView="85" workbookViewId="0">
      <selection activeCell="G116" sqref="G116:X117"/>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325</v>
      </c>
      <c r="AJ2" s="925" t="s">
        <v>681</v>
      </c>
      <c r="AK2" s="925"/>
      <c r="AL2" s="925"/>
      <c r="AM2" s="925"/>
      <c r="AN2" s="83" t="s">
        <v>325</v>
      </c>
      <c r="AO2" s="925">
        <v>20</v>
      </c>
      <c r="AP2" s="925"/>
      <c r="AQ2" s="925"/>
      <c r="AR2" s="84" t="s">
        <v>628</v>
      </c>
      <c r="AS2" s="931">
        <v>1</v>
      </c>
      <c r="AT2" s="931"/>
      <c r="AU2" s="931"/>
      <c r="AV2" s="83" t="str">
        <f>IF(AW2="","","-")</f>
        <v/>
      </c>
      <c r="AW2" s="891"/>
      <c r="AX2" s="891"/>
    </row>
    <row r="3" spans="1:50" ht="21" customHeight="1" thickBot="1" x14ac:dyDescent="0.25">
      <c r="A3" s="847" t="s">
        <v>621</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629</v>
      </c>
      <c r="AK3" s="849"/>
      <c r="AL3" s="849"/>
      <c r="AM3" s="849"/>
      <c r="AN3" s="849"/>
      <c r="AO3" s="849"/>
      <c r="AP3" s="849"/>
      <c r="AQ3" s="849"/>
      <c r="AR3" s="849"/>
      <c r="AS3" s="849"/>
      <c r="AT3" s="849"/>
      <c r="AU3" s="849"/>
      <c r="AV3" s="849"/>
      <c r="AW3" s="849"/>
      <c r="AX3" s="24" t="s">
        <v>64</v>
      </c>
    </row>
    <row r="4" spans="1:50" ht="24.75" customHeight="1" x14ac:dyDescent="0.2">
      <c r="A4" s="687" t="s">
        <v>25</v>
      </c>
      <c r="B4" s="688"/>
      <c r="C4" s="688"/>
      <c r="D4" s="688"/>
      <c r="E4" s="688"/>
      <c r="F4" s="688"/>
      <c r="G4" s="665" t="s">
        <v>630</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631</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2">
      <c r="A5" s="675" t="s">
        <v>66</v>
      </c>
      <c r="B5" s="676"/>
      <c r="C5" s="676"/>
      <c r="D5" s="676"/>
      <c r="E5" s="676"/>
      <c r="F5" s="677"/>
      <c r="G5" s="819" t="s">
        <v>632</v>
      </c>
      <c r="H5" s="820"/>
      <c r="I5" s="820"/>
      <c r="J5" s="820"/>
      <c r="K5" s="820"/>
      <c r="L5" s="820"/>
      <c r="M5" s="821" t="s">
        <v>65</v>
      </c>
      <c r="N5" s="822"/>
      <c r="O5" s="822"/>
      <c r="P5" s="822"/>
      <c r="Q5" s="822"/>
      <c r="R5" s="823"/>
      <c r="S5" s="824" t="s">
        <v>633</v>
      </c>
      <c r="T5" s="820"/>
      <c r="U5" s="820"/>
      <c r="V5" s="820"/>
      <c r="W5" s="820"/>
      <c r="X5" s="825"/>
      <c r="Y5" s="681" t="s">
        <v>3</v>
      </c>
      <c r="Z5" s="527"/>
      <c r="AA5" s="527"/>
      <c r="AB5" s="527"/>
      <c r="AC5" s="527"/>
      <c r="AD5" s="528"/>
      <c r="AE5" s="682" t="s">
        <v>634</v>
      </c>
      <c r="AF5" s="682"/>
      <c r="AG5" s="682"/>
      <c r="AH5" s="682"/>
      <c r="AI5" s="682"/>
      <c r="AJ5" s="682"/>
      <c r="AK5" s="682"/>
      <c r="AL5" s="682"/>
      <c r="AM5" s="682"/>
      <c r="AN5" s="682"/>
      <c r="AO5" s="682"/>
      <c r="AP5" s="683"/>
      <c r="AQ5" s="684" t="s">
        <v>691</v>
      </c>
      <c r="AR5" s="685"/>
      <c r="AS5" s="685"/>
      <c r="AT5" s="685"/>
      <c r="AU5" s="685"/>
      <c r="AV5" s="685"/>
      <c r="AW5" s="685"/>
      <c r="AX5" s="686"/>
    </row>
    <row r="6" spans="1:50" ht="39" customHeight="1" x14ac:dyDescent="0.2">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2">
      <c r="A7" s="479" t="s">
        <v>22</v>
      </c>
      <c r="B7" s="480"/>
      <c r="C7" s="480"/>
      <c r="D7" s="480"/>
      <c r="E7" s="480"/>
      <c r="F7" s="481"/>
      <c r="G7" s="482" t="s">
        <v>635</v>
      </c>
      <c r="H7" s="483"/>
      <c r="I7" s="483"/>
      <c r="J7" s="483"/>
      <c r="K7" s="483"/>
      <c r="L7" s="483"/>
      <c r="M7" s="483"/>
      <c r="N7" s="483"/>
      <c r="O7" s="483"/>
      <c r="P7" s="483"/>
      <c r="Q7" s="483"/>
      <c r="R7" s="483"/>
      <c r="S7" s="483"/>
      <c r="T7" s="483"/>
      <c r="U7" s="483"/>
      <c r="V7" s="483"/>
      <c r="W7" s="483"/>
      <c r="X7" s="484"/>
      <c r="Y7" s="903" t="s">
        <v>308</v>
      </c>
      <c r="Z7" s="424"/>
      <c r="AA7" s="424"/>
      <c r="AB7" s="424"/>
      <c r="AC7" s="424"/>
      <c r="AD7" s="904"/>
      <c r="AE7" s="892" t="s">
        <v>636</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2">
      <c r="A8" s="479" t="s">
        <v>208</v>
      </c>
      <c r="B8" s="480"/>
      <c r="C8" s="480"/>
      <c r="D8" s="480"/>
      <c r="E8" s="480"/>
      <c r="F8" s="481"/>
      <c r="G8" s="926" t="str">
        <f>入力規則等!A27</f>
        <v>-</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2">
      <c r="A9" s="829" t="s">
        <v>23</v>
      </c>
      <c r="B9" s="830"/>
      <c r="C9" s="830"/>
      <c r="D9" s="830"/>
      <c r="E9" s="830"/>
      <c r="F9" s="830"/>
      <c r="G9" s="831" t="s">
        <v>637</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2">
      <c r="A10" s="643" t="s">
        <v>29</v>
      </c>
      <c r="B10" s="644"/>
      <c r="C10" s="644"/>
      <c r="D10" s="644"/>
      <c r="E10" s="644"/>
      <c r="F10" s="644"/>
      <c r="G10" s="737" t="s">
        <v>638</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2">
      <c r="A11" s="643" t="s">
        <v>5</v>
      </c>
      <c r="B11" s="644"/>
      <c r="C11" s="644"/>
      <c r="D11" s="644"/>
      <c r="E11" s="644"/>
      <c r="F11" s="645"/>
      <c r="G11" s="678" t="str">
        <f>入力規則等!P10</f>
        <v>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2">
      <c r="A12" s="944" t="s">
        <v>24</v>
      </c>
      <c r="B12" s="945"/>
      <c r="C12" s="945"/>
      <c r="D12" s="945"/>
      <c r="E12" s="945"/>
      <c r="F12" s="946"/>
      <c r="G12" s="743"/>
      <c r="H12" s="744"/>
      <c r="I12" s="744"/>
      <c r="J12" s="744"/>
      <c r="K12" s="744"/>
      <c r="L12" s="744"/>
      <c r="M12" s="744"/>
      <c r="N12" s="744"/>
      <c r="O12" s="744"/>
      <c r="P12" s="431" t="s">
        <v>309</v>
      </c>
      <c r="Q12" s="426"/>
      <c r="R12" s="426"/>
      <c r="S12" s="426"/>
      <c r="T12" s="426"/>
      <c r="U12" s="426"/>
      <c r="V12" s="427"/>
      <c r="W12" s="431" t="s">
        <v>331</v>
      </c>
      <c r="X12" s="426"/>
      <c r="Y12" s="426"/>
      <c r="Z12" s="426"/>
      <c r="AA12" s="426"/>
      <c r="AB12" s="426"/>
      <c r="AC12" s="427"/>
      <c r="AD12" s="431" t="s">
        <v>618</v>
      </c>
      <c r="AE12" s="426"/>
      <c r="AF12" s="426"/>
      <c r="AG12" s="426"/>
      <c r="AH12" s="426"/>
      <c r="AI12" s="426"/>
      <c r="AJ12" s="427"/>
      <c r="AK12" s="431" t="s">
        <v>622</v>
      </c>
      <c r="AL12" s="426"/>
      <c r="AM12" s="426"/>
      <c r="AN12" s="426"/>
      <c r="AO12" s="426"/>
      <c r="AP12" s="426"/>
      <c r="AQ12" s="427"/>
      <c r="AR12" s="431" t="s">
        <v>623</v>
      </c>
      <c r="AS12" s="426"/>
      <c r="AT12" s="426"/>
      <c r="AU12" s="426"/>
      <c r="AV12" s="426"/>
      <c r="AW12" s="426"/>
      <c r="AX12" s="705"/>
    </row>
    <row r="13" spans="1:50" ht="21" customHeight="1" x14ac:dyDescent="0.2">
      <c r="A13" s="597"/>
      <c r="B13" s="598"/>
      <c r="C13" s="598"/>
      <c r="D13" s="598"/>
      <c r="E13" s="598"/>
      <c r="F13" s="599"/>
      <c r="G13" s="706" t="s">
        <v>6</v>
      </c>
      <c r="H13" s="707"/>
      <c r="I13" s="747" t="s">
        <v>7</v>
      </c>
      <c r="J13" s="748"/>
      <c r="K13" s="748"/>
      <c r="L13" s="748"/>
      <c r="M13" s="748"/>
      <c r="N13" s="748"/>
      <c r="O13" s="749"/>
      <c r="P13" s="640">
        <v>11</v>
      </c>
      <c r="Q13" s="641"/>
      <c r="R13" s="641"/>
      <c r="S13" s="641"/>
      <c r="T13" s="641"/>
      <c r="U13" s="641"/>
      <c r="V13" s="642"/>
      <c r="W13" s="640">
        <v>10</v>
      </c>
      <c r="X13" s="641"/>
      <c r="Y13" s="641"/>
      <c r="Z13" s="641"/>
      <c r="AA13" s="641"/>
      <c r="AB13" s="641"/>
      <c r="AC13" s="642"/>
      <c r="AD13" s="640">
        <v>9</v>
      </c>
      <c r="AE13" s="641"/>
      <c r="AF13" s="641"/>
      <c r="AG13" s="641"/>
      <c r="AH13" s="641"/>
      <c r="AI13" s="641"/>
      <c r="AJ13" s="642"/>
      <c r="AK13" s="640">
        <v>8</v>
      </c>
      <c r="AL13" s="641"/>
      <c r="AM13" s="641"/>
      <c r="AN13" s="641"/>
      <c r="AO13" s="641"/>
      <c r="AP13" s="641"/>
      <c r="AQ13" s="642"/>
      <c r="AR13" s="900">
        <v>7</v>
      </c>
      <c r="AS13" s="901"/>
      <c r="AT13" s="901"/>
      <c r="AU13" s="901"/>
      <c r="AV13" s="901"/>
      <c r="AW13" s="901"/>
      <c r="AX13" s="902"/>
    </row>
    <row r="14" spans="1:50" ht="21" customHeight="1" x14ac:dyDescent="0.2">
      <c r="A14" s="597"/>
      <c r="B14" s="598"/>
      <c r="C14" s="598"/>
      <c r="D14" s="598"/>
      <c r="E14" s="598"/>
      <c r="F14" s="599"/>
      <c r="G14" s="708"/>
      <c r="H14" s="709"/>
      <c r="I14" s="694" t="s">
        <v>8</v>
      </c>
      <c r="J14" s="745"/>
      <c r="K14" s="745"/>
      <c r="L14" s="745"/>
      <c r="M14" s="745"/>
      <c r="N14" s="745"/>
      <c r="O14" s="746"/>
      <c r="P14" s="640" t="s">
        <v>635</v>
      </c>
      <c r="Q14" s="641"/>
      <c r="R14" s="641"/>
      <c r="S14" s="641"/>
      <c r="T14" s="641"/>
      <c r="U14" s="641"/>
      <c r="V14" s="642"/>
      <c r="W14" s="640" t="s">
        <v>635</v>
      </c>
      <c r="X14" s="641"/>
      <c r="Y14" s="641"/>
      <c r="Z14" s="641"/>
      <c r="AA14" s="641"/>
      <c r="AB14" s="641"/>
      <c r="AC14" s="642"/>
      <c r="AD14" s="640">
        <v>-5</v>
      </c>
      <c r="AE14" s="641"/>
      <c r="AF14" s="641"/>
      <c r="AG14" s="641"/>
      <c r="AH14" s="641"/>
      <c r="AI14" s="641"/>
      <c r="AJ14" s="642"/>
      <c r="AK14" s="640" t="s">
        <v>692</v>
      </c>
      <c r="AL14" s="641"/>
      <c r="AM14" s="641"/>
      <c r="AN14" s="641"/>
      <c r="AO14" s="641"/>
      <c r="AP14" s="641"/>
      <c r="AQ14" s="642"/>
      <c r="AR14" s="771"/>
      <c r="AS14" s="771"/>
      <c r="AT14" s="771"/>
      <c r="AU14" s="771"/>
      <c r="AV14" s="771"/>
      <c r="AW14" s="771"/>
      <c r="AX14" s="772"/>
    </row>
    <row r="15" spans="1:50" ht="21" customHeight="1" x14ac:dyDescent="0.2">
      <c r="A15" s="597"/>
      <c r="B15" s="598"/>
      <c r="C15" s="598"/>
      <c r="D15" s="598"/>
      <c r="E15" s="598"/>
      <c r="F15" s="599"/>
      <c r="G15" s="708"/>
      <c r="H15" s="709"/>
      <c r="I15" s="694" t="s">
        <v>50</v>
      </c>
      <c r="J15" s="695"/>
      <c r="K15" s="695"/>
      <c r="L15" s="695"/>
      <c r="M15" s="695"/>
      <c r="N15" s="695"/>
      <c r="O15" s="696"/>
      <c r="P15" s="640" t="s">
        <v>635</v>
      </c>
      <c r="Q15" s="641"/>
      <c r="R15" s="641"/>
      <c r="S15" s="641"/>
      <c r="T15" s="641"/>
      <c r="U15" s="641"/>
      <c r="V15" s="642"/>
      <c r="W15" s="640" t="s">
        <v>635</v>
      </c>
      <c r="X15" s="641"/>
      <c r="Y15" s="641"/>
      <c r="Z15" s="641"/>
      <c r="AA15" s="641"/>
      <c r="AB15" s="641"/>
      <c r="AC15" s="642"/>
      <c r="AD15" s="640" t="s">
        <v>635</v>
      </c>
      <c r="AE15" s="641"/>
      <c r="AF15" s="641"/>
      <c r="AG15" s="641"/>
      <c r="AH15" s="641"/>
      <c r="AI15" s="641"/>
      <c r="AJ15" s="642"/>
      <c r="AK15" s="640" t="s">
        <v>692</v>
      </c>
      <c r="AL15" s="641"/>
      <c r="AM15" s="641"/>
      <c r="AN15" s="641"/>
      <c r="AO15" s="641"/>
      <c r="AP15" s="641"/>
      <c r="AQ15" s="642"/>
      <c r="AR15" s="640"/>
      <c r="AS15" s="641"/>
      <c r="AT15" s="641"/>
      <c r="AU15" s="641"/>
      <c r="AV15" s="641"/>
      <c r="AW15" s="641"/>
      <c r="AX15" s="786"/>
    </row>
    <row r="16" spans="1:50" ht="21" customHeight="1" x14ac:dyDescent="0.2">
      <c r="A16" s="597"/>
      <c r="B16" s="598"/>
      <c r="C16" s="598"/>
      <c r="D16" s="598"/>
      <c r="E16" s="598"/>
      <c r="F16" s="599"/>
      <c r="G16" s="708"/>
      <c r="H16" s="709"/>
      <c r="I16" s="694" t="s">
        <v>51</v>
      </c>
      <c r="J16" s="695"/>
      <c r="K16" s="695"/>
      <c r="L16" s="695"/>
      <c r="M16" s="695"/>
      <c r="N16" s="695"/>
      <c r="O16" s="696"/>
      <c r="P16" s="640" t="s">
        <v>635</v>
      </c>
      <c r="Q16" s="641"/>
      <c r="R16" s="641"/>
      <c r="S16" s="641"/>
      <c r="T16" s="641"/>
      <c r="U16" s="641"/>
      <c r="V16" s="642"/>
      <c r="W16" s="640" t="s">
        <v>635</v>
      </c>
      <c r="X16" s="641"/>
      <c r="Y16" s="641"/>
      <c r="Z16" s="641"/>
      <c r="AA16" s="641"/>
      <c r="AB16" s="641"/>
      <c r="AC16" s="642"/>
      <c r="AD16" s="640" t="s">
        <v>635</v>
      </c>
      <c r="AE16" s="641"/>
      <c r="AF16" s="641"/>
      <c r="AG16" s="641"/>
      <c r="AH16" s="641"/>
      <c r="AI16" s="641"/>
      <c r="AJ16" s="642"/>
      <c r="AK16" s="640" t="s">
        <v>692</v>
      </c>
      <c r="AL16" s="641"/>
      <c r="AM16" s="641"/>
      <c r="AN16" s="641"/>
      <c r="AO16" s="641"/>
      <c r="AP16" s="641"/>
      <c r="AQ16" s="642"/>
      <c r="AR16" s="740"/>
      <c r="AS16" s="741"/>
      <c r="AT16" s="741"/>
      <c r="AU16" s="741"/>
      <c r="AV16" s="741"/>
      <c r="AW16" s="741"/>
      <c r="AX16" s="742"/>
    </row>
    <row r="17" spans="1:50" ht="24.75" customHeight="1" x14ac:dyDescent="0.2">
      <c r="A17" s="597"/>
      <c r="B17" s="598"/>
      <c r="C17" s="598"/>
      <c r="D17" s="598"/>
      <c r="E17" s="598"/>
      <c r="F17" s="599"/>
      <c r="G17" s="708"/>
      <c r="H17" s="709"/>
      <c r="I17" s="694" t="s">
        <v>49</v>
      </c>
      <c r="J17" s="745"/>
      <c r="K17" s="745"/>
      <c r="L17" s="745"/>
      <c r="M17" s="745"/>
      <c r="N17" s="745"/>
      <c r="O17" s="746"/>
      <c r="P17" s="640" t="s">
        <v>635</v>
      </c>
      <c r="Q17" s="641"/>
      <c r="R17" s="641"/>
      <c r="S17" s="641"/>
      <c r="T17" s="641"/>
      <c r="U17" s="641"/>
      <c r="V17" s="642"/>
      <c r="W17" s="640" t="s">
        <v>635</v>
      </c>
      <c r="X17" s="641"/>
      <c r="Y17" s="641"/>
      <c r="Z17" s="641"/>
      <c r="AA17" s="641"/>
      <c r="AB17" s="641"/>
      <c r="AC17" s="642"/>
      <c r="AD17" s="640" t="s">
        <v>635</v>
      </c>
      <c r="AE17" s="641"/>
      <c r="AF17" s="641"/>
      <c r="AG17" s="641"/>
      <c r="AH17" s="641"/>
      <c r="AI17" s="641"/>
      <c r="AJ17" s="642"/>
      <c r="AK17" s="640" t="s">
        <v>692</v>
      </c>
      <c r="AL17" s="641"/>
      <c r="AM17" s="641"/>
      <c r="AN17" s="641"/>
      <c r="AO17" s="641"/>
      <c r="AP17" s="641"/>
      <c r="AQ17" s="642"/>
      <c r="AR17" s="898"/>
      <c r="AS17" s="898"/>
      <c r="AT17" s="898"/>
      <c r="AU17" s="898"/>
      <c r="AV17" s="898"/>
      <c r="AW17" s="898"/>
      <c r="AX17" s="899"/>
    </row>
    <row r="18" spans="1:50" ht="24.75" customHeight="1" x14ac:dyDescent="0.2">
      <c r="A18" s="597"/>
      <c r="B18" s="598"/>
      <c r="C18" s="598"/>
      <c r="D18" s="598"/>
      <c r="E18" s="598"/>
      <c r="F18" s="599"/>
      <c r="G18" s="710"/>
      <c r="H18" s="711"/>
      <c r="I18" s="699" t="s">
        <v>20</v>
      </c>
      <c r="J18" s="700"/>
      <c r="K18" s="700"/>
      <c r="L18" s="700"/>
      <c r="M18" s="700"/>
      <c r="N18" s="700"/>
      <c r="O18" s="701"/>
      <c r="P18" s="858">
        <f>SUM(P13:V17)</f>
        <v>11</v>
      </c>
      <c r="Q18" s="859"/>
      <c r="R18" s="859"/>
      <c r="S18" s="859"/>
      <c r="T18" s="859"/>
      <c r="U18" s="859"/>
      <c r="V18" s="860"/>
      <c r="W18" s="858">
        <f>SUM(W13:AC17)</f>
        <v>10</v>
      </c>
      <c r="X18" s="859"/>
      <c r="Y18" s="859"/>
      <c r="Z18" s="859"/>
      <c r="AA18" s="859"/>
      <c r="AB18" s="859"/>
      <c r="AC18" s="860"/>
      <c r="AD18" s="858">
        <f>SUM(AD13:AJ17)</f>
        <v>4</v>
      </c>
      <c r="AE18" s="859"/>
      <c r="AF18" s="859"/>
      <c r="AG18" s="859"/>
      <c r="AH18" s="859"/>
      <c r="AI18" s="859"/>
      <c r="AJ18" s="860"/>
      <c r="AK18" s="858">
        <f>SUM(AK13:AQ17)</f>
        <v>8</v>
      </c>
      <c r="AL18" s="859"/>
      <c r="AM18" s="859"/>
      <c r="AN18" s="859"/>
      <c r="AO18" s="859"/>
      <c r="AP18" s="859"/>
      <c r="AQ18" s="860"/>
      <c r="AR18" s="858">
        <f>SUM(AR13:AX17)</f>
        <v>7</v>
      </c>
      <c r="AS18" s="859"/>
      <c r="AT18" s="859"/>
      <c r="AU18" s="859"/>
      <c r="AV18" s="859"/>
      <c r="AW18" s="859"/>
      <c r="AX18" s="861"/>
    </row>
    <row r="19" spans="1:50" ht="24.75" customHeight="1" x14ac:dyDescent="0.2">
      <c r="A19" s="597"/>
      <c r="B19" s="598"/>
      <c r="C19" s="598"/>
      <c r="D19" s="598"/>
      <c r="E19" s="598"/>
      <c r="F19" s="599"/>
      <c r="G19" s="856" t="s">
        <v>9</v>
      </c>
      <c r="H19" s="857"/>
      <c r="I19" s="857"/>
      <c r="J19" s="857"/>
      <c r="K19" s="857"/>
      <c r="L19" s="857"/>
      <c r="M19" s="857"/>
      <c r="N19" s="857"/>
      <c r="O19" s="857"/>
      <c r="P19" s="640">
        <v>7</v>
      </c>
      <c r="Q19" s="641"/>
      <c r="R19" s="641"/>
      <c r="S19" s="641"/>
      <c r="T19" s="641"/>
      <c r="U19" s="641"/>
      <c r="V19" s="642"/>
      <c r="W19" s="640">
        <v>7</v>
      </c>
      <c r="X19" s="641"/>
      <c r="Y19" s="641"/>
      <c r="Z19" s="641"/>
      <c r="AA19" s="641"/>
      <c r="AB19" s="641"/>
      <c r="AC19" s="642"/>
      <c r="AD19" s="640">
        <v>2</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2">
      <c r="A20" s="597"/>
      <c r="B20" s="598"/>
      <c r="C20" s="598"/>
      <c r="D20" s="598"/>
      <c r="E20" s="598"/>
      <c r="F20" s="599"/>
      <c r="G20" s="856" t="s">
        <v>10</v>
      </c>
      <c r="H20" s="857"/>
      <c r="I20" s="857"/>
      <c r="J20" s="857"/>
      <c r="K20" s="857"/>
      <c r="L20" s="857"/>
      <c r="M20" s="857"/>
      <c r="N20" s="857"/>
      <c r="O20" s="857"/>
      <c r="P20" s="301">
        <f>IF(P18=0, "-", SUM(P19)/P18)</f>
        <v>0.63636363636363635</v>
      </c>
      <c r="Q20" s="301"/>
      <c r="R20" s="301"/>
      <c r="S20" s="301"/>
      <c r="T20" s="301"/>
      <c r="U20" s="301"/>
      <c r="V20" s="301"/>
      <c r="W20" s="301">
        <f t="shared" ref="W20" si="0">IF(W18=0, "-", SUM(W19)/W18)</f>
        <v>0.7</v>
      </c>
      <c r="X20" s="301"/>
      <c r="Y20" s="301"/>
      <c r="Z20" s="301"/>
      <c r="AA20" s="301"/>
      <c r="AB20" s="301"/>
      <c r="AC20" s="301"/>
      <c r="AD20" s="301">
        <f t="shared" ref="AD20" si="1">IF(AD18=0, "-", SUM(AD19)/AD18)</f>
        <v>0.5</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2">
      <c r="A21" s="829"/>
      <c r="B21" s="830"/>
      <c r="C21" s="830"/>
      <c r="D21" s="830"/>
      <c r="E21" s="830"/>
      <c r="F21" s="947"/>
      <c r="G21" s="299" t="s">
        <v>274</v>
      </c>
      <c r="H21" s="300"/>
      <c r="I21" s="300"/>
      <c r="J21" s="300"/>
      <c r="K21" s="300"/>
      <c r="L21" s="300"/>
      <c r="M21" s="300"/>
      <c r="N21" s="300"/>
      <c r="O21" s="300"/>
      <c r="P21" s="301">
        <f>IF(P19=0, "-", SUM(P19)/SUM(P13,P14))</f>
        <v>0.63636363636363635</v>
      </c>
      <c r="Q21" s="301"/>
      <c r="R21" s="301"/>
      <c r="S21" s="301"/>
      <c r="T21" s="301"/>
      <c r="U21" s="301"/>
      <c r="V21" s="301"/>
      <c r="W21" s="301">
        <f t="shared" ref="W21" si="2">IF(W19=0, "-", SUM(W19)/SUM(W13,W14))</f>
        <v>0.7</v>
      </c>
      <c r="X21" s="301"/>
      <c r="Y21" s="301"/>
      <c r="Z21" s="301"/>
      <c r="AA21" s="301"/>
      <c r="AB21" s="301"/>
      <c r="AC21" s="301"/>
      <c r="AD21" s="301">
        <f t="shared" ref="AD21" si="3">IF(AD19=0, "-", SUM(AD19)/SUM(AD13,AD14))</f>
        <v>0.5</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2">
      <c r="A22" s="953" t="s">
        <v>626</v>
      </c>
      <c r="B22" s="954"/>
      <c r="C22" s="954"/>
      <c r="D22" s="954"/>
      <c r="E22" s="954"/>
      <c r="F22" s="955"/>
      <c r="G22" s="949" t="s">
        <v>254</v>
      </c>
      <c r="H22" s="207"/>
      <c r="I22" s="207"/>
      <c r="J22" s="207"/>
      <c r="K22" s="207"/>
      <c r="L22" s="207"/>
      <c r="M22" s="207"/>
      <c r="N22" s="207"/>
      <c r="O22" s="208"/>
      <c r="P22" s="914" t="s">
        <v>624</v>
      </c>
      <c r="Q22" s="207"/>
      <c r="R22" s="207"/>
      <c r="S22" s="207"/>
      <c r="T22" s="207"/>
      <c r="U22" s="207"/>
      <c r="V22" s="208"/>
      <c r="W22" s="914" t="s">
        <v>625</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4.6" customHeight="1" x14ac:dyDescent="0.2">
      <c r="A23" s="956"/>
      <c r="B23" s="957"/>
      <c r="C23" s="957"/>
      <c r="D23" s="957"/>
      <c r="E23" s="957"/>
      <c r="F23" s="958"/>
      <c r="G23" s="950" t="s">
        <v>687</v>
      </c>
      <c r="H23" s="951"/>
      <c r="I23" s="951"/>
      <c r="J23" s="951"/>
      <c r="K23" s="951"/>
      <c r="L23" s="951"/>
      <c r="M23" s="951"/>
      <c r="N23" s="951"/>
      <c r="O23" s="952"/>
      <c r="P23" s="900">
        <v>8</v>
      </c>
      <c r="Q23" s="901"/>
      <c r="R23" s="901"/>
      <c r="S23" s="901"/>
      <c r="T23" s="901"/>
      <c r="U23" s="901"/>
      <c r="V23" s="915"/>
      <c r="W23" s="900">
        <v>7</v>
      </c>
      <c r="X23" s="901"/>
      <c r="Y23" s="901"/>
      <c r="Z23" s="901"/>
      <c r="AA23" s="901"/>
      <c r="AB23" s="901"/>
      <c r="AC23" s="915"/>
      <c r="AD23" s="963" t="s">
        <v>693</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hidden="1" customHeight="1" x14ac:dyDescent="0.2">
      <c r="A24" s="956"/>
      <c r="B24" s="957"/>
      <c r="C24" s="957"/>
      <c r="D24" s="957"/>
      <c r="E24" s="957"/>
      <c r="F24" s="958"/>
      <c r="G24" s="916"/>
      <c r="H24" s="917"/>
      <c r="I24" s="917"/>
      <c r="J24" s="917"/>
      <c r="K24" s="917"/>
      <c r="L24" s="917"/>
      <c r="M24" s="917"/>
      <c r="N24" s="917"/>
      <c r="O24" s="918"/>
      <c r="P24" s="640"/>
      <c r="Q24" s="641"/>
      <c r="R24" s="641"/>
      <c r="S24" s="641"/>
      <c r="T24" s="641"/>
      <c r="U24" s="641"/>
      <c r="V24" s="642"/>
      <c r="W24" s="640"/>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2">
      <c r="A25" s="956"/>
      <c r="B25" s="957"/>
      <c r="C25" s="957"/>
      <c r="D25" s="957"/>
      <c r="E25" s="957"/>
      <c r="F25" s="958"/>
      <c r="G25" s="916"/>
      <c r="H25" s="917"/>
      <c r="I25" s="917"/>
      <c r="J25" s="917"/>
      <c r="K25" s="917"/>
      <c r="L25" s="917"/>
      <c r="M25" s="917"/>
      <c r="N25" s="917"/>
      <c r="O25" s="918"/>
      <c r="P25" s="640"/>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2">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2">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2">
      <c r="A28" s="956"/>
      <c r="B28" s="957"/>
      <c r="C28" s="957"/>
      <c r="D28" s="957"/>
      <c r="E28" s="957"/>
      <c r="F28" s="958"/>
      <c r="G28" s="919" t="s">
        <v>258</v>
      </c>
      <c r="H28" s="920"/>
      <c r="I28" s="920"/>
      <c r="J28" s="920"/>
      <c r="K28" s="920"/>
      <c r="L28" s="920"/>
      <c r="M28" s="920"/>
      <c r="N28" s="920"/>
      <c r="O28" s="921"/>
      <c r="P28" s="858">
        <f>P29-SUM(P23:P27)</f>
        <v>0</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5">
      <c r="A29" s="959"/>
      <c r="B29" s="960"/>
      <c r="C29" s="960"/>
      <c r="D29" s="960"/>
      <c r="E29" s="960"/>
      <c r="F29" s="961"/>
      <c r="G29" s="922" t="s">
        <v>255</v>
      </c>
      <c r="H29" s="923"/>
      <c r="I29" s="923"/>
      <c r="J29" s="923"/>
      <c r="K29" s="923"/>
      <c r="L29" s="923"/>
      <c r="M29" s="923"/>
      <c r="N29" s="923"/>
      <c r="O29" s="924"/>
      <c r="P29" s="640">
        <f>AK13</f>
        <v>8</v>
      </c>
      <c r="Q29" s="641"/>
      <c r="R29" s="641"/>
      <c r="S29" s="641"/>
      <c r="T29" s="641"/>
      <c r="U29" s="641"/>
      <c r="V29" s="642"/>
      <c r="W29" s="932">
        <f>AR13</f>
        <v>7</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2">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309</v>
      </c>
      <c r="AF30" s="839"/>
      <c r="AG30" s="839"/>
      <c r="AH30" s="840"/>
      <c r="AI30" s="895" t="s">
        <v>331</v>
      </c>
      <c r="AJ30" s="895"/>
      <c r="AK30" s="895"/>
      <c r="AL30" s="838"/>
      <c r="AM30" s="895" t="s">
        <v>428</v>
      </c>
      <c r="AN30" s="895"/>
      <c r="AO30" s="895"/>
      <c r="AP30" s="838"/>
      <c r="AQ30" s="750" t="s">
        <v>184</v>
      </c>
      <c r="AR30" s="751"/>
      <c r="AS30" s="751"/>
      <c r="AT30" s="752"/>
      <c r="AU30" s="757" t="s">
        <v>133</v>
      </c>
      <c r="AV30" s="757"/>
      <c r="AW30" s="757"/>
      <c r="AX30" s="897"/>
    </row>
    <row r="31" spans="1:50" ht="18.75" customHeight="1" x14ac:dyDescent="0.2">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c r="AR31" s="186"/>
      <c r="AS31" s="121" t="s">
        <v>185</v>
      </c>
      <c r="AT31" s="122"/>
      <c r="AU31" s="185"/>
      <c r="AV31" s="185"/>
      <c r="AW31" s="377" t="s">
        <v>175</v>
      </c>
      <c r="AX31" s="378"/>
    </row>
    <row r="32" spans="1:50" ht="28.95" customHeight="1" x14ac:dyDescent="0.2">
      <c r="A32" s="382"/>
      <c r="B32" s="380"/>
      <c r="C32" s="380"/>
      <c r="D32" s="380"/>
      <c r="E32" s="380"/>
      <c r="F32" s="381"/>
      <c r="G32" s="548" t="s">
        <v>639</v>
      </c>
      <c r="H32" s="549"/>
      <c r="I32" s="549"/>
      <c r="J32" s="549"/>
      <c r="K32" s="549"/>
      <c r="L32" s="549"/>
      <c r="M32" s="549"/>
      <c r="N32" s="549"/>
      <c r="O32" s="550"/>
      <c r="P32" s="93" t="s">
        <v>640</v>
      </c>
      <c r="Q32" s="93"/>
      <c r="R32" s="93"/>
      <c r="S32" s="93"/>
      <c r="T32" s="93"/>
      <c r="U32" s="93"/>
      <c r="V32" s="93"/>
      <c r="W32" s="93"/>
      <c r="X32" s="94"/>
      <c r="Y32" s="455" t="s">
        <v>12</v>
      </c>
      <c r="Z32" s="515"/>
      <c r="AA32" s="516"/>
      <c r="AB32" s="445" t="s">
        <v>641</v>
      </c>
      <c r="AC32" s="445"/>
      <c r="AD32" s="445"/>
      <c r="AE32" s="203">
        <v>47180</v>
      </c>
      <c r="AF32" s="204"/>
      <c r="AG32" s="204"/>
      <c r="AH32" s="204"/>
      <c r="AI32" s="203">
        <v>46135</v>
      </c>
      <c r="AJ32" s="204"/>
      <c r="AK32" s="204"/>
      <c r="AL32" s="204"/>
      <c r="AM32" s="203">
        <v>46002</v>
      </c>
      <c r="AN32" s="204"/>
      <c r="AO32" s="204"/>
      <c r="AP32" s="204"/>
      <c r="AQ32" s="321" t="s">
        <v>635</v>
      </c>
      <c r="AR32" s="193"/>
      <c r="AS32" s="193"/>
      <c r="AT32" s="322"/>
      <c r="AU32" s="204" t="s">
        <v>635</v>
      </c>
      <c r="AV32" s="204"/>
      <c r="AW32" s="204"/>
      <c r="AX32" s="206"/>
    </row>
    <row r="33" spans="1:51" ht="28.95" customHeight="1" x14ac:dyDescent="0.2">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641</v>
      </c>
      <c r="AC33" s="507"/>
      <c r="AD33" s="507"/>
      <c r="AE33" s="203">
        <v>47444</v>
      </c>
      <c r="AF33" s="204"/>
      <c r="AG33" s="204"/>
      <c r="AH33" s="204"/>
      <c r="AI33" s="203">
        <v>47396</v>
      </c>
      <c r="AJ33" s="204"/>
      <c r="AK33" s="204"/>
      <c r="AL33" s="204"/>
      <c r="AM33" s="203">
        <v>46984</v>
      </c>
      <c r="AN33" s="204"/>
      <c r="AO33" s="204"/>
      <c r="AP33" s="204"/>
      <c r="AQ33" s="321" t="s">
        <v>635</v>
      </c>
      <c r="AR33" s="193"/>
      <c r="AS33" s="193"/>
      <c r="AT33" s="322"/>
      <c r="AU33" s="204" t="s">
        <v>635</v>
      </c>
      <c r="AV33" s="204"/>
      <c r="AW33" s="204"/>
      <c r="AX33" s="206"/>
    </row>
    <row r="34" spans="1:51" ht="28.95" customHeight="1" x14ac:dyDescent="0.2">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99.4</v>
      </c>
      <c r="AF34" s="204"/>
      <c r="AG34" s="204"/>
      <c r="AH34" s="204"/>
      <c r="AI34" s="203">
        <v>97.3</v>
      </c>
      <c r="AJ34" s="204"/>
      <c r="AK34" s="204"/>
      <c r="AL34" s="204"/>
      <c r="AM34" s="203">
        <v>97.9</v>
      </c>
      <c r="AN34" s="204"/>
      <c r="AO34" s="204"/>
      <c r="AP34" s="204"/>
      <c r="AQ34" s="321" t="s">
        <v>635</v>
      </c>
      <c r="AR34" s="193"/>
      <c r="AS34" s="193"/>
      <c r="AT34" s="322"/>
      <c r="AU34" s="204" t="s">
        <v>635</v>
      </c>
      <c r="AV34" s="204"/>
      <c r="AW34" s="204"/>
      <c r="AX34" s="206"/>
    </row>
    <row r="35" spans="1:51" ht="23.25" customHeight="1" x14ac:dyDescent="0.2">
      <c r="A35" s="213" t="s">
        <v>299</v>
      </c>
      <c r="B35" s="214"/>
      <c r="C35" s="214"/>
      <c r="D35" s="214"/>
      <c r="E35" s="214"/>
      <c r="F35" s="215"/>
      <c r="G35" s="219" t="s">
        <v>683</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2">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90"/>
      <c r="AY37">
        <f>COUNTA($G$39)</f>
        <v>0</v>
      </c>
    </row>
    <row r="38" spans="1:51" ht="18.75" hidden="1" customHeight="1" x14ac:dyDescent="0.2">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2">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2">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2">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2">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2">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90"/>
      <c r="AY44">
        <f>COUNTA($G$46)</f>
        <v>0</v>
      </c>
    </row>
    <row r="45" spans="1:51" ht="18.75" hidden="1" customHeight="1" x14ac:dyDescent="0.2">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2">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2">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2">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2">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2">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5" t="s">
        <v>133</v>
      </c>
      <c r="AV51" s="905"/>
      <c r="AW51" s="905"/>
      <c r="AX51" s="906"/>
      <c r="AY51">
        <f>COUNTA($G$53)</f>
        <v>0</v>
      </c>
    </row>
    <row r="52" spans="1:51" ht="18.75" hidden="1" customHeight="1" x14ac:dyDescent="0.2">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2">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2">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2">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2">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2">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2">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5" t="s">
        <v>133</v>
      </c>
      <c r="AV58" s="905"/>
      <c r="AW58" s="905"/>
      <c r="AX58" s="906"/>
      <c r="AY58">
        <f>COUNTA($G$60)</f>
        <v>0</v>
      </c>
    </row>
    <row r="59" spans="1:51" ht="18.75" hidden="1" customHeight="1" x14ac:dyDescent="0.2">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2">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2">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2">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2">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2">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2">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2">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2">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2">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2">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2">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2">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2">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2">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2">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2">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2">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2">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2">
      <c r="A78" s="314" t="s">
        <v>302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2">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8"/>
      <c r="AY79">
        <f>COUNTIF($AR$79,"☑")</f>
        <v>0</v>
      </c>
    </row>
    <row r="80" spans="1:51" ht="18.75" hidden="1" customHeight="1" x14ac:dyDescent="0.2">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619</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2">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2">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2">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2">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2">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2">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2">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2">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2">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2">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x14ac:dyDescent="0.2">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2">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2">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2">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2">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2">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2">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2">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5">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2">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460</v>
      </c>
      <c r="AV100" s="303"/>
      <c r="AW100" s="303"/>
      <c r="AX100" s="305"/>
    </row>
    <row r="101" spans="1:60" ht="23.25" customHeight="1" x14ac:dyDescent="0.2">
      <c r="A101" s="403"/>
      <c r="B101" s="404"/>
      <c r="C101" s="404"/>
      <c r="D101" s="404"/>
      <c r="E101" s="404"/>
      <c r="F101" s="405"/>
      <c r="G101" s="93" t="s">
        <v>642</v>
      </c>
      <c r="H101" s="93"/>
      <c r="I101" s="93"/>
      <c r="J101" s="93"/>
      <c r="K101" s="93"/>
      <c r="L101" s="93"/>
      <c r="M101" s="93"/>
      <c r="N101" s="93"/>
      <c r="O101" s="93"/>
      <c r="P101" s="93"/>
      <c r="Q101" s="93"/>
      <c r="R101" s="93"/>
      <c r="S101" s="93"/>
      <c r="T101" s="93"/>
      <c r="U101" s="93"/>
      <c r="V101" s="93"/>
      <c r="W101" s="93"/>
      <c r="X101" s="94"/>
      <c r="Y101" s="526" t="s">
        <v>54</v>
      </c>
      <c r="Z101" s="527"/>
      <c r="AA101" s="528"/>
      <c r="AB101" s="445" t="s">
        <v>643</v>
      </c>
      <c r="AC101" s="445"/>
      <c r="AD101" s="445"/>
      <c r="AE101" s="267">
        <v>5</v>
      </c>
      <c r="AF101" s="267"/>
      <c r="AG101" s="267"/>
      <c r="AH101" s="267"/>
      <c r="AI101" s="267">
        <v>6</v>
      </c>
      <c r="AJ101" s="267"/>
      <c r="AK101" s="267"/>
      <c r="AL101" s="267"/>
      <c r="AM101" s="267">
        <v>3</v>
      </c>
      <c r="AN101" s="267"/>
      <c r="AO101" s="267"/>
      <c r="AP101" s="267"/>
      <c r="AQ101" s="267" t="s">
        <v>659</v>
      </c>
      <c r="AR101" s="267"/>
      <c r="AS101" s="267"/>
      <c r="AT101" s="267"/>
      <c r="AU101" s="203" t="s">
        <v>659</v>
      </c>
      <c r="AV101" s="204"/>
      <c r="AW101" s="204"/>
      <c r="AX101" s="206"/>
    </row>
    <row r="102" spans="1:60" ht="23.25" customHeight="1" x14ac:dyDescent="0.2">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643</v>
      </c>
      <c r="AC102" s="445"/>
      <c r="AD102" s="445"/>
      <c r="AE102" s="267">
        <v>6</v>
      </c>
      <c r="AF102" s="267"/>
      <c r="AG102" s="267"/>
      <c r="AH102" s="267"/>
      <c r="AI102" s="267">
        <v>6</v>
      </c>
      <c r="AJ102" s="267"/>
      <c r="AK102" s="267"/>
      <c r="AL102" s="267"/>
      <c r="AM102" s="267">
        <v>6</v>
      </c>
      <c r="AN102" s="267"/>
      <c r="AO102" s="267"/>
      <c r="AP102" s="267"/>
      <c r="AQ102" s="267">
        <v>6</v>
      </c>
      <c r="AR102" s="267"/>
      <c r="AS102" s="267"/>
      <c r="AT102" s="267"/>
      <c r="AU102" s="210" t="s">
        <v>659</v>
      </c>
      <c r="AV102" s="211"/>
      <c r="AW102" s="211"/>
      <c r="AX102" s="306"/>
    </row>
    <row r="103" spans="1:60" ht="31.5" hidden="1" customHeight="1" x14ac:dyDescent="0.2">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0</v>
      </c>
    </row>
    <row r="104" spans="1:60" ht="23.25" hidden="1" customHeight="1" x14ac:dyDescent="0.2">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2">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2">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0</v>
      </c>
    </row>
    <row r="107" spans="1:60" ht="23.25" hidden="1" customHeight="1" x14ac:dyDescent="0.2">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2">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2">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0</v>
      </c>
    </row>
    <row r="110" spans="1:60" ht="23.25" hidden="1" customHeight="1" x14ac:dyDescent="0.2">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2">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2">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2">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2">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2">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4" t="s">
        <v>461</v>
      </c>
      <c r="AR115" s="575"/>
      <c r="AS115" s="575"/>
      <c r="AT115" s="575"/>
      <c r="AU115" s="575"/>
      <c r="AV115" s="575"/>
      <c r="AW115" s="575"/>
      <c r="AX115" s="576"/>
    </row>
    <row r="116" spans="1:51" ht="23.25" customHeight="1" x14ac:dyDescent="0.2">
      <c r="A116" s="420"/>
      <c r="B116" s="421"/>
      <c r="C116" s="421"/>
      <c r="D116" s="421"/>
      <c r="E116" s="421"/>
      <c r="F116" s="422"/>
      <c r="G116" s="372" t="s">
        <v>644</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645</v>
      </c>
      <c r="AC116" s="447"/>
      <c r="AD116" s="448"/>
      <c r="AE116" s="267">
        <v>1486</v>
      </c>
      <c r="AF116" s="267"/>
      <c r="AG116" s="267"/>
      <c r="AH116" s="267"/>
      <c r="AI116" s="267">
        <v>1231</v>
      </c>
      <c r="AJ116" s="267"/>
      <c r="AK116" s="267"/>
      <c r="AL116" s="267"/>
      <c r="AM116" s="267">
        <v>828</v>
      </c>
      <c r="AN116" s="267"/>
      <c r="AO116" s="267"/>
      <c r="AP116" s="267"/>
      <c r="AQ116" s="203">
        <v>1293</v>
      </c>
      <c r="AR116" s="204"/>
      <c r="AS116" s="204"/>
      <c r="AT116" s="204"/>
      <c r="AU116" s="204"/>
      <c r="AV116" s="204"/>
      <c r="AW116" s="204"/>
      <c r="AX116" s="206"/>
    </row>
    <row r="117" spans="1:51" ht="46.5" customHeight="1" thickBot="1" x14ac:dyDescent="0.25">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646</v>
      </c>
      <c r="AC117" s="457"/>
      <c r="AD117" s="458"/>
      <c r="AE117" s="535" t="s">
        <v>647</v>
      </c>
      <c r="AF117" s="535"/>
      <c r="AG117" s="535"/>
      <c r="AH117" s="535"/>
      <c r="AI117" s="535" t="s">
        <v>648</v>
      </c>
      <c r="AJ117" s="535"/>
      <c r="AK117" s="535"/>
      <c r="AL117" s="535"/>
      <c r="AM117" s="535" t="s">
        <v>660</v>
      </c>
      <c r="AN117" s="535"/>
      <c r="AO117" s="535"/>
      <c r="AP117" s="535"/>
      <c r="AQ117" s="535" t="s">
        <v>682</v>
      </c>
      <c r="AR117" s="535"/>
      <c r="AS117" s="535"/>
      <c r="AT117" s="535"/>
      <c r="AU117" s="535"/>
      <c r="AV117" s="535"/>
      <c r="AW117" s="535"/>
      <c r="AX117" s="536"/>
    </row>
    <row r="118" spans="1:51" ht="23.25" hidden="1" customHeight="1" x14ac:dyDescent="0.2">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4" t="s">
        <v>461</v>
      </c>
      <c r="AR118" s="575"/>
      <c r="AS118" s="575"/>
      <c r="AT118" s="575"/>
      <c r="AU118" s="575"/>
      <c r="AV118" s="575"/>
      <c r="AW118" s="575"/>
      <c r="AX118" s="576"/>
      <c r="AY118" s="77">
        <f>IF(SUBSTITUTE(SUBSTITUTE($G$119,"／",""),"　","")="",0,1)</f>
        <v>0</v>
      </c>
    </row>
    <row r="119" spans="1:51" ht="23.25" hidden="1" customHeight="1" x14ac:dyDescent="0.2">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2">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2">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4" t="s">
        <v>461</v>
      </c>
      <c r="AR121" s="575"/>
      <c r="AS121" s="575"/>
      <c r="AT121" s="575"/>
      <c r="AU121" s="575"/>
      <c r="AV121" s="575"/>
      <c r="AW121" s="575"/>
      <c r="AX121" s="576"/>
      <c r="AY121" s="77">
        <f>IF(SUBSTITUTE(SUBSTITUTE($G$122,"／",""),"　","")="",0,1)</f>
        <v>0</v>
      </c>
    </row>
    <row r="122" spans="1:51" ht="23.25" hidden="1" customHeight="1" x14ac:dyDescent="0.2">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2">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2">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4" t="s">
        <v>461</v>
      </c>
      <c r="AR124" s="575"/>
      <c r="AS124" s="575"/>
      <c r="AT124" s="575"/>
      <c r="AU124" s="575"/>
      <c r="AV124" s="575"/>
      <c r="AW124" s="575"/>
      <c r="AX124" s="576"/>
      <c r="AY124" s="77">
        <f>IF(SUBSTITUTE(SUBSTITUTE($G$125,"／",""),"　","")="",0,1)</f>
        <v>0</v>
      </c>
    </row>
    <row r="125" spans="1:51" ht="23.25" hidden="1" customHeight="1" x14ac:dyDescent="0.2">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2">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2">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309</v>
      </c>
      <c r="AF127" s="232"/>
      <c r="AG127" s="232"/>
      <c r="AH127" s="232"/>
      <c r="AI127" s="232" t="s">
        <v>331</v>
      </c>
      <c r="AJ127" s="232"/>
      <c r="AK127" s="232"/>
      <c r="AL127" s="232"/>
      <c r="AM127" s="232" t="s">
        <v>428</v>
      </c>
      <c r="AN127" s="232"/>
      <c r="AO127" s="232"/>
      <c r="AP127" s="232"/>
      <c r="AQ127" s="574" t="s">
        <v>461</v>
      </c>
      <c r="AR127" s="575"/>
      <c r="AS127" s="575"/>
      <c r="AT127" s="575"/>
      <c r="AU127" s="575"/>
      <c r="AV127" s="575"/>
      <c r="AW127" s="575"/>
      <c r="AX127" s="576"/>
      <c r="AY127" s="77">
        <f>IF(SUBSTITUTE(SUBSTITUTE($G$128,"／",""),"　","")="",0,1)</f>
        <v>0</v>
      </c>
    </row>
    <row r="128" spans="1:51" ht="23.25" hidden="1" customHeight="1" x14ac:dyDescent="0.2">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5">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2">
      <c r="A130" s="174" t="s">
        <v>324</v>
      </c>
      <c r="B130" s="171"/>
      <c r="C130" s="170" t="s">
        <v>188</v>
      </c>
      <c r="D130" s="171"/>
      <c r="E130" s="155" t="s">
        <v>217</v>
      </c>
      <c r="F130" s="156"/>
      <c r="G130" s="157" t="s">
        <v>649</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2">
      <c r="A131" s="175"/>
      <c r="B131" s="172"/>
      <c r="C131" s="166"/>
      <c r="D131" s="172"/>
      <c r="E131" s="160" t="s">
        <v>216</v>
      </c>
      <c r="F131" s="161"/>
      <c r="G131" s="98" t="s">
        <v>650</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2">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2">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635</v>
      </c>
      <c r="AR133" s="185"/>
      <c r="AS133" s="121" t="s">
        <v>185</v>
      </c>
      <c r="AT133" s="122"/>
      <c r="AU133" s="186">
        <v>3</v>
      </c>
      <c r="AV133" s="186"/>
      <c r="AW133" s="121" t="s">
        <v>175</v>
      </c>
      <c r="AX133" s="181"/>
      <c r="AY133">
        <f>$AY$132</f>
        <v>1</v>
      </c>
    </row>
    <row r="134" spans="1:51" ht="39.75" customHeight="1" x14ac:dyDescent="0.2">
      <c r="A134" s="175"/>
      <c r="B134" s="172"/>
      <c r="C134" s="166"/>
      <c r="D134" s="172"/>
      <c r="E134" s="166"/>
      <c r="F134" s="167"/>
      <c r="G134" s="92" t="s">
        <v>651</v>
      </c>
      <c r="H134" s="93"/>
      <c r="I134" s="93"/>
      <c r="J134" s="93"/>
      <c r="K134" s="93"/>
      <c r="L134" s="93"/>
      <c r="M134" s="93"/>
      <c r="N134" s="93"/>
      <c r="O134" s="93"/>
      <c r="P134" s="93"/>
      <c r="Q134" s="93"/>
      <c r="R134" s="93"/>
      <c r="S134" s="93"/>
      <c r="T134" s="93"/>
      <c r="U134" s="93"/>
      <c r="V134" s="93"/>
      <c r="W134" s="93"/>
      <c r="X134" s="94"/>
      <c r="Y134" s="187" t="s">
        <v>199</v>
      </c>
      <c r="Z134" s="188"/>
      <c r="AA134" s="189"/>
      <c r="AB134" s="190" t="s">
        <v>652</v>
      </c>
      <c r="AC134" s="191"/>
      <c r="AD134" s="191"/>
      <c r="AE134" s="192">
        <v>10460</v>
      </c>
      <c r="AF134" s="193"/>
      <c r="AG134" s="193"/>
      <c r="AH134" s="193"/>
      <c r="AI134" s="192">
        <v>9999</v>
      </c>
      <c r="AJ134" s="193"/>
      <c r="AK134" s="193"/>
      <c r="AL134" s="193"/>
      <c r="AM134" s="192">
        <v>8729</v>
      </c>
      <c r="AN134" s="193"/>
      <c r="AO134" s="193"/>
      <c r="AP134" s="193"/>
      <c r="AQ134" s="192" t="s">
        <v>635</v>
      </c>
      <c r="AR134" s="193"/>
      <c r="AS134" s="193"/>
      <c r="AT134" s="193"/>
      <c r="AU134" s="192" t="s">
        <v>635</v>
      </c>
      <c r="AV134" s="193"/>
      <c r="AW134" s="193"/>
      <c r="AX134" s="194"/>
      <c r="AY134">
        <f t="shared" ref="AY134:AY135" si="13">$AY$132</f>
        <v>1</v>
      </c>
    </row>
    <row r="135" spans="1:51" ht="39.75" customHeight="1" x14ac:dyDescent="0.2">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652</v>
      </c>
      <c r="AC135" s="199"/>
      <c r="AD135" s="199"/>
      <c r="AE135" s="192">
        <v>12590</v>
      </c>
      <c r="AF135" s="193"/>
      <c r="AG135" s="193"/>
      <c r="AH135" s="193"/>
      <c r="AI135" s="192">
        <v>11761</v>
      </c>
      <c r="AJ135" s="193"/>
      <c r="AK135" s="193"/>
      <c r="AL135" s="193"/>
      <c r="AM135" s="192">
        <v>10989</v>
      </c>
      <c r="AN135" s="193"/>
      <c r="AO135" s="193"/>
      <c r="AP135" s="193"/>
      <c r="AQ135" s="192" t="s">
        <v>635</v>
      </c>
      <c r="AR135" s="193"/>
      <c r="AS135" s="193"/>
      <c r="AT135" s="193"/>
      <c r="AU135" s="192">
        <v>10270</v>
      </c>
      <c r="AV135" s="193"/>
      <c r="AW135" s="193"/>
      <c r="AX135" s="194"/>
      <c r="AY135">
        <f t="shared" si="13"/>
        <v>1</v>
      </c>
    </row>
    <row r="136" spans="1:51" ht="18.75" customHeight="1" x14ac:dyDescent="0.2">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1</v>
      </c>
    </row>
    <row r="137" spans="1:51" ht="18.75" customHeight="1" x14ac:dyDescent="0.2">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t="s">
        <v>635</v>
      </c>
      <c r="AR137" s="185"/>
      <c r="AS137" s="121" t="s">
        <v>185</v>
      </c>
      <c r="AT137" s="122"/>
      <c r="AU137" s="186">
        <v>3</v>
      </c>
      <c r="AV137" s="186"/>
      <c r="AW137" s="121" t="s">
        <v>175</v>
      </c>
      <c r="AX137" s="181"/>
      <c r="AY137">
        <f>$AY$136</f>
        <v>1</v>
      </c>
    </row>
    <row r="138" spans="1:51" ht="39.75" customHeight="1" x14ac:dyDescent="0.2">
      <c r="A138" s="175"/>
      <c r="B138" s="172"/>
      <c r="C138" s="166"/>
      <c r="D138" s="172"/>
      <c r="E138" s="166"/>
      <c r="F138" s="167"/>
      <c r="G138" s="92" t="s">
        <v>653</v>
      </c>
      <c r="H138" s="93"/>
      <c r="I138" s="93"/>
      <c r="J138" s="93"/>
      <c r="K138" s="93"/>
      <c r="L138" s="93"/>
      <c r="M138" s="93"/>
      <c r="N138" s="93"/>
      <c r="O138" s="93"/>
      <c r="P138" s="93"/>
      <c r="Q138" s="93"/>
      <c r="R138" s="93"/>
      <c r="S138" s="93"/>
      <c r="T138" s="93"/>
      <c r="U138" s="93"/>
      <c r="V138" s="93"/>
      <c r="W138" s="93"/>
      <c r="X138" s="94"/>
      <c r="Y138" s="187" t="s">
        <v>199</v>
      </c>
      <c r="Z138" s="188"/>
      <c r="AA138" s="189"/>
      <c r="AB138" s="190" t="s">
        <v>652</v>
      </c>
      <c r="AC138" s="191"/>
      <c r="AD138" s="191"/>
      <c r="AE138" s="192">
        <v>43901</v>
      </c>
      <c r="AF138" s="193"/>
      <c r="AG138" s="193"/>
      <c r="AH138" s="193"/>
      <c r="AI138" s="192">
        <v>41524</v>
      </c>
      <c r="AJ138" s="193"/>
      <c r="AK138" s="193"/>
      <c r="AL138" s="193"/>
      <c r="AM138" s="192">
        <v>29598</v>
      </c>
      <c r="AN138" s="193"/>
      <c r="AO138" s="193"/>
      <c r="AP138" s="193"/>
      <c r="AQ138" s="192" t="s">
        <v>635</v>
      </c>
      <c r="AR138" s="193"/>
      <c r="AS138" s="193"/>
      <c r="AT138" s="193"/>
      <c r="AU138" s="192" t="s">
        <v>635</v>
      </c>
      <c r="AV138" s="193"/>
      <c r="AW138" s="193"/>
      <c r="AX138" s="194"/>
      <c r="AY138">
        <f t="shared" ref="AY138:AY139" si="14">$AY$136</f>
        <v>1</v>
      </c>
    </row>
    <row r="139" spans="1:51" ht="39.75" customHeight="1" x14ac:dyDescent="0.2">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t="s">
        <v>652</v>
      </c>
      <c r="AC139" s="199"/>
      <c r="AD139" s="199"/>
      <c r="AE139" s="192">
        <v>61511</v>
      </c>
      <c r="AF139" s="193"/>
      <c r="AG139" s="193"/>
      <c r="AH139" s="193"/>
      <c r="AI139" s="192">
        <v>55124</v>
      </c>
      <c r="AJ139" s="193"/>
      <c r="AK139" s="193"/>
      <c r="AL139" s="193"/>
      <c r="AM139" s="192">
        <v>50402</v>
      </c>
      <c r="AN139" s="193"/>
      <c r="AO139" s="193"/>
      <c r="AP139" s="193"/>
      <c r="AQ139" s="192" t="s">
        <v>635</v>
      </c>
      <c r="AR139" s="193"/>
      <c r="AS139" s="193"/>
      <c r="AT139" s="193"/>
      <c r="AU139" s="192">
        <v>43966</v>
      </c>
      <c r="AV139" s="193"/>
      <c r="AW139" s="193"/>
      <c r="AX139" s="194"/>
      <c r="AY139">
        <f t="shared" si="14"/>
        <v>1</v>
      </c>
    </row>
    <row r="140" spans="1:51" ht="18.75" hidden="1" customHeight="1" x14ac:dyDescent="0.2">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2">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2">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2">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2">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2">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2">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2">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2">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2">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2">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2">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2">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2">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2">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2">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2">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2">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2">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2">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2">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2">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2">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2">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2">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2">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2">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2">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2">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2">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2">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2">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2">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2">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2">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2">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2">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2">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2">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2">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2">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2">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2">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2">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2">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2">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2">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2">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2">
      <c r="A188" s="175"/>
      <c r="B188" s="172"/>
      <c r="C188" s="166"/>
      <c r="D188" s="172"/>
      <c r="E188" s="113" t="s">
        <v>661</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2">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2">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2">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2">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2">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2">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2">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2">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2">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2">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2">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2">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2">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2">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2">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2">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2">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2">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2">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2">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2">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2">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2">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2">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2">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2">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2">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2">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2">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2">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2">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2">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2">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2">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2">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2">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2">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2">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2">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2">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2">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2">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2">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2">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2">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2">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2">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2">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2">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2">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2">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2">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2">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2">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2">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2">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2">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2">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2">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5">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2">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2">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2">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2">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2">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2">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2">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2">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2">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2">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2">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2">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2">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2">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2">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2">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2">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2">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2">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2">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2">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2">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2">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2">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2">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2">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2">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2">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2">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2">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2">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2">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2">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2">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2">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2">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2">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2">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2">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2">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2">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2">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2">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2">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2">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2">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2">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2">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2">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2">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2">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2">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2">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2">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2">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2">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2">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2">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2">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2">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2">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2">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2">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2">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2">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2">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2">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2">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2">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2">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2">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2">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2">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2">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2">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2">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2">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2">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2">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2">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2">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2">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2">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2">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2">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2">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2">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2">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2">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2">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2">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2">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2">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2">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2">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2">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2">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2">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2">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2">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2">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2">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2">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2">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2">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2">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2">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2">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2">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2">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2">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2">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2">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2">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2">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2">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2">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2">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5">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2">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2">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2">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2">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2">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2">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2">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2">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2">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2">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2">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2">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2">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2">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2">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2">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2">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2">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2">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2">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2">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2">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2">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2">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2">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2">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2">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2">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2">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2">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2">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2">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2">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2">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2">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2">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2">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2">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2">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2">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2">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2">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2">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2">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2">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2">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2">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2">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2">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2">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2">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2">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2">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2">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2">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2">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2">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2">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2">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2">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2">
      <c r="A430" s="175"/>
      <c r="B430" s="172"/>
      <c r="C430" s="164" t="s">
        <v>590</v>
      </c>
      <c r="D430" s="912"/>
      <c r="E430" s="160" t="s">
        <v>318</v>
      </c>
      <c r="F430" s="878"/>
      <c r="G430" s="879" t="s">
        <v>204</v>
      </c>
      <c r="H430" s="111"/>
      <c r="I430" s="111"/>
      <c r="J430" s="880" t="s">
        <v>635</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hidden="1" customHeight="1" x14ac:dyDescent="0.2">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0</v>
      </c>
    </row>
    <row r="432" spans="1:51" ht="18.75" hidden="1" customHeight="1" x14ac:dyDescent="0.2">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0</v>
      </c>
    </row>
    <row r="433" spans="1:51" ht="23.25" hidden="1" customHeight="1" x14ac:dyDescent="0.2">
      <c r="A433" s="175"/>
      <c r="B433" s="172"/>
      <c r="C433" s="166"/>
      <c r="D433" s="172"/>
      <c r="E433" s="323"/>
      <c r="F433" s="324"/>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0</v>
      </c>
    </row>
    <row r="434" spans="1:51" ht="23.25" hidden="1" customHeight="1" x14ac:dyDescent="0.2">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0</v>
      </c>
    </row>
    <row r="435" spans="1:51" ht="23.25" hidden="1" customHeight="1" x14ac:dyDescent="0.2">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0</v>
      </c>
    </row>
    <row r="436" spans="1:51" ht="18.75" hidden="1" customHeight="1" x14ac:dyDescent="0.2">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0</v>
      </c>
    </row>
    <row r="437" spans="1:51" ht="18.75" hidden="1" customHeight="1" x14ac:dyDescent="0.2">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2">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2">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2">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2">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x14ac:dyDescent="0.2">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2">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2">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2">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2">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x14ac:dyDescent="0.2">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2">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2">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2">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2">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x14ac:dyDescent="0.2">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2">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2">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2">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2">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0</v>
      </c>
    </row>
    <row r="457" spans="1:51" ht="18.75" hidden="1" customHeight="1" x14ac:dyDescent="0.2">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0</v>
      </c>
    </row>
    <row r="458" spans="1:51" ht="23.25" hidden="1" customHeight="1" x14ac:dyDescent="0.2">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0</v>
      </c>
    </row>
    <row r="459" spans="1:51" ht="23.25" hidden="1" customHeight="1" x14ac:dyDescent="0.2">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0</v>
      </c>
    </row>
    <row r="460" spans="1:51" ht="23.25" hidden="1" customHeight="1" x14ac:dyDescent="0.2">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0</v>
      </c>
    </row>
    <row r="461" spans="1:51" ht="18.75" hidden="1" customHeight="1" x14ac:dyDescent="0.2">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x14ac:dyDescent="0.2">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2">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2">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2">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2">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x14ac:dyDescent="0.2">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2">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2">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2">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2">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x14ac:dyDescent="0.2">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2">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2">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2">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2">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x14ac:dyDescent="0.2">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2">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2">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2">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2">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2">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2">
      <c r="A484" s="175"/>
      <c r="B484" s="172"/>
      <c r="C484" s="166"/>
      <c r="D484" s="172"/>
      <c r="E484" s="160" t="s">
        <v>321</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2">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x14ac:dyDescent="0.2">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2">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2">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2">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2">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x14ac:dyDescent="0.2">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2">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2">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2">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2">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x14ac:dyDescent="0.2">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2">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2">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2">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2">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x14ac:dyDescent="0.2">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2">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2">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2">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2">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x14ac:dyDescent="0.2">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2">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2">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2">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2">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18.75" hidden="1" customHeight="1" x14ac:dyDescent="0.2">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2">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2">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2">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2">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x14ac:dyDescent="0.2">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2">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2">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2">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2">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x14ac:dyDescent="0.2">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2">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2">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2">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2">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x14ac:dyDescent="0.2">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2">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2">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2">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2">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75" hidden="1" customHeight="1" x14ac:dyDescent="0.2">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2">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2">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2">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2">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2">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2">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2">
      <c r="A538" s="175"/>
      <c r="B538" s="172"/>
      <c r="C538" s="166"/>
      <c r="D538" s="172"/>
      <c r="E538" s="160" t="s">
        <v>322</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2">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x14ac:dyDescent="0.2">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2">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2">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2">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2">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x14ac:dyDescent="0.2">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2">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2">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2">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2">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x14ac:dyDescent="0.2">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2">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2">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2">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2">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8.75" hidden="1" customHeight="1" x14ac:dyDescent="0.2">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2">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2">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2">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2">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x14ac:dyDescent="0.2">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2">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2">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2">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2">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x14ac:dyDescent="0.2">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2">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2">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2">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2">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x14ac:dyDescent="0.2">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2">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2">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2">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2">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x14ac:dyDescent="0.2">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2">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2">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2">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2">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x14ac:dyDescent="0.2">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2">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2">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2">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2">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x14ac:dyDescent="0.2">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2">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2">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2">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2">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2">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2">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2">
      <c r="A592" s="175"/>
      <c r="B592" s="172"/>
      <c r="C592" s="166"/>
      <c r="D592" s="172"/>
      <c r="E592" s="160" t="s">
        <v>321</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2">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x14ac:dyDescent="0.2">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2">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2">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2">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2">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18.75" hidden="1" customHeight="1" x14ac:dyDescent="0.2">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2">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2">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2">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2">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x14ac:dyDescent="0.2">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2">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2">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2">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2">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x14ac:dyDescent="0.2">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2">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2">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2">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2">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x14ac:dyDescent="0.2">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2">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2">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2">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2">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x14ac:dyDescent="0.2">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2">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2">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2">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2">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x14ac:dyDescent="0.2">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2">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2">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2">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2">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x14ac:dyDescent="0.2">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2">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2">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2">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2">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x14ac:dyDescent="0.2">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2">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2">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2">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2">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x14ac:dyDescent="0.2">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2">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2">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2">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2">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2">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2">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2">
      <c r="A646" s="175"/>
      <c r="B646" s="172"/>
      <c r="C646" s="166"/>
      <c r="D646" s="172"/>
      <c r="E646" s="160" t="s">
        <v>322</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2">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18.75" hidden="1" customHeight="1" x14ac:dyDescent="0.2">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2">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2">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2">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2">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x14ac:dyDescent="0.2">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2">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2">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2">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2">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x14ac:dyDescent="0.2">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2">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2">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2">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2">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x14ac:dyDescent="0.2">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2">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2">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2">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2">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8.75" hidden="1" customHeight="1" x14ac:dyDescent="0.2">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2">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2">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2">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2">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18.75" hidden="1" customHeight="1" x14ac:dyDescent="0.2">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2">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2">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2">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2">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x14ac:dyDescent="0.2">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2">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2">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2">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2">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x14ac:dyDescent="0.2">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2">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2">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2">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2">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x14ac:dyDescent="0.2">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2">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2">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2">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2">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x14ac:dyDescent="0.2">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2">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2">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2">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2">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2">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5">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2">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2">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69.599999999999994" customHeight="1" x14ac:dyDescent="0.2">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658</v>
      </c>
      <c r="AE702" s="327"/>
      <c r="AF702" s="327"/>
      <c r="AG702" s="364" t="s">
        <v>665</v>
      </c>
      <c r="AH702" s="365"/>
      <c r="AI702" s="365"/>
      <c r="AJ702" s="365"/>
      <c r="AK702" s="365"/>
      <c r="AL702" s="365"/>
      <c r="AM702" s="365"/>
      <c r="AN702" s="365"/>
      <c r="AO702" s="365"/>
      <c r="AP702" s="365"/>
      <c r="AQ702" s="365"/>
      <c r="AR702" s="365"/>
      <c r="AS702" s="365"/>
      <c r="AT702" s="365"/>
      <c r="AU702" s="365"/>
      <c r="AV702" s="365"/>
      <c r="AW702" s="365"/>
      <c r="AX702" s="366"/>
    </row>
    <row r="703" spans="1:51" ht="78.599999999999994" customHeight="1" x14ac:dyDescent="0.2">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658</v>
      </c>
      <c r="AE703" s="308"/>
      <c r="AF703" s="308"/>
      <c r="AG703" s="89" t="s">
        <v>684</v>
      </c>
      <c r="AH703" s="90"/>
      <c r="AI703" s="90"/>
      <c r="AJ703" s="90"/>
      <c r="AK703" s="90"/>
      <c r="AL703" s="90"/>
      <c r="AM703" s="90"/>
      <c r="AN703" s="90"/>
      <c r="AO703" s="90"/>
      <c r="AP703" s="90"/>
      <c r="AQ703" s="90"/>
      <c r="AR703" s="90"/>
      <c r="AS703" s="90"/>
      <c r="AT703" s="90"/>
      <c r="AU703" s="90"/>
      <c r="AV703" s="90"/>
      <c r="AW703" s="90"/>
      <c r="AX703" s="91"/>
    </row>
    <row r="704" spans="1:51" ht="60.6" customHeight="1" x14ac:dyDescent="0.2">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658</v>
      </c>
      <c r="AE704" s="766"/>
      <c r="AF704" s="766"/>
      <c r="AG704" s="153" t="s">
        <v>666</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2">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658</v>
      </c>
      <c r="AE705" s="698"/>
      <c r="AF705" s="698"/>
      <c r="AG705" s="113" t="s">
        <v>667</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2">
      <c r="A706" s="625"/>
      <c r="B706" s="626"/>
      <c r="C706" s="777"/>
      <c r="D706" s="778"/>
      <c r="E706" s="713" t="s">
        <v>300</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662</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2">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662</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2">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663</v>
      </c>
      <c r="AE708" s="588"/>
      <c r="AF708" s="588"/>
      <c r="AG708" s="725" t="s">
        <v>664</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2">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658</v>
      </c>
      <c r="AE709" s="308"/>
      <c r="AF709" s="308"/>
      <c r="AG709" s="89" t="s">
        <v>668</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2">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663</v>
      </c>
      <c r="AE710" s="308"/>
      <c r="AF710" s="308"/>
      <c r="AG710" s="89" t="s">
        <v>664</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2">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658</v>
      </c>
      <c r="AE711" s="308"/>
      <c r="AF711" s="308"/>
      <c r="AG711" s="89" t="s">
        <v>669</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2">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658</v>
      </c>
      <c r="AE712" s="766"/>
      <c r="AF712" s="766"/>
      <c r="AG712" s="790" t="s">
        <v>670</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2">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663</v>
      </c>
      <c r="AE713" s="308"/>
      <c r="AF713" s="646"/>
      <c r="AG713" s="89" t="s">
        <v>664</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2">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658</v>
      </c>
      <c r="AE714" s="788"/>
      <c r="AF714" s="789"/>
      <c r="AG714" s="719" t="s">
        <v>671</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2">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658</v>
      </c>
      <c r="AE715" s="588"/>
      <c r="AF715" s="639"/>
      <c r="AG715" s="725" t="s">
        <v>672</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2">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663</v>
      </c>
      <c r="AE716" s="610"/>
      <c r="AF716" s="610"/>
      <c r="AG716" s="89" t="s">
        <v>664</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2">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685</v>
      </c>
      <c r="AE717" s="308"/>
      <c r="AF717" s="308"/>
      <c r="AG717" s="89" t="s">
        <v>686</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2">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663</v>
      </c>
      <c r="AE718" s="308"/>
      <c r="AF718" s="308"/>
      <c r="AG718" s="115" t="s">
        <v>664</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2">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663</v>
      </c>
      <c r="AE719" s="588"/>
      <c r="AF719" s="588"/>
      <c r="AG719" s="113" t="s">
        <v>664</v>
      </c>
      <c r="AH719" s="93"/>
      <c r="AI719" s="93"/>
      <c r="AJ719" s="93"/>
      <c r="AK719" s="93"/>
      <c r="AL719" s="93"/>
      <c r="AM719" s="93"/>
      <c r="AN719" s="93"/>
      <c r="AO719" s="93"/>
      <c r="AP719" s="93"/>
      <c r="AQ719" s="93"/>
      <c r="AR719" s="93"/>
      <c r="AS719" s="93"/>
      <c r="AT719" s="93"/>
      <c r="AU719" s="93"/>
      <c r="AV719" s="93"/>
      <c r="AW719" s="93"/>
      <c r="AX719" s="114"/>
    </row>
    <row r="720" spans="1:50" ht="19.649999999999999" customHeight="1" x14ac:dyDescent="0.2">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2">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2">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2">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2">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2">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2">
      <c r="A726" s="623" t="s">
        <v>47</v>
      </c>
      <c r="B726" s="782"/>
      <c r="C726" s="795" t="s">
        <v>52</v>
      </c>
      <c r="D726" s="817"/>
      <c r="E726" s="817"/>
      <c r="F726" s="818"/>
      <c r="G726" s="561" t="s">
        <v>673</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5">
      <c r="A727" s="783"/>
      <c r="B727" s="784"/>
      <c r="C727" s="731" t="s">
        <v>56</v>
      </c>
      <c r="D727" s="732"/>
      <c r="E727" s="732"/>
      <c r="F727" s="733"/>
      <c r="G727" s="559" t="s">
        <v>674</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2">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5">
      <c r="A729" s="617" t="s">
        <v>688</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2">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5">
      <c r="A731" s="656" t="s">
        <v>137</v>
      </c>
      <c r="B731" s="657"/>
      <c r="C731" s="657"/>
      <c r="D731" s="657"/>
      <c r="E731" s="658"/>
      <c r="F731" s="712" t="s">
        <v>689</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2">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5">
      <c r="A733" s="656" t="s">
        <v>137</v>
      </c>
      <c r="B733" s="657"/>
      <c r="C733" s="657"/>
      <c r="D733" s="657"/>
      <c r="E733" s="658"/>
      <c r="F733" s="620" t="s">
        <v>690</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2">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133.80000000000001" customHeight="1" thickBot="1" x14ac:dyDescent="0.25">
      <c r="A735" s="773" t="s">
        <v>675</v>
      </c>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2">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2">
      <c r="A737" s="971" t="s">
        <v>591</v>
      </c>
      <c r="B737" s="196"/>
      <c r="C737" s="196"/>
      <c r="D737" s="197"/>
      <c r="E737" s="935" t="s">
        <v>654</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2">
      <c r="A738" s="346" t="s">
        <v>316</v>
      </c>
      <c r="B738" s="346"/>
      <c r="C738" s="346"/>
      <c r="D738" s="346"/>
      <c r="E738" s="935" t="s">
        <v>655</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2">
      <c r="A739" s="346" t="s">
        <v>315</v>
      </c>
      <c r="B739" s="346"/>
      <c r="C739" s="346"/>
      <c r="D739" s="346"/>
      <c r="E739" s="935" t="s">
        <v>656</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2">
      <c r="A740" s="346" t="s">
        <v>314</v>
      </c>
      <c r="B740" s="346"/>
      <c r="C740" s="346"/>
      <c r="D740" s="346"/>
      <c r="E740" s="935" t="s">
        <v>657</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2">
      <c r="A741" s="346" t="s">
        <v>313</v>
      </c>
      <c r="B741" s="346"/>
      <c r="C741" s="346"/>
      <c r="D741" s="346"/>
      <c r="E741" s="935" t="s">
        <v>657</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2">
      <c r="A742" s="346" t="s">
        <v>312</v>
      </c>
      <c r="B742" s="346"/>
      <c r="C742" s="346"/>
      <c r="D742" s="346"/>
      <c r="E742" s="935" t="s">
        <v>657</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2">
      <c r="A743" s="346" t="s">
        <v>311</v>
      </c>
      <c r="B743" s="346"/>
      <c r="C743" s="346"/>
      <c r="D743" s="346"/>
      <c r="E743" s="935" t="s">
        <v>657</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2">
      <c r="A744" s="346" t="s">
        <v>310</v>
      </c>
      <c r="B744" s="346"/>
      <c r="C744" s="346"/>
      <c r="D744" s="346"/>
      <c r="E744" s="935" t="s">
        <v>657</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2">
      <c r="A745" s="346" t="s">
        <v>309</v>
      </c>
      <c r="B745" s="346"/>
      <c r="C745" s="346"/>
      <c r="D745" s="346"/>
      <c r="E745" s="972" t="s">
        <v>657</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2">
      <c r="A746" s="346" t="s">
        <v>464</v>
      </c>
      <c r="B746" s="346"/>
      <c r="C746" s="346"/>
      <c r="D746" s="346"/>
      <c r="E746" s="941" t="s">
        <v>629</v>
      </c>
      <c r="F746" s="939"/>
      <c r="G746" s="939"/>
      <c r="H746" s="85" t="str">
        <f>IF(E746="","","-")</f>
        <v>-</v>
      </c>
      <c r="I746" s="939"/>
      <c r="J746" s="939"/>
      <c r="K746" s="85" t="str">
        <f>IF(I746="","","-")</f>
        <v/>
      </c>
      <c r="L746" s="940">
        <v>1</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2">
      <c r="A747" s="346" t="s">
        <v>428</v>
      </c>
      <c r="B747" s="346"/>
      <c r="C747" s="346"/>
      <c r="D747" s="346"/>
      <c r="E747" s="941" t="s">
        <v>629</v>
      </c>
      <c r="F747" s="939"/>
      <c r="G747" s="939"/>
      <c r="H747" s="85" t="str">
        <f>IF(E747="","","-")</f>
        <v>-</v>
      </c>
      <c r="I747" s="939"/>
      <c r="J747" s="939"/>
      <c r="K747" s="85" t="str">
        <f>IF(I747="","","-")</f>
        <v/>
      </c>
      <c r="L747" s="940">
        <v>1</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2">
      <c r="A748" s="597" t="s">
        <v>303</v>
      </c>
      <c r="B748" s="598"/>
      <c r="C748" s="598"/>
      <c r="D748" s="598"/>
      <c r="E748" s="598"/>
      <c r="F748" s="599"/>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2">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2">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2">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2">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2">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2">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2">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2">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2">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2">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2">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2">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2">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2">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2">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2">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2">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45" customHeight="1" x14ac:dyDescent="0.2">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2">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2">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2">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2">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5">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34.950000000000003" customHeight="1" x14ac:dyDescent="0.2">
      <c r="A787" s="611" t="s">
        <v>305</v>
      </c>
      <c r="B787" s="612"/>
      <c r="C787" s="612"/>
      <c r="D787" s="612"/>
      <c r="E787" s="612"/>
      <c r="F787" s="613"/>
      <c r="G787" s="578" t="s">
        <v>676</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282</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34.950000000000003" customHeight="1" x14ac:dyDescent="0.2">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34.950000000000003" customHeight="1" x14ac:dyDescent="0.2">
      <c r="A789" s="614"/>
      <c r="B789" s="615"/>
      <c r="C789" s="615"/>
      <c r="D789" s="615"/>
      <c r="E789" s="615"/>
      <c r="F789" s="616"/>
      <c r="G789" s="653" t="s">
        <v>677</v>
      </c>
      <c r="H789" s="654"/>
      <c r="I789" s="654"/>
      <c r="J789" s="654"/>
      <c r="K789" s="655"/>
      <c r="L789" s="647" t="s">
        <v>678</v>
      </c>
      <c r="M789" s="648"/>
      <c r="N789" s="648"/>
      <c r="O789" s="648"/>
      <c r="P789" s="648"/>
      <c r="Q789" s="648"/>
      <c r="R789" s="648"/>
      <c r="S789" s="648"/>
      <c r="T789" s="648"/>
      <c r="U789" s="648"/>
      <c r="V789" s="648"/>
      <c r="W789" s="648"/>
      <c r="X789" s="649"/>
      <c r="Y789" s="367">
        <v>2</v>
      </c>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hidden="1" customHeight="1" x14ac:dyDescent="0.2">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2">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2">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2">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2">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2">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2">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2">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2">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34.950000000000003" customHeight="1" x14ac:dyDescent="0.2">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2</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2">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2">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2">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2">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2">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2">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2">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2">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2">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2">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2">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2">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5">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2">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2">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2">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2">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2">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2">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2">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2">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2">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2">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2">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2">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5">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2">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2">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2">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2">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2">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2">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2">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2">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2">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2">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2">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2">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2">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5">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2">
      <c r="A845" s="355">
        <v>1</v>
      </c>
      <c r="B845" s="355">
        <v>1</v>
      </c>
      <c r="C845" s="343" t="s">
        <v>679</v>
      </c>
      <c r="D845" s="328"/>
      <c r="E845" s="328"/>
      <c r="F845" s="328"/>
      <c r="G845" s="328"/>
      <c r="H845" s="328"/>
      <c r="I845" s="328"/>
      <c r="J845" s="329">
        <v>7011001055661</v>
      </c>
      <c r="K845" s="330"/>
      <c r="L845" s="330"/>
      <c r="M845" s="330"/>
      <c r="N845" s="330"/>
      <c r="O845" s="330"/>
      <c r="P845" s="344" t="s">
        <v>680</v>
      </c>
      <c r="Q845" s="331"/>
      <c r="R845" s="331"/>
      <c r="S845" s="331"/>
      <c r="T845" s="331"/>
      <c r="U845" s="331"/>
      <c r="V845" s="331"/>
      <c r="W845" s="331"/>
      <c r="X845" s="331"/>
      <c r="Y845" s="332">
        <v>2</v>
      </c>
      <c r="Z845" s="333"/>
      <c r="AA845" s="333"/>
      <c r="AB845" s="334"/>
      <c r="AC845" s="335" t="s">
        <v>291</v>
      </c>
      <c r="AD845" s="336"/>
      <c r="AE845" s="336"/>
      <c r="AF845" s="336"/>
      <c r="AG845" s="336"/>
      <c r="AH845" s="351">
        <v>14</v>
      </c>
      <c r="AI845" s="352"/>
      <c r="AJ845" s="352"/>
      <c r="AK845" s="352"/>
      <c r="AL845" s="339" t="s">
        <v>659</v>
      </c>
      <c r="AM845" s="340"/>
      <c r="AN845" s="340"/>
      <c r="AO845" s="341"/>
      <c r="AP845" s="342" t="s">
        <v>664</v>
      </c>
      <c r="AQ845" s="342"/>
      <c r="AR845" s="342"/>
      <c r="AS845" s="342"/>
      <c r="AT845" s="342"/>
      <c r="AU845" s="342"/>
      <c r="AV845" s="342"/>
      <c r="AW845" s="342"/>
      <c r="AX845" s="342"/>
    </row>
    <row r="846" spans="1:51" ht="30" hidden="1" customHeight="1" x14ac:dyDescent="0.2">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2">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2">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2">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2">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2">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2">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2">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2">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2">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2">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2">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2">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2">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2">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2">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2">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2">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2">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2">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2">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2">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2">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2">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2">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2">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2">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2">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2">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2">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2">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2">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2">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2">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2">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2">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2">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2">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2">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2">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2">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2">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2">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2">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2">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2">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2">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2">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2">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2">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2">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2">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2">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2">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2">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2">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2">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2">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2">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2">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2">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2">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2">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2">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2">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2">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2">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2">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2">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2">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2">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2">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2">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2">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2">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2">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2">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2">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2">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2">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2">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2">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2">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2">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2">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2">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2">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2">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2">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2">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2">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2">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2">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2">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2">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2">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2">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2">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2">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2">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2">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2">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2">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2">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2">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2">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2">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2">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2">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2">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2">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2">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2">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2">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2">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2">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2">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2">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2">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2">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2">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2">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2">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2">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2">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2">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2">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2">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2">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2">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2">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2">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2">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2">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2">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2">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2">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2">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2">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2">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2">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2">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2">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2">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2">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2">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2">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2">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2">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2">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2">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2">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2">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2">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2">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2">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2">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2">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2">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2">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2">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2">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2">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2">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2">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2">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2">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2">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2">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2">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2">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2">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2">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2">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2">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2">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2">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2">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2">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2">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2">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2">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2">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2">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2">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2">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2">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2">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2">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2">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2">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2">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2">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2">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2">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2">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2">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2">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2">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2">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2">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2">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2">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2">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2">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2">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2">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2">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2">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2">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2">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2">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2">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2">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2">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2">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2">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2">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2">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2">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2">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2">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2">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2">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2">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2">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2">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2">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2">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2">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2">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2">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2">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2">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2">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2">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2">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2">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2">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2">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2">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2">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2">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2">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2">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2">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2">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2">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2">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2">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2">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2">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2">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2">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2">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2">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2">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2">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2">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2">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2">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2">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2">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2">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2">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2">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2">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2">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2">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2">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2">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2">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2">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2">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5:AX15 P13:AX13 P16:AQ17">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29"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2">
      <c r="A2" s="14" t="s">
        <v>84</v>
      </c>
      <c r="B2" s="15"/>
      <c r="C2" s="13" t="str">
        <f>IF(B2="","",A2)</f>
        <v/>
      </c>
      <c r="D2" s="13" t="str">
        <f>IF(C2="","",IF(D1&lt;&gt;"",CONCATENATE(D1,"、",C2),C2))</f>
        <v/>
      </c>
      <c r="F2" s="12" t="s">
        <v>71</v>
      </c>
      <c r="G2" s="17" t="s">
        <v>658</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658</v>
      </c>
      <c r="R3" s="13" t="str">
        <f t="shared" ref="R3:R8" si="3">IF(Q3="","",P3)</f>
        <v>委託・請負</v>
      </c>
      <c r="S3" s="13" t="str">
        <f t="shared" ref="S3:S8" si="4">IF(R3="",S2,IF(S2&lt;&gt;"",CONCATENATE(S2,"、",R3),R3))</f>
        <v>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2">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2">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2">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658</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2">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2">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2">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2">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2">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2">
      <c r="A38" s="13"/>
      <c r="B38" s="13"/>
      <c r="F38" s="13"/>
      <c r="G38" s="19"/>
      <c r="K38" s="13"/>
      <c r="L38" s="13"/>
      <c r="O38" s="13"/>
      <c r="P38" s="13"/>
      <c r="Q38" s="19"/>
      <c r="T38" s="13"/>
      <c r="U38" s="32" t="s">
        <v>307</v>
      </c>
      <c r="Y38" s="32" t="s">
        <v>371</v>
      </c>
      <c r="Z38" s="32" t="s">
        <v>502</v>
      </c>
      <c r="AF38" s="30"/>
      <c r="AK38" s="42" t="str">
        <f t="shared" si="7"/>
        <v>k</v>
      </c>
    </row>
    <row r="39" spans="1:37" x14ac:dyDescent="0.2">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2">
      <c r="A40" s="13"/>
      <c r="B40" s="13"/>
      <c r="F40" s="13"/>
      <c r="G40" s="19"/>
      <c r="K40" s="13"/>
      <c r="L40" s="13"/>
      <c r="O40" s="13"/>
      <c r="P40" s="13"/>
      <c r="Q40" s="19"/>
      <c r="T40" s="13"/>
      <c r="Y40" s="32" t="s">
        <v>373</v>
      </c>
      <c r="Z40" s="32" t="s">
        <v>504</v>
      </c>
      <c r="AF40" s="30"/>
      <c r="AK40" s="42" t="str">
        <f t="shared" si="7"/>
        <v>m</v>
      </c>
    </row>
    <row r="41" spans="1:37" x14ac:dyDescent="0.2">
      <c r="A41" s="13"/>
      <c r="B41" s="13"/>
      <c r="F41" s="13"/>
      <c r="G41" s="19"/>
      <c r="K41" s="13"/>
      <c r="L41" s="13"/>
      <c r="O41" s="13"/>
      <c r="P41" s="13"/>
      <c r="Q41" s="19"/>
      <c r="T41" s="13"/>
      <c r="Y41" s="32" t="s">
        <v>374</v>
      </c>
      <c r="Z41" s="32" t="s">
        <v>505</v>
      </c>
      <c r="AF41" s="30"/>
      <c r="AK41" s="42" t="str">
        <f t="shared" si="7"/>
        <v>n</v>
      </c>
    </row>
    <row r="42" spans="1:37" x14ac:dyDescent="0.2">
      <c r="A42" s="13"/>
      <c r="B42" s="13"/>
      <c r="F42" s="13"/>
      <c r="G42" s="19"/>
      <c r="K42" s="13"/>
      <c r="L42" s="13"/>
      <c r="O42" s="13"/>
      <c r="P42" s="13"/>
      <c r="Q42" s="19"/>
      <c r="T42" s="13"/>
      <c r="Y42" s="32" t="s">
        <v>375</v>
      </c>
      <c r="Z42" s="32" t="s">
        <v>506</v>
      </c>
      <c r="AF42" s="30"/>
      <c r="AK42" s="42" t="str">
        <f t="shared" si="7"/>
        <v>o</v>
      </c>
    </row>
    <row r="43" spans="1:37" x14ac:dyDescent="0.2">
      <c r="A43" s="13"/>
      <c r="B43" s="13"/>
      <c r="F43" s="13"/>
      <c r="G43" s="19"/>
      <c r="K43" s="13"/>
      <c r="L43" s="13"/>
      <c r="O43" s="13"/>
      <c r="P43" s="13"/>
      <c r="Q43" s="19"/>
      <c r="T43" s="13"/>
      <c r="Y43" s="32" t="s">
        <v>376</v>
      </c>
      <c r="Z43" s="32" t="s">
        <v>507</v>
      </c>
      <c r="AF43" s="30"/>
      <c r="AK43" s="42" t="str">
        <f t="shared" si="7"/>
        <v>p</v>
      </c>
    </row>
    <row r="44" spans="1:37" x14ac:dyDescent="0.2">
      <c r="A44" s="13"/>
      <c r="B44" s="13"/>
      <c r="F44" s="13"/>
      <c r="G44" s="19"/>
      <c r="K44" s="13"/>
      <c r="L44" s="13"/>
      <c r="O44" s="13"/>
      <c r="P44" s="13"/>
      <c r="Q44" s="19"/>
      <c r="T44" s="13"/>
      <c r="Y44" s="32" t="s">
        <v>377</v>
      </c>
      <c r="Z44" s="32" t="s">
        <v>508</v>
      </c>
      <c r="AF44" s="30"/>
      <c r="AK44" s="42" t="str">
        <f t="shared" si="7"/>
        <v>q</v>
      </c>
    </row>
    <row r="45" spans="1:37" x14ac:dyDescent="0.2">
      <c r="A45" s="13"/>
      <c r="B45" s="13"/>
      <c r="F45" s="13"/>
      <c r="G45" s="19"/>
      <c r="K45" s="13"/>
      <c r="L45" s="13"/>
      <c r="O45" s="13"/>
      <c r="P45" s="13"/>
      <c r="Q45" s="19"/>
      <c r="T45" s="13"/>
      <c r="Y45" s="32" t="s">
        <v>378</v>
      </c>
      <c r="Z45" s="32" t="s">
        <v>509</v>
      </c>
      <c r="AF45" s="30"/>
      <c r="AK45" s="42" t="str">
        <f t="shared" si="7"/>
        <v>r</v>
      </c>
    </row>
    <row r="46" spans="1:37" x14ac:dyDescent="0.2">
      <c r="A46" s="13"/>
      <c r="B46" s="13"/>
      <c r="F46" s="13"/>
      <c r="G46" s="19"/>
      <c r="K46" s="13"/>
      <c r="L46" s="13"/>
      <c r="O46" s="13"/>
      <c r="P46" s="13"/>
      <c r="Q46" s="19"/>
      <c r="T46" s="13"/>
      <c r="Y46" s="32" t="s">
        <v>379</v>
      </c>
      <c r="Z46" s="32" t="s">
        <v>510</v>
      </c>
      <c r="AF46" s="30"/>
      <c r="AK46" s="42" t="str">
        <f t="shared" si="7"/>
        <v>s</v>
      </c>
    </row>
    <row r="47" spans="1:37" x14ac:dyDescent="0.2">
      <c r="A47" s="13"/>
      <c r="B47" s="13"/>
      <c r="F47" s="13"/>
      <c r="G47" s="19"/>
      <c r="K47" s="13"/>
      <c r="L47" s="13"/>
      <c r="O47" s="13"/>
      <c r="P47" s="13"/>
      <c r="Q47" s="19"/>
      <c r="T47" s="13"/>
      <c r="Y47" s="32" t="s">
        <v>380</v>
      </c>
      <c r="Z47" s="32" t="s">
        <v>511</v>
      </c>
      <c r="AF47" s="30"/>
      <c r="AK47" s="42" t="str">
        <f t="shared" si="7"/>
        <v>t</v>
      </c>
    </row>
    <row r="48" spans="1:37" x14ac:dyDescent="0.2">
      <c r="A48" s="13"/>
      <c r="B48" s="13"/>
      <c r="F48" s="13"/>
      <c r="G48" s="19"/>
      <c r="K48" s="13"/>
      <c r="L48" s="13"/>
      <c r="O48" s="13"/>
      <c r="P48" s="13"/>
      <c r="Q48" s="19"/>
      <c r="T48" s="13"/>
      <c r="Y48" s="32" t="s">
        <v>381</v>
      </c>
      <c r="Z48" s="32" t="s">
        <v>512</v>
      </c>
      <c r="AF48" s="30"/>
      <c r="AK48" s="42" t="str">
        <f t="shared" si="7"/>
        <v>u</v>
      </c>
    </row>
    <row r="49" spans="1:37" x14ac:dyDescent="0.2">
      <c r="A49" s="13"/>
      <c r="B49" s="13"/>
      <c r="F49" s="13"/>
      <c r="G49" s="19"/>
      <c r="K49" s="13"/>
      <c r="L49" s="13"/>
      <c r="O49" s="13"/>
      <c r="P49" s="13"/>
      <c r="Q49" s="19"/>
      <c r="T49" s="13"/>
      <c r="Y49" s="32" t="s">
        <v>382</v>
      </c>
      <c r="Z49" s="32" t="s">
        <v>513</v>
      </c>
      <c r="AF49" s="30"/>
      <c r="AK49" s="42" t="str">
        <f t="shared" si="7"/>
        <v>v</v>
      </c>
    </row>
    <row r="50" spans="1:37" x14ac:dyDescent="0.2">
      <c r="A50" s="13"/>
      <c r="B50" s="13"/>
      <c r="F50" s="13"/>
      <c r="G50" s="19"/>
      <c r="K50" s="13"/>
      <c r="L50" s="13"/>
      <c r="O50" s="13"/>
      <c r="P50" s="13"/>
      <c r="Q50" s="19"/>
      <c r="T50" s="13"/>
      <c r="Y50" s="32" t="s">
        <v>383</v>
      </c>
      <c r="Z50" s="32" t="s">
        <v>514</v>
      </c>
      <c r="AF50" s="30"/>
    </row>
    <row r="51" spans="1:37" x14ac:dyDescent="0.2">
      <c r="A51" s="13"/>
      <c r="B51" s="13"/>
      <c r="F51" s="13"/>
      <c r="G51" s="19"/>
      <c r="K51" s="13"/>
      <c r="L51" s="13"/>
      <c r="O51" s="13"/>
      <c r="P51" s="13"/>
      <c r="Q51" s="19"/>
      <c r="T51" s="13"/>
      <c r="Y51" s="32" t="s">
        <v>384</v>
      </c>
      <c r="Z51" s="32" t="s">
        <v>515</v>
      </c>
      <c r="AF51" s="30"/>
    </row>
    <row r="52" spans="1:37" x14ac:dyDescent="0.2">
      <c r="A52" s="13"/>
      <c r="B52" s="13"/>
      <c r="F52" s="13"/>
      <c r="G52" s="19"/>
      <c r="K52" s="13"/>
      <c r="L52" s="13"/>
      <c r="O52" s="13"/>
      <c r="P52" s="13"/>
      <c r="Q52" s="19"/>
      <c r="T52" s="13"/>
      <c r="Y52" s="32" t="s">
        <v>385</v>
      </c>
      <c r="Z52" s="32" t="s">
        <v>516</v>
      </c>
      <c r="AF52" s="30"/>
    </row>
    <row r="53" spans="1:37" x14ac:dyDescent="0.2">
      <c r="A53" s="13"/>
      <c r="B53" s="13"/>
      <c r="F53" s="13"/>
      <c r="G53" s="19"/>
      <c r="K53" s="13"/>
      <c r="L53" s="13"/>
      <c r="O53" s="13"/>
      <c r="P53" s="13"/>
      <c r="Q53" s="19"/>
      <c r="T53" s="13"/>
      <c r="Y53" s="32" t="s">
        <v>386</v>
      </c>
      <c r="Z53" s="32" t="s">
        <v>517</v>
      </c>
      <c r="AF53" s="30"/>
    </row>
    <row r="54" spans="1:37" x14ac:dyDescent="0.2">
      <c r="A54" s="13"/>
      <c r="B54" s="13"/>
      <c r="F54" s="13"/>
      <c r="G54" s="19"/>
      <c r="K54" s="13"/>
      <c r="L54" s="13"/>
      <c r="O54" s="13"/>
      <c r="P54" s="20"/>
      <c r="Q54" s="19"/>
      <c r="T54" s="13"/>
      <c r="Y54" s="32" t="s">
        <v>387</v>
      </c>
      <c r="Z54" s="32" t="s">
        <v>518</v>
      </c>
      <c r="AF54" s="30"/>
    </row>
    <row r="55" spans="1:37" x14ac:dyDescent="0.2">
      <c r="A55" s="13"/>
      <c r="B55" s="13"/>
      <c r="F55" s="13"/>
      <c r="G55" s="19"/>
      <c r="K55" s="13"/>
      <c r="L55" s="13"/>
      <c r="O55" s="13"/>
      <c r="P55" s="13"/>
      <c r="Q55" s="19"/>
      <c r="T55" s="13"/>
      <c r="Y55" s="32" t="s">
        <v>388</v>
      </c>
      <c r="Z55" s="32" t="s">
        <v>519</v>
      </c>
      <c r="AF55" s="30"/>
    </row>
    <row r="56" spans="1:37" x14ac:dyDescent="0.2">
      <c r="A56" s="13"/>
      <c r="B56" s="13"/>
      <c r="F56" s="13"/>
      <c r="G56" s="19"/>
      <c r="K56" s="13"/>
      <c r="L56" s="13"/>
      <c r="O56" s="13"/>
      <c r="P56" s="13"/>
      <c r="Q56" s="19"/>
      <c r="T56" s="13"/>
      <c r="Y56" s="32" t="s">
        <v>389</v>
      </c>
      <c r="Z56" s="32" t="s">
        <v>520</v>
      </c>
      <c r="AF56" s="30"/>
    </row>
    <row r="57" spans="1:37" x14ac:dyDescent="0.2">
      <c r="A57" s="13"/>
      <c r="B57" s="13"/>
      <c r="F57" s="13"/>
      <c r="G57" s="19"/>
      <c r="K57" s="13"/>
      <c r="L57" s="13"/>
      <c r="O57" s="13"/>
      <c r="P57" s="13"/>
      <c r="Q57" s="19"/>
      <c r="T57" s="13"/>
      <c r="Y57" s="32" t="s">
        <v>390</v>
      </c>
      <c r="Z57" s="32" t="s">
        <v>521</v>
      </c>
      <c r="AF57" s="30"/>
    </row>
    <row r="58" spans="1:37" x14ac:dyDescent="0.2">
      <c r="A58" s="13"/>
      <c r="B58" s="13"/>
      <c r="F58" s="13"/>
      <c r="G58" s="19"/>
      <c r="K58" s="13"/>
      <c r="L58" s="13"/>
      <c r="O58" s="13"/>
      <c r="P58" s="13"/>
      <c r="Q58" s="19"/>
      <c r="T58" s="13"/>
      <c r="Y58" s="32" t="s">
        <v>391</v>
      </c>
      <c r="Z58" s="32" t="s">
        <v>522</v>
      </c>
      <c r="AF58" s="30"/>
    </row>
    <row r="59" spans="1:37" x14ac:dyDescent="0.2">
      <c r="A59" s="13"/>
      <c r="B59" s="13"/>
      <c r="F59" s="13"/>
      <c r="G59" s="19"/>
      <c r="K59" s="13"/>
      <c r="L59" s="13"/>
      <c r="O59" s="13"/>
      <c r="P59" s="13"/>
      <c r="Q59" s="19"/>
      <c r="T59" s="13"/>
      <c r="Y59" s="32" t="s">
        <v>392</v>
      </c>
      <c r="Z59" s="32" t="s">
        <v>523</v>
      </c>
      <c r="AF59" s="30"/>
    </row>
    <row r="60" spans="1:37" x14ac:dyDescent="0.2">
      <c r="A60" s="13"/>
      <c r="B60" s="13"/>
      <c r="F60" s="13"/>
      <c r="G60" s="19"/>
      <c r="K60" s="13"/>
      <c r="L60" s="13"/>
      <c r="O60" s="13"/>
      <c r="P60" s="13"/>
      <c r="Q60" s="19"/>
      <c r="T60" s="13"/>
      <c r="Y60" s="32" t="s">
        <v>393</v>
      </c>
      <c r="Z60" s="32" t="s">
        <v>524</v>
      </c>
      <c r="AF60" s="30"/>
    </row>
    <row r="61" spans="1:37" x14ac:dyDescent="0.2">
      <c r="A61" s="13"/>
      <c r="B61" s="13"/>
      <c r="F61" s="13"/>
      <c r="G61" s="19"/>
      <c r="K61" s="13"/>
      <c r="L61" s="13"/>
      <c r="O61" s="13"/>
      <c r="P61" s="13"/>
      <c r="Q61" s="19"/>
      <c r="T61" s="13"/>
      <c r="Y61" s="32" t="s">
        <v>394</v>
      </c>
      <c r="Z61" s="32" t="s">
        <v>525</v>
      </c>
      <c r="AF61" s="30"/>
    </row>
    <row r="62" spans="1:37" x14ac:dyDescent="0.2">
      <c r="A62" s="13"/>
      <c r="B62" s="13"/>
      <c r="F62" s="13"/>
      <c r="G62" s="19"/>
      <c r="K62" s="13"/>
      <c r="L62" s="13"/>
      <c r="O62" s="13"/>
      <c r="P62" s="13"/>
      <c r="Q62" s="19"/>
      <c r="T62" s="13"/>
      <c r="Y62" s="32" t="s">
        <v>395</v>
      </c>
      <c r="Z62" s="32" t="s">
        <v>526</v>
      </c>
      <c r="AF62" s="30"/>
    </row>
    <row r="63" spans="1:37" x14ac:dyDescent="0.2">
      <c r="A63" s="13"/>
      <c r="B63" s="13"/>
      <c r="F63" s="13"/>
      <c r="G63" s="19"/>
      <c r="K63" s="13"/>
      <c r="L63" s="13"/>
      <c r="O63" s="13"/>
      <c r="P63" s="13"/>
      <c r="Q63" s="19"/>
      <c r="T63" s="13"/>
      <c r="Y63" s="32" t="s">
        <v>396</v>
      </c>
      <c r="Z63" s="32" t="s">
        <v>527</v>
      </c>
      <c r="AF63" s="30"/>
    </row>
    <row r="64" spans="1:37" x14ac:dyDescent="0.2">
      <c r="A64" s="13"/>
      <c r="B64" s="13"/>
      <c r="F64" s="13"/>
      <c r="G64" s="19"/>
      <c r="K64" s="13"/>
      <c r="L64" s="13"/>
      <c r="O64" s="13"/>
      <c r="P64" s="13"/>
      <c r="Q64" s="19"/>
      <c r="T64" s="13"/>
      <c r="Y64" s="32" t="s">
        <v>397</v>
      </c>
      <c r="Z64" s="32" t="s">
        <v>528</v>
      </c>
      <c r="AF64" s="30"/>
    </row>
    <row r="65" spans="1:32" x14ac:dyDescent="0.2">
      <c r="A65" s="13"/>
      <c r="B65" s="13"/>
      <c r="F65" s="13"/>
      <c r="G65" s="19"/>
      <c r="K65" s="13"/>
      <c r="L65" s="13"/>
      <c r="O65" s="13"/>
      <c r="P65" s="13"/>
      <c r="Q65" s="19"/>
      <c r="T65" s="13"/>
      <c r="Y65" s="32" t="s">
        <v>398</v>
      </c>
      <c r="Z65" s="32" t="s">
        <v>529</v>
      </c>
      <c r="AF65" s="30"/>
    </row>
    <row r="66" spans="1:32" x14ac:dyDescent="0.2">
      <c r="A66" s="13"/>
      <c r="B66" s="13"/>
      <c r="F66" s="13"/>
      <c r="G66" s="19"/>
      <c r="K66" s="13"/>
      <c r="L66" s="13"/>
      <c r="O66" s="13"/>
      <c r="P66" s="13"/>
      <c r="Q66" s="19"/>
      <c r="T66" s="13"/>
      <c r="Y66" s="32" t="s">
        <v>70</v>
      </c>
      <c r="Z66" s="32" t="s">
        <v>530</v>
      </c>
      <c r="AF66" s="30"/>
    </row>
    <row r="67" spans="1:32" x14ac:dyDescent="0.2">
      <c r="A67" s="13"/>
      <c r="B67" s="13"/>
      <c r="F67" s="13"/>
      <c r="G67" s="19"/>
      <c r="K67" s="13"/>
      <c r="L67" s="13"/>
      <c r="O67" s="13"/>
      <c r="P67" s="13"/>
      <c r="Q67" s="19"/>
      <c r="T67" s="13"/>
      <c r="Y67" s="32" t="s">
        <v>399</v>
      </c>
      <c r="Z67" s="32" t="s">
        <v>531</v>
      </c>
      <c r="AF67" s="30"/>
    </row>
    <row r="68" spans="1:32" x14ac:dyDescent="0.2">
      <c r="A68" s="13"/>
      <c r="B68" s="13"/>
      <c r="F68" s="13"/>
      <c r="G68" s="19"/>
      <c r="K68" s="13"/>
      <c r="L68" s="13"/>
      <c r="O68" s="13"/>
      <c r="P68" s="13"/>
      <c r="Q68" s="19"/>
      <c r="T68" s="13"/>
      <c r="Y68" s="32" t="s">
        <v>400</v>
      </c>
      <c r="Z68" s="32" t="s">
        <v>532</v>
      </c>
      <c r="AF68" s="30"/>
    </row>
    <row r="69" spans="1:32" x14ac:dyDescent="0.2">
      <c r="A69" s="13"/>
      <c r="B69" s="13"/>
      <c r="F69" s="13"/>
      <c r="G69" s="19"/>
      <c r="K69" s="13"/>
      <c r="L69" s="13"/>
      <c r="O69" s="13"/>
      <c r="P69" s="13"/>
      <c r="Q69" s="19"/>
      <c r="T69" s="13"/>
      <c r="Y69" s="32" t="s">
        <v>401</v>
      </c>
      <c r="Z69" s="32" t="s">
        <v>533</v>
      </c>
      <c r="AF69" s="30"/>
    </row>
    <row r="70" spans="1:32" x14ac:dyDescent="0.2">
      <c r="A70" s="13"/>
      <c r="B70" s="13"/>
      <c r="Y70" s="32" t="s">
        <v>402</v>
      </c>
      <c r="Z70" s="32" t="s">
        <v>534</v>
      </c>
    </row>
    <row r="71" spans="1:32" x14ac:dyDescent="0.2">
      <c r="Y71" s="32" t="s">
        <v>403</v>
      </c>
      <c r="Z71" s="32" t="s">
        <v>535</v>
      </c>
    </row>
    <row r="72" spans="1:32" x14ac:dyDescent="0.2">
      <c r="Y72" s="32" t="s">
        <v>404</v>
      </c>
      <c r="Z72" s="32" t="s">
        <v>536</v>
      </c>
    </row>
    <row r="73" spans="1:32" x14ac:dyDescent="0.2">
      <c r="Y73" s="32" t="s">
        <v>405</v>
      </c>
      <c r="Z73" s="32" t="s">
        <v>537</v>
      </c>
    </row>
    <row r="74" spans="1:32" x14ac:dyDescent="0.2">
      <c r="Y74" s="32" t="s">
        <v>406</v>
      </c>
      <c r="Z74" s="32" t="s">
        <v>538</v>
      </c>
    </row>
    <row r="75" spans="1:32" x14ac:dyDescent="0.2">
      <c r="Y75" s="32" t="s">
        <v>407</v>
      </c>
      <c r="Z75" s="32" t="s">
        <v>539</v>
      </c>
    </row>
    <row r="76" spans="1:32" x14ac:dyDescent="0.2">
      <c r="Y76" s="32" t="s">
        <v>408</v>
      </c>
      <c r="Z76" s="32" t="s">
        <v>540</v>
      </c>
    </row>
    <row r="77" spans="1:32" x14ac:dyDescent="0.2">
      <c r="Y77" s="32" t="s">
        <v>409</v>
      </c>
      <c r="Z77" s="32" t="s">
        <v>541</v>
      </c>
    </row>
    <row r="78" spans="1:32" x14ac:dyDescent="0.2">
      <c r="Y78" s="32" t="s">
        <v>410</v>
      </c>
      <c r="Z78" s="32" t="s">
        <v>542</v>
      </c>
    </row>
    <row r="79" spans="1:32" x14ac:dyDescent="0.2">
      <c r="Y79" s="32" t="s">
        <v>411</v>
      </c>
      <c r="Z79" s="32" t="s">
        <v>543</v>
      </c>
    </row>
    <row r="80" spans="1:32" x14ac:dyDescent="0.2">
      <c r="Y80" s="32" t="s">
        <v>412</v>
      </c>
      <c r="Z80" s="32" t="s">
        <v>544</v>
      </c>
    </row>
    <row r="81" spans="25:26" x14ac:dyDescent="0.2">
      <c r="Y81" s="32" t="s">
        <v>413</v>
      </c>
      <c r="Z81" s="32" t="s">
        <v>545</v>
      </c>
    </row>
    <row r="82" spans="25:26" x14ac:dyDescent="0.2">
      <c r="Y82" s="32" t="s">
        <v>414</v>
      </c>
      <c r="Z82" s="32" t="s">
        <v>546</v>
      </c>
    </row>
    <row r="83" spans="25:26" x14ac:dyDescent="0.2">
      <c r="Y83" s="32" t="s">
        <v>415</v>
      </c>
      <c r="Z83" s="32" t="s">
        <v>547</v>
      </c>
    </row>
    <row r="84" spans="25:26" x14ac:dyDescent="0.2">
      <c r="Y84" s="32" t="s">
        <v>416</v>
      </c>
      <c r="Z84" s="32" t="s">
        <v>548</v>
      </c>
    </row>
    <row r="85" spans="25:26" x14ac:dyDescent="0.2">
      <c r="Y85" s="32" t="s">
        <v>417</v>
      </c>
      <c r="Z85" s="32" t="s">
        <v>549</v>
      </c>
    </row>
    <row r="86" spans="25:26" x14ac:dyDescent="0.2">
      <c r="Y86" s="32" t="s">
        <v>418</v>
      </c>
      <c r="Z86" s="32" t="s">
        <v>550</v>
      </c>
    </row>
    <row r="87" spans="25:26" x14ac:dyDescent="0.2">
      <c r="Y87" s="32" t="s">
        <v>419</v>
      </c>
      <c r="Z87" s="32" t="s">
        <v>551</v>
      </c>
    </row>
    <row r="88" spans="25:26" x14ac:dyDescent="0.2">
      <c r="Y88" s="32" t="s">
        <v>420</v>
      </c>
      <c r="Z88" s="32" t="s">
        <v>552</v>
      </c>
    </row>
    <row r="89" spans="25:26" x14ac:dyDescent="0.2">
      <c r="Y89" s="32" t="s">
        <v>421</v>
      </c>
      <c r="Z89" s="32" t="s">
        <v>553</v>
      </c>
    </row>
    <row r="90" spans="25:26" x14ac:dyDescent="0.2">
      <c r="Y90" s="32" t="s">
        <v>422</v>
      </c>
      <c r="Z90" s="32" t="s">
        <v>554</v>
      </c>
    </row>
    <row r="91" spans="25:26" x14ac:dyDescent="0.2">
      <c r="Y91" s="32" t="s">
        <v>423</v>
      </c>
      <c r="Z91" s="32" t="s">
        <v>555</v>
      </c>
    </row>
    <row r="92" spans="25:26" x14ac:dyDescent="0.2">
      <c r="Y92" s="32" t="s">
        <v>424</v>
      </c>
      <c r="Z92" s="32" t="s">
        <v>556</v>
      </c>
    </row>
    <row r="93" spans="25:26" x14ac:dyDescent="0.2">
      <c r="Y93" s="32" t="s">
        <v>425</v>
      </c>
      <c r="Z93" s="32" t="s">
        <v>557</v>
      </c>
    </row>
    <row r="94" spans="25:26" x14ac:dyDescent="0.2">
      <c r="Y94" s="32" t="s">
        <v>426</v>
      </c>
      <c r="Z94" s="32" t="s">
        <v>558</v>
      </c>
    </row>
    <row r="95" spans="25:26" x14ac:dyDescent="0.2">
      <c r="Y95" s="32" t="s">
        <v>427</v>
      </c>
      <c r="Z95" s="32" t="s">
        <v>559</v>
      </c>
    </row>
    <row r="96" spans="25:26" x14ac:dyDescent="0.2">
      <c r="Y96" s="32" t="s">
        <v>329</v>
      </c>
      <c r="Z96" s="32" t="s">
        <v>560</v>
      </c>
    </row>
    <row r="97" spans="25:26" x14ac:dyDescent="0.2">
      <c r="Y97" s="32" t="s">
        <v>428</v>
      </c>
      <c r="Z97" s="32" t="s">
        <v>561</v>
      </c>
    </row>
    <row r="98" spans="25:26" x14ac:dyDescent="0.2">
      <c r="Y98" s="32" t="s">
        <v>429</v>
      </c>
      <c r="Z98" s="32" t="s">
        <v>562</v>
      </c>
    </row>
    <row r="99" spans="25:26" x14ac:dyDescent="0.2">
      <c r="Y99" s="32" t="s">
        <v>459</v>
      </c>
      <c r="Z99" s="32" t="s">
        <v>563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2021-07-01T09:49:43Z</cp:lastPrinted>
  <dcterms:created xsi:type="dcterms:W3CDTF">2012-03-13T00:50:25Z</dcterms:created>
  <dcterms:modified xsi:type="dcterms:W3CDTF">2021-08-27T07:06:19Z</dcterms:modified>
</cp:coreProperties>
</file>