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filterPrivacy="1" defaultThemeVersion="124226"/>
  <xr:revisionPtr revIDLastSave="0" documentId="13_ncr:1_{37F9AABA-E643-4C89-8E12-865A1D745583}" xr6:coauthVersionLast="36" xr6:coauthVersionMax="36" xr10:uidLastSave="{00000000-0000-0000-0000-000000000000}"/>
  <bookViews>
    <workbookView xWindow="32772" yWindow="32772" windowWidth="24000" windowHeight="7596" xr2:uid="{00000000-000D-0000-FFFF-FFFF00000000}"/>
  </bookViews>
  <sheets>
    <sheet name="2-40" sheetId="3" r:id="rId1"/>
  </sheets>
  <definedNames>
    <definedName name="_xlnm.Print_Area" localSheetId="0">'2-40'!$A$1:$Z$28</definedName>
  </definedNames>
  <calcPr calcId="191029"/>
</workbook>
</file>

<file path=xl/calcChain.xml><?xml version="1.0" encoding="utf-8"?>
<calcChain xmlns="http://schemas.openxmlformats.org/spreadsheetml/2006/main">
  <c r="U10" i="3" l="1"/>
  <c r="U25" i="3"/>
  <c r="U22" i="3"/>
  <c r="U19" i="3"/>
  <c r="U16" i="3"/>
  <c r="U13" i="3"/>
  <c r="Q19" i="3"/>
  <c r="D19" i="3" s="1"/>
  <c r="Q16" i="3"/>
  <c r="Q13" i="3"/>
  <c r="Q25" i="3"/>
  <c r="Q22" i="3"/>
  <c r="Q10" i="3"/>
  <c r="J25" i="3"/>
  <c r="D25" i="3" s="1"/>
  <c r="J22" i="3"/>
  <c r="J19" i="3"/>
  <c r="J16" i="3"/>
  <c r="J13" i="3"/>
  <c r="J10" i="3"/>
  <c r="E25" i="3"/>
  <c r="E22" i="3"/>
  <c r="E19" i="3"/>
  <c r="E16" i="3"/>
  <c r="E13" i="3"/>
  <c r="D13" i="3" s="1"/>
  <c r="E10" i="3"/>
  <c r="D22" i="3"/>
  <c r="D16" i="3" l="1"/>
  <c r="D10" i="3"/>
  <c r="U26" i="3" l="1"/>
  <c r="Q26" i="3"/>
  <c r="J26" i="3"/>
  <c r="E26" i="3"/>
  <c r="D26" i="3"/>
  <c r="U23" i="3"/>
  <c r="Q23" i="3"/>
  <c r="J23" i="3"/>
  <c r="E23" i="3"/>
  <c r="D23" i="3"/>
  <c r="U20" i="3"/>
  <c r="Q20" i="3"/>
  <c r="J20" i="3"/>
  <c r="E20" i="3"/>
  <c r="D20" i="3"/>
  <c r="U17" i="3"/>
  <c r="Q17" i="3"/>
  <c r="J17" i="3"/>
  <c r="E17" i="3"/>
  <c r="D17" i="3"/>
  <c r="U14" i="3"/>
  <c r="Q14" i="3"/>
  <c r="J14" i="3"/>
  <c r="E14" i="3"/>
  <c r="D14" i="3"/>
  <c r="U11" i="3"/>
  <c r="Q11" i="3"/>
  <c r="J11" i="3"/>
  <c r="E11" i="3"/>
  <c r="D11" i="3"/>
  <c r="X9" i="3"/>
  <c r="J27" i="3" l="1"/>
  <c r="Z27" i="3"/>
  <c r="Y27" i="3"/>
  <c r="W27" i="3"/>
  <c r="V27" i="3"/>
  <c r="T27" i="3"/>
  <c r="S27" i="3"/>
  <c r="R27" i="3"/>
  <c r="P27" i="3"/>
  <c r="O27" i="3"/>
  <c r="N27" i="3"/>
  <c r="M27" i="3"/>
  <c r="L27" i="3"/>
  <c r="K27" i="3"/>
  <c r="I27" i="3"/>
  <c r="H27" i="3"/>
  <c r="G27" i="3"/>
  <c r="F27" i="3"/>
  <c r="U27" i="3"/>
  <c r="Z24" i="3"/>
  <c r="Y24" i="3"/>
  <c r="W24" i="3"/>
  <c r="V24" i="3"/>
  <c r="T24" i="3"/>
  <c r="S24" i="3"/>
  <c r="R24" i="3"/>
  <c r="P24" i="3"/>
  <c r="O24" i="3"/>
  <c r="N24" i="3"/>
  <c r="M24" i="3"/>
  <c r="L24" i="3"/>
  <c r="K24" i="3"/>
  <c r="I24" i="3"/>
  <c r="H24" i="3"/>
  <c r="G24" i="3"/>
  <c r="F24" i="3"/>
  <c r="U24" i="3"/>
  <c r="Q24" i="3"/>
  <c r="J24" i="3"/>
  <c r="E24" i="3"/>
  <c r="Z21" i="3"/>
  <c r="Y21" i="3"/>
  <c r="W21" i="3"/>
  <c r="V21" i="3"/>
  <c r="T21" i="3"/>
  <c r="S21" i="3"/>
  <c r="R21" i="3"/>
  <c r="P21" i="3"/>
  <c r="O21" i="3"/>
  <c r="N21" i="3"/>
  <c r="M21" i="3"/>
  <c r="L21" i="3"/>
  <c r="K21" i="3"/>
  <c r="I21" i="3"/>
  <c r="H21" i="3"/>
  <c r="G21" i="3"/>
  <c r="F21" i="3"/>
  <c r="U21" i="3"/>
  <c r="Q21" i="3"/>
  <c r="J21" i="3"/>
  <c r="E21" i="3"/>
  <c r="Z18" i="3"/>
  <c r="Y18" i="3"/>
  <c r="W18" i="3"/>
  <c r="V18" i="3"/>
  <c r="T18" i="3"/>
  <c r="S18" i="3"/>
  <c r="R18" i="3"/>
  <c r="P18" i="3"/>
  <c r="O18" i="3"/>
  <c r="N18" i="3"/>
  <c r="M18" i="3"/>
  <c r="L18" i="3"/>
  <c r="K18" i="3"/>
  <c r="I18" i="3"/>
  <c r="H18" i="3"/>
  <c r="G18" i="3"/>
  <c r="F18" i="3"/>
  <c r="U18" i="3"/>
  <c r="Q18" i="3"/>
  <c r="J18" i="3"/>
  <c r="E18" i="3"/>
  <c r="Z15" i="3"/>
  <c r="Y15" i="3"/>
  <c r="W15" i="3"/>
  <c r="V15" i="3"/>
  <c r="T15" i="3"/>
  <c r="S15" i="3"/>
  <c r="R15" i="3"/>
  <c r="P15" i="3"/>
  <c r="O15" i="3"/>
  <c r="N15" i="3"/>
  <c r="M15" i="3"/>
  <c r="L15" i="3"/>
  <c r="K15" i="3"/>
  <c r="I15" i="3"/>
  <c r="H15" i="3"/>
  <c r="G15" i="3"/>
  <c r="F15" i="3"/>
  <c r="U15" i="3"/>
  <c r="J15" i="3"/>
  <c r="E15" i="3"/>
  <c r="Z12" i="3"/>
  <c r="Y12" i="3"/>
  <c r="W12" i="3"/>
  <c r="V12" i="3"/>
  <c r="T12" i="3"/>
  <c r="S12" i="3"/>
  <c r="R12" i="3"/>
  <c r="P12" i="3"/>
  <c r="O12" i="3"/>
  <c r="N12" i="3"/>
  <c r="M12" i="3"/>
  <c r="L12" i="3"/>
  <c r="K12" i="3"/>
  <c r="I12" i="3"/>
  <c r="H12" i="3"/>
  <c r="G12" i="3"/>
  <c r="F12" i="3"/>
  <c r="Q12" i="3"/>
  <c r="J12" i="3"/>
  <c r="Z9" i="3"/>
  <c r="Y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T8" i="3"/>
  <c r="S8" i="3"/>
  <c r="L8" i="3"/>
  <c r="K8" i="3"/>
  <c r="D8" i="3"/>
  <c r="Z8" i="3"/>
  <c r="W8" i="3"/>
  <c r="R8" i="3"/>
  <c r="Q8" i="3"/>
  <c r="O8" i="3"/>
  <c r="J8" i="3"/>
  <c r="I8" i="3"/>
  <c r="G8" i="3"/>
  <c r="Y8" i="3"/>
  <c r="V8" i="3"/>
  <c r="U8" i="3"/>
  <c r="P8" i="3"/>
  <c r="N8" i="3"/>
  <c r="M8" i="3"/>
  <c r="H8" i="3"/>
  <c r="F8" i="3"/>
  <c r="E8" i="3"/>
  <c r="D27" i="3" l="1"/>
  <c r="D24" i="3"/>
  <c r="D21" i="3"/>
  <c r="E12" i="3"/>
  <c r="D12" i="3"/>
  <c r="D18" i="3"/>
  <c r="U12" i="3"/>
  <c r="Q15" i="3"/>
  <c r="Q27" i="3"/>
  <c r="E27" i="3"/>
  <c r="D15" i="3" l="1"/>
</calcChain>
</file>

<file path=xl/sharedStrings.xml><?xml version="1.0" encoding="utf-8"?>
<sst xmlns="http://schemas.openxmlformats.org/spreadsheetml/2006/main" count="71" uniqueCount="40">
  <si>
    <t>総　　数(人)</t>
    <rPh sb="3" eb="4">
      <t>スウ</t>
    </rPh>
    <rPh sb="5" eb="6">
      <t>ニン</t>
    </rPh>
    <phoneticPr fontId="3"/>
  </si>
  <si>
    <t>凶悪犯</t>
    <phoneticPr fontId="3"/>
  </si>
  <si>
    <t>粗暴犯</t>
    <phoneticPr fontId="3"/>
  </si>
  <si>
    <t>窃盗犯</t>
    <rPh sb="0" eb="3">
      <t>セットウハン</t>
    </rPh>
    <phoneticPr fontId="3"/>
  </si>
  <si>
    <t>知能犯</t>
    <phoneticPr fontId="3"/>
  </si>
  <si>
    <t>風俗犯</t>
    <phoneticPr fontId="3"/>
  </si>
  <si>
    <t>その他の刑法犯</t>
    <rPh sb="2" eb="3">
      <t>タ</t>
    </rPh>
    <rPh sb="4" eb="7">
      <t>ケイホウハン</t>
    </rPh>
    <phoneticPr fontId="3"/>
  </si>
  <si>
    <t>強盗</t>
  </si>
  <si>
    <t>放火</t>
  </si>
  <si>
    <t>凶器準備集合</t>
  </si>
  <si>
    <t>暴行</t>
  </si>
  <si>
    <t>傷害</t>
  </si>
  <si>
    <t>脅迫</t>
  </si>
  <si>
    <t>恐喝</t>
  </si>
  <si>
    <t>詐欺</t>
  </si>
  <si>
    <t>横領</t>
  </si>
  <si>
    <t>その他</t>
  </si>
  <si>
    <t>賭博</t>
  </si>
  <si>
    <t>わいせつ</t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</si>
  <si>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</si>
  <si>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</si>
  <si>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</si>
  <si>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</si>
  <si>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</si>
  <si>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</si>
  <si>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</si>
  <si>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総数</t>
    <rPh sb="0" eb="2">
      <t>ソウスウ</t>
    </rPh>
    <phoneticPr fontId="3"/>
  </si>
  <si>
    <t>犯罪少年</t>
    <rPh sb="0" eb="2">
      <t>ハンザイ</t>
    </rPh>
    <rPh sb="2" eb="4">
      <t>ショウネン</t>
    </rPh>
    <phoneticPr fontId="2"/>
  </si>
  <si>
    <t>殺人</t>
    <phoneticPr fontId="3"/>
  </si>
  <si>
    <t>増減数（人）</t>
    <rPh sb="0" eb="2">
      <t>ゾウゲン</t>
    </rPh>
    <rPh sb="2" eb="3">
      <t>スウ</t>
    </rPh>
    <rPh sb="4" eb="5">
      <t>ニン</t>
    </rPh>
    <phoneticPr fontId="3"/>
  </si>
  <si>
    <t>増減率（％）</t>
    <phoneticPr fontId="3"/>
  </si>
  <si>
    <t>令和４年</t>
    <rPh sb="0" eb="2">
      <t>レイワ</t>
    </rPh>
    <rPh sb="3" eb="4">
      <t>ネン</t>
    </rPh>
    <phoneticPr fontId="3"/>
  </si>
  <si>
    <t>区分</t>
    <rPh sb="0" eb="2">
      <t>クブン</t>
    </rPh>
    <phoneticPr fontId="3"/>
  </si>
  <si>
    <t>年次</t>
    <rPh sb="0" eb="2">
      <t>ネンジ</t>
    </rPh>
    <phoneticPr fontId="3"/>
  </si>
  <si>
    <t>統計2-40 刑法犯少年の年齢別、罪種別検挙人員（令和4年及び令和5年）</t>
    <rPh sb="0" eb="2">
      <t>トウケイ</t>
    </rPh>
    <rPh sb="25" eb="27">
      <t>レイワ</t>
    </rPh>
    <rPh sb="28" eb="29">
      <t>ネン</t>
    </rPh>
    <rPh sb="29" eb="30">
      <t>オヨ</t>
    </rPh>
    <rPh sb="31" eb="33">
      <t>レイワ</t>
    </rPh>
    <phoneticPr fontId="2"/>
  </si>
  <si>
    <t>令和５年</t>
    <rPh sb="0" eb="2">
      <t>レイワ</t>
    </rPh>
    <rPh sb="3" eb="4">
      <t>ネン</t>
    </rPh>
    <phoneticPr fontId="3"/>
  </si>
  <si>
    <t>性的姿態撮影等処罰法</t>
    <rPh sb="0" eb="2">
      <t>セイテキ</t>
    </rPh>
    <rPh sb="2" eb="4">
      <t>シタイ</t>
    </rPh>
    <rPh sb="4" eb="6">
      <t>サツエイ</t>
    </rPh>
    <rPh sb="6" eb="7">
      <t>トウ</t>
    </rPh>
    <rPh sb="7" eb="9">
      <t>ショバツ</t>
    </rPh>
    <rPh sb="9" eb="10">
      <t>ホウ</t>
    </rPh>
    <phoneticPr fontId="3"/>
  </si>
  <si>
    <t>－</t>
    <phoneticPr fontId="3"/>
  </si>
  <si>
    <t>注：刑法の一部が改正（令和５年７月13日施行）され、強制性交等の罪名、構成要件が改められたことに伴い、「強制性交等」を「不同意性交等」に変更した。</t>
    <phoneticPr fontId="3"/>
  </si>
  <si>
    <r>
      <rPr>
        <sz val="12"/>
        <color theme="1"/>
        <rFont val="ＭＳ ゴシック"/>
        <family val="3"/>
        <charset val="128"/>
      </rPr>
      <t>不同意</t>
    </r>
    <r>
      <rPr>
        <sz val="12"/>
        <rFont val="ＭＳ ゴシック"/>
        <family val="3"/>
        <charset val="128"/>
      </rPr>
      <t>性交等</t>
    </r>
    <rPh sb="0" eb="3">
      <t>フドウイ</t>
    </rPh>
    <rPh sb="3" eb="5">
      <t>セイコウ</t>
    </rPh>
    <rPh sb="5" eb="6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</si>
</sst>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??0.0;&quot;▲&quot;??0.0"/>
    <numFmt numFmtId="177" formatCode="??#,##0;&quot;▲&quot;#,##0"/>
  </numFmts>
  <fonts count="9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明朝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protection locked="0"/>
    </xf>
    <xf numFmtId="38" fontId="4" fillId="0" borderId="0" applyFont="0" applyFill="0" applyBorder="0" applyAlignment="0" applyProtection="0"/>
    <xf numFmtId="0" fontId="1" fillId="0" borderId="0">
      <protection locked="0"/>
    </xf>
    <xf numFmtId="0" fontId="1" fillId="0" borderId="0">
      <protection locked="0"/>
    </xf>
  </cellStyleXfs>
  <cellXfs count="68">
    <xf numFmtId="0" fontId="0" fillId="0" borderId="0" xfId="0">
      <protection locked="0"/>
    </xf>
    <xf numFmtId="0" fontId="6" fillId="0" borderId="0" xfId="2" applyFont="1" applyAlignment="1">
      <alignment horizontal="centerContinuous"/>
      <protection locked="0"/>
    </xf>
    <xf numFmtId="0" fontId="6" fillId="0" borderId="0" xfId="2" applyFont="1">
      <protection locked="0"/>
    </xf>
    <xf numFmtId="0" fontId="6" fillId="0" borderId="0" xfId="2" applyFont="1" applyAlignment="1">
      <alignment vertical="center"/>
      <protection locked="0"/>
    </xf>
    <xf numFmtId="0" fontId="6" fillId="0" borderId="0" xfId="2" applyFont="1" applyFill="1" applyAlignment="1">
      <alignment vertical="center"/>
      <protection locked="0"/>
    </xf>
    <xf numFmtId="0" fontId="6" fillId="0" borderId="2" xfId="2" applyFont="1" applyFill="1" applyBorder="1" applyAlignment="1" applyProtection="1">
      <alignment horizontal="distributed" vertical="center" justifyLastLine="1"/>
    </xf>
    <xf numFmtId="0" fontId="6" fillId="0" borderId="0" xfId="3" applyFont="1">
      <protection locked="0"/>
    </xf>
    <xf numFmtId="0" fontId="6" fillId="0" borderId="3" xfId="3" applyFont="1" applyBorder="1" applyAlignment="1" applyProtection="1">
      <alignment horizontal="center" vertical="center" textRotation="255" shrinkToFit="1"/>
    </xf>
    <xf numFmtId="0" fontId="6" fillId="0" borderId="4" xfId="2" applyFont="1" applyBorder="1">
      <protection locked="0"/>
    </xf>
    <xf numFmtId="0" fontId="6" fillId="0" borderId="5" xfId="2" applyFont="1" applyBorder="1">
      <protection locked="0"/>
    </xf>
    <xf numFmtId="0" fontId="6" fillId="0" borderId="6" xfId="2" applyFont="1" applyBorder="1">
      <protection locked="0"/>
    </xf>
    <xf numFmtId="0" fontId="6" fillId="0" borderId="7" xfId="3" applyFont="1" applyBorder="1" applyAlignment="1" applyProtection="1">
      <alignment horizontal="center" vertical="center" textRotation="255"/>
    </xf>
    <xf numFmtId="0" fontId="6" fillId="0" borderId="8" xfId="3" applyFont="1" applyBorder="1" applyAlignment="1" applyProtection="1">
      <alignment horizontal="centerContinuous" vertical="center"/>
    </xf>
    <xf numFmtId="0" fontId="6" fillId="0" borderId="8" xfId="3" applyFont="1" applyBorder="1" applyAlignment="1">
      <alignment horizontal="centerContinuous" vertical="center"/>
      <protection locked="0"/>
    </xf>
    <xf numFmtId="0" fontId="6" fillId="0" borderId="9" xfId="3" applyFont="1" applyBorder="1" applyAlignment="1">
      <alignment vertical="center"/>
      <protection locked="0"/>
    </xf>
    <xf numFmtId="177" fontId="6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6" fillId="0" borderId="7" xfId="3" applyFont="1" applyFill="1" applyBorder="1" applyAlignment="1" applyProtection="1">
      <alignment horizontal="center" vertical="center" textRotation="255"/>
    </xf>
    <xf numFmtId="38" fontId="7" fillId="0" borderId="2" xfId="1" applyFont="1" applyFill="1" applyBorder="1" applyAlignment="1" applyProtection="1">
      <alignment vertical="center"/>
    </xf>
    <xf numFmtId="38" fontId="7" fillId="0" borderId="1" xfId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vertical="center"/>
    </xf>
    <xf numFmtId="38" fontId="7" fillId="0" borderId="10" xfId="1" applyFont="1" applyFill="1" applyBorder="1" applyAlignment="1" applyProtection="1">
      <alignment vertical="center"/>
    </xf>
    <xf numFmtId="176" fontId="7" fillId="0" borderId="1" xfId="2" applyNumberFormat="1" applyFont="1" applyFill="1" applyBorder="1" applyAlignment="1" applyProtection="1">
      <alignment horizontal="right" vertical="center" shrinkToFit="1"/>
    </xf>
    <xf numFmtId="176" fontId="7" fillId="0" borderId="7" xfId="2" applyNumberFormat="1" applyFont="1" applyFill="1" applyBorder="1" applyAlignment="1" applyProtection="1">
      <alignment horizontal="right" vertical="center" shrinkToFit="1"/>
    </xf>
    <xf numFmtId="176" fontId="7" fillId="0" borderId="11" xfId="2" applyNumberFormat="1" applyFont="1" applyFill="1" applyBorder="1" applyAlignment="1" applyProtection="1">
      <alignment horizontal="right" vertical="center" shrinkToFit="1"/>
    </xf>
    <xf numFmtId="38" fontId="7" fillId="0" borderId="1" xfId="1" applyFont="1" applyFill="1" applyBorder="1" applyAlignment="1" applyProtection="1">
      <alignment vertical="center" shrinkToFit="1"/>
    </xf>
    <xf numFmtId="38" fontId="7" fillId="0" borderId="7" xfId="1" applyFont="1" applyFill="1" applyBorder="1" applyAlignment="1" applyProtection="1">
      <alignment vertical="center" shrinkToFit="1"/>
    </xf>
    <xf numFmtId="38" fontId="7" fillId="0" borderId="10" xfId="1" applyFont="1" applyFill="1" applyBorder="1" applyAlignment="1" applyProtection="1">
      <alignment vertical="center" shrinkToFit="1"/>
    </xf>
    <xf numFmtId="176" fontId="7" fillId="0" borderId="10" xfId="2" applyNumberFormat="1" applyFont="1" applyFill="1" applyBorder="1" applyAlignment="1" applyProtection="1">
      <alignment horizontal="right" vertical="center" shrinkToFit="1"/>
    </xf>
    <xf numFmtId="176" fontId="6" fillId="0" borderId="19" xfId="2" applyNumberFormat="1" applyFont="1" applyFill="1" applyBorder="1" applyAlignment="1" applyProtection="1">
      <alignment horizontal="right" vertical="center" shrinkToFit="1"/>
    </xf>
    <xf numFmtId="176" fontId="6" fillId="0" borderId="20" xfId="2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protection locked="0"/>
    </xf>
    <xf numFmtId="0" fontId="6" fillId="0" borderId="7" xfId="2" applyFont="1" applyFill="1" applyBorder="1" applyAlignment="1" applyProtection="1">
      <alignment horizontal="distributed" vertical="center" justifyLastLine="1"/>
    </xf>
    <xf numFmtId="0" fontId="6" fillId="0" borderId="21" xfId="2" applyFont="1" applyFill="1" applyBorder="1" applyAlignment="1" applyProtection="1">
      <alignment horizontal="distributed" vertical="center" justifyLastLine="1"/>
    </xf>
    <xf numFmtId="0" fontId="5" fillId="0" borderId="0" xfId="2" applyFont="1" applyAlignment="1" applyProtection="1">
      <alignment vertical="center"/>
    </xf>
    <xf numFmtId="0" fontId="6" fillId="0" borderId="6" xfId="3" applyFont="1" applyBorder="1" applyAlignment="1" applyProtection="1">
      <alignment vertical="top"/>
    </xf>
    <xf numFmtId="0" fontId="6" fillId="0" borderId="22" xfId="3" applyFont="1" applyBorder="1" applyAlignment="1" applyProtection="1">
      <alignment vertical="top"/>
    </xf>
    <xf numFmtId="0" fontId="6" fillId="0" borderId="13" xfId="3" applyFont="1" applyBorder="1" applyAlignment="1" applyProtection="1">
      <alignment vertical="top"/>
    </xf>
    <xf numFmtId="0" fontId="6" fillId="0" borderId="0" xfId="3" applyFont="1" applyBorder="1" applyAlignment="1" applyProtection="1">
      <alignment vertical="top"/>
    </xf>
    <xf numFmtId="0" fontId="6" fillId="0" borderId="15" xfId="3" applyFont="1" applyBorder="1" applyAlignment="1" applyProtection="1">
      <alignment vertical="top"/>
    </xf>
    <xf numFmtId="0" fontId="6" fillId="0" borderId="8" xfId="3" applyFont="1" applyBorder="1" applyAlignment="1" applyProtection="1">
      <alignment vertical="top"/>
    </xf>
    <xf numFmtId="0" fontId="6" fillId="0" borderId="9" xfId="3" applyFont="1" applyBorder="1" applyAlignment="1" applyProtection="1">
      <alignment vertical="top"/>
    </xf>
    <xf numFmtId="0" fontId="6" fillId="0" borderId="7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right" vertical="top"/>
    </xf>
    <xf numFmtId="0" fontId="6" fillId="0" borderId="0" xfId="3" applyFont="1" applyBorder="1" applyAlignment="1">
      <alignment horizontal="centerContinuous" vertical="center"/>
      <protection locked="0"/>
    </xf>
    <xf numFmtId="0" fontId="8" fillId="0" borderId="1" xfId="3" applyFont="1" applyBorder="1" applyAlignment="1" applyProtection="1">
      <alignment horizontal="center" vertical="center" textRotation="255"/>
    </xf>
    <xf numFmtId="38" fontId="6" fillId="0" borderId="2" xfId="1" applyFont="1" applyFill="1" applyBorder="1" applyAlignment="1" applyProtection="1">
      <alignment vertical="center" shrinkToFit="1"/>
    </xf>
    <xf numFmtId="38" fontId="6" fillId="0" borderId="1" xfId="1" applyFont="1" applyFill="1" applyBorder="1" applyAlignment="1" applyProtection="1">
      <alignment vertical="center" shrinkToFit="1"/>
    </xf>
    <xf numFmtId="38" fontId="6" fillId="0" borderId="2" xfId="1" applyFont="1" applyFill="1" applyBorder="1" applyAlignment="1" applyProtection="1">
      <alignment horizontal="right" vertical="center" shrinkToFit="1"/>
    </xf>
    <xf numFmtId="0" fontId="6" fillId="0" borderId="13" xfId="3" applyFont="1" applyBorder="1" applyAlignment="1" applyProtection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  <protection locked="0"/>
    </xf>
    <xf numFmtId="0" fontId="6" fillId="0" borderId="6" xfId="3" applyFont="1" applyBorder="1" applyAlignment="1" applyProtection="1">
      <alignment horizontal="center" vertical="center" textRotation="255"/>
    </xf>
    <xf numFmtId="0" fontId="6" fillId="0" borderId="7" xfId="3" applyFont="1" applyBorder="1" applyAlignment="1" applyProtection="1">
      <alignment horizontal="center" vertical="center" textRotation="255"/>
    </xf>
    <xf numFmtId="0" fontId="6" fillId="0" borderId="6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3" xfId="2" applyFont="1" applyBorder="1" applyAlignment="1" applyProtection="1">
      <alignment horizontal="center" vertical="center"/>
    </xf>
    <xf numFmtId="0" fontId="6" fillId="0" borderId="15" xfId="2" applyFont="1" applyBorder="1" applyAlignment="1" applyProtection="1">
      <alignment horizontal="center" vertical="center"/>
    </xf>
    <xf numFmtId="0" fontId="6" fillId="0" borderId="16" xfId="2" applyFont="1" applyBorder="1" applyAlignment="1" applyProtection="1">
      <alignment horizontal="center" vertical="center"/>
    </xf>
    <xf numFmtId="0" fontId="6" fillId="0" borderId="17" xfId="2" applyFont="1" applyBorder="1" applyAlignment="1" applyProtection="1">
      <alignment horizontal="center" vertical="center"/>
    </xf>
    <xf numFmtId="0" fontId="6" fillId="0" borderId="12" xfId="2" applyFont="1" applyBorder="1" applyAlignment="1">
      <alignment horizontal="center" vertical="distributed" textRotation="255" justifyLastLine="1"/>
      <protection locked="0"/>
    </xf>
    <xf numFmtId="0" fontId="6" fillId="0" borderId="12" xfId="0" applyFont="1" applyBorder="1">
      <protection locked="0"/>
    </xf>
    <xf numFmtId="0" fontId="6" fillId="0" borderId="3" xfId="0" applyFont="1" applyBorder="1">
      <protection locked="0"/>
    </xf>
    <xf numFmtId="0" fontId="6" fillId="0" borderId="12" xfId="2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  <protection locked="0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12" xfId="3" applyFont="1" applyBorder="1" applyAlignment="1" applyProtection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  <protection locked="0"/>
    </xf>
    <xf numFmtId="0" fontId="6" fillId="0" borderId="13" xfId="3" applyFont="1" applyBorder="1" applyAlignment="1">
      <alignment horizontal="center" vertical="center" textRotation="255"/>
      <protection locked="0"/>
    </xf>
  </cellXfs>
  <cellStyles count="4">
    <cellStyle name="桁区切り" xfId="1" builtinId="6"/>
    <cellStyle name="標準" xfId="0" builtinId="0"/>
    <cellStyle name="標準_表2" xfId="2" xr:uid="{00000000-0005-0000-0000-000002000000}"/>
    <cellStyle name="標準_表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</xdr:colOff>
      <xdr:row>2</xdr:row>
      <xdr:rowOff>0</xdr:rowOff>
    </xdr:from>
    <xdr:to>
      <xdr:col>3</xdr:col>
      <xdr:colOff>11723</xdr:colOff>
      <xdr:row>5</xdr:row>
      <xdr:rowOff>5861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5C280CC-9928-4DC0-B732-D4745A50B7DA}"/>
            </a:ext>
          </a:extLst>
        </xdr:cNvPr>
        <xdr:cNvCxnSpPr/>
      </xdr:nvCxnSpPr>
      <xdr:spPr>
        <a:xfrm>
          <a:off x="21771" y="386862"/>
          <a:ext cx="1977014" cy="1858107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Z28"/>
  <sheetViews>
    <sheetView tabSelected="1" view="pageBreakPreview" zoomScale="70" zoomScaleNormal="68" zoomScaleSheetLayoutView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"/>
    </sheetView>
  </sheetViews>
  <sheetFormatPr defaultColWidth="9" defaultRowHeight="14.4"/>
  <cols>
    <col min="1" max="1" width="3.59765625" style="2" customWidth="1"/>
    <col min="2" max="2" width="6.5" style="2" bestFit="1" customWidth="1"/>
    <col min="3" max="3" width="15.8984375" style="2" customWidth="1"/>
    <col min="4" max="26" width="10.09765625" style="2" customWidth="1"/>
    <col min="27" max="16384" width="9" style="2"/>
  </cols>
  <sheetData>
    <row r="1" spans="1:26" ht="16.2">
      <c r="A1" s="33" t="s">
        <v>34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1"/>
      <c r="X1" s="1"/>
      <c r="Y1" s="1"/>
      <c r="Z1" s="1"/>
    </row>
    <row r="3" spans="1:26">
      <c r="A3" s="34"/>
      <c r="B3" s="35"/>
      <c r="C3" s="42" t="s">
        <v>32</v>
      </c>
      <c r="D3" s="10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</row>
    <row r="4" spans="1:26" s="6" customFormat="1" ht="14.25" customHeight="1">
      <c r="A4" s="36"/>
      <c r="B4" s="37"/>
      <c r="C4" s="38"/>
      <c r="D4" s="65" t="s">
        <v>0</v>
      </c>
      <c r="E4" s="67" t="s">
        <v>1</v>
      </c>
      <c r="F4" s="12"/>
      <c r="G4" s="13"/>
      <c r="H4" s="13"/>
      <c r="I4" s="13"/>
      <c r="J4" s="67" t="s">
        <v>2</v>
      </c>
      <c r="K4" s="12"/>
      <c r="L4" s="12"/>
      <c r="M4" s="13"/>
      <c r="N4" s="12"/>
      <c r="O4" s="13"/>
      <c r="P4" s="65" t="s">
        <v>3</v>
      </c>
      <c r="Q4" s="48" t="s">
        <v>4</v>
      </c>
      <c r="R4" s="13"/>
      <c r="S4" s="13"/>
      <c r="T4" s="13"/>
      <c r="U4" s="48" t="s">
        <v>5</v>
      </c>
      <c r="V4" s="13"/>
      <c r="W4" s="13"/>
      <c r="X4" s="43"/>
      <c r="Y4" s="50" t="s">
        <v>6</v>
      </c>
      <c r="Z4" s="14"/>
    </row>
    <row r="5" spans="1:26" s="6" customFormat="1" ht="130.05000000000001" customHeight="1">
      <c r="A5" s="41" t="s">
        <v>33</v>
      </c>
      <c r="B5" s="39"/>
      <c r="C5" s="40"/>
      <c r="D5" s="66"/>
      <c r="E5" s="49"/>
      <c r="F5" s="11" t="s">
        <v>28</v>
      </c>
      <c r="G5" s="11" t="s">
        <v>7</v>
      </c>
      <c r="H5" s="11" t="s">
        <v>8</v>
      </c>
      <c r="I5" s="16" t="s">
        <v>39</v>
      </c>
      <c r="J5" s="49"/>
      <c r="K5" s="11" t="s">
        <v>9</v>
      </c>
      <c r="L5" s="11" t="s">
        <v>10</v>
      </c>
      <c r="M5" s="11" t="s">
        <v>11</v>
      </c>
      <c r="N5" s="11" t="s">
        <v>12</v>
      </c>
      <c r="O5" s="11" t="s">
        <v>13</v>
      </c>
      <c r="P5" s="66"/>
      <c r="Q5" s="49"/>
      <c r="R5" s="11" t="s">
        <v>14</v>
      </c>
      <c r="S5" s="11" t="s">
        <v>15</v>
      </c>
      <c r="T5" s="11" t="s">
        <v>16</v>
      </c>
      <c r="U5" s="49"/>
      <c r="V5" s="11" t="s">
        <v>17</v>
      </c>
      <c r="W5" s="11" t="s">
        <v>18</v>
      </c>
      <c r="X5" s="44" t="s">
        <v>36</v>
      </c>
      <c r="Y5" s="51"/>
      <c r="Z5" s="7" t="s">
        <v>19</v>
      </c>
    </row>
    <row r="6" spans="1:26" s="3" customFormat="1" ht="21.75" customHeight="1">
      <c r="A6" s="52" t="s">
        <v>26</v>
      </c>
      <c r="B6" s="53"/>
      <c r="C6" s="5" t="s">
        <v>35</v>
      </c>
      <c r="D6" s="45">
        <v>18949</v>
      </c>
      <c r="E6" s="45">
        <v>606</v>
      </c>
      <c r="F6" s="45">
        <v>43</v>
      </c>
      <c r="G6" s="45">
        <v>329</v>
      </c>
      <c r="H6" s="45">
        <v>43</v>
      </c>
      <c r="I6" s="45">
        <v>191</v>
      </c>
      <c r="J6" s="45">
        <v>3570</v>
      </c>
      <c r="K6" s="45">
        <v>8</v>
      </c>
      <c r="L6" s="45">
        <v>875</v>
      </c>
      <c r="M6" s="45">
        <v>2058</v>
      </c>
      <c r="N6" s="45">
        <v>215</v>
      </c>
      <c r="O6" s="45">
        <v>414</v>
      </c>
      <c r="P6" s="45">
        <v>9855</v>
      </c>
      <c r="Q6" s="45">
        <v>796</v>
      </c>
      <c r="R6" s="45">
        <v>723</v>
      </c>
      <c r="S6" s="45">
        <v>18</v>
      </c>
      <c r="T6" s="45">
        <v>55</v>
      </c>
      <c r="U6" s="45">
        <v>636</v>
      </c>
      <c r="V6" s="45">
        <v>3</v>
      </c>
      <c r="W6" s="45">
        <v>522</v>
      </c>
      <c r="X6" s="45">
        <v>111</v>
      </c>
      <c r="Y6" s="45">
        <v>3486</v>
      </c>
      <c r="Z6" s="46">
        <v>1427</v>
      </c>
    </row>
    <row r="7" spans="1:26" s="3" customFormat="1" ht="21.75" customHeight="1">
      <c r="A7" s="54"/>
      <c r="B7" s="55"/>
      <c r="C7" s="5" t="s">
        <v>31</v>
      </c>
      <c r="D7" s="45">
        <v>14887</v>
      </c>
      <c r="E7" s="45">
        <v>495</v>
      </c>
      <c r="F7" s="45">
        <v>49</v>
      </c>
      <c r="G7" s="45">
        <v>235</v>
      </c>
      <c r="H7" s="45">
        <v>38</v>
      </c>
      <c r="I7" s="45">
        <v>173</v>
      </c>
      <c r="J7" s="45">
        <v>2844</v>
      </c>
      <c r="K7" s="45">
        <v>22</v>
      </c>
      <c r="L7" s="45">
        <v>796</v>
      </c>
      <c r="M7" s="45">
        <v>1552</v>
      </c>
      <c r="N7" s="45">
        <v>186</v>
      </c>
      <c r="O7" s="45">
        <v>288</v>
      </c>
      <c r="P7" s="45">
        <v>7503</v>
      </c>
      <c r="Q7" s="45">
        <v>750</v>
      </c>
      <c r="R7" s="45">
        <v>675</v>
      </c>
      <c r="S7" s="45">
        <v>12</v>
      </c>
      <c r="T7" s="45">
        <v>63</v>
      </c>
      <c r="U7" s="45">
        <v>477</v>
      </c>
      <c r="V7" s="45">
        <v>2</v>
      </c>
      <c r="W7" s="45">
        <v>475</v>
      </c>
      <c r="X7" s="47" t="s">
        <v>37</v>
      </c>
      <c r="Y7" s="45">
        <v>2818</v>
      </c>
      <c r="Z7" s="46">
        <v>1148</v>
      </c>
    </row>
    <row r="8" spans="1:26" s="3" customFormat="1" ht="21.75" customHeight="1">
      <c r="A8" s="54"/>
      <c r="B8" s="55"/>
      <c r="C8" s="5" t="s">
        <v>29</v>
      </c>
      <c r="D8" s="15">
        <f>D6-D7</f>
        <v>4062</v>
      </c>
      <c r="E8" s="15">
        <f t="shared" ref="E8:Z8" si="0">E6-E7</f>
        <v>111</v>
      </c>
      <c r="F8" s="15">
        <f t="shared" si="0"/>
        <v>-6</v>
      </c>
      <c r="G8" s="15">
        <f t="shared" si="0"/>
        <v>94</v>
      </c>
      <c r="H8" s="15">
        <f t="shared" si="0"/>
        <v>5</v>
      </c>
      <c r="I8" s="15">
        <f t="shared" si="0"/>
        <v>18</v>
      </c>
      <c r="J8" s="15">
        <f t="shared" si="0"/>
        <v>726</v>
      </c>
      <c r="K8" s="15">
        <f t="shared" si="0"/>
        <v>-14</v>
      </c>
      <c r="L8" s="15">
        <f t="shared" si="0"/>
        <v>79</v>
      </c>
      <c r="M8" s="15">
        <f t="shared" si="0"/>
        <v>506</v>
      </c>
      <c r="N8" s="15">
        <f t="shared" si="0"/>
        <v>29</v>
      </c>
      <c r="O8" s="15">
        <f t="shared" si="0"/>
        <v>126</v>
      </c>
      <c r="P8" s="15">
        <f t="shared" si="0"/>
        <v>2352</v>
      </c>
      <c r="Q8" s="15">
        <f t="shared" si="0"/>
        <v>46</v>
      </c>
      <c r="R8" s="15">
        <f t="shared" si="0"/>
        <v>48</v>
      </c>
      <c r="S8" s="15">
        <f t="shared" si="0"/>
        <v>6</v>
      </c>
      <c r="T8" s="15">
        <f t="shared" si="0"/>
        <v>-8</v>
      </c>
      <c r="U8" s="15">
        <f t="shared" si="0"/>
        <v>159</v>
      </c>
      <c r="V8" s="15">
        <f t="shared" si="0"/>
        <v>1</v>
      </c>
      <c r="W8" s="15">
        <f t="shared" si="0"/>
        <v>47</v>
      </c>
      <c r="X8" s="47" t="s">
        <v>37</v>
      </c>
      <c r="Y8" s="15">
        <f t="shared" si="0"/>
        <v>668</v>
      </c>
      <c r="Z8" s="15">
        <f t="shared" si="0"/>
        <v>279</v>
      </c>
    </row>
    <row r="9" spans="1:26" s="3" customFormat="1" ht="21.75" customHeight="1" thickBot="1">
      <c r="A9" s="56"/>
      <c r="B9" s="57"/>
      <c r="C9" s="32" t="s">
        <v>30</v>
      </c>
      <c r="D9" s="28">
        <f>IF(D7=0,"－",(D6-D7)/D7*100)</f>
        <v>27.285551152011823</v>
      </c>
      <c r="E9" s="28">
        <f t="shared" ref="E9:Z9" si="1">IF(E7=0,"－",(E6-E7)/E7*100)</f>
        <v>22.424242424242426</v>
      </c>
      <c r="F9" s="28">
        <f t="shared" si="1"/>
        <v>-12.244897959183673</v>
      </c>
      <c r="G9" s="28">
        <f t="shared" si="1"/>
        <v>40</v>
      </c>
      <c r="H9" s="28">
        <f t="shared" si="1"/>
        <v>13.157894736842104</v>
      </c>
      <c r="I9" s="28">
        <f t="shared" si="1"/>
        <v>10.404624277456648</v>
      </c>
      <c r="J9" s="28">
        <f t="shared" si="1"/>
        <v>25.527426160337551</v>
      </c>
      <c r="K9" s="28">
        <f t="shared" si="1"/>
        <v>-63.636363636363633</v>
      </c>
      <c r="L9" s="28">
        <f t="shared" si="1"/>
        <v>9.924623115577889</v>
      </c>
      <c r="M9" s="28">
        <f t="shared" si="1"/>
        <v>32.603092783505154</v>
      </c>
      <c r="N9" s="28">
        <f t="shared" si="1"/>
        <v>15.591397849462366</v>
      </c>
      <c r="O9" s="28">
        <f t="shared" si="1"/>
        <v>43.75</v>
      </c>
      <c r="P9" s="28">
        <f t="shared" si="1"/>
        <v>31.347461015593765</v>
      </c>
      <c r="Q9" s="28">
        <f t="shared" si="1"/>
        <v>6.1333333333333329</v>
      </c>
      <c r="R9" s="28">
        <f t="shared" si="1"/>
        <v>7.1111111111111107</v>
      </c>
      <c r="S9" s="28">
        <f t="shared" si="1"/>
        <v>50</v>
      </c>
      <c r="T9" s="28">
        <f t="shared" si="1"/>
        <v>-12.698412698412698</v>
      </c>
      <c r="U9" s="28">
        <f t="shared" si="1"/>
        <v>33.333333333333329</v>
      </c>
      <c r="V9" s="28">
        <f t="shared" si="1"/>
        <v>50</v>
      </c>
      <c r="W9" s="28">
        <f t="shared" si="1"/>
        <v>9.8947368421052637</v>
      </c>
      <c r="X9" s="28" t="str">
        <f t="shared" ref="X9" si="2">IF(X7=0,"－",(X6-X7)/X7*100)</f>
        <v>－</v>
      </c>
      <c r="Y9" s="28">
        <f t="shared" si="1"/>
        <v>23.704755145493259</v>
      </c>
      <c r="Z9" s="29">
        <f t="shared" si="1"/>
        <v>24.303135888501743</v>
      </c>
    </row>
    <row r="10" spans="1:26" s="3" customFormat="1" ht="21.75" customHeight="1" thickTop="1">
      <c r="A10" s="58" t="s">
        <v>27</v>
      </c>
      <c r="B10" s="61" t="s">
        <v>20</v>
      </c>
      <c r="C10" s="31" t="s">
        <v>35</v>
      </c>
      <c r="D10" s="17">
        <f>SUM(E10,J10,P10,Q10,U10,Y10)</f>
        <v>2604</v>
      </c>
      <c r="E10" s="18">
        <f>SUM(F10:I10)</f>
        <v>42</v>
      </c>
      <c r="F10" s="19">
        <v>2</v>
      </c>
      <c r="G10" s="19">
        <v>16</v>
      </c>
      <c r="H10" s="19">
        <v>6</v>
      </c>
      <c r="I10" s="19">
        <v>18</v>
      </c>
      <c r="J10" s="19">
        <f>SUM(K10:O10)</f>
        <v>484</v>
      </c>
      <c r="K10" s="19">
        <v>0</v>
      </c>
      <c r="L10" s="19">
        <v>153</v>
      </c>
      <c r="M10" s="19">
        <v>285</v>
      </c>
      <c r="N10" s="19">
        <v>23</v>
      </c>
      <c r="O10" s="19">
        <v>23</v>
      </c>
      <c r="P10" s="19">
        <v>1522</v>
      </c>
      <c r="Q10" s="19">
        <f>SUM(R10:T10)</f>
        <v>23</v>
      </c>
      <c r="R10" s="19">
        <v>22</v>
      </c>
      <c r="S10" s="19">
        <v>0</v>
      </c>
      <c r="T10" s="19">
        <v>1</v>
      </c>
      <c r="U10" s="19">
        <f>SUM(V10:X10)</f>
        <v>108</v>
      </c>
      <c r="V10" s="19">
        <v>0</v>
      </c>
      <c r="W10" s="19">
        <v>101</v>
      </c>
      <c r="X10" s="19">
        <v>7</v>
      </c>
      <c r="Y10" s="19">
        <v>425</v>
      </c>
      <c r="Z10" s="20">
        <v>131</v>
      </c>
    </row>
    <row r="11" spans="1:26" s="3" customFormat="1" ht="21.75" customHeight="1">
      <c r="A11" s="59"/>
      <c r="B11" s="62"/>
      <c r="C11" s="31" t="s">
        <v>31</v>
      </c>
      <c r="D11" s="17">
        <f>SUM(E11,J11,P11,Q11,U11,Y11)</f>
        <v>1859</v>
      </c>
      <c r="E11" s="18">
        <f>SUM(F11:I11)</f>
        <v>32</v>
      </c>
      <c r="F11" s="19">
        <v>3</v>
      </c>
      <c r="G11" s="19">
        <v>2</v>
      </c>
      <c r="H11" s="19">
        <v>11</v>
      </c>
      <c r="I11" s="19">
        <v>16</v>
      </c>
      <c r="J11" s="19">
        <f>SUM(K11:O11)</f>
        <v>368</v>
      </c>
      <c r="K11" s="19">
        <v>0</v>
      </c>
      <c r="L11" s="19">
        <v>140</v>
      </c>
      <c r="M11" s="19">
        <v>182</v>
      </c>
      <c r="N11" s="19">
        <v>28</v>
      </c>
      <c r="O11" s="19">
        <v>18</v>
      </c>
      <c r="P11" s="19">
        <v>1012</v>
      </c>
      <c r="Q11" s="19">
        <f>SUM(R11:T11)</f>
        <v>33</v>
      </c>
      <c r="R11" s="19">
        <v>28</v>
      </c>
      <c r="S11" s="19">
        <v>2</v>
      </c>
      <c r="T11" s="19">
        <v>3</v>
      </c>
      <c r="U11" s="19">
        <f>SUM(V11:W11)</f>
        <v>101</v>
      </c>
      <c r="V11" s="19">
        <v>0</v>
      </c>
      <c r="W11" s="19">
        <v>101</v>
      </c>
      <c r="X11" s="47" t="s">
        <v>37</v>
      </c>
      <c r="Y11" s="19">
        <v>313</v>
      </c>
      <c r="Z11" s="20">
        <v>117</v>
      </c>
    </row>
    <row r="12" spans="1:26" s="3" customFormat="1" ht="21.75" customHeight="1">
      <c r="A12" s="59"/>
      <c r="B12" s="63"/>
      <c r="C12" s="5" t="s">
        <v>30</v>
      </c>
      <c r="D12" s="21">
        <f t="shared" ref="D12:Z12" si="3">IF(D11=0,"－",(D10-D11)/D11*100)</f>
        <v>40.075309306078537</v>
      </c>
      <c r="E12" s="22">
        <f t="shared" si="3"/>
        <v>31.25</v>
      </c>
      <c r="F12" s="22">
        <f t="shared" si="3"/>
        <v>-33.333333333333329</v>
      </c>
      <c r="G12" s="22">
        <f t="shared" si="3"/>
        <v>700</v>
      </c>
      <c r="H12" s="22">
        <f t="shared" si="3"/>
        <v>-45.454545454545453</v>
      </c>
      <c r="I12" s="22">
        <f t="shared" si="3"/>
        <v>12.5</v>
      </c>
      <c r="J12" s="22">
        <f t="shared" si="3"/>
        <v>31.521739130434785</v>
      </c>
      <c r="K12" s="22" t="str">
        <f t="shared" si="3"/>
        <v>－</v>
      </c>
      <c r="L12" s="22">
        <f t="shared" si="3"/>
        <v>9.2857142857142865</v>
      </c>
      <c r="M12" s="22">
        <f t="shared" si="3"/>
        <v>56.593406593406591</v>
      </c>
      <c r="N12" s="22">
        <f t="shared" si="3"/>
        <v>-17.857142857142858</v>
      </c>
      <c r="O12" s="22">
        <f t="shared" si="3"/>
        <v>27.777777777777779</v>
      </c>
      <c r="P12" s="22">
        <f t="shared" si="3"/>
        <v>50.395256916996047</v>
      </c>
      <c r="Q12" s="22">
        <f t="shared" si="3"/>
        <v>-30.303030303030305</v>
      </c>
      <c r="R12" s="22">
        <f t="shared" si="3"/>
        <v>-21.428571428571427</v>
      </c>
      <c r="S12" s="22">
        <f t="shared" si="3"/>
        <v>-100</v>
      </c>
      <c r="T12" s="22">
        <f t="shared" si="3"/>
        <v>-66.666666666666657</v>
      </c>
      <c r="U12" s="22">
        <f t="shared" si="3"/>
        <v>6.9306930693069315</v>
      </c>
      <c r="V12" s="22" t="str">
        <f t="shared" si="3"/>
        <v>－</v>
      </c>
      <c r="W12" s="22">
        <f t="shared" si="3"/>
        <v>0</v>
      </c>
      <c r="X12" s="47" t="s">
        <v>37</v>
      </c>
      <c r="Y12" s="22">
        <f t="shared" si="3"/>
        <v>35.782747603833862</v>
      </c>
      <c r="Z12" s="23">
        <f t="shared" si="3"/>
        <v>11.965811965811966</v>
      </c>
    </row>
    <row r="13" spans="1:26" s="3" customFormat="1" ht="21.75" customHeight="1">
      <c r="A13" s="59"/>
      <c r="B13" s="64" t="s">
        <v>21</v>
      </c>
      <c r="C13" s="5" t="s">
        <v>35</v>
      </c>
      <c r="D13" s="24">
        <f>SUM(E13,J13,P13,Q13,U13,Y13)</f>
        <v>3328</v>
      </c>
      <c r="E13" s="25">
        <f>SUM(F13:I13)</f>
        <v>72</v>
      </c>
      <c r="F13" s="25">
        <v>4</v>
      </c>
      <c r="G13" s="25">
        <v>31</v>
      </c>
      <c r="H13" s="25">
        <v>5</v>
      </c>
      <c r="I13" s="25">
        <v>32</v>
      </c>
      <c r="J13" s="25">
        <f>SUM(K13:O13)</f>
        <v>617</v>
      </c>
      <c r="K13" s="25">
        <v>4</v>
      </c>
      <c r="L13" s="25">
        <v>155</v>
      </c>
      <c r="M13" s="25">
        <v>358</v>
      </c>
      <c r="N13" s="25">
        <v>29</v>
      </c>
      <c r="O13" s="25">
        <v>71</v>
      </c>
      <c r="P13" s="25">
        <v>1856</v>
      </c>
      <c r="Q13" s="25">
        <f>SUM(R13:T13)</f>
        <v>69</v>
      </c>
      <c r="R13" s="25">
        <v>64</v>
      </c>
      <c r="S13" s="25">
        <v>1</v>
      </c>
      <c r="T13" s="25">
        <v>4</v>
      </c>
      <c r="U13" s="25">
        <f>SUM(V13:X13)</f>
        <v>89</v>
      </c>
      <c r="V13" s="25">
        <v>0</v>
      </c>
      <c r="W13" s="25">
        <v>74</v>
      </c>
      <c r="X13" s="25">
        <v>15</v>
      </c>
      <c r="Y13" s="25">
        <v>625</v>
      </c>
      <c r="Z13" s="26">
        <v>212</v>
      </c>
    </row>
    <row r="14" spans="1:26" s="3" customFormat="1" ht="21.75" customHeight="1">
      <c r="A14" s="59"/>
      <c r="B14" s="62"/>
      <c r="C14" s="5" t="s">
        <v>31</v>
      </c>
      <c r="D14" s="24">
        <f>SUM(E14,J14,P14,Q14,U14,Y14)</f>
        <v>2386</v>
      </c>
      <c r="E14" s="25">
        <f>SUM(F14:I14)</f>
        <v>52</v>
      </c>
      <c r="F14" s="25">
        <v>4</v>
      </c>
      <c r="G14" s="25">
        <v>18</v>
      </c>
      <c r="H14" s="25">
        <v>4</v>
      </c>
      <c r="I14" s="25">
        <v>26</v>
      </c>
      <c r="J14" s="25">
        <f>SUM(K14:O14)</f>
        <v>399</v>
      </c>
      <c r="K14" s="25">
        <v>4</v>
      </c>
      <c r="L14" s="25">
        <v>120</v>
      </c>
      <c r="M14" s="25">
        <v>215</v>
      </c>
      <c r="N14" s="25">
        <v>27</v>
      </c>
      <c r="O14" s="25">
        <v>33</v>
      </c>
      <c r="P14" s="25">
        <v>1380</v>
      </c>
      <c r="Q14" s="25">
        <f>SUM(R14:T14)</f>
        <v>60</v>
      </c>
      <c r="R14" s="25">
        <v>51</v>
      </c>
      <c r="S14" s="25">
        <v>0</v>
      </c>
      <c r="T14" s="25">
        <v>9</v>
      </c>
      <c r="U14" s="25">
        <f>SUM(V14:W14)</f>
        <v>66</v>
      </c>
      <c r="V14" s="25">
        <v>0</v>
      </c>
      <c r="W14" s="25">
        <v>66</v>
      </c>
      <c r="X14" s="47" t="s">
        <v>37</v>
      </c>
      <c r="Y14" s="25">
        <v>429</v>
      </c>
      <c r="Z14" s="26">
        <v>151</v>
      </c>
    </row>
    <row r="15" spans="1:26" s="3" customFormat="1" ht="21.75" customHeight="1">
      <c r="A15" s="59"/>
      <c r="B15" s="63"/>
      <c r="C15" s="5" t="s">
        <v>30</v>
      </c>
      <c r="D15" s="21">
        <f t="shared" ref="D15:U15" si="4">IF(D14=0,"－",(D13-D14)/D14*100)</f>
        <v>39.480301760268233</v>
      </c>
      <c r="E15" s="22">
        <f t="shared" si="4"/>
        <v>38.461538461538467</v>
      </c>
      <c r="F15" s="22">
        <f t="shared" si="4"/>
        <v>0</v>
      </c>
      <c r="G15" s="22">
        <f t="shared" si="4"/>
        <v>72.222222222222214</v>
      </c>
      <c r="H15" s="22">
        <f t="shared" si="4"/>
        <v>25</v>
      </c>
      <c r="I15" s="22">
        <f t="shared" si="4"/>
        <v>23.076923076923077</v>
      </c>
      <c r="J15" s="22">
        <f t="shared" si="4"/>
        <v>54.636591478696737</v>
      </c>
      <c r="K15" s="22">
        <f t="shared" si="4"/>
        <v>0</v>
      </c>
      <c r="L15" s="22">
        <f t="shared" si="4"/>
        <v>29.166666666666668</v>
      </c>
      <c r="M15" s="22">
        <f t="shared" si="4"/>
        <v>66.511627906976742</v>
      </c>
      <c r="N15" s="22">
        <f t="shared" si="4"/>
        <v>7.4074074074074066</v>
      </c>
      <c r="O15" s="22">
        <f t="shared" si="4"/>
        <v>115.15151515151516</v>
      </c>
      <c r="P15" s="22">
        <f t="shared" si="4"/>
        <v>34.492753623188406</v>
      </c>
      <c r="Q15" s="22">
        <f t="shared" si="4"/>
        <v>15</v>
      </c>
      <c r="R15" s="22">
        <f t="shared" si="4"/>
        <v>25.490196078431371</v>
      </c>
      <c r="S15" s="22" t="str">
        <f t="shared" si="4"/>
        <v>－</v>
      </c>
      <c r="T15" s="22">
        <f t="shared" si="4"/>
        <v>-55.555555555555557</v>
      </c>
      <c r="U15" s="22">
        <f t="shared" si="4"/>
        <v>34.848484848484851</v>
      </c>
      <c r="V15" s="22" t="str">
        <f>IF(V14=0,"－",(V13-V14)/V14*100)</f>
        <v>－</v>
      </c>
      <c r="W15" s="22">
        <f>IF(W14=0,"－",(W13-W14)/W14*100)</f>
        <v>12.121212121212121</v>
      </c>
      <c r="X15" s="47" t="s">
        <v>37</v>
      </c>
      <c r="Y15" s="22">
        <f>IF(Y14=0,"－",(Y13-Y14)/Y14*100)</f>
        <v>45.687645687645691</v>
      </c>
      <c r="Z15" s="27">
        <f>IF(Z14=0,"－",(Z13-Z14)/Z14*100)</f>
        <v>40.397350993377486</v>
      </c>
    </row>
    <row r="16" spans="1:26" s="3" customFormat="1" ht="21.75" customHeight="1">
      <c r="A16" s="59"/>
      <c r="B16" s="64" t="s">
        <v>22</v>
      </c>
      <c r="C16" s="5" t="s">
        <v>35</v>
      </c>
      <c r="D16" s="24">
        <f>SUM(E16,J16,P16,Q16,U16,Y16)</f>
        <v>4174</v>
      </c>
      <c r="E16" s="25">
        <f>SUM(F16:I16)</f>
        <v>101</v>
      </c>
      <c r="F16" s="25">
        <v>4</v>
      </c>
      <c r="G16" s="25">
        <v>58</v>
      </c>
      <c r="H16" s="25">
        <v>6</v>
      </c>
      <c r="I16" s="25">
        <v>33</v>
      </c>
      <c r="J16" s="25">
        <f>SUM(K16:O16)</f>
        <v>744</v>
      </c>
      <c r="K16" s="25">
        <v>2</v>
      </c>
      <c r="L16" s="25">
        <v>165</v>
      </c>
      <c r="M16" s="25">
        <v>441</v>
      </c>
      <c r="N16" s="25">
        <v>37</v>
      </c>
      <c r="O16" s="25">
        <v>99</v>
      </c>
      <c r="P16" s="25">
        <v>2306</v>
      </c>
      <c r="Q16" s="25">
        <f>SUM(R16:T16)</f>
        <v>161</v>
      </c>
      <c r="R16" s="25">
        <v>148</v>
      </c>
      <c r="S16" s="25">
        <v>1</v>
      </c>
      <c r="T16" s="25">
        <v>12</v>
      </c>
      <c r="U16" s="25">
        <f>SUM(V16:X16)</f>
        <v>101</v>
      </c>
      <c r="V16" s="25">
        <v>0</v>
      </c>
      <c r="W16" s="25">
        <v>89</v>
      </c>
      <c r="X16" s="25">
        <v>12</v>
      </c>
      <c r="Y16" s="25">
        <v>761</v>
      </c>
      <c r="Z16" s="26">
        <v>289</v>
      </c>
    </row>
    <row r="17" spans="1:26" s="3" customFormat="1" ht="21.75" customHeight="1">
      <c r="A17" s="59"/>
      <c r="B17" s="62"/>
      <c r="C17" s="5" t="s">
        <v>31</v>
      </c>
      <c r="D17" s="24">
        <f>SUM(E17,J17,P17,Q17,U17,Y17)</f>
        <v>3003</v>
      </c>
      <c r="E17" s="25">
        <f>SUM(F17:I17)</f>
        <v>85</v>
      </c>
      <c r="F17" s="25">
        <v>6</v>
      </c>
      <c r="G17" s="25">
        <v>42</v>
      </c>
      <c r="H17" s="25">
        <v>9</v>
      </c>
      <c r="I17" s="25">
        <v>28</v>
      </c>
      <c r="J17" s="25">
        <f>SUM(K17:O17)</f>
        <v>508</v>
      </c>
      <c r="K17" s="25">
        <v>5</v>
      </c>
      <c r="L17" s="25">
        <v>121</v>
      </c>
      <c r="M17" s="25">
        <v>292</v>
      </c>
      <c r="N17" s="25">
        <v>26</v>
      </c>
      <c r="O17" s="25">
        <v>64</v>
      </c>
      <c r="P17" s="25">
        <v>1653</v>
      </c>
      <c r="Q17" s="25">
        <f>SUM(R17:T17)</f>
        <v>103</v>
      </c>
      <c r="R17" s="25">
        <v>89</v>
      </c>
      <c r="S17" s="25">
        <v>1</v>
      </c>
      <c r="T17" s="25">
        <v>13</v>
      </c>
      <c r="U17" s="25">
        <f>SUM(V17:W17)</f>
        <v>71</v>
      </c>
      <c r="V17" s="25">
        <v>1</v>
      </c>
      <c r="W17" s="25">
        <v>70</v>
      </c>
      <c r="X17" s="47" t="s">
        <v>37</v>
      </c>
      <c r="Y17" s="25">
        <v>583</v>
      </c>
      <c r="Z17" s="26">
        <v>246</v>
      </c>
    </row>
    <row r="18" spans="1:26" s="3" customFormat="1" ht="21.75" customHeight="1">
      <c r="A18" s="59"/>
      <c r="B18" s="63"/>
      <c r="C18" s="5" t="s">
        <v>30</v>
      </c>
      <c r="D18" s="21">
        <f t="shared" ref="D18:Z18" si="5">IF(D17=0,"－",(D16-D17)/D17*100)</f>
        <v>38.994338994338996</v>
      </c>
      <c r="E18" s="22">
        <f t="shared" si="5"/>
        <v>18.823529411764707</v>
      </c>
      <c r="F18" s="22">
        <f t="shared" si="5"/>
        <v>-33.333333333333329</v>
      </c>
      <c r="G18" s="22">
        <f t="shared" si="5"/>
        <v>38.095238095238095</v>
      </c>
      <c r="H18" s="22">
        <f t="shared" si="5"/>
        <v>-33.333333333333329</v>
      </c>
      <c r="I18" s="22">
        <f t="shared" si="5"/>
        <v>17.857142857142858</v>
      </c>
      <c r="J18" s="22">
        <f t="shared" si="5"/>
        <v>46.45669291338583</v>
      </c>
      <c r="K18" s="22">
        <f t="shared" si="5"/>
        <v>-60</v>
      </c>
      <c r="L18" s="22">
        <f t="shared" si="5"/>
        <v>36.363636363636367</v>
      </c>
      <c r="M18" s="22">
        <f t="shared" si="5"/>
        <v>51.027397260273979</v>
      </c>
      <c r="N18" s="22">
        <f t="shared" si="5"/>
        <v>42.307692307692307</v>
      </c>
      <c r="O18" s="22">
        <f t="shared" si="5"/>
        <v>54.6875</v>
      </c>
      <c r="P18" s="22">
        <f t="shared" si="5"/>
        <v>39.503932244404119</v>
      </c>
      <c r="Q18" s="22">
        <f t="shared" si="5"/>
        <v>56.310679611650485</v>
      </c>
      <c r="R18" s="22">
        <f t="shared" si="5"/>
        <v>66.292134831460672</v>
      </c>
      <c r="S18" s="22">
        <f t="shared" si="5"/>
        <v>0</v>
      </c>
      <c r="T18" s="22">
        <f t="shared" si="5"/>
        <v>-7.6923076923076925</v>
      </c>
      <c r="U18" s="22">
        <f t="shared" si="5"/>
        <v>42.25352112676056</v>
      </c>
      <c r="V18" s="22">
        <f t="shared" si="5"/>
        <v>-100</v>
      </c>
      <c r="W18" s="22">
        <f t="shared" si="5"/>
        <v>27.142857142857142</v>
      </c>
      <c r="X18" s="47" t="s">
        <v>37</v>
      </c>
      <c r="Y18" s="22">
        <f t="shared" si="5"/>
        <v>30.531732418524872</v>
      </c>
      <c r="Z18" s="27">
        <f t="shared" si="5"/>
        <v>17.479674796747968</v>
      </c>
    </row>
    <row r="19" spans="1:26" s="3" customFormat="1" ht="21.75" customHeight="1">
      <c r="A19" s="59"/>
      <c r="B19" s="64" t="s">
        <v>23</v>
      </c>
      <c r="C19" s="5" t="s">
        <v>35</v>
      </c>
      <c r="D19" s="24">
        <f>SUM(E19,J19,P19,Q19,U19,Y19)</f>
        <v>3421</v>
      </c>
      <c r="E19" s="25">
        <f>SUM(F19:I19)</f>
        <v>123</v>
      </c>
      <c r="F19" s="25">
        <v>8</v>
      </c>
      <c r="G19" s="25">
        <v>71</v>
      </c>
      <c r="H19" s="25">
        <v>10</v>
      </c>
      <c r="I19" s="25">
        <v>34</v>
      </c>
      <c r="J19" s="25">
        <f>SUM(K19:O19)</f>
        <v>671</v>
      </c>
      <c r="K19" s="25">
        <v>1</v>
      </c>
      <c r="L19" s="25">
        <v>145</v>
      </c>
      <c r="M19" s="25">
        <v>369</v>
      </c>
      <c r="N19" s="25">
        <v>56</v>
      </c>
      <c r="O19" s="25">
        <v>100</v>
      </c>
      <c r="P19" s="25">
        <v>1715</v>
      </c>
      <c r="Q19" s="25">
        <f>SUM(R19:T19)</f>
        <v>159</v>
      </c>
      <c r="R19" s="25">
        <v>148</v>
      </c>
      <c r="S19" s="25">
        <v>1</v>
      </c>
      <c r="T19" s="25">
        <v>10</v>
      </c>
      <c r="U19" s="25">
        <f>SUM(V19:X19)</f>
        <v>113</v>
      </c>
      <c r="V19" s="25">
        <v>0</v>
      </c>
      <c r="W19" s="25">
        <v>95</v>
      </c>
      <c r="X19" s="25">
        <v>18</v>
      </c>
      <c r="Y19" s="25">
        <v>640</v>
      </c>
      <c r="Z19" s="26">
        <v>267</v>
      </c>
    </row>
    <row r="20" spans="1:26" s="3" customFormat="1" ht="21.75" customHeight="1">
      <c r="A20" s="59"/>
      <c r="B20" s="62"/>
      <c r="C20" s="5" t="s">
        <v>31</v>
      </c>
      <c r="D20" s="24">
        <f>SUM(E20,J20,P20,Q20,U20,Y20)</f>
        <v>2915</v>
      </c>
      <c r="E20" s="25">
        <f>SUM(F20:I20)</f>
        <v>109</v>
      </c>
      <c r="F20" s="25">
        <v>17</v>
      </c>
      <c r="G20" s="25">
        <v>50</v>
      </c>
      <c r="H20" s="25">
        <v>2</v>
      </c>
      <c r="I20" s="25">
        <v>40</v>
      </c>
      <c r="J20" s="25">
        <f>SUM(K20:O20)</f>
        <v>538</v>
      </c>
      <c r="K20" s="25">
        <v>1</v>
      </c>
      <c r="L20" s="25">
        <v>132</v>
      </c>
      <c r="M20" s="25">
        <v>304</v>
      </c>
      <c r="N20" s="25">
        <v>29</v>
      </c>
      <c r="O20" s="25">
        <v>72</v>
      </c>
      <c r="P20" s="25">
        <v>1419</v>
      </c>
      <c r="Q20" s="25">
        <f>SUM(R20:T20)</f>
        <v>187</v>
      </c>
      <c r="R20" s="25">
        <v>164</v>
      </c>
      <c r="S20" s="25">
        <v>5</v>
      </c>
      <c r="T20" s="25">
        <v>18</v>
      </c>
      <c r="U20" s="25">
        <f>SUM(V20:W20)</f>
        <v>90</v>
      </c>
      <c r="V20" s="25">
        <v>0</v>
      </c>
      <c r="W20" s="25">
        <v>90</v>
      </c>
      <c r="X20" s="47" t="s">
        <v>37</v>
      </c>
      <c r="Y20" s="25">
        <v>572</v>
      </c>
      <c r="Z20" s="26">
        <v>218</v>
      </c>
    </row>
    <row r="21" spans="1:26" s="3" customFormat="1" ht="21.75" customHeight="1">
      <c r="A21" s="59"/>
      <c r="B21" s="63"/>
      <c r="C21" s="5" t="s">
        <v>30</v>
      </c>
      <c r="D21" s="21">
        <f t="shared" ref="D21:Z21" si="6">IF(D20=0,"－",(D19-D20)/D20*100)</f>
        <v>17.358490566037734</v>
      </c>
      <c r="E21" s="22">
        <f t="shared" si="6"/>
        <v>12.844036697247708</v>
      </c>
      <c r="F21" s="22">
        <f t="shared" si="6"/>
        <v>-52.941176470588239</v>
      </c>
      <c r="G21" s="22">
        <f t="shared" si="6"/>
        <v>42</v>
      </c>
      <c r="H21" s="22">
        <f t="shared" si="6"/>
        <v>400</v>
      </c>
      <c r="I21" s="22">
        <f t="shared" si="6"/>
        <v>-15</v>
      </c>
      <c r="J21" s="22">
        <f t="shared" si="6"/>
        <v>24.721189591078065</v>
      </c>
      <c r="K21" s="22">
        <f t="shared" si="6"/>
        <v>0</v>
      </c>
      <c r="L21" s="22">
        <f t="shared" si="6"/>
        <v>9.8484848484848477</v>
      </c>
      <c r="M21" s="22">
        <f t="shared" si="6"/>
        <v>21.381578947368421</v>
      </c>
      <c r="N21" s="22">
        <f t="shared" si="6"/>
        <v>93.103448275862064</v>
      </c>
      <c r="O21" s="22">
        <f t="shared" si="6"/>
        <v>38.888888888888893</v>
      </c>
      <c r="P21" s="22">
        <f t="shared" si="6"/>
        <v>20.859760394644116</v>
      </c>
      <c r="Q21" s="22">
        <f t="shared" si="6"/>
        <v>-14.973262032085561</v>
      </c>
      <c r="R21" s="22">
        <f t="shared" si="6"/>
        <v>-9.7560975609756095</v>
      </c>
      <c r="S21" s="22">
        <f t="shared" si="6"/>
        <v>-80</v>
      </c>
      <c r="T21" s="22">
        <f t="shared" si="6"/>
        <v>-44.444444444444443</v>
      </c>
      <c r="U21" s="22">
        <f t="shared" si="6"/>
        <v>25.555555555555554</v>
      </c>
      <c r="V21" s="22" t="str">
        <f t="shared" si="6"/>
        <v>－</v>
      </c>
      <c r="W21" s="22">
        <f t="shared" si="6"/>
        <v>5.5555555555555554</v>
      </c>
      <c r="X21" s="47" t="s">
        <v>37</v>
      </c>
      <c r="Y21" s="22">
        <f t="shared" si="6"/>
        <v>11.888111888111888</v>
      </c>
      <c r="Z21" s="27">
        <f t="shared" si="6"/>
        <v>22.477064220183486</v>
      </c>
    </row>
    <row r="22" spans="1:26" s="3" customFormat="1" ht="21.75" customHeight="1">
      <c r="A22" s="59"/>
      <c r="B22" s="64" t="s">
        <v>24</v>
      </c>
      <c r="C22" s="5" t="s">
        <v>35</v>
      </c>
      <c r="D22" s="24">
        <f>SUM(E22,J22,P22,Q22,U22,Y22)</f>
        <v>2808</v>
      </c>
      <c r="E22" s="25">
        <f>SUM(F22:I22)</f>
        <v>144</v>
      </c>
      <c r="F22" s="25">
        <v>15</v>
      </c>
      <c r="G22" s="25">
        <v>87</v>
      </c>
      <c r="H22" s="25">
        <v>8</v>
      </c>
      <c r="I22" s="25">
        <v>34</v>
      </c>
      <c r="J22" s="25">
        <f>SUM(K22:O22)</f>
        <v>514</v>
      </c>
      <c r="K22" s="25">
        <v>1</v>
      </c>
      <c r="L22" s="25">
        <v>122</v>
      </c>
      <c r="M22" s="25">
        <v>300</v>
      </c>
      <c r="N22" s="25">
        <v>25</v>
      </c>
      <c r="O22" s="25">
        <v>66</v>
      </c>
      <c r="P22" s="25">
        <v>1288</v>
      </c>
      <c r="Q22" s="25">
        <f>SUM(R22:T22)</f>
        <v>190</v>
      </c>
      <c r="R22" s="25">
        <v>177</v>
      </c>
      <c r="S22" s="25">
        <v>4</v>
      </c>
      <c r="T22" s="25">
        <v>9</v>
      </c>
      <c r="U22" s="25">
        <f>SUM(V22:X22)</f>
        <v>135</v>
      </c>
      <c r="V22" s="25">
        <v>2</v>
      </c>
      <c r="W22" s="25">
        <v>96</v>
      </c>
      <c r="X22" s="25">
        <v>37</v>
      </c>
      <c r="Y22" s="25">
        <v>537</v>
      </c>
      <c r="Z22" s="26">
        <v>255</v>
      </c>
    </row>
    <row r="23" spans="1:26" s="3" customFormat="1" ht="21.75" customHeight="1">
      <c r="A23" s="59"/>
      <c r="B23" s="62"/>
      <c r="C23" s="5" t="s">
        <v>31</v>
      </c>
      <c r="D23" s="24">
        <f>SUM(E23,J23,P23,Q23,U23,Y23)</f>
        <v>2451</v>
      </c>
      <c r="E23" s="25">
        <f>SUM(F23:I23)</f>
        <v>107</v>
      </c>
      <c r="F23" s="25">
        <v>6</v>
      </c>
      <c r="G23" s="25">
        <v>66</v>
      </c>
      <c r="H23" s="25">
        <v>6</v>
      </c>
      <c r="I23" s="25">
        <v>29</v>
      </c>
      <c r="J23" s="25">
        <f>SUM(K23:O23)</f>
        <v>518</v>
      </c>
      <c r="K23" s="25">
        <v>5</v>
      </c>
      <c r="L23" s="25">
        <v>138</v>
      </c>
      <c r="M23" s="25">
        <v>278</v>
      </c>
      <c r="N23" s="25">
        <v>46</v>
      </c>
      <c r="O23" s="25">
        <v>51</v>
      </c>
      <c r="P23" s="25">
        <v>1059</v>
      </c>
      <c r="Q23" s="25">
        <f>SUM(R23:T23)</f>
        <v>198</v>
      </c>
      <c r="R23" s="25">
        <v>188</v>
      </c>
      <c r="S23" s="25">
        <v>2</v>
      </c>
      <c r="T23" s="25">
        <v>8</v>
      </c>
      <c r="U23" s="25">
        <f>SUM(V23:W23)</f>
        <v>76</v>
      </c>
      <c r="V23" s="25">
        <v>1</v>
      </c>
      <c r="W23" s="25">
        <v>75</v>
      </c>
      <c r="X23" s="47" t="s">
        <v>37</v>
      </c>
      <c r="Y23" s="25">
        <v>493</v>
      </c>
      <c r="Z23" s="26">
        <v>208</v>
      </c>
    </row>
    <row r="24" spans="1:26" s="3" customFormat="1" ht="21.75" customHeight="1">
      <c r="A24" s="59"/>
      <c r="B24" s="63"/>
      <c r="C24" s="5" t="s">
        <v>30</v>
      </c>
      <c r="D24" s="21">
        <f t="shared" ref="D24:Z24" si="7">IF(D23=0,"－",(D22-D23)/D23*100)</f>
        <v>14.56548347613219</v>
      </c>
      <c r="E24" s="22">
        <f t="shared" si="7"/>
        <v>34.579439252336449</v>
      </c>
      <c r="F24" s="22">
        <f t="shared" si="7"/>
        <v>150</v>
      </c>
      <c r="G24" s="22">
        <f t="shared" si="7"/>
        <v>31.818181818181817</v>
      </c>
      <c r="H24" s="22">
        <f t="shared" si="7"/>
        <v>33.333333333333329</v>
      </c>
      <c r="I24" s="22">
        <f t="shared" si="7"/>
        <v>17.241379310344829</v>
      </c>
      <c r="J24" s="22">
        <f t="shared" si="7"/>
        <v>-0.77220077220077221</v>
      </c>
      <c r="K24" s="22">
        <f t="shared" si="7"/>
        <v>-80</v>
      </c>
      <c r="L24" s="22">
        <f t="shared" si="7"/>
        <v>-11.594202898550725</v>
      </c>
      <c r="M24" s="22">
        <f t="shared" si="7"/>
        <v>7.9136690647482011</v>
      </c>
      <c r="N24" s="22">
        <f t="shared" si="7"/>
        <v>-45.652173913043477</v>
      </c>
      <c r="O24" s="22">
        <f t="shared" si="7"/>
        <v>29.411764705882355</v>
      </c>
      <c r="P24" s="22">
        <f t="shared" si="7"/>
        <v>21.624173748819643</v>
      </c>
      <c r="Q24" s="22">
        <f t="shared" si="7"/>
        <v>-4.0404040404040407</v>
      </c>
      <c r="R24" s="22">
        <f t="shared" si="7"/>
        <v>-5.8510638297872344</v>
      </c>
      <c r="S24" s="22">
        <f t="shared" si="7"/>
        <v>100</v>
      </c>
      <c r="T24" s="22">
        <f t="shared" si="7"/>
        <v>12.5</v>
      </c>
      <c r="U24" s="22">
        <f t="shared" si="7"/>
        <v>77.631578947368425</v>
      </c>
      <c r="V24" s="22">
        <f t="shared" si="7"/>
        <v>100</v>
      </c>
      <c r="W24" s="22">
        <f t="shared" si="7"/>
        <v>28.000000000000004</v>
      </c>
      <c r="X24" s="47" t="s">
        <v>37</v>
      </c>
      <c r="Y24" s="22">
        <f t="shared" si="7"/>
        <v>8.9249492900608516</v>
      </c>
      <c r="Z24" s="27">
        <f t="shared" si="7"/>
        <v>22.596153846153847</v>
      </c>
    </row>
    <row r="25" spans="1:26" s="3" customFormat="1" ht="21.75" customHeight="1">
      <c r="A25" s="59"/>
      <c r="B25" s="64" t="s">
        <v>25</v>
      </c>
      <c r="C25" s="5" t="s">
        <v>35</v>
      </c>
      <c r="D25" s="24">
        <f>SUM(E25,J25,P25,Q25,U25,Y25)</f>
        <v>2614</v>
      </c>
      <c r="E25" s="25">
        <f>SUM(F25:I25)</f>
        <v>124</v>
      </c>
      <c r="F25" s="25">
        <v>10</v>
      </c>
      <c r="G25" s="25">
        <v>66</v>
      </c>
      <c r="H25" s="25">
        <v>8</v>
      </c>
      <c r="I25" s="25">
        <v>40</v>
      </c>
      <c r="J25" s="25">
        <f>SUM(K25:O25)</f>
        <v>540</v>
      </c>
      <c r="K25" s="25">
        <v>0</v>
      </c>
      <c r="L25" s="25">
        <v>135</v>
      </c>
      <c r="M25" s="25">
        <v>305</v>
      </c>
      <c r="N25" s="25">
        <v>45</v>
      </c>
      <c r="O25" s="25">
        <v>55</v>
      </c>
      <c r="P25" s="25">
        <v>1168</v>
      </c>
      <c r="Q25" s="25">
        <f>SUM(R25:T25)</f>
        <v>194</v>
      </c>
      <c r="R25" s="25">
        <v>164</v>
      </c>
      <c r="S25" s="25">
        <v>11</v>
      </c>
      <c r="T25" s="25">
        <v>19</v>
      </c>
      <c r="U25" s="25">
        <f>SUM(V25:X25)</f>
        <v>90</v>
      </c>
      <c r="V25" s="25">
        <v>1</v>
      </c>
      <c r="W25" s="25">
        <v>67</v>
      </c>
      <c r="X25" s="25">
        <v>22</v>
      </c>
      <c r="Y25" s="25">
        <v>498</v>
      </c>
      <c r="Z25" s="26">
        <v>273</v>
      </c>
    </row>
    <row r="26" spans="1:26" s="3" customFormat="1" ht="21.75" customHeight="1">
      <c r="A26" s="59"/>
      <c r="B26" s="62"/>
      <c r="C26" s="5" t="s">
        <v>31</v>
      </c>
      <c r="D26" s="24">
        <f>SUM(E26,J26,P26,Q26,U26,Y26)</f>
        <v>2273</v>
      </c>
      <c r="E26" s="25">
        <f>SUM(F26:I26)</f>
        <v>110</v>
      </c>
      <c r="F26" s="25">
        <v>13</v>
      </c>
      <c r="G26" s="25">
        <v>57</v>
      </c>
      <c r="H26" s="25">
        <v>6</v>
      </c>
      <c r="I26" s="25">
        <v>34</v>
      </c>
      <c r="J26" s="25">
        <f>SUM(K26:O26)</f>
        <v>513</v>
      </c>
      <c r="K26" s="25">
        <v>7</v>
      </c>
      <c r="L26" s="25">
        <v>145</v>
      </c>
      <c r="M26" s="25">
        <v>281</v>
      </c>
      <c r="N26" s="25">
        <v>30</v>
      </c>
      <c r="O26" s="25">
        <v>50</v>
      </c>
      <c r="P26" s="25">
        <v>980</v>
      </c>
      <c r="Q26" s="25">
        <f>SUM(R26:T26)</f>
        <v>169</v>
      </c>
      <c r="R26" s="25">
        <v>155</v>
      </c>
      <c r="S26" s="25">
        <v>2</v>
      </c>
      <c r="T26" s="25">
        <v>12</v>
      </c>
      <c r="U26" s="25">
        <f>SUM(V26:W26)</f>
        <v>73</v>
      </c>
      <c r="V26" s="25">
        <v>0</v>
      </c>
      <c r="W26" s="25">
        <v>73</v>
      </c>
      <c r="X26" s="47" t="s">
        <v>37</v>
      </c>
      <c r="Y26" s="25">
        <v>428</v>
      </c>
      <c r="Z26" s="26">
        <v>208</v>
      </c>
    </row>
    <row r="27" spans="1:26" s="3" customFormat="1" ht="21.75" customHeight="1">
      <c r="A27" s="60"/>
      <c r="B27" s="63"/>
      <c r="C27" s="5" t="s">
        <v>30</v>
      </c>
      <c r="D27" s="21">
        <f t="shared" ref="D27:Z27" si="8">IF(D26=0,"－",(D25-D26)/D26*100)</f>
        <v>15.002199736031677</v>
      </c>
      <c r="E27" s="22">
        <f t="shared" si="8"/>
        <v>12.727272727272727</v>
      </c>
      <c r="F27" s="22">
        <f t="shared" si="8"/>
        <v>-23.076923076923077</v>
      </c>
      <c r="G27" s="22">
        <f t="shared" si="8"/>
        <v>15.789473684210526</v>
      </c>
      <c r="H27" s="22">
        <f t="shared" si="8"/>
        <v>33.333333333333329</v>
      </c>
      <c r="I27" s="22">
        <f t="shared" si="8"/>
        <v>17.647058823529413</v>
      </c>
      <c r="J27" s="22">
        <f t="shared" si="8"/>
        <v>5.2631578947368416</v>
      </c>
      <c r="K27" s="22">
        <f t="shared" si="8"/>
        <v>-100</v>
      </c>
      <c r="L27" s="22">
        <f t="shared" si="8"/>
        <v>-6.8965517241379306</v>
      </c>
      <c r="M27" s="22">
        <f t="shared" si="8"/>
        <v>8.5409252669039155</v>
      </c>
      <c r="N27" s="22">
        <f t="shared" si="8"/>
        <v>50</v>
      </c>
      <c r="O27" s="22">
        <f t="shared" si="8"/>
        <v>10</v>
      </c>
      <c r="P27" s="22">
        <f t="shared" si="8"/>
        <v>19.183673469387756</v>
      </c>
      <c r="Q27" s="22">
        <f t="shared" si="8"/>
        <v>14.792899408284024</v>
      </c>
      <c r="R27" s="22">
        <f t="shared" si="8"/>
        <v>5.806451612903226</v>
      </c>
      <c r="S27" s="22">
        <f t="shared" si="8"/>
        <v>450</v>
      </c>
      <c r="T27" s="22">
        <f t="shared" si="8"/>
        <v>58.333333333333336</v>
      </c>
      <c r="U27" s="22">
        <f t="shared" si="8"/>
        <v>23.287671232876711</v>
      </c>
      <c r="V27" s="22" t="str">
        <f t="shared" si="8"/>
        <v>－</v>
      </c>
      <c r="W27" s="22">
        <f t="shared" si="8"/>
        <v>-8.2191780821917799</v>
      </c>
      <c r="X27" s="47" t="s">
        <v>37</v>
      </c>
      <c r="Y27" s="22">
        <f t="shared" si="8"/>
        <v>16.355140186915886</v>
      </c>
      <c r="Z27" s="27">
        <f t="shared" si="8"/>
        <v>31.25</v>
      </c>
    </row>
    <row r="28" spans="1:26" s="3" customFormat="1" ht="21.75" customHeight="1">
      <c r="A28" s="3" t="s">
        <v>38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</sheetData>
  <mergeCells count="15">
    <mergeCell ref="U4:U5"/>
    <mergeCell ref="Y4:Y5"/>
    <mergeCell ref="A6:B9"/>
    <mergeCell ref="A10:A27"/>
    <mergeCell ref="B10:B12"/>
    <mergeCell ref="B13:B15"/>
    <mergeCell ref="B16:B18"/>
    <mergeCell ref="B19:B21"/>
    <mergeCell ref="B22:B24"/>
    <mergeCell ref="B25:B27"/>
    <mergeCell ref="D4:D5"/>
    <mergeCell ref="E4:E5"/>
    <mergeCell ref="J4:J5"/>
    <mergeCell ref="P4:P5"/>
    <mergeCell ref="Q4:Q5"/>
  </mergeCells>
  <phoneticPr fontId="3"/>
  <printOptions horizontalCentered="1" gridLinesSet="0"/>
  <pageMargins left="0.39370078740157483" right="0.39370078740157483" top="0.59055118110236227" bottom="0.59055118110236227" header="0.51181102362204722" footer="0.51181102362204722"/>
  <pageSetup paperSize="9" scale="49" firstPageNumber="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2-40</vt:lpstr>
      <vt:lpstr>'2-40'!Print_Area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2022-04-28T05:06:44Z</dcterms:created>
  <dcterms:modified xsi:type="dcterms:W3CDTF">2024-04-30T09:43:00Z</dcterms:modified>
</cp:coreProperties>
</file>