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filterPrivacy="1" defaultThemeVersion="124226"/>
  <xr:revisionPtr revIDLastSave="0" documentId="13_ncr:1_{AD2AF7AE-E3D0-4F5C-89A5-B5BD55FAEE6A}" xr6:coauthVersionLast="36" xr6:coauthVersionMax="36" xr10:uidLastSave="{00000000-0000-0000-0000-000000000000}"/>
  <bookViews>
    <workbookView xWindow="32772" yWindow="32772" windowWidth="24000" windowHeight="7596" xr2:uid="{00000000-000D-0000-FFFF-FFFF00000000}"/>
  </bookViews>
  <sheets>
    <sheet name="２－40" sheetId="3" r:id="rId1"/>
  </sheets>
  <definedNames>
    <definedName name="_xlnm.Print_Area" localSheetId="0">'２－40'!$A$1:$Y$28</definedName>
  </definedNames>
  <calcPr calcId="191029"/>
</workbook>
</file>

<file path=xl/calcChain.xml><?xml version="1.0" encoding="utf-8"?>
<calcChain xmlns="http://schemas.openxmlformats.org/spreadsheetml/2006/main">
  <c r="D18" i="3" l="1"/>
  <c r="U26" i="3" l="1"/>
  <c r="Q26" i="3"/>
  <c r="J26" i="3"/>
  <c r="E26" i="3"/>
  <c r="U23" i="3"/>
  <c r="Q23" i="3"/>
  <c r="D23" i="3" s="1"/>
  <c r="J23" i="3"/>
  <c r="E23" i="3"/>
  <c r="U20" i="3"/>
  <c r="Q20" i="3"/>
  <c r="J20" i="3"/>
  <c r="E20" i="3"/>
  <c r="D20" i="3" s="1"/>
  <c r="U17" i="3"/>
  <c r="D17" i="3" s="1"/>
  <c r="Q17" i="3"/>
  <c r="J17" i="3"/>
  <c r="E17" i="3"/>
  <c r="U14" i="3"/>
  <c r="Q14" i="3"/>
  <c r="J14" i="3"/>
  <c r="E14" i="3"/>
  <c r="U11" i="3"/>
  <c r="Q11" i="3"/>
  <c r="J11" i="3"/>
  <c r="E11" i="3"/>
  <c r="D11" i="3" s="1"/>
  <c r="Q25" i="3"/>
  <c r="J25" i="3"/>
  <c r="J27" i="3"/>
  <c r="U10" i="3"/>
  <c r="Y27" i="3"/>
  <c r="X27" i="3"/>
  <c r="W27" i="3"/>
  <c r="V27" i="3"/>
  <c r="T27" i="3"/>
  <c r="S27" i="3"/>
  <c r="R27" i="3"/>
  <c r="P27" i="3"/>
  <c r="O27" i="3"/>
  <c r="N27" i="3"/>
  <c r="M27" i="3"/>
  <c r="L27" i="3"/>
  <c r="K27" i="3"/>
  <c r="I27" i="3"/>
  <c r="H27" i="3"/>
  <c r="G27" i="3"/>
  <c r="F27" i="3"/>
  <c r="U25" i="3"/>
  <c r="U27" i="3" s="1"/>
  <c r="E25" i="3"/>
  <c r="Y24" i="3"/>
  <c r="X24" i="3"/>
  <c r="W24" i="3"/>
  <c r="V24" i="3"/>
  <c r="T24" i="3"/>
  <c r="S24" i="3"/>
  <c r="R24" i="3"/>
  <c r="P24" i="3"/>
  <c r="O24" i="3"/>
  <c r="N24" i="3"/>
  <c r="M24" i="3"/>
  <c r="L24" i="3"/>
  <c r="K24" i="3"/>
  <c r="I24" i="3"/>
  <c r="H24" i="3"/>
  <c r="G24" i="3"/>
  <c r="F24" i="3"/>
  <c r="U22" i="3"/>
  <c r="U24" i="3" s="1"/>
  <c r="Q22" i="3"/>
  <c r="J22" i="3"/>
  <c r="J24" i="3" s="1"/>
  <c r="E22" i="3"/>
  <c r="E24" i="3" s="1"/>
  <c r="Y21" i="3"/>
  <c r="X21" i="3"/>
  <c r="W21" i="3"/>
  <c r="V21" i="3"/>
  <c r="T21" i="3"/>
  <c r="S21" i="3"/>
  <c r="R21" i="3"/>
  <c r="P21" i="3"/>
  <c r="O21" i="3"/>
  <c r="N21" i="3"/>
  <c r="M21" i="3"/>
  <c r="L21" i="3"/>
  <c r="K21" i="3"/>
  <c r="I21" i="3"/>
  <c r="H21" i="3"/>
  <c r="G21" i="3"/>
  <c r="F21" i="3"/>
  <c r="U19" i="3"/>
  <c r="U21" i="3" s="1"/>
  <c r="Q19" i="3"/>
  <c r="J19" i="3"/>
  <c r="J21" i="3" s="1"/>
  <c r="E19" i="3"/>
  <c r="E21" i="3" s="1"/>
  <c r="Y18" i="3"/>
  <c r="X18" i="3"/>
  <c r="W18" i="3"/>
  <c r="V18" i="3"/>
  <c r="T18" i="3"/>
  <c r="S18" i="3"/>
  <c r="R18" i="3"/>
  <c r="P18" i="3"/>
  <c r="O18" i="3"/>
  <c r="N18" i="3"/>
  <c r="M18" i="3"/>
  <c r="L18" i="3"/>
  <c r="K18" i="3"/>
  <c r="I18" i="3"/>
  <c r="H18" i="3"/>
  <c r="G18" i="3"/>
  <c r="F18" i="3"/>
  <c r="U16" i="3"/>
  <c r="U18" i="3" s="1"/>
  <c r="Q16" i="3"/>
  <c r="Q18" i="3" s="1"/>
  <c r="J16" i="3"/>
  <c r="E16" i="3"/>
  <c r="E18" i="3" s="1"/>
  <c r="Y15" i="3"/>
  <c r="X15" i="3"/>
  <c r="W15" i="3"/>
  <c r="V15" i="3"/>
  <c r="T15" i="3"/>
  <c r="S15" i="3"/>
  <c r="R15" i="3"/>
  <c r="P15" i="3"/>
  <c r="O15" i="3"/>
  <c r="N15" i="3"/>
  <c r="M15" i="3"/>
  <c r="L15" i="3"/>
  <c r="K15" i="3"/>
  <c r="I15" i="3"/>
  <c r="H15" i="3"/>
  <c r="G15" i="3"/>
  <c r="F15" i="3"/>
  <c r="U13" i="3"/>
  <c r="U15" i="3" s="1"/>
  <c r="Q13" i="3"/>
  <c r="J13" i="3"/>
  <c r="J15" i="3" s="1"/>
  <c r="E13" i="3"/>
  <c r="E15" i="3" s="1"/>
  <c r="Y12" i="3"/>
  <c r="X12" i="3"/>
  <c r="W12" i="3"/>
  <c r="V12" i="3"/>
  <c r="T12" i="3"/>
  <c r="S12" i="3"/>
  <c r="R12" i="3"/>
  <c r="P12" i="3"/>
  <c r="O12" i="3"/>
  <c r="N12" i="3"/>
  <c r="M12" i="3"/>
  <c r="L12" i="3"/>
  <c r="K12" i="3"/>
  <c r="I12" i="3"/>
  <c r="H12" i="3"/>
  <c r="G12" i="3"/>
  <c r="F12" i="3"/>
  <c r="Q10" i="3"/>
  <c r="Q12" i="3" s="1"/>
  <c r="J10" i="3"/>
  <c r="J12" i="3" s="1"/>
  <c r="E10" i="3"/>
  <c r="E12" i="3" s="1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T8" i="3"/>
  <c r="S8" i="3"/>
  <c r="L8" i="3"/>
  <c r="K8" i="3"/>
  <c r="D8" i="3"/>
  <c r="Y8" i="3"/>
  <c r="W8" i="3"/>
  <c r="R8" i="3"/>
  <c r="Q8" i="3"/>
  <c r="O8" i="3"/>
  <c r="J8" i="3"/>
  <c r="I8" i="3"/>
  <c r="G8" i="3"/>
  <c r="X8" i="3"/>
  <c r="V8" i="3"/>
  <c r="U8" i="3"/>
  <c r="P8" i="3"/>
  <c r="N8" i="3"/>
  <c r="M8" i="3"/>
  <c r="H8" i="3"/>
  <c r="F8" i="3"/>
  <c r="E8" i="3"/>
  <c r="D19" i="3"/>
  <c r="D22" i="3"/>
  <c r="Q24" i="3"/>
  <c r="D25" i="3"/>
  <c r="Q21" i="3"/>
  <c r="J18" i="3"/>
  <c r="D21" i="3" l="1"/>
  <c r="D26" i="3"/>
  <c r="D27" i="3" s="1"/>
  <c r="D16" i="3"/>
  <c r="U12" i="3"/>
  <c r="D24" i="3"/>
  <c r="Q15" i="3"/>
  <c r="D13" i="3"/>
  <c r="Q27" i="3"/>
  <c r="D10" i="3"/>
  <c r="D12" i="3" s="1"/>
  <c r="E27" i="3"/>
  <c r="D14" i="3"/>
  <c r="D15" i="3" l="1"/>
</calcChain>
</file>

<file path=xl/sharedStrings.xml><?xml version="1.0" encoding="utf-8"?>
<sst xmlns="http://schemas.openxmlformats.org/spreadsheetml/2006/main" count="55" uniqueCount="37">
  <si>
    <t>総　　数(人)</t>
    <rPh sb="3" eb="4">
      <t>スウ</t>
    </rPh>
    <rPh sb="5" eb="6">
      <t>ニン</t>
    </rPh>
    <phoneticPr fontId="3"/>
  </si>
  <si>
    <t>凶悪犯</t>
    <phoneticPr fontId="3"/>
  </si>
  <si>
    <t>粗暴犯</t>
    <phoneticPr fontId="3"/>
  </si>
  <si>
    <t>窃盗犯</t>
    <rPh sb="0" eb="3">
      <t>セットウハン</t>
    </rPh>
    <phoneticPr fontId="3"/>
  </si>
  <si>
    <t>知能犯</t>
    <phoneticPr fontId="3"/>
  </si>
  <si>
    <t>風俗犯</t>
    <phoneticPr fontId="3"/>
  </si>
  <si>
    <t>その他の刑法犯</t>
    <rPh sb="2" eb="3">
      <t>タ</t>
    </rPh>
    <rPh sb="4" eb="7">
      <t>ケイホウハン</t>
    </rPh>
    <phoneticPr fontId="3"/>
  </si>
  <si>
    <t>強盗</t>
  </si>
  <si>
    <t>放火</t>
  </si>
  <si>
    <t>凶器準備集合</t>
  </si>
  <si>
    <t>暴行</t>
  </si>
  <si>
    <t>傷害</t>
  </si>
  <si>
    <t>脅迫</t>
  </si>
  <si>
    <t>恐喝</t>
  </si>
  <si>
    <t>詐欺</t>
  </si>
  <si>
    <t>横領</t>
  </si>
  <si>
    <t>その他</t>
  </si>
  <si>
    <t>賭博</t>
  </si>
  <si>
    <t>わいせつ</t>
  </si>
  <si>
    <t>占有離脱物横領</t>
    <rPh sb="0" eb="2">
      <t>センユウ</t>
    </rPh>
    <rPh sb="2" eb="4">
      <t>リダツ</t>
    </rPh>
    <rPh sb="4" eb="5">
      <t>ブツ</t>
    </rPh>
    <rPh sb="5" eb="7">
      <t>オウリョウ</t>
    </rPh>
    <phoneticPr fontId="3"/>
  </si>
  <si>
    <t>14歳</t>
    <rPh sb="2" eb="3">
      <t>サイ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</si>
  <si>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</si>
  <si>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</si>
  <si>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</si>
  <si>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</si>
  <si>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</si>
  <si>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総数</t>
    <rPh sb="0" eb="2">
      <t>ソウスウ</t>
    </rPh>
    <phoneticPr fontId="3"/>
  </si>
  <si>
    <t>強制性交等</t>
    <rPh sb="0" eb="2">
      <t>キョウセイ</t>
    </rPh>
    <rPh sb="2" eb="4">
      <t>セイコウ</t>
    </rPh>
    <rPh sb="4" eb="5">
      <t>ナド</t>
    </rPh>
    <phoneticPr fontId="3"/>
  </si>
  <si>
    <t>犯罪少年</t>
    <rPh sb="0" eb="2">
      <t>ハンザイ</t>
    </rPh>
    <rPh sb="2" eb="4">
      <t>ショウネン</t>
    </rPh>
    <phoneticPr fontId="2"/>
  </si>
  <si>
    <t>殺人</t>
    <phoneticPr fontId="3"/>
  </si>
  <si>
    <t>令和３年</t>
    <rPh sb="0" eb="2">
      <t>レイワ</t>
    </rPh>
    <rPh sb="3" eb="4">
      <t>ネン</t>
    </rPh>
    <phoneticPr fontId="3"/>
  </si>
  <si>
    <t>増減数（人）</t>
    <rPh sb="0" eb="2">
      <t>ゾウゲン</t>
    </rPh>
    <rPh sb="2" eb="3">
      <t>スウ</t>
    </rPh>
    <rPh sb="4" eb="5">
      <t>ニン</t>
    </rPh>
    <phoneticPr fontId="3"/>
  </si>
  <si>
    <t>増減率（％）</t>
    <phoneticPr fontId="3"/>
  </si>
  <si>
    <t>令和４年</t>
    <rPh sb="0" eb="2">
      <t>レイワ</t>
    </rPh>
    <rPh sb="3" eb="4">
      <t>ネン</t>
    </rPh>
    <phoneticPr fontId="3"/>
  </si>
  <si>
    <t>区分</t>
    <rPh sb="0" eb="2">
      <t>クブン</t>
    </rPh>
    <phoneticPr fontId="3"/>
  </si>
  <si>
    <t>年次</t>
    <rPh sb="0" eb="2">
      <t>ネンジ</t>
    </rPh>
    <phoneticPr fontId="3"/>
  </si>
  <si>
    <t>統計2-40 刑法犯少年の年齢別、罪種別検挙人員（令和3年及び令和4年）</t>
    <rPh sb="0" eb="2">
      <t>トウケイ</t>
    </rPh>
    <rPh sb="25" eb="27">
      <t>レイワ</t>
    </rPh>
    <rPh sb="28" eb="29">
      <t>ネン</t>
    </rPh>
    <rPh sb="29" eb="30">
      <t>オヨ</t>
    </rPh>
    <rPh sb="31" eb="3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</si>
</sst>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??0.0;&quot;▲&quot;??0.0"/>
    <numFmt numFmtId="177" formatCode="??#,##0;&quot;▲&quot;#,##0"/>
  </numFmts>
  <fonts count="8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明朝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protection locked="0"/>
    </xf>
    <xf numFmtId="38" fontId="4" fillId="0" borderId="0" applyFont="0" applyFill="0" applyBorder="0" applyAlignment="0" applyProtection="0"/>
    <xf numFmtId="0" fontId="1" fillId="0" borderId="0">
      <protection locked="0"/>
    </xf>
    <xf numFmtId="0" fontId="1" fillId="0" borderId="0">
      <protection locked="0"/>
    </xf>
  </cellStyleXfs>
  <cellXfs count="65">
    <xf numFmtId="0" fontId="0" fillId="0" borderId="0" xfId="0">
      <protection locked="0"/>
    </xf>
    <xf numFmtId="0" fontId="6" fillId="0" borderId="0" xfId="2" applyFont="1" applyAlignment="1">
      <alignment horizontal="centerContinuous"/>
      <protection locked="0"/>
    </xf>
    <xf numFmtId="0" fontId="6" fillId="0" borderId="0" xfId="2" applyFont="1">
      <protection locked="0"/>
    </xf>
    <xf numFmtId="0" fontId="6" fillId="0" borderId="0" xfId="2" applyFont="1" applyAlignment="1">
      <alignment vertical="center"/>
      <protection locked="0"/>
    </xf>
    <xf numFmtId="38" fontId="6" fillId="0" borderId="1" xfId="1" applyFont="1" applyBorder="1" applyAlignment="1" applyProtection="1">
      <alignment vertical="center" shrinkToFit="1"/>
    </xf>
    <xf numFmtId="0" fontId="6" fillId="0" borderId="0" xfId="2" applyFont="1" applyFill="1" applyAlignment="1">
      <alignment vertical="center"/>
      <protection locked="0"/>
    </xf>
    <xf numFmtId="38" fontId="6" fillId="0" borderId="2" xfId="1" applyFont="1" applyBorder="1" applyAlignment="1" applyProtection="1">
      <alignment vertical="center" shrinkToFit="1"/>
    </xf>
    <xf numFmtId="0" fontId="6" fillId="0" borderId="2" xfId="2" applyFont="1" applyFill="1" applyBorder="1" applyAlignment="1" applyProtection="1">
      <alignment horizontal="distributed" vertical="center" justifyLastLine="1"/>
    </xf>
    <xf numFmtId="0" fontId="6" fillId="0" borderId="0" xfId="3" applyFont="1">
      <protection locked="0"/>
    </xf>
    <xf numFmtId="0" fontId="6" fillId="0" borderId="3" xfId="3" applyFont="1" applyBorder="1" applyAlignment="1" applyProtection="1">
      <alignment horizontal="center" vertical="center" textRotation="255" shrinkToFit="1"/>
    </xf>
    <xf numFmtId="0" fontId="6" fillId="0" borderId="4" xfId="2" applyFont="1" applyBorder="1">
      <protection locked="0"/>
    </xf>
    <xf numFmtId="0" fontId="6" fillId="0" borderId="5" xfId="2" applyFont="1" applyBorder="1">
      <protection locked="0"/>
    </xf>
    <xf numFmtId="0" fontId="6" fillId="0" borderId="6" xfId="2" applyFont="1" applyBorder="1">
      <protection locked="0"/>
    </xf>
    <xf numFmtId="0" fontId="6" fillId="0" borderId="7" xfId="3" applyFont="1" applyBorder="1" applyAlignment="1" applyProtection="1">
      <alignment horizontal="center" vertical="center" textRotation="255"/>
    </xf>
    <xf numFmtId="0" fontId="6" fillId="0" borderId="8" xfId="3" applyFont="1" applyBorder="1" applyAlignment="1" applyProtection="1">
      <alignment horizontal="centerContinuous" vertical="center"/>
    </xf>
    <xf numFmtId="0" fontId="6" fillId="0" borderId="8" xfId="3" applyFont="1" applyBorder="1" applyAlignment="1">
      <alignment horizontal="centerContinuous" vertical="center"/>
      <protection locked="0"/>
    </xf>
    <xf numFmtId="0" fontId="6" fillId="0" borderId="9" xfId="3" applyFont="1" applyBorder="1" applyAlignment="1">
      <alignment vertical="center"/>
      <protection locked="0"/>
    </xf>
    <xf numFmtId="177" fontId="6" fillId="0" borderId="1" xfId="1" applyNumberFormat="1" applyFont="1" applyFill="1" applyBorder="1" applyAlignment="1" applyProtection="1">
      <alignment horizontal="right" vertical="center" shrinkToFit="1"/>
      <protection locked="0"/>
    </xf>
    <xf numFmtId="0" fontId="6" fillId="0" borderId="7" xfId="3" applyFont="1" applyFill="1" applyBorder="1" applyAlignment="1" applyProtection="1">
      <alignment horizontal="center" vertical="center" textRotation="255"/>
    </xf>
    <xf numFmtId="38" fontId="7" fillId="0" borderId="2" xfId="1" applyFont="1" applyFill="1" applyBorder="1" applyAlignment="1" applyProtection="1">
      <alignment vertical="center"/>
    </xf>
    <xf numFmtId="38" fontId="7" fillId="0" borderId="1" xfId="1" applyFont="1" applyFill="1" applyBorder="1" applyAlignment="1" applyProtection="1">
      <alignment vertical="center"/>
    </xf>
    <xf numFmtId="38" fontId="7" fillId="0" borderId="7" xfId="1" applyFont="1" applyFill="1" applyBorder="1" applyAlignment="1" applyProtection="1">
      <alignment vertical="center"/>
    </xf>
    <xf numFmtId="38" fontId="7" fillId="0" borderId="10" xfId="1" applyFont="1" applyFill="1" applyBorder="1" applyAlignment="1" applyProtection="1">
      <alignment vertical="center"/>
    </xf>
    <xf numFmtId="176" fontId="7" fillId="0" borderId="1" xfId="2" applyNumberFormat="1" applyFont="1" applyFill="1" applyBorder="1" applyAlignment="1" applyProtection="1">
      <alignment horizontal="right" vertical="center" shrinkToFit="1"/>
    </xf>
    <xf numFmtId="176" fontId="7" fillId="0" borderId="7" xfId="2" applyNumberFormat="1" applyFont="1" applyFill="1" applyBorder="1" applyAlignment="1" applyProtection="1">
      <alignment horizontal="right" vertical="center" shrinkToFit="1"/>
    </xf>
    <xf numFmtId="176" fontId="7" fillId="0" borderId="11" xfId="2" applyNumberFormat="1" applyFont="1" applyFill="1" applyBorder="1" applyAlignment="1" applyProtection="1">
      <alignment horizontal="right" vertical="center" shrinkToFit="1"/>
    </xf>
    <xf numFmtId="38" fontId="7" fillId="0" borderId="1" xfId="1" applyFont="1" applyFill="1" applyBorder="1" applyAlignment="1" applyProtection="1">
      <alignment vertical="center" shrinkToFit="1"/>
    </xf>
    <xf numFmtId="38" fontId="7" fillId="0" borderId="7" xfId="1" applyFont="1" applyFill="1" applyBorder="1" applyAlignment="1" applyProtection="1">
      <alignment vertical="center" shrinkToFit="1"/>
    </xf>
    <xf numFmtId="38" fontId="7" fillId="0" borderId="10" xfId="1" applyFont="1" applyFill="1" applyBorder="1" applyAlignment="1" applyProtection="1">
      <alignment vertical="center" shrinkToFit="1"/>
    </xf>
    <xf numFmtId="176" fontId="7" fillId="0" borderId="10" xfId="2" applyNumberFormat="1" applyFont="1" applyFill="1" applyBorder="1" applyAlignment="1" applyProtection="1">
      <alignment horizontal="right" vertical="center" shrinkToFit="1"/>
    </xf>
    <xf numFmtId="176" fontId="6" fillId="0" borderId="19" xfId="2" applyNumberFormat="1" applyFont="1" applyFill="1" applyBorder="1" applyAlignment="1" applyProtection="1">
      <alignment horizontal="right" vertical="center" shrinkToFit="1"/>
    </xf>
    <xf numFmtId="176" fontId="6" fillId="0" borderId="20" xfId="2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protection locked="0"/>
    </xf>
    <xf numFmtId="0" fontId="6" fillId="0" borderId="7" xfId="2" applyFont="1" applyFill="1" applyBorder="1" applyAlignment="1" applyProtection="1">
      <alignment horizontal="distributed" vertical="center" justifyLastLine="1"/>
    </xf>
    <xf numFmtId="0" fontId="6" fillId="0" borderId="21" xfId="2" applyFont="1" applyFill="1" applyBorder="1" applyAlignment="1" applyProtection="1">
      <alignment horizontal="distributed" vertical="center" justifyLastLine="1"/>
    </xf>
    <xf numFmtId="0" fontId="5" fillId="0" borderId="0" xfId="2" applyFont="1" applyAlignment="1" applyProtection="1">
      <alignment vertical="center"/>
    </xf>
    <xf numFmtId="0" fontId="6" fillId="0" borderId="6" xfId="3" applyFont="1" applyBorder="1" applyAlignment="1" applyProtection="1">
      <alignment vertical="top"/>
    </xf>
    <xf numFmtId="0" fontId="6" fillId="0" borderId="22" xfId="3" applyFont="1" applyBorder="1" applyAlignment="1" applyProtection="1">
      <alignment vertical="top"/>
    </xf>
    <xf numFmtId="0" fontId="6" fillId="0" borderId="13" xfId="3" applyFont="1" applyBorder="1" applyAlignment="1" applyProtection="1">
      <alignment vertical="top"/>
    </xf>
    <xf numFmtId="0" fontId="6" fillId="0" borderId="0" xfId="3" applyFont="1" applyBorder="1" applyAlignment="1" applyProtection="1">
      <alignment vertical="top"/>
    </xf>
    <xf numFmtId="0" fontId="6" fillId="0" borderId="15" xfId="3" applyFont="1" applyBorder="1" applyAlignment="1" applyProtection="1">
      <alignment vertical="top"/>
    </xf>
    <xf numFmtId="0" fontId="6" fillId="0" borderId="8" xfId="3" applyFont="1" applyBorder="1" applyAlignment="1" applyProtection="1">
      <alignment vertical="top"/>
    </xf>
    <xf numFmtId="0" fontId="6" fillId="0" borderId="9" xfId="3" applyFont="1" applyBorder="1" applyAlignment="1" applyProtection="1">
      <alignment vertical="top"/>
    </xf>
    <xf numFmtId="0" fontId="6" fillId="0" borderId="7" xfId="3" applyFont="1" applyBorder="1" applyAlignment="1" applyProtection="1">
      <alignment horizontal="left"/>
    </xf>
    <xf numFmtId="0" fontId="6" fillId="0" borderId="14" xfId="3" applyFont="1" applyBorder="1" applyAlignment="1" applyProtection="1">
      <alignment horizontal="right" vertical="top"/>
    </xf>
    <xf numFmtId="0" fontId="6" fillId="0" borderId="13" xfId="3" applyFont="1" applyBorder="1" applyAlignment="1" applyProtection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  <protection locked="0"/>
    </xf>
    <xf numFmtId="0" fontId="6" fillId="0" borderId="6" xfId="3" applyFont="1" applyBorder="1" applyAlignment="1" applyProtection="1">
      <alignment horizontal="center" vertical="center" textRotation="255"/>
    </xf>
    <xf numFmtId="0" fontId="6" fillId="0" borderId="7" xfId="3" applyFont="1" applyBorder="1" applyAlignment="1" applyProtection="1">
      <alignment horizontal="center" vertical="center" textRotation="255"/>
    </xf>
    <xf numFmtId="0" fontId="6" fillId="0" borderId="6" xfId="2" applyFont="1" applyBorder="1" applyAlignment="1" applyProtection="1">
      <alignment horizontal="center" vertical="center"/>
    </xf>
    <xf numFmtId="0" fontId="6" fillId="0" borderId="14" xfId="2" applyFont="1" applyBorder="1" applyAlignment="1" applyProtection="1">
      <alignment horizontal="center" vertical="center"/>
    </xf>
    <xf numFmtId="0" fontId="6" fillId="0" borderId="13" xfId="2" applyFont="1" applyBorder="1" applyAlignment="1" applyProtection="1">
      <alignment horizontal="center" vertical="center"/>
    </xf>
    <xf numFmtId="0" fontId="6" fillId="0" borderId="15" xfId="2" applyFont="1" applyBorder="1" applyAlignment="1" applyProtection="1">
      <alignment horizontal="center" vertical="center"/>
    </xf>
    <xf numFmtId="0" fontId="6" fillId="0" borderId="16" xfId="2" applyFont="1" applyBorder="1" applyAlignment="1" applyProtection="1">
      <alignment horizontal="center" vertical="center"/>
    </xf>
    <xf numFmtId="0" fontId="6" fillId="0" borderId="17" xfId="2" applyFont="1" applyBorder="1" applyAlignment="1" applyProtection="1">
      <alignment horizontal="center" vertical="center"/>
    </xf>
    <xf numFmtId="0" fontId="6" fillId="0" borderId="12" xfId="2" applyFont="1" applyBorder="1" applyAlignment="1">
      <alignment horizontal="center" vertical="distributed" textRotation="255" justifyLastLine="1"/>
      <protection locked="0"/>
    </xf>
    <xf numFmtId="0" fontId="6" fillId="0" borderId="12" xfId="0" applyFont="1" applyBorder="1">
      <protection locked="0"/>
    </xf>
    <xf numFmtId="0" fontId="6" fillId="0" borderId="3" xfId="0" applyFont="1" applyBorder="1">
      <protection locked="0"/>
    </xf>
    <xf numFmtId="0" fontId="6" fillId="0" borderId="12" xfId="2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  <protection locked="0"/>
    </xf>
    <xf numFmtId="0" fontId="6" fillId="0" borderId="18" xfId="2" applyFont="1" applyFill="1" applyBorder="1" applyAlignment="1" applyProtection="1">
      <alignment horizontal="center" vertical="center"/>
    </xf>
    <xf numFmtId="0" fontId="6" fillId="0" borderId="12" xfId="3" applyFont="1" applyBorder="1" applyAlignment="1" applyProtection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  <protection locked="0"/>
    </xf>
    <xf numFmtId="0" fontId="6" fillId="0" borderId="13" xfId="3" applyFont="1" applyBorder="1" applyAlignment="1">
      <alignment horizontal="center" vertical="center" textRotation="255"/>
      <protection locked="0"/>
    </xf>
  </cellXfs>
  <cellStyles count="4">
    <cellStyle name="桁区切り" xfId="1" builtinId="6"/>
    <cellStyle name="標準" xfId="0" builtinId="0"/>
    <cellStyle name="標準_表2" xfId="2" xr:uid="{00000000-0005-0000-0000-000002000000}"/>
    <cellStyle name="標準_表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21771</xdr:colOff>
      <xdr:row>2</xdr:row>
      <xdr:rowOff>0</xdr:rowOff>
    </xdr:from>
    <xdr:to>
      <xdr:col>3</xdr:col>
      <xdr:colOff>11723</xdr:colOff>
      <xdr:row>5</xdr:row>
      <xdr:rowOff>5861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5C280CC-9928-4DC0-B732-D4745A50B7DA}"/>
            </a:ext>
          </a:extLst>
        </xdr:cNvPr>
        <xdr:cNvCxnSpPr/>
      </xdr:nvCxnSpPr>
      <xdr:spPr>
        <a:xfrm>
          <a:off x="21771" y="386862"/>
          <a:ext cx="1977014" cy="1858107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Y28"/>
  <sheetViews>
    <sheetView tabSelected="1" view="pageBreakPreview" zoomScale="70" zoomScaleNormal="68" zoomScaleSheetLayoutView="70" workbookViewId="0">
      <pane xSplit="3" ySplit="5" topLeftCell="D12" activePane="bottomRight" state="frozen"/>
      <selection pane="topRight" activeCell="D1" sqref="D1"/>
      <selection pane="bottomLeft" activeCell="A6" sqref="A6"/>
      <selection pane="bottomRight" activeCell="E99" sqref="E99"/>
    </sheetView>
  </sheetViews>
  <sheetFormatPr defaultColWidth="9" defaultRowHeight="14.4"/>
  <cols>
    <col min="1" max="1" width="3.59765625" style="2" customWidth="1"/>
    <col min="2" max="2" width="6.5" style="2" bestFit="1" customWidth="1"/>
    <col min="3" max="3" width="15.8984375" style="2" customWidth="1"/>
    <col min="4" max="25" width="10.09765625" style="2" customWidth="1"/>
    <col min="26" max="16384" width="9" style="2"/>
  </cols>
  <sheetData>
    <row r="1" spans="1:25" ht="16.2">
      <c r="A1" s="35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1"/>
      <c r="X1" s="1"/>
      <c r="Y1" s="1"/>
    </row>
    <row r="3" spans="1:25">
      <c r="A3" s="36"/>
      <c r="B3" s="37"/>
      <c r="C3" s="44" t="s">
        <v>35</v>
      </c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0"/>
    </row>
    <row r="4" spans="1:25" s="8" customFormat="1" ht="14.25" customHeight="1">
      <c r="A4" s="38"/>
      <c r="B4" s="39"/>
      <c r="C4" s="40"/>
      <c r="D4" s="62" t="s">
        <v>0</v>
      </c>
      <c r="E4" s="64" t="s">
        <v>1</v>
      </c>
      <c r="F4" s="14"/>
      <c r="G4" s="15"/>
      <c r="H4" s="15"/>
      <c r="I4" s="15"/>
      <c r="J4" s="64" t="s">
        <v>2</v>
      </c>
      <c r="K4" s="14"/>
      <c r="L4" s="14"/>
      <c r="M4" s="15"/>
      <c r="N4" s="14"/>
      <c r="O4" s="15"/>
      <c r="P4" s="62" t="s">
        <v>3</v>
      </c>
      <c r="Q4" s="45" t="s">
        <v>4</v>
      </c>
      <c r="R4" s="15"/>
      <c r="S4" s="15"/>
      <c r="T4" s="15"/>
      <c r="U4" s="45" t="s">
        <v>5</v>
      </c>
      <c r="V4" s="15"/>
      <c r="W4" s="15"/>
      <c r="X4" s="47" t="s">
        <v>6</v>
      </c>
      <c r="Y4" s="16"/>
    </row>
    <row r="5" spans="1:25" s="8" customFormat="1" ht="117.75" customHeight="1">
      <c r="A5" s="43" t="s">
        <v>34</v>
      </c>
      <c r="B5" s="41"/>
      <c r="C5" s="42"/>
      <c r="D5" s="63"/>
      <c r="E5" s="46"/>
      <c r="F5" s="13" t="s">
        <v>29</v>
      </c>
      <c r="G5" s="13" t="s">
        <v>7</v>
      </c>
      <c r="H5" s="13" t="s">
        <v>8</v>
      </c>
      <c r="I5" s="18" t="s">
        <v>27</v>
      </c>
      <c r="J5" s="46"/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63"/>
      <c r="Q5" s="46"/>
      <c r="R5" s="13" t="s">
        <v>14</v>
      </c>
      <c r="S5" s="13" t="s">
        <v>15</v>
      </c>
      <c r="T5" s="13" t="s">
        <v>16</v>
      </c>
      <c r="U5" s="46"/>
      <c r="V5" s="13" t="s">
        <v>17</v>
      </c>
      <c r="W5" s="13" t="s">
        <v>18</v>
      </c>
      <c r="X5" s="48"/>
      <c r="Y5" s="9" t="s">
        <v>19</v>
      </c>
    </row>
    <row r="6" spans="1:25" s="3" customFormat="1" ht="21.75" customHeight="1">
      <c r="A6" s="49" t="s">
        <v>26</v>
      </c>
      <c r="B6" s="50"/>
      <c r="C6" s="7" t="s">
        <v>33</v>
      </c>
      <c r="D6" s="6">
        <v>14887</v>
      </c>
      <c r="E6" s="6">
        <v>495</v>
      </c>
      <c r="F6" s="6">
        <v>49</v>
      </c>
      <c r="G6" s="6">
        <v>235</v>
      </c>
      <c r="H6" s="6">
        <v>38</v>
      </c>
      <c r="I6" s="6">
        <v>173</v>
      </c>
      <c r="J6" s="6">
        <v>2844</v>
      </c>
      <c r="K6" s="6">
        <v>22</v>
      </c>
      <c r="L6" s="6">
        <v>796</v>
      </c>
      <c r="M6" s="6">
        <v>1552</v>
      </c>
      <c r="N6" s="6">
        <v>186</v>
      </c>
      <c r="O6" s="6">
        <v>288</v>
      </c>
      <c r="P6" s="6">
        <v>7503</v>
      </c>
      <c r="Q6" s="6">
        <v>750</v>
      </c>
      <c r="R6" s="6">
        <v>675</v>
      </c>
      <c r="S6" s="6">
        <v>12</v>
      </c>
      <c r="T6" s="6">
        <v>63</v>
      </c>
      <c r="U6" s="6">
        <v>477</v>
      </c>
      <c r="V6" s="6">
        <v>2</v>
      </c>
      <c r="W6" s="6">
        <v>475</v>
      </c>
      <c r="X6" s="6">
        <v>2818</v>
      </c>
      <c r="Y6" s="4">
        <v>1148</v>
      </c>
    </row>
    <row r="7" spans="1:25" s="3" customFormat="1" ht="21.75" customHeight="1">
      <c r="A7" s="51"/>
      <c r="B7" s="52"/>
      <c r="C7" s="7" t="s">
        <v>30</v>
      </c>
      <c r="D7" s="6">
        <v>14818</v>
      </c>
      <c r="E7" s="6">
        <v>410</v>
      </c>
      <c r="F7" s="6">
        <v>35</v>
      </c>
      <c r="G7" s="6">
        <v>214</v>
      </c>
      <c r="H7" s="6">
        <v>27</v>
      </c>
      <c r="I7" s="6">
        <v>134</v>
      </c>
      <c r="J7" s="6">
        <v>2815</v>
      </c>
      <c r="K7" s="6">
        <v>6</v>
      </c>
      <c r="L7" s="6">
        <v>743</v>
      </c>
      <c r="M7" s="6">
        <v>1614</v>
      </c>
      <c r="N7" s="6">
        <v>166</v>
      </c>
      <c r="O7" s="6">
        <v>286</v>
      </c>
      <c r="P7" s="6">
        <v>7421</v>
      </c>
      <c r="Q7" s="6">
        <v>923</v>
      </c>
      <c r="R7" s="6">
        <v>847</v>
      </c>
      <c r="S7" s="6">
        <v>16</v>
      </c>
      <c r="T7" s="6">
        <v>60</v>
      </c>
      <c r="U7" s="6">
        <v>469</v>
      </c>
      <c r="V7" s="6">
        <v>3</v>
      </c>
      <c r="W7" s="6">
        <v>466</v>
      </c>
      <c r="X7" s="6">
        <v>2780</v>
      </c>
      <c r="Y7" s="4">
        <v>1051</v>
      </c>
    </row>
    <row r="8" spans="1:25" s="3" customFormat="1" ht="21.75" customHeight="1">
      <c r="A8" s="51"/>
      <c r="B8" s="52"/>
      <c r="C8" s="7" t="s">
        <v>31</v>
      </c>
      <c r="D8" s="17">
        <f>D6-D7</f>
        <v>69</v>
      </c>
      <c r="E8" s="17">
        <f t="shared" ref="E8:Y8" si="0">E6-E7</f>
        <v>85</v>
      </c>
      <c r="F8" s="17">
        <f t="shared" si="0"/>
        <v>14</v>
      </c>
      <c r="G8" s="17">
        <f t="shared" si="0"/>
        <v>21</v>
      </c>
      <c r="H8" s="17">
        <f t="shared" si="0"/>
        <v>11</v>
      </c>
      <c r="I8" s="17">
        <f t="shared" si="0"/>
        <v>39</v>
      </c>
      <c r="J8" s="17">
        <f t="shared" si="0"/>
        <v>29</v>
      </c>
      <c r="K8" s="17">
        <f t="shared" si="0"/>
        <v>16</v>
      </c>
      <c r="L8" s="17">
        <f t="shared" si="0"/>
        <v>53</v>
      </c>
      <c r="M8" s="17">
        <f t="shared" si="0"/>
        <v>-62</v>
      </c>
      <c r="N8" s="17">
        <f t="shared" si="0"/>
        <v>20</v>
      </c>
      <c r="O8" s="17">
        <f t="shared" si="0"/>
        <v>2</v>
      </c>
      <c r="P8" s="17">
        <f t="shared" si="0"/>
        <v>82</v>
      </c>
      <c r="Q8" s="17">
        <f t="shared" si="0"/>
        <v>-173</v>
      </c>
      <c r="R8" s="17">
        <f t="shared" si="0"/>
        <v>-172</v>
      </c>
      <c r="S8" s="17">
        <f t="shared" si="0"/>
        <v>-4</v>
      </c>
      <c r="T8" s="17">
        <f t="shared" si="0"/>
        <v>3</v>
      </c>
      <c r="U8" s="17">
        <f t="shared" si="0"/>
        <v>8</v>
      </c>
      <c r="V8" s="17">
        <f t="shared" si="0"/>
        <v>-1</v>
      </c>
      <c r="W8" s="17">
        <f t="shared" si="0"/>
        <v>9</v>
      </c>
      <c r="X8" s="17">
        <f t="shared" si="0"/>
        <v>38</v>
      </c>
      <c r="Y8" s="17">
        <f t="shared" si="0"/>
        <v>97</v>
      </c>
    </row>
    <row r="9" spans="1:25" s="3" customFormat="1" ht="21.75" customHeight="1" thickBot="1">
      <c r="A9" s="53"/>
      <c r="B9" s="54"/>
      <c r="C9" s="34" t="s">
        <v>32</v>
      </c>
      <c r="D9" s="30">
        <f>IF(D7=0,"－",(D6-D7)/D7*100)</f>
        <v>0.46564988527466589</v>
      </c>
      <c r="E9" s="30">
        <f t="shared" ref="E9:Y9" si="1">IF(E7=0,"－",(E6-E7)/E7*100)</f>
        <v>20.73170731707317</v>
      </c>
      <c r="F9" s="30">
        <f t="shared" si="1"/>
        <v>40</v>
      </c>
      <c r="G9" s="30">
        <f t="shared" si="1"/>
        <v>9.8130841121495322</v>
      </c>
      <c r="H9" s="30">
        <f t="shared" si="1"/>
        <v>40.74074074074074</v>
      </c>
      <c r="I9" s="30">
        <f t="shared" si="1"/>
        <v>29.1044776119403</v>
      </c>
      <c r="J9" s="30">
        <f t="shared" si="1"/>
        <v>1.0301953818827707</v>
      </c>
      <c r="K9" s="30">
        <f t="shared" si="1"/>
        <v>266.66666666666663</v>
      </c>
      <c r="L9" s="30">
        <f t="shared" si="1"/>
        <v>7.1332436069986542</v>
      </c>
      <c r="M9" s="30">
        <f t="shared" si="1"/>
        <v>-3.8413878562577448</v>
      </c>
      <c r="N9" s="30">
        <f t="shared" si="1"/>
        <v>12.048192771084338</v>
      </c>
      <c r="O9" s="30">
        <f t="shared" si="1"/>
        <v>0.69930069930069927</v>
      </c>
      <c r="P9" s="30">
        <f t="shared" si="1"/>
        <v>1.1049723756906076</v>
      </c>
      <c r="Q9" s="30">
        <f t="shared" si="1"/>
        <v>-18.743228602383532</v>
      </c>
      <c r="R9" s="30">
        <f t="shared" si="1"/>
        <v>-20.306965761511218</v>
      </c>
      <c r="S9" s="30">
        <f t="shared" si="1"/>
        <v>-25</v>
      </c>
      <c r="T9" s="30">
        <f t="shared" si="1"/>
        <v>5</v>
      </c>
      <c r="U9" s="30">
        <f t="shared" si="1"/>
        <v>1.7057569296375266</v>
      </c>
      <c r="V9" s="30">
        <f t="shared" si="1"/>
        <v>-33.333333333333329</v>
      </c>
      <c r="W9" s="30">
        <f t="shared" si="1"/>
        <v>1.9313304721030045</v>
      </c>
      <c r="X9" s="30">
        <f t="shared" si="1"/>
        <v>1.3669064748201438</v>
      </c>
      <c r="Y9" s="31">
        <f t="shared" si="1"/>
        <v>9.229305423406279</v>
      </c>
    </row>
    <row r="10" spans="1:25" s="3" customFormat="1" ht="21.75" customHeight="1" thickTop="1">
      <c r="A10" s="55" t="s">
        <v>28</v>
      </c>
      <c r="B10" s="58" t="s">
        <v>20</v>
      </c>
      <c r="C10" s="33" t="s">
        <v>33</v>
      </c>
      <c r="D10" s="19">
        <f>SUM(E10,J10,P10,Q10,U10,X10)</f>
        <v>1859</v>
      </c>
      <c r="E10" s="20">
        <f>SUM(F10:I10)</f>
        <v>32</v>
      </c>
      <c r="F10" s="21">
        <v>3</v>
      </c>
      <c r="G10" s="21">
        <v>2</v>
      </c>
      <c r="H10" s="21">
        <v>11</v>
      </c>
      <c r="I10" s="21">
        <v>16</v>
      </c>
      <c r="J10" s="21">
        <f>SUM(K10:O10)</f>
        <v>368</v>
      </c>
      <c r="K10" s="21">
        <v>0</v>
      </c>
      <c r="L10" s="21">
        <v>140</v>
      </c>
      <c r="M10" s="21">
        <v>182</v>
      </c>
      <c r="N10" s="21">
        <v>28</v>
      </c>
      <c r="O10" s="21">
        <v>18</v>
      </c>
      <c r="P10" s="21">
        <v>1012</v>
      </c>
      <c r="Q10" s="21">
        <f>SUM(R10:T10)</f>
        <v>33</v>
      </c>
      <c r="R10" s="21">
        <v>28</v>
      </c>
      <c r="S10" s="21">
        <v>2</v>
      </c>
      <c r="T10" s="21">
        <v>3</v>
      </c>
      <c r="U10" s="21">
        <f>SUM(V10:W10)</f>
        <v>101</v>
      </c>
      <c r="V10" s="21">
        <v>0</v>
      </c>
      <c r="W10" s="21">
        <v>101</v>
      </c>
      <c r="X10" s="21">
        <v>313</v>
      </c>
      <c r="Y10" s="22">
        <v>117</v>
      </c>
    </row>
    <row r="11" spans="1:25" s="3" customFormat="1" ht="21.75" customHeight="1">
      <c r="A11" s="56"/>
      <c r="B11" s="59"/>
      <c r="C11" s="7" t="s">
        <v>30</v>
      </c>
      <c r="D11" s="19">
        <f>SUM(E11,J11,P11,Q11,U11,X11)</f>
        <v>1697</v>
      </c>
      <c r="E11" s="20">
        <f>SUM(F11:I11)</f>
        <v>32</v>
      </c>
      <c r="F11" s="21">
        <v>4</v>
      </c>
      <c r="G11" s="21">
        <v>5</v>
      </c>
      <c r="H11" s="21">
        <v>9</v>
      </c>
      <c r="I11" s="21">
        <v>14</v>
      </c>
      <c r="J11" s="21">
        <f>SUM(K11:O11)</f>
        <v>334</v>
      </c>
      <c r="K11" s="21">
        <v>0</v>
      </c>
      <c r="L11" s="21">
        <v>111</v>
      </c>
      <c r="M11" s="21">
        <v>188</v>
      </c>
      <c r="N11" s="21">
        <v>21</v>
      </c>
      <c r="O11" s="21">
        <v>14</v>
      </c>
      <c r="P11" s="21">
        <v>929</v>
      </c>
      <c r="Q11" s="21">
        <f>SUM(R11:T11)</f>
        <v>25</v>
      </c>
      <c r="R11" s="21">
        <v>21</v>
      </c>
      <c r="S11" s="21">
        <v>0</v>
      </c>
      <c r="T11" s="21">
        <v>4</v>
      </c>
      <c r="U11" s="21">
        <f>SUM(V11:W11)</f>
        <v>72</v>
      </c>
      <c r="V11" s="21">
        <v>0</v>
      </c>
      <c r="W11" s="21">
        <v>72</v>
      </c>
      <c r="X11" s="21">
        <v>305</v>
      </c>
      <c r="Y11" s="22">
        <v>85</v>
      </c>
    </row>
    <row r="12" spans="1:25" s="3" customFormat="1" ht="21.75" customHeight="1">
      <c r="A12" s="56"/>
      <c r="B12" s="60"/>
      <c r="C12" s="7" t="s">
        <v>32</v>
      </c>
      <c r="D12" s="23">
        <f t="shared" ref="D12:Y12" si="2">IF(D11=0,"－",(D10-D11)/D11*100)</f>
        <v>9.5462581025338835</v>
      </c>
      <c r="E12" s="24">
        <f t="shared" si="2"/>
        <v>0</v>
      </c>
      <c r="F12" s="24">
        <f t="shared" si="2"/>
        <v>-25</v>
      </c>
      <c r="G12" s="24">
        <f t="shared" si="2"/>
        <v>-60</v>
      </c>
      <c r="H12" s="24">
        <f t="shared" si="2"/>
        <v>22.222222222222221</v>
      </c>
      <c r="I12" s="24">
        <f t="shared" si="2"/>
        <v>14.285714285714285</v>
      </c>
      <c r="J12" s="24">
        <f t="shared" si="2"/>
        <v>10.179640718562874</v>
      </c>
      <c r="K12" s="24" t="str">
        <f t="shared" si="2"/>
        <v>－</v>
      </c>
      <c r="L12" s="24">
        <f t="shared" si="2"/>
        <v>26.126126126126124</v>
      </c>
      <c r="M12" s="24">
        <f t="shared" si="2"/>
        <v>-3.1914893617021276</v>
      </c>
      <c r="N12" s="24">
        <f t="shared" si="2"/>
        <v>33.333333333333329</v>
      </c>
      <c r="O12" s="24">
        <f t="shared" si="2"/>
        <v>28.571428571428569</v>
      </c>
      <c r="P12" s="24">
        <f t="shared" si="2"/>
        <v>8.9343379978471464</v>
      </c>
      <c r="Q12" s="24">
        <f t="shared" si="2"/>
        <v>32</v>
      </c>
      <c r="R12" s="24">
        <f t="shared" si="2"/>
        <v>33.333333333333329</v>
      </c>
      <c r="S12" s="24" t="str">
        <f t="shared" si="2"/>
        <v>－</v>
      </c>
      <c r="T12" s="24">
        <f t="shared" si="2"/>
        <v>-25</v>
      </c>
      <c r="U12" s="24">
        <f t="shared" si="2"/>
        <v>40.277777777777779</v>
      </c>
      <c r="V12" s="24" t="str">
        <f t="shared" si="2"/>
        <v>－</v>
      </c>
      <c r="W12" s="24">
        <f t="shared" si="2"/>
        <v>40.277777777777779</v>
      </c>
      <c r="X12" s="24">
        <f t="shared" si="2"/>
        <v>2.622950819672131</v>
      </c>
      <c r="Y12" s="25">
        <f t="shared" si="2"/>
        <v>37.647058823529413</v>
      </c>
    </row>
    <row r="13" spans="1:25" s="3" customFormat="1" ht="21.75" customHeight="1">
      <c r="A13" s="56"/>
      <c r="B13" s="61" t="s">
        <v>21</v>
      </c>
      <c r="C13" s="7" t="s">
        <v>33</v>
      </c>
      <c r="D13" s="26">
        <f>SUM(E13,J13,P13,Q13,U13,X13)</f>
        <v>2386</v>
      </c>
      <c r="E13" s="27">
        <f>SUM(F13:I13)</f>
        <v>52</v>
      </c>
      <c r="F13" s="27">
        <v>4</v>
      </c>
      <c r="G13" s="27">
        <v>18</v>
      </c>
      <c r="H13" s="27">
        <v>4</v>
      </c>
      <c r="I13" s="27">
        <v>26</v>
      </c>
      <c r="J13" s="27">
        <f>SUM(K13:O13)</f>
        <v>399</v>
      </c>
      <c r="K13" s="27">
        <v>4</v>
      </c>
      <c r="L13" s="27">
        <v>120</v>
      </c>
      <c r="M13" s="27">
        <v>215</v>
      </c>
      <c r="N13" s="27">
        <v>27</v>
      </c>
      <c r="O13" s="27">
        <v>33</v>
      </c>
      <c r="P13" s="27">
        <v>1380</v>
      </c>
      <c r="Q13" s="27">
        <f>SUM(R13:T13)</f>
        <v>60</v>
      </c>
      <c r="R13" s="27">
        <v>51</v>
      </c>
      <c r="S13" s="27">
        <v>0</v>
      </c>
      <c r="T13" s="27">
        <v>9</v>
      </c>
      <c r="U13" s="27">
        <f>SUM(V13:W13)</f>
        <v>66</v>
      </c>
      <c r="V13" s="27">
        <v>0</v>
      </c>
      <c r="W13" s="27">
        <v>66</v>
      </c>
      <c r="X13" s="27">
        <v>429</v>
      </c>
      <c r="Y13" s="28">
        <v>151</v>
      </c>
    </row>
    <row r="14" spans="1:25" s="3" customFormat="1" ht="21.75" customHeight="1">
      <c r="A14" s="56"/>
      <c r="B14" s="59"/>
      <c r="C14" s="7" t="s">
        <v>30</v>
      </c>
      <c r="D14" s="26">
        <f>SUM(E14,J14,P14,Q14,U14,X14)</f>
        <v>2224</v>
      </c>
      <c r="E14" s="27">
        <f>SUM(F14:I14)</f>
        <v>35</v>
      </c>
      <c r="F14" s="27">
        <v>4</v>
      </c>
      <c r="G14" s="27">
        <v>16</v>
      </c>
      <c r="H14" s="27">
        <v>3</v>
      </c>
      <c r="I14" s="27">
        <v>12</v>
      </c>
      <c r="J14" s="27">
        <f>SUM(K14:O14)</f>
        <v>406</v>
      </c>
      <c r="K14" s="27">
        <v>0</v>
      </c>
      <c r="L14" s="27">
        <v>119</v>
      </c>
      <c r="M14" s="27">
        <v>232</v>
      </c>
      <c r="N14" s="27">
        <v>25</v>
      </c>
      <c r="O14" s="27">
        <v>30</v>
      </c>
      <c r="P14" s="27">
        <v>1235</v>
      </c>
      <c r="Q14" s="27">
        <f>SUM(R14:T14)</f>
        <v>41</v>
      </c>
      <c r="R14" s="27">
        <v>36</v>
      </c>
      <c r="S14" s="27">
        <v>0</v>
      </c>
      <c r="T14" s="27">
        <v>5</v>
      </c>
      <c r="U14" s="27">
        <f>SUM(V14:W14)</f>
        <v>87</v>
      </c>
      <c r="V14" s="27">
        <v>0</v>
      </c>
      <c r="W14" s="27">
        <v>87</v>
      </c>
      <c r="X14" s="27">
        <v>420</v>
      </c>
      <c r="Y14" s="28">
        <v>134</v>
      </c>
    </row>
    <row r="15" spans="1:25" s="3" customFormat="1" ht="21.75" customHeight="1">
      <c r="A15" s="56"/>
      <c r="B15" s="60"/>
      <c r="C15" s="7" t="s">
        <v>32</v>
      </c>
      <c r="D15" s="23">
        <f t="shared" ref="D15:U15" si="3">IF(D14=0,"－",(D13-D14)/D14*100)</f>
        <v>7.2841726618705041</v>
      </c>
      <c r="E15" s="24">
        <f t="shared" si="3"/>
        <v>48.571428571428569</v>
      </c>
      <c r="F15" s="24">
        <f t="shared" si="3"/>
        <v>0</v>
      </c>
      <c r="G15" s="24">
        <f t="shared" si="3"/>
        <v>12.5</v>
      </c>
      <c r="H15" s="24">
        <f t="shared" si="3"/>
        <v>33.333333333333329</v>
      </c>
      <c r="I15" s="24">
        <f t="shared" si="3"/>
        <v>116.66666666666667</v>
      </c>
      <c r="J15" s="24">
        <f t="shared" si="3"/>
        <v>-1.7241379310344827</v>
      </c>
      <c r="K15" s="24" t="str">
        <f t="shared" si="3"/>
        <v>－</v>
      </c>
      <c r="L15" s="24">
        <f t="shared" si="3"/>
        <v>0.84033613445378152</v>
      </c>
      <c r="M15" s="24">
        <f t="shared" si="3"/>
        <v>-7.3275862068965507</v>
      </c>
      <c r="N15" s="24">
        <f t="shared" si="3"/>
        <v>8</v>
      </c>
      <c r="O15" s="24">
        <f t="shared" si="3"/>
        <v>10</v>
      </c>
      <c r="P15" s="24">
        <f t="shared" si="3"/>
        <v>11.740890688259109</v>
      </c>
      <c r="Q15" s="24">
        <f t="shared" si="3"/>
        <v>46.341463414634148</v>
      </c>
      <c r="R15" s="24">
        <f t="shared" si="3"/>
        <v>41.666666666666671</v>
      </c>
      <c r="S15" s="24" t="str">
        <f t="shared" si="3"/>
        <v>－</v>
      </c>
      <c r="T15" s="24">
        <f t="shared" si="3"/>
        <v>80</v>
      </c>
      <c r="U15" s="24">
        <f t="shared" si="3"/>
        <v>-24.137931034482758</v>
      </c>
      <c r="V15" s="24" t="str">
        <f>IF(V14=0,"－",(V13-V14)/V14*100)</f>
        <v>－</v>
      </c>
      <c r="W15" s="24">
        <f>IF(W14=0,"－",(W13-W14)/W14*100)</f>
        <v>-24.137931034482758</v>
      </c>
      <c r="X15" s="24">
        <f>IF(X14=0,"－",(X13-X14)/X14*100)</f>
        <v>2.1428571428571428</v>
      </c>
      <c r="Y15" s="29">
        <f>IF(Y14=0,"－",(Y13-Y14)/Y14*100)</f>
        <v>12.686567164179104</v>
      </c>
    </row>
    <row r="16" spans="1:25" s="3" customFormat="1" ht="21.75" customHeight="1">
      <c r="A16" s="56"/>
      <c r="B16" s="61" t="s">
        <v>22</v>
      </c>
      <c r="C16" s="7" t="s">
        <v>33</v>
      </c>
      <c r="D16" s="26">
        <f>SUM(E16,J16,P16,Q16,U16,X16)</f>
        <v>3003</v>
      </c>
      <c r="E16" s="27">
        <f>SUM(F16:I16)</f>
        <v>85</v>
      </c>
      <c r="F16" s="27">
        <v>6</v>
      </c>
      <c r="G16" s="27">
        <v>42</v>
      </c>
      <c r="H16" s="27">
        <v>9</v>
      </c>
      <c r="I16" s="27">
        <v>28</v>
      </c>
      <c r="J16" s="27">
        <f>SUM(K16:O16)</f>
        <v>508</v>
      </c>
      <c r="K16" s="27">
        <v>5</v>
      </c>
      <c r="L16" s="27">
        <v>121</v>
      </c>
      <c r="M16" s="27">
        <v>292</v>
      </c>
      <c r="N16" s="27">
        <v>26</v>
      </c>
      <c r="O16" s="27">
        <v>64</v>
      </c>
      <c r="P16" s="27">
        <v>1653</v>
      </c>
      <c r="Q16" s="27">
        <f>SUM(R16:T16)</f>
        <v>103</v>
      </c>
      <c r="R16" s="27">
        <v>89</v>
      </c>
      <c r="S16" s="27">
        <v>1</v>
      </c>
      <c r="T16" s="27">
        <v>13</v>
      </c>
      <c r="U16" s="27">
        <f>SUM(V16:W16)</f>
        <v>71</v>
      </c>
      <c r="V16" s="27">
        <v>1</v>
      </c>
      <c r="W16" s="27">
        <v>70</v>
      </c>
      <c r="X16" s="27">
        <v>583</v>
      </c>
      <c r="Y16" s="28">
        <v>246</v>
      </c>
    </row>
    <row r="17" spans="1:25" s="3" customFormat="1" ht="21.75" customHeight="1">
      <c r="A17" s="56"/>
      <c r="B17" s="59"/>
      <c r="C17" s="7" t="s">
        <v>30</v>
      </c>
      <c r="D17" s="26">
        <f>SUM(E17,J17,P17,Q17,U17,X17)</f>
        <v>3042</v>
      </c>
      <c r="E17" s="27">
        <f>SUM(F17:I17)</f>
        <v>56</v>
      </c>
      <c r="F17" s="27">
        <v>3</v>
      </c>
      <c r="G17" s="27">
        <v>34</v>
      </c>
      <c r="H17" s="27">
        <v>1</v>
      </c>
      <c r="I17" s="27">
        <v>18</v>
      </c>
      <c r="J17" s="27">
        <f>SUM(K17:O17)</f>
        <v>553</v>
      </c>
      <c r="K17" s="27">
        <v>6</v>
      </c>
      <c r="L17" s="27">
        <v>125</v>
      </c>
      <c r="M17" s="27">
        <v>334</v>
      </c>
      <c r="N17" s="27">
        <v>25</v>
      </c>
      <c r="O17" s="27">
        <v>63</v>
      </c>
      <c r="P17" s="27">
        <v>1669</v>
      </c>
      <c r="Q17" s="27">
        <f>SUM(R17:T17)</f>
        <v>112</v>
      </c>
      <c r="R17" s="27">
        <v>105</v>
      </c>
      <c r="S17" s="27">
        <v>1</v>
      </c>
      <c r="T17" s="27">
        <v>6</v>
      </c>
      <c r="U17" s="27">
        <f>SUM(V17:W17)</f>
        <v>71</v>
      </c>
      <c r="V17" s="27">
        <v>0</v>
      </c>
      <c r="W17" s="27">
        <v>71</v>
      </c>
      <c r="X17" s="27">
        <v>581</v>
      </c>
      <c r="Y17" s="28">
        <v>217</v>
      </c>
    </row>
    <row r="18" spans="1:25" s="3" customFormat="1" ht="21.75" customHeight="1">
      <c r="A18" s="56"/>
      <c r="B18" s="60"/>
      <c r="C18" s="7" t="s">
        <v>32</v>
      </c>
      <c r="D18" s="23">
        <f t="shared" ref="D18:Y18" si="4">IF(D17=0,"－",(D16-D17)/D17*100)</f>
        <v>-1.2820512820512819</v>
      </c>
      <c r="E18" s="24">
        <f t="shared" si="4"/>
        <v>51.785714285714292</v>
      </c>
      <c r="F18" s="24">
        <f t="shared" si="4"/>
        <v>100</v>
      </c>
      <c r="G18" s="24">
        <f t="shared" si="4"/>
        <v>23.52941176470588</v>
      </c>
      <c r="H18" s="24">
        <f t="shared" si="4"/>
        <v>800</v>
      </c>
      <c r="I18" s="24">
        <f t="shared" si="4"/>
        <v>55.555555555555557</v>
      </c>
      <c r="J18" s="24">
        <f t="shared" si="4"/>
        <v>-8.1374321880650999</v>
      </c>
      <c r="K18" s="24">
        <f t="shared" si="4"/>
        <v>-16.666666666666664</v>
      </c>
      <c r="L18" s="24">
        <f t="shared" si="4"/>
        <v>-3.2</v>
      </c>
      <c r="M18" s="24">
        <f t="shared" si="4"/>
        <v>-12.574850299401197</v>
      </c>
      <c r="N18" s="24">
        <f t="shared" si="4"/>
        <v>4</v>
      </c>
      <c r="O18" s="24">
        <f t="shared" si="4"/>
        <v>1.5873015873015872</v>
      </c>
      <c r="P18" s="24">
        <f t="shared" si="4"/>
        <v>-0.95865787896944277</v>
      </c>
      <c r="Q18" s="24">
        <f t="shared" si="4"/>
        <v>-8.0357142857142865</v>
      </c>
      <c r="R18" s="24">
        <f t="shared" si="4"/>
        <v>-15.238095238095239</v>
      </c>
      <c r="S18" s="24">
        <f t="shared" si="4"/>
        <v>0</v>
      </c>
      <c r="T18" s="24">
        <f t="shared" si="4"/>
        <v>116.66666666666667</v>
      </c>
      <c r="U18" s="24">
        <f t="shared" si="4"/>
        <v>0</v>
      </c>
      <c r="V18" s="24" t="str">
        <f t="shared" si="4"/>
        <v>－</v>
      </c>
      <c r="W18" s="24">
        <f t="shared" si="4"/>
        <v>-1.4084507042253522</v>
      </c>
      <c r="X18" s="24">
        <f t="shared" si="4"/>
        <v>0.34423407917383825</v>
      </c>
      <c r="Y18" s="29">
        <f t="shared" si="4"/>
        <v>13.364055299539171</v>
      </c>
    </row>
    <row r="19" spans="1:25" s="3" customFormat="1" ht="21.75" customHeight="1">
      <c r="A19" s="56"/>
      <c r="B19" s="61" t="s">
        <v>23</v>
      </c>
      <c r="C19" s="7" t="s">
        <v>33</v>
      </c>
      <c r="D19" s="26">
        <f>SUM(E19,J19,P19,Q19,U19,X19)</f>
        <v>2915</v>
      </c>
      <c r="E19" s="27">
        <f>SUM(F19:I19)</f>
        <v>109</v>
      </c>
      <c r="F19" s="27">
        <v>17</v>
      </c>
      <c r="G19" s="27">
        <v>50</v>
      </c>
      <c r="H19" s="27">
        <v>2</v>
      </c>
      <c r="I19" s="27">
        <v>40</v>
      </c>
      <c r="J19" s="27">
        <f>SUM(K19:O19)</f>
        <v>538</v>
      </c>
      <c r="K19" s="27">
        <v>1</v>
      </c>
      <c r="L19" s="27">
        <v>132</v>
      </c>
      <c r="M19" s="27">
        <v>304</v>
      </c>
      <c r="N19" s="27">
        <v>29</v>
      </c>
      <c r="O19" s="27">
        <v>72</v>
      </c>
      <c r="P19" s="27">
        <v>1419</v>
      </c>
      <c r="Q19" s="27">
        <f>SUM(R19:T19)</f>
        <v>187</v>
      </c>
      <c r="R19" s="27">
        <v>164</v>
      </c>
      <c r="S19" s="27">
        <v>5</v>
      </c>
      <c r="T19" s="27">
        <v>18</v>
      </c>
      <c r="U19" s="27">
        <f>SUM(V19:W19)</f>
        <v>90</v>
      </c>
      <c r="V19" s="27">
        <v>0</v>
      </c>
      <c r="W19" s="27">
        <v>90</v>
      </c>
      <c r="X19" s="27">
        <v>572</v>
      </c>
      <c r="Y19" s="28">
        <v>218</v>
      </c>
    </row>
    <row r="20" spans="1:25" s="3" customFormat="1" ht="21.75" customHeight="1">
      <c r="A20" s="56"/>
      <c r="B20" s="59"/>
      <c r="C20" s="7" t="s">
        <v>30</v>
      </c>
      <c r="D20" s="26">
        <f>SUM(E20,J20,P20,Q20,U20,X20)</f>
        <v>2905</v>
      </c>
      <c r="E20" s="27">
        <f>SUM(F20:I20)</f>
        <v>84</v>
      </c>
      <c r="F20" s="27">
        <v>2</v>
      </c>
      <c r="G20" s="27">
        <v>48</v>
      </c>
      <c r="H20" s="27">
        <v>3</v>
      </c>
      <c r="I20" s="27">
        <v>31</v>
      </c>
      <c r="J20" s="27">
        <f>SUM(K20:O20)</f>
        <v>539</v>
      </c>
      <c r="K20" s="27">
        <v>0</v>
      </c>
      <c r="L20" s="27">
        <v>122</v>
      </c>
      <c r="M20" s="27">
        <v>326</v>
      </c>
      <c r="N20" s="27">
        <v>29</v>
      </c>
      <c r="O20" s="27">
        <v>62</v>
      </c>
      <c r="P20" s="27">
        <v>1473</v>
      </c>
      <c r="Q20" s="27">
        <f>SUM(R20:T20)</f>
        <v>178</v>
      </c>
      <c r="R20" s="27">
        <v>154</v>
      </c>
      <c r="S20" s="27">
        <v>2</v>
      </c>
      <c r="T20" s="27">
        <v>22</v>
      </c>
      <c r="U20" s="27">
        <f>SUM(V20:W20)</f>
        <v>80</v>
      </c>
      <c r="V20" s="27">
        <v>0</v>
      </c>
      <c r="W20" s="27">
        <v>80</v>
      </c>
      <c r="X20" s="27">
        <v>551</v>
      </c>
      <c r="Y20" s="28">
        <v>215</v>
      </c>
    </row>
    <row r="21" spans="1:25" s="3" customFormat="1" ht="21.75" customHeight="1">
      <c r="A21" s="56"/>
      <c r="B21" s="60"/>
      <c r="C21" s="7" t="s">
        <v>32</v>
      </c>
      <c r="D21" s="23">
        <f t="shared" ref="D21:Y21" si="5">IF(D20=0,"－",(D19-D20)/D20*100)</f>
        <v>0.34423407917383825</v>
      </c>
      <c r="E21" s="24">
        <f t="shared" si="5"/>
        <v>29.761904761904763</v>
      </c>
      <c r="F21" s="24">
        <f t="shared" si="5"/>
        <v>750</v>
      </c>
      <c r="G21" s="24">
        <f t="shared" si="5"/>
        <v>4.1666666666666661</v>
      </c>
      <c r="H21" s="24">
        <f t="shared" si="5"/>
        <v>-33.333333333333329</v>
      </c>
      <c r="I21" s="24">
        <f t="shared" si="5"/>
        <v>29.032258064516132</v>
      </c>
      <c r="J21" s="24">
        <f t="shared" si="5"/>
        <v>-0.1855287569573284</v>
      </c>
      <c r="K21" s="24" t="str">
        <f t="shared" si="5"/>
        <v>－</v>
      </c>
      <c r="L21" s="24">
        <f t="shared" si="5"/>
        <v>8.1967213114754092</v>
      </c>
      <c r="M21" s="24">
        <f t="shared" si="5"/>
        <v>-6.7484662576687118</v>
      </c>
      <c r="N21" s="24">
        <f t="shared" si="5"/>
        <v>0</v>
      </c>
      <c r="O21" s="24">
        <f t="shared" si="5"/>
        <v>16.129032258064516</v>
      </c>
      <c r="P21" s="24">
        <f t="shared" si="5"/>
        <v>-3.6659877800407332</v>
      </c>
      <c r="Q21" s="24">
        <f t="shared" si="5"/>
        <v>5.0561797752808983</v>
      </c>
      <c r="R21" s="24">
        <f t="shared" si="5"/>
        <v>6.4935064935064926</v>
      </c>
      <c r="S21" s="24">
        <f t="shared" si="5"/>
        <v>150</v>
      </c>
      <c r="T21" s="24">
        <f t="shared" si="5"/>
        <v>-18.181818181818183</v>
      </c>
      <c r="U21" s="24">
        <f t="shared" si="5"/>
        <v>12.5</v>
      </c>
      <c r="V21" s="24" t="str">
        <f t="shared" si="5"/>
        <v>－</v>
      </c>
      <c r="W21" s="24">
        <f t="shared" si="5"/>
        <v>12.5</v>
      </c>
      <c r="X21" s="24">
        <f t="shared" si="5"/>
        <v>3.8112522686025407</v>
      </c>
      <c r="Y21" s="29">
        <f t="shared" si="5"/>
        <v>1.3953488372093024</v>
      </c>
    </row>
    <row r="22" spans="1:25" s="3" customFormat="1" ht="21.75" customHeight="1">
      <c r="A22" s="56"/>
      <c r="B22" s="61" t="s">
        <v>24</v>
      </c>
      <c r="C22" s="7" t="s">
        <v>33</v>
      </c>
      <c r="D22" s="26">
        <f>SUM(E22,J22,P22,Q22,U22,X22)</f>
        <v>2451</v>
      </c>
      <c r="E22" s="27">
        <f>SUM(F22:I22)</f>
        <v>107</v>
      </c>
      <c r="F22" s="27">
        <v>6</v>
      </c>
      <c r="G22" s="27">
        <v>66</v>
      </c>
      <c r="H22" s="27">
        <v>6</v>
      </c>
      <c r="I22" s="27">
        <v>29</v>
      </c>
      <c r="J22" s="27">
        <f>SUM(K22:O22)</f>
        <v>518</v>
      </c>
      <c r="K22" s="27">
        <v>5</v>
      </c>
      <c r="L22" s="27">
        <v>138</v>
      </c>
      <c r="M22" s="27">
        <v>278</v>
      </c>
      <c r="N22" s="27">
        <v>46</v>
      </c>
      <c r="O22" s="27">
        <v>51</v>
      </c>
      <c r="P22" s="27">
        <v>1059</v>
      </c>
      <c r="Q22" s="27">
        <f>SUM(R22:T22)</f>
        <v>198</v>
      </c>
      <c r="R22" s="27">
        <v>188</v>
      </c>
      <c r="S22" s="27">
        <v>2</v>
      </c>
      <c r="T22" s="27">
        <v>8</v>
      </c>
      <c r="U22" s="27">
        <f>SUM(V22:W22)</f>
        <v>76</v>
      </c>
      <c r="V22" s="27">
        <v>1</v>
      </c>
      <c r="W22" s="27">
        <v>75</v>
      </c>
      <c r="X22" s="27">
        <v>493</v>
      </c>
      <c r="Y22" s="28">
        <v>208</v>
      </c>
    </row>
    <row r="23" spans="1:25" s="3" customFormat="1" ht="21.75" customHeight="1">
      <c r="A23" s="56"/>
      <c r="B23" s="59"/>
      <c r="C23" s="7" t="s">
        <v>30</v>
      </c>
      <c r="D23" s="26">
        <f>SUM(E23,J23,P23,Q23,U23,X23)</f>
        <v>2580</v>
      </c>
      <c r="E23" s="27">
        <f>SUM(F23:I23)</f>
        <v>96</v>
      </c>
      <c r="F23" s="27">
        <v>9</v>
      </c>
      <c r="G23" s="27">
        <v>56</v>
      </c>
      <c r="H23" s="27">
        <v>5</v>
      </c>
      <c r="I23" s="27">
        <v>26</v>
      </c>
      <c r="J23" s="27">
        <f>SUM(K23:O23)</f>
        <v>481</v>
      </c>
      <c r="K23" s="27">
        <v>0</v>
      </c>
      <c r="L23" s="27">
        <v>130</v>
      </c>
      <c r="M23" s="27">
        <v>257</v>
      </c>
      <c r="N23" s="27">
        <v>34</v>
      </c>
      <c r="O23" s="27">
        <v>60</v>
      </c>
      <c r="P23" s="27">
        <v>1125</v>
      </c>
      <c r="Q23" s="27">
        <f>SUM(R23:T23)</f>
        <v>299</v>
      </c>
      <c r="R23" s="27">
        <v>282</v>
      </c>
      <c r="S23" s="27">
        <v>4</v>
      </c>
      <c r="T23" s="27">
        <v>13</v>
      </c>
      <c r="U23" s="27">
        <f>SUM(V23:W23)</f>
        <v>86</v>
      </c>
      <c r="V23" s="27">
        <v>1</v>
      </c>
      <c r="W23" s="27">
        <v>85</v>
      </c>
      <c r="X23" s="27">
        <v>493</v>
      </c>
      <c r="Y23" s="28">
        <v>210</v>
      </c>
    </row>
    <row r="24" spans="1:25" s="3" customFormat="1" ht="21.75" customHeight="1">
      <c r="A24" s="56"/>
      <c r="B24" s="60"/>
      <c r="C24" s="7" t="s">
        <v>32</v>
      </c>
      <c r="D24" s="23">
        <f t="shared" ref="D24:Y24" si="6">IF(D23=0,"－",(D22-D23)/D23*100)</f>
        <v>-5</v>
      </c>
      <c r="E24" s="24">
        <f t="shared" si="6"/>
        <v>11.458333333333332</v>
      </c>
      <c r="F24" s="24">
        <f t="shared" si="6"/>
        <v>-33.333333333333329</v>
      </c>
      <c r="G24" s="24">
        <f t="shared" si="6"/>
        <v>17.857142857142858</v>
      </c>
      <c r="H24" s="24">
        <f t="shared" si="6"/>
        <v>20</v>
      </c>
      <c r="I24" s="24">
        <f t="shared" si="6"/>
        <v>11.538461538461538</v>
      </c>
      <c r="J24" s="24">
        <f t="shared" si="6"/>
        <v>7.6923076923076925</v>
      </c>
      <c r="K24" s="24" t="str">
        <f t="shared" si="6"/>
        <v>－</v>
      </c>
      <c r="L24" s="24">
        <f t="shared" si="6"/>
        <v>6.1538461538461542</v>
      </c>
      <c r="M24" s="24">
        <f t="shared" si="6"/>
        <v>8.1712062256809332</v>
      </c>
      <c r="N24" s="24">
        <f t="shared" si="6"/>
        <v>35.294117647058826</v>
      </c>
      <c r="O24" s="24">
        <f t="shared" si="6"/>
        <v>-15</v>
      </c>
      <c r="P24" s="24">
        <f t="shared" si="6"/>
        <v>-5.8666666666666663</v>
      </c>
      <c r="Q24" s="24">
        <f t="shared" si="6"/>
        <v>-33.779264214046819</v>
      </c>
      <c r="R24" s="24">
        <f t="shared" si="6"/>
        <v>-33.333333333333329</v>
      </c>
      <c r="S24" s="24">
        <f t="shared" si="6"/>
        <v>-50</v>
      </c>
      <c r="T24" s="24">
        <f t="shared" si="6"/>
        <v>-38.461538461538467</v>
      </c>
      <c r="U24" s="24">
        <f t="shared" si="6"/>
        <v>-11.627906976744185</v>
      </c>
      <c r="V24" s="24">
        <f t="shared" si="6"/>
        <v>0</v>
      </c>
      <c r="W24" s="24">
        <f t="shared" si="6"/>
        <v>-11.76470588235294</v>
      </c>
      <c r="X24" s="24">
        <f t="shared" si="6"/>
        <v>0</v>
      </c>
      <c r="Y24" s="29">
        <f t="shared" si="6"/>
        <v>-0.95238095238095244</v>
      </c>
    </row>
    <row r="25" spans="1:25" s="3" customFormat="1" ht="21.75" customHeight="1">
      <c r="A25" s="56"/>
      <c r="B25" s="61" t="s">
        <v>25</v>
      </c>
      <c r="C25" s="7" t="s">
        <v>33</v>
      </c>
      <c r="D25" s="26">
        <f>SUM(E25,J25,P25,Q25,U25,X25)</f>
        <v>2273</v>
      </c>
      <c r="E25" s="27">
        <f>SUM(F25:I25)</f>
        <v>110</v>
      </c>
      <c r="F25" s="27">
        <v>13</v>
      </c>
      <c r="G25" s="27">
        <v>57</v>
      </c>
      <c r="H25" s="27">
        <v>6</v>
      </c>
      <c r="I25" s="27">
        <v>34</v>
      </c>
      <c r="J25" s="27">
        <f>SUM(K25:O25)</f>
        <v>513</v>
      </c>
      <c r="K25" s="27">
        <v>7</v>
      </c>
      <c r="L25" s="27">
        <v>145</v>
      </c>
      <c r="M25" s="27">
        <v>281</v>
      </c>
      <c r="N25" s="27">
        <v>30</v>
      </c>
      <c r="O25" s="27">
        <v>50</v>
      </c>
      <c r="P25" s="27">
        <v>980</v>
      </c>
      <c r="Q25" s="27">
        <f>SUM(R25:T25)</f>
        <v>169</v>
      </c>
      <c r="R25" s="27">
        <v>155</v>
      </c>
      <c r="S25" s="27">
        <v>2</v>
      </c>
      <c r="T25" s="27">
        <v>12</v>
      </c>
      <c r="U25" s="27">
        <f>SUM(V25:W25)</f>
        <v>73</v>
      </c>
      <c r="V25" s="27">
        <v>0</v>
      </c>
      <c r="W25" s="27">
        <v>73</v>
      </c>
      <c r="X25" s="27">
        <v>428</v>
      </c>
      <c r="Y25" s="28">
        <v>208</v>
      </c>
    </row>
    <row r="26" spans="1:25" s="3" customFormat="1" ht="21.75" customHeight="1">
      <c r="A26" s="56"/>
      <c r="B26" s="59"/>
      <c r="C26" s="7" t="s">
        <v>30</v>
      </c>
      <c r="D26" s="26">
        <f>SUM(E26,J26,P26,Q26,U26,X26)</f>
        <v>2370</v>
      </c>
      <c r="E26" s="27">
        <f>SUM(F26:I26)</f>
        <v>107</v>
      </c>
      <c r="F26" s="27">
        <v>13</v>
      </c>
      <c r="G26" s="27">
        <v>55</v>
      </c>
      <c r="H26" s="27">
        <v>6</v>
      </c>
      <c r="I26" s="27">
        <v>33</v>
      </c>
      <c r="J26" s="27">
        <f>SUM(K26:O26)</f>
        <v>502</v>
      </c>
      <c r="K26" s="27">
        <v>0</v>
      </c>
      <c r="L26" s="27">
        <v>136</v>
      </c>
      <c r="M26" s="27">
        <v>277</v>
      </c>
      <c r="N26" s="27">
        <v>32</v>
      </c>
      <c r="O26" s="27">
        <v>57</v>
      </c>
      <c r="P26" s="27">
        <v>990</v>
      </c>
      <c r="Q26" s="27">
        <f>SUM(R26:T26)</f>
        <v>268</v>
      </c>
      <c r="R26" s="27">
        <v>249</v>
      </c>
      <c r="S26" s="27">
        <v>9</v>
      </c>
      <c r="T26" s="27">
        <v>10</v>
      </c>
      <c r="U26" s="27">
        <f>SUM(V26:W26)</f>
        <v>73</v>
      </c>
      <c r="V26" s="27">
        <v>2</v>
      </c>
      <c r="W26" s="27">
        <v>71</v>
      </c>
      <c r="X26" s="27">
        <v>430</v>
      </c>
      <c r="Y26" s="28">
        <v>190</v>
      </c>
    </row>
    <row r="27" spans="1:25" s="3" customFormat="1" ht="21.75" customHeight="1">
      <c r="A27" s="57"/>
      <c r="B27" s="60"/>
      <c r="C27" s="7" t="s">
        <v>32</v>
      </c>
      <c r="D27" s="23">
        <f t="shared" ref="D27:Y27" si="7">IF(D26=0,"－",(D25-D26)/D26*100)</f>
        <v>-4.0928270042194095</v>
      </c>
      <c r="E27" s="24">
        <f t="shared" si="7"/>
        <v>2.8037383177570092</v>
      </c>
      <c r="F27" s="24">
        <f t="shared" si="7"/>
        <v>0</v>
      </c>
      <c r="G27" s="24">
        <f t="shared" si="7"/>
        <v>3.6363636363636362</v>
      </c>
      <c r="H27" s="24">
        <f t="shared" si="7"/>
        <v>0</v>
      </c>
      <c r="I27" s="24">
        <f t="shared" si="7"/>
        <v>3.0303030303030303</v>
      </c>
      <c r="J27" s="24">
        <f t="shared" si="7"/>
        <v>2.1912350597609564</v>
      </c>
      <c r="K27" s="24" t="str">
        <f t="shared" si="7"/>
        <v>－</v>
      </c>
      <c r="L27" s="24">
        <f t="shared" si="7"/>
        <v>6.6176470588235299</v>
      </c>
      <c r="M27" s="24">
        <f t="shared" si="7"/>
        <v>1.4440433212996391</v>
      </c>
      <c r="N27" s="24">
        <f t="shared" si="7"/>
        <v>-6.25</v>
      </c>
      <c r="O27" s="24">
        <f t="shared" si="7"/>
        <v>-12.280701754385964</v>
      </c>
      <c r="P27" s="24">
        <f t="shared" si="7"/>
        <v>-1.0101010101010102</v>
      </c>
      <c r="Q27" s="24">
        <f t="shared" si="7"/>
        <v>-36.940298507462686</v>
      </c>
      <c r="R27" s="24">
        <f t="shared" si="7"/>
        <v>-37.751004016064257</v>
      </c>
      <c r="S27" s="24">
        <f t="shared" si="7"/>
        <v>-77.777777777777786</v>
      </c>
      <c r="T27" s="24">
        <f t="shared" si="7"/>
        <v>20</v>
      </c>
      <c r="U27" s="24">
        <f t="shared" si="7"/>
        <v>0</v>
      </c>
      <c r="V27" s="24">
        <f t="shared" si="7"/>
        <v>-100</v>
      </c>
      <c r="W27" s="24">
        <f t="shared" si="7"/>
        <v>2.8169014084507045</v>
      </c>
      <c r="X27" s="24">
        <f t="shared" si="7"/>
        <v>-0.46511627906976744</v>
      </c>
      <c r="Y27" s="29">
        <f t="shared" si="7"/>
        <v>9.4736842105263168</v>
      </c>
    </row>
    <row r="28" spans="1:25" s="3" customFormat="1" ht="21.75" customHeight="1">
      <c r="C28" s="5"/>
    </row>
  </sheetData>
  <mergeCells count="15">
    <mergeCell ref="U4:U5"/>
    <mergeCell ref="X4:X5"/>
    <mergeCell ref="A6:B9"/>
    <mergeCell ref="A10:A27"/>
    <mergeCell ref="B10:B12"/>
    <mergeCell ref="B13:B15"/>
    <mergeCell ref="B16:B18"/>
    <mergeCell ref="B19:B21"/>
    <mergeCell ref="B22:B24"/>
    <mergeCell ref="B25:B27"/>
    <mergeCell ref="D4:D5"/>
    <mergeCell ref="E4:E5"/>
    <mergeCell ref="J4:J5"/>
    <mergeCell ref="P4:P5"/>
    <mergeCell ref="Q4:Q5"/>
  </mergeCells>
  <phoneticPr fontId="3"/>
  <printOptions horizontalCentered="1" gridLinesSet="0"/>
  <pageMargins left="0.39370078740157483" right="0.39370078740157483" top="0.59055118110236227" bottom="0.59055118110236227" header="0.51181102362204722" footer="0.51181102362204722"/>
  <pageSetup paperSize="9" scale="51" firstPageNumber="2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２－40</vt:lpstr>
      <vt:lpstr>'２－40'!Print_Area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2022-04-28T05:06:44Z</dcterms:created>
  <dcterms:modified xsi:type="dcterms:W3CDTF">2023-08-19T13:45:08Z</dcterms:modified>
</cp:coreProperties>
</file>