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7692" windowHeight="8340" tabRatio="598" activeTab="0"/>
  </bookViews>
  <sheets>
    <sheet name="２円滑化・二酸化炭素削減効果（同一係数）" sheetId="1" r:id="rId1"/>
    <sheet name="A事故抑止効果 (各年係数)" sheetId="2" state="hidden" r:id="rId2"/>
    <sheet name="B円滑化・二酸化炭素削減効果（各年係数）" sheetId="3" state="hidden" r:id="rId3"/>
  </sheets>
  <definedNames>
    <definedName name="_xlnm.Print_Area" localSheetId="0">'２円滑化・二酸化炭素削減効果（同一係数）'!$A$1:$U$35</definedName>
    <definedName name="_xlnm.Print_Area" localSheetId="1">'A事故抑止効果 (各年係数)'!$B$1:$AN$71</definedName>
    <definedName name="_xlnm.Print_Area" localSheetId="2">'B円滑化・二酸化炭素削減効果（各年係数）'!$A$1:$AH$40</definedName>
  </definedNames>
  <calcPr fullCalcOnLoad="1"/>
</workbook>
</file>

<file path=xl/comments1.xml><?xml version="1.0" encoding="utf-8"?>
<comments xmlns="http://schemas.openxmlformats.org/spreadsheetml/2006/main">
  <authors>
    <author>作成者</author>
  </authors>
  <commentList>
    <comment ref="V6" authorId="0">
      <text>
        <r>
          <rPr>
            <b/>
            <sz val="9"/>
            <rFont val="ＭＳ Ｐゴシック"/>
            <family val="3"/>
          </rPr>
          <t>係数：人・時間
政策評価千人・時間
係数表の数値を÷1000している</t>
        </r>
      </text>
    </comment>
    <comment ref="V10" authorId="0">
      <text>
        <r>
          <rPr>
            <b/>
            <sz val="9"/>
            <rFont val="ＭＳ Ｐゴシック"/>
            <family val="3"/>
          </rPr>
          <t>係数なしのため、過去の係数</t>
        </r>
      </text>
    </comment>
    <comment ref="V24" authorId="0">
      <text>
        <r>
          <rPr>
            <b/>
            <sz val="9"/>
            <rFont val="ＭＳ Ｐゴシック"/>
            <family val="3"/>
          </rPr>
          <t xml:space="preserve">係数なしのため、過去の係数
</t>
        </r>
      </text>
    </comment>
    <comment ref="V9" authorId="0">
      <text>
        <r>
          <rPr>
            <b/>
            <sz val="9"/>
            <rFont val="MS P ゴシック"/>
            <family val="3"/>
          </rPr>
          <t xml:space="preserve">係数なしのため過去の値
</t>
        </r>
      </text>
    </comment>
  </commentList>
</comments>
</file>

<file path=xl/comments2.xml><?xml version="1.0" encoding="utf-8"?>
<comments xmlns="http://schemas.openxmlformats.org/spreadsheetml/2006/main">
  <authors>
    <author>作成者</author>
  </authors>
  <commentList>
    <comment ref="F7" authorId="0">
      <text>
        <r>
          <rPr>
            <b/>
            <sz val="9"/>
            <rFont val="ＭＳ Ｐゴシック"/>
            <family val="3"/>
          </rPr>
          <t>前年の上がりは、前前年の事績を前年のアウトカム係数にかけなおしているため各年係数と一致しない</t>
        </r>
      </text>
    </comment>
    <comment ref="AE18" authorId="0">
      <text>
        <r>
          <rPr>
            <b/>
            <sz val="9"/>
            <rFont val="ＭＳ Ｐゴシック"/>
            <family val="3"/>
          </rPr>
          <t xml:space="preserve">係数なしのため過去の係数
</t>
        </r>
      </text>
    </comment>
    <comment ref="AJ18" authorId="0">
      <text>
        <r>
          <rPr>
            <b/>
            <sz val="9"/>
            <rFont val="ＭＳ Ｐゴシック"/>
            <family val="3"/>
          </rPr>
          <t xml:space="preserve">係数なしのため過去の係数
</t>
        </r>
      </text>
    </comment>
    <comment ref="Y1" authorId="0">
      <text>
        <r>
          <rPr>
            <b/>
            <sz val="9"/>
            <rFont val="MS P ゴシック"/>
            <family val="3"/>
          </rPr>
          <t>H28～H29は非表示</t>
        </r>
      </text>
    </comment>
  </commentList>
</comments>
</file>

<file path=xl/comments3.xml><?xml version="1.0" encoding="utf-8"?>
<comments xmlns="http://schemas.openxmlformats.org/spreadsheetml/2006/main">
  <authors>
    <author>作成者</author>
  </authors>
  <commentList>
    <comment ref="AA6" authorId="0">
      <text>
        <r>
          <rPr>
            <b/>
            <sz val="9"/>
            <rFont val="ＭＳ Ｐゴシック"/>
            <family val="3"/>
          </rPr>
          <t>係数：人・時間
政策評価千人・時間
係数表の数値を÷1000している</t>
        </r>
      </text>
    </comment>
    <comment ref="AA10" authorId="0">
      <text>
        <r>
          <rPr>
            <b/>
            <sz val="9"/>
            <rFont val="ＭＳ Ｐゴシック"/>
            <family val="3"/>
          </rPr>
          <t>係数なしのため、過去の係数</t>
        </r>
      </text>
    </comment>
    <comment ref="AA27" authorId="0">
      <text>
        <r>
          <rPr>
            <b/>
            <sz val="9"/>
            <rFont val="ＭＳ Ｐゴシック"/>
            <family val="3"/>
          </rPr>
          <t xml:space="preserve">係数なしのため、過去の係数
</t>
        </r>
      </text>
    </comment>
    <comment ref="AE27" authorId="0">
      <text>
        <r>
          <rPr>
            <b/>
            <sz val="9"/>
            <rFont val="ＭＳ Ｐゴシック"/>
            <family val="3"/>
          </rPr>
          <t xml:space="preserve">係数なしのため、過去の係数
</t>
        </r>
      </text>
    </comment>
    <comment ref="AE6" authorId="0">
      <text>
        <r>
          <rPr>
            <b/>
            <sz val="9"/>
            <rFont val="ＭＳ Ｐゴシック"/>
            <family val="3"/>
          </rPr>
          <t>係数：人・時間
政策評価千人・時間
係数表の数値を÷1000している</t>
        </r>
      </text>
    </comment>
    <comment ref="AE10" authorId="0">
      <text>
        <r>
          <rPr>
            <b/>
            <sz val="9"/>
            <rFont val="ＭＳ Ｐゴシック"/>
            <family val="3"/>
          </rPr>
          <t>係数なしのため、過去の係数</t>
        </r>
      </text>
    </comment>
  </commentList>
</comments>
</file>

<file path=xl/sharedStrings.xml><?xml version="1.0" encoding="utf-8"?>
<sst xmlns="http://schemas.openxmlformats.org/spreadsheetml/2006/main" count="487" uniqueCount="98">
  <si>
    <t>小計</t>
  </si>
  <si>
    <t>抑止件数</t>
  </si>
  <si>
    <t>集中制御化</t>
  </si>
  <si>
    <t>半感応化</t>
  </si>
  <si>
    <t>閑散時半感応化</t>
  </si>
  <si>
    <t>右折感応化</t>
  </si>
  <si>
    <t>閑散時押ボタン化</t>
  </si>
  <si>
    <t>速度感応化</t>
  </si>
  <si>
    <t>計</t>
  </si>
  <si>
    <t>プログラム多段系統化</t>
  </si>
  <si>
    <t>基数</t>
  </si>
  <si>
    <t>○　交通事故抑止効果</t>
  </si>
  <si>
    <t>年度</t>
  </si>
  <si>
    <t>事業</t>
  </si>
  <si>
    <t>削減効果</t>
  </si>
  <si>
    <t>多現示化</t>
  </si>
  <si>
    <t>短縮効果</t>
  </si>
  <si>
    <t>信号灯器のLED化</t>
  </si>
  <si>
    <t>対向車接近表示装置</t>
  </si>
  <si>
    <t>歩車分離化</t>
  </si>
  <si>
    <t>歩行者感応化</t>
  </si>
  <si>
    <t>視覚障害者用付加装置</t>
  </si>
  <si>
    <t>高齢者等感応化</t>
  </si>
  <si>
    <t>音響式歩行者誘導付加装置</t>
  </si>
  <si>
    <t>信号機新設</t>
  </si>
  <si>
    <t>全感応</t>
  </si>
  <si>
    <t>半感応</t>
  </si>
  <si>
    <t>押ボタン</t>
  </si>
  <si>
    <t>一灯点滅</t>
  </si>
  <si>
    <t>○　交通円滑化効果</t>
  </si>
  <si>
    <t>プログラム多段化</t>
  </si>
  <si>
    <t>平成27年度</t>
  </si>
  <si>
    <t>○　二酸化炭素排出量抑止効果</t>
  </si>
  <si>
    <t>集中制御化</t>
  </si>
  <si>
    <t>ﾌﾟﾛｸﾞﾗﾑ多段化</t>
  </si>
  <si>
    <t>右折感応化</t>
  </si>
  <si>
    <t>多現示化</t>
  </si>
  <si>
    <t>半感応化</t>
  </si>
  <si>
    <t>信号灯器のLED化</t>
  </si>
  <si>
    <t>閑散時押ﾎﾞﾀﾝ化</t>
  </si>
  <si>
    <t>閑散時半感応化</t>
  </si>
  <si>
    <t>歩車分離化</t>
  </si>
  <si>
    <t>歩行者感応化</t>
  </si>
  <si>
    <t>高齢者感応化</t>
  </si>
  <si>
    <t>音響式歩行者誘導付加装置</t>
  </si>
  <si>
    <t>全感応</t>
  </si>
  <si>
    <t>押ﾎﾞﾀﾝ</t>
  </si>
  <si>
    <t>一灯点滅</t>
  </si>
  <si>
    <t>ﾌﾟﾛｸﾞﾗﾑ多段系統化</t>
  </si>
  <si>
    <t>速度感応化（ｼﾞﾚﾝﾏ）</t>
  </si>
  <si>
    <t>半感応化(固定数値)</t>
  </si>
  <si>
    <t>別添</t>
  </si>
  <si>
    <t>◇　信号機の改良等</t>
  </si>
  <si>
    <t>◇　信号制御の改良</t>
  </si>
  <si>
    <t>平成28年度</t>
  </si>
  <si>
    <t>最新ｱｳﾄｶﾑ係数（H29）</t>
  </si>
  <si>
    <t>信号機の改良による各種効果</t>
  </si>
  <si>
    <t>・「抑止件数」とは、信号機の改良等により抑止されたと推計される死傷事故件数であり、「交通安全施設の効果測定」により、１事業当たりの整備前後の死傷事故発生状況について調査し、得られた数値を統計学的に処理したものを死傷事故抑止係数（アウトカム係数）とし、これに整備基数を乗じて得られた事業ごとの抑止件数を累計することにより算出している。
　また、各年度における抑止件数は、当該年度のアウトカム係数に、平成27年度から当該年度までの間に改良等された信号機の合計の整備基数を乗じて得られた数としている。
・単位未満四捨五入しているため、表中の各項目の和が小計と必ずしも一致しない。</t>
  </si>
  <si>
    <t>・「短縮効果」とは、交通安全施設等整備事業により１年間に短縮されたと試算される自動車利用者の旅行時間を表す。単位は（千人時間/年）であり、1,000人の自動車利用者の旅行時間が１年間に１時間短縮されることを意味する。
・「短縮効果」の算出に当たっては、「交通安全施設の効果測定」により、１事業当たりの整備前後の交通円滑化効果について調査し、得られた数値を統計学的に処理したものを短縮効果係数（アウトカム係数）とし、これに整備基数を乗じて得られた事業ごとの短縮効果を累計することにより算出している。
　また、各年度における短縮効果は、当該年度のアウトカム係数に、平成27年度から当該年度までの間に改良された信号機の合計の整備基数を乗じて得られた数としている。
・単位未満四捨五入しているため、表中の各項目の和が小計と必ずしも一致しない。</t>
  </si>
  <si>
    <t>・「抑止効果」とは、信号制御の改良により抑止されたと推計される二酸化炭素排出量（単位：t-CO2/年）であり、「交通安全施設の効果測定」により、１事業当たりの整備前後の交通円滑化効果について調査し、得られた数値を統計学的に処理したものを二酸化炭素抑止効果係数（アウトカム係数）とし、これに整備基数を乗じて得られた事業ごとの抑止効果を累計することにより算出している。
　また、各年度における抑止効果は、当該年度のアウトカム係数に、平成27年度から当該年度までの間に改良された信号機の合計の整備基数を乗じて得られた数としている。
・単位未満四捨五入しているため、表中の各項目の和が小計と必ずしも一致しない。</t>
  </si>
  <si>
    <t>平成29年度</t>
  </si>
  <si>
    <t>H28(H27用)</t>
  </si>
  <si>
    <t>H29（H28用）</t>
  </si>
  <si>
    <t>H30（H29用）</t>
  </si>
  <si>
    <t>H２８（H２７用）</t>
  </si>
  <si>
    <t>H２９（H２８用）</t>
  </si>
  <si>
    <t>平成30年度</t>
  </si>
  <si>
    <t>平成30年度</t>
  </si>
  <si>
    <t>H31（H30用）</t>
  </si>
  <si>
    <t>最新ｱｳﾄｶﾑ係数（H31）</t>
  </si>
  <si>
    <t>29年度まで</t>
  </si>
  <si>
    <t>28年度まで</t>
  </si>
  <si>
    <t>最新ｱｳﾄｶﾑ係数（H28）</t>
  </si>
  <si>
    <t>最新ｱｳﾄｶﾑ係数（H30）</t>
  </si>
  <si>
    <t>30年度まで</t>
  </si>
  <si>
    <t>28年度報告数→</t>
  </si>
  <si>
    <t>29年度報告数→</t>
  </si>
  <si>
    <t>30年度報告数→</t>
  </si>
  <si>
    <t>↑各年度に各年度ごとの係数をかけるとこれ</t>
  </si>
  <si>
    <t>27年度報告数→</t>
  </si>
  <si>
    <t>H28（H27用）</t>
  </si>
  <si>
    <t>←報告数</t>
  </si>
  <si>
    <t>※各年度の数字に各年度の係数をかけたものが表の計</t>
  </si>
  <si>
    <t>※各年度の数字に各年度の係数をかけたものが表の計</t>
  </si>
  <si>
    <r>
      <rPr>
        <sz val="11"/>
        <rFont val="ＭＳ Ｐゴシック"/>
        <family val="3"/>
      </rPr>
      <t>短縮効果</t>
    </r>
  </si>
  <si>
    <t>令和元年度</t>
  </si>
  <si>
    <t>R1（H31用）</t>
  </si>
  <si>
    <t>最新ｱｳﾄｶﾑ係数(R2）</t>
  </si>
  <si>
    <t>最新ｱｳﾄｶﾑ係数（R2）</t>
  </si>
  <si>
    <t>31年度報告数→</t>
  </si>
  <si>
    <t>R2（H31用）</t>
  </si>
  <si>
    <t>R２（H31用）</t>
  </si>
  <si>
    <t>31年度まで</t>
  </si>
  <si>
    <t>R2（H３１用）</t>
  </si>
  <si>
    <t>信号機の改良等による各種効果（R1年度末現在）</t>
  </si>
  <si>
    <t>令和元年度</t>
  </si>
  <si>
    <t>令和２年度</t>
  </si>
  <si>
    <t>信号機の改良による各種効果（R２年度末現在）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</si>
</sst>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0.0"/>
    <numFmt numFmtId="179" formatCode="0.00000"/>
    <numFmt numFmtId="180" formatCode="#,##0.0;[Red]\-#,##0.0"/>
    <numFmt numFmtId="181" formatCode="#,##0.000;[Red]\-#,##0.000"/>
    <numFmt numFmtId="182" formatCode="#,##0.0000;[Red]\-#,##0.0000"/>
    <numFmt numFmtId="183" formatCode="#,##0.00000;[Red]\-#,##0.00000"/>
    <numFmt numFmtId="184" formatCode="#,##0.000000;[Red]\-#,##0.000000"/>
    <numFmt numFmtId="185" formatCode="#,##0.0000000;[Red]\-#,##0.0000000"/>
    <numFmt numFmtId="186" formatCode="#,##0.00000000;[Red]\-#,##0.00000000"/>
    <numFmt numFmtId="187" formatCode="#,##0.000000000;[Red]\-#,##0.000000000"/>
    <numFmt numFmtId="188" formatCode="#,##0.0000000000;[Red]\-#,##0.0000000000"/>
    <numFmt numFmtId="189" formatCode="#,##0.00000000000;[Red]\-#,##0.00000000000"/>
    <numFmt numFmtId="190" formatCode="#,##0.000000000000;[Red]\-#,##0.000000000000"/>
    <numFmt numFmtId="191" formatCode="#,##0.0000000000000;[Red]\-#,##0.0000000000000"/>
    <numFmt numFmtId="192" formatCode="#,##0.00000000000000;[Red]\-#,##0.00000000000000"/>
    <numFmt numFmtId="193" formatCode="0.0000000"/>
    <numFmt numFmtId="194" formatCode="0.000000"/>
    <numFmt numFmtId="195" formatCode="0.00000000"/>
    <numFmt numFmtId="196" formatCode="0.0%"/>
    <numFmt numFmtId="197" formatCode="0.0000000000000000%"/>
    <numFmt numFmtId="198" formatCode="#,##0_ "/>
    <numFmt numFmtId="199" formatCode="0.000%"/>
    <numFmt numFmtId="200" formatCode="#,##0.00_ ;[Red]\-#,##0.00\ "/>
    <numFmt numFmtId="201" formatCode="0.00_);[Red]\(0.00\)"/>
    <numFmt numFmtId="202" formatCode="#,##0.000_ ;[Red]\-#,##0.000\ "/>
    <numFmt numFmtId="203" formatCode="#,##0_ ;[Red]\-#,##0\ "/>
    <numFmt numFmtId="204" formatCode="0.000_ "/>
    <numFmt numFmtId="205" formatCode="#,##0.000_ "/>
    <numFmt numFmtId="206" formatCode="#,##0.00_ "/>
    <numFmt numFmtId="207" formatCode="0_);[Red]\(0\)"/>
    <numFmt numFmtId="208" formatCode="0.000_);[Red]\(0.000\)"/>
    <numFmt numFmtId="209" formatCode="#,##0_);[Red]\(#,##0\)"/>
    <numFmt numFmtId="210" formatCode="&quot;Yes&quot;;&quot;Yes&quot;;&quot;No&quot;"/>
    <numFmt numFmtId="211" formatCode="&quot;True&quot;;&quot;True&quot;;&quot;False&quot;"/>
    <numFmt numFmtId="212" formatCode="&quot;On&quot;;&quot;On&quot;;&quot;Off&quot;"/>
    <numFmt numFmtId="213" formatCode="[$€-2]\ #,##0.00_);[Red]\([$€-2]\ #,##0.00\)"/>
    <numFmt numFmtId="214" formatCode="#,##0.0_ ;[Red]\-#,##0.0\ "/>
    <numFmt numFmtId="215" formatCode="0.0_);[Red]\(0.0\)"/>
    <numFmt numFmtId="216" formatCode="#,##0.0_);[Red]\(#,##0.0\)"/>
    <numFmt numFmtId="217" formatCode="0.0_ "/>
    <numFmt numFmtId="218" formatCode="&quot;¥&quot;#,##0.0;&quot;¥&quot;\-#,##0.0"/>
    <numFmt numFmtId="219" formatCode="#,##0.0_ "/>
    <numFmt numFmtId="220" formatCode="0.00_ "/>
  </numFmts>
  <fonts count="68">
    <font>
      <sz val="11"/>
      <name val="ＭＳ Ｐゴシック"/>
      <family val="3"/>
    </font>
    <font>
      <sz val="6"/>
      <name val="ＭＳ Ｐゴシック"/>
      <family val="3"/>
    </font>
    <font>
      <sz val="9"/>
      <name val="ＭＳ Ｐゴシック"/>
      <family val="3"/>
    </font>
    <font>
      <sz val="12"/>
      <name val="ＭＳ Ｐゴシック"/>
      <family val="3"/>
    </font>
    <font>
      <sz val="16"/>
      <name val="ＭＳ Ｐゴシック"/>
      <family val="3"/>
    </font>
    <font>
      <sz val="11"/>
      <name val="ＭＳ ゴシック"/>
      <family val="3"/>
    </font>
    <font>
      <b/>
      <sz val="9"/>
      <name val="ＭＳ Ｐゴシック"/>
      <family val="3"/>
    </font>
    <font>
      <b/>
      <sz val="11"/>
      <name val="ＭＳ ゴシック"/>
      <family val="3"/>
    </font>
    <font>
      <b/>
      <sz val="9"/>
      <name val="MS P ゴシック"/>
      <family val="3"/>
    </font>
    <font>
      <sz val="10"/>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Ｐゴシック"/>
      <family val="3"/>
    </font>
    <font>
      <sz val="9"/>
      <color indexed="8"/>
      <name val="ＭＳ Ｐゴシック"/>
      <family val="3"/>
    </font>
    <font>
      <sz val="16"/>
      <color indexed="59"/>
      <name val="ＭＳ Ｐゴシック"/>
      <family val="3"/>
    </font>
    <font>
      <sz val="11"/>
      <color indexed="59"/>
      <name val="ＭＳ Ｐゴシック"/>
      <family val="3"/>
    </font>
    <font>
      <sz val="12"/>
      <color indexed="59"/>
      <name val="ＭＳ Ｐゴシック"/>
      <family val="3"/>
    </font>
    <font>
      <sz val="11"/>
      <color indexed="59"/>
      <name val="ＭＳ ゴシック"/>
      <family val="3"/>
    </font>
    <font>
      <sz val="9"/>
      <color indexed="59"/>
      <name val="ＭＳ Ｐゴシック"/>
      <family val="3"/>
    </font>
    <font>
      <sz val="10"/>
      <color indexed="59"/>
      <name val="ＭＳ Ｐゴシック"/>
      <family val="3"/>
    </font>
    <font>
      <sz val="9"/>
      <color indexed="59"/>
      <name val="ＭＳ ゴシック"/>
      <family val="3"/>
    </font>
    <font>
      <b/>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0"/>
      <color rgb="FFFF0000"/>
      <name val="ＭＳ Ｐゴシック"/>
      <family val="3"/>
    </font>
    <font>
      <sz val="11"/>
      <color theme="1"/>
      <name val="ＭＳ Ｐゴシック"/>
      <family val="3"/>
    </font>
    <font>
      <sz val="9"/>
      <color theme="1"/>
      <name val="ＭＳ Ｐゴシック"/>
      <family val="3"/>
    </font>
    <font>
      <sz val="16"/>
      <color theme="2" tint="-0.8999800086021423"/>
      <name val="ＭＳ Ｐゴシック"/>
      <family val="3"/>
    </font>
    <font>
      <sz val="11"/>
      <color theme="2" tint="-0.8999800086021423"/>
      <name val="ＭＳ Ｐゴシック"/>
      <family val="3"/>
    </font>
    <font>
      <sz val="12"/>
      <color theme="2" tint="-0.8999800086021423"/>
      <name val="ＭＳ Ｐゴシック"/>
      <family val="3"/>
    </font>
    <font>
      <sz val="11"/>
      <color theme="2" tint="-0.8999800086021423"/>
      <name val="ＭＳ ゴシック"/>
      <family val="3"/>
    </font>
    <font>
      <sz val="9"/>
      <color theme="2" tint="-0.8999800086021423"/>
      <name val="ＭＳ Ｐゴシック"/>
      <family val="3"/>
    </font>
    <font>
      <sz val="10"/>
      <color theme="2" tint="-0.8999800086021423"/>
      <name val="ＭＳ Ｐゴシック"/>
      <family val="3"/>
    </font>
    <font>
      <sz val="9"/>
      <color theme="2" tint="-0.8999800086021423"/>
      <name val="ＭＳ ゴシック"/>
      <family val="3"/>
    </font>
    <font>
      <b/>
      <sz val="12"/>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86">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38" fontId="5" fillId="0" borderId="10" xfId="48" applyFont="1" applyBorder="1" applyAlignment="1">
      <alignment vertical="center"/>
    </xf>
    <xf numFmtId="0" fontId="0" fillId="0" borderId="10" xfId="0" applyFont="1" applyBorder="1" applyAlignment="1">
      <alignment horizontal="center" vertical="center" shrinkToFit="1"/>
    </xf>
    <xf numFmtId="0" fontId="4" fillId="0" borderId="0" xfId="0" applyFont="1" applyAlignment="1">
      <alignment vertical="center"/>
    </xf>
    <xf numFmtId="0" fontId="0" fillId="0" borderId="0" xfId="0" applyFont="1" applyBorder="1" applyAlignment="1">
      <alignment horizontal="center" vertical="center" shrinkToFit="1"/>
    </xf>
    <xf numFmtId="200" fontId="0" fillId="0" borderId="0" xfId="48" applyNumberFormat="1" applyFont="1" applyBorder="1" applyAlignment="1">
      <alignment vertical="center"/>
    </xf>
    <xf numFmtId="0" fontId="0" fillId="0" borderId="0" xfId="0" applyFont="1" applyAlignment="1">
      <alignment vertical="center"/>
    </xf>
    <xf numFmtId="201" fontId="0" fillId="0" borderId="0" xfId="48" applyNumberFormat="1" applyFont="1" applyFill="1" applyBorder="1" applyAlignment="1">
      <alignment vertical="center"/>
    </xf>
    <xf numFmtId="38" fontId="5" fillId="0" borderId="10" xfId="48" applyFont="1" applyBorder="1" applyAlignment="1">
      <alignment vertical="center" shrinkToFit="1"/>
    </xf>
    <xf numFmtId="0" fontId="0" fillId="0" borderId="10" xfId="0" applyFont="1" applyFill="1" applyBorder="1" applyAlignment="1">
      <alignment horizontal="center" vertical="center" shrinkToFit="1"/>
    </xf>
    <xf numFmtId="38" fontId="5" fillId="0" borderId="10" xfId="48" applyFont="1" applyFill="1" applyBorder="1" applyAlignment="1">
      <alignment vertical="center"/>
    </xf>
    <xf numFmtId="200" fontId="0" fillId="0" borderId="0" xfId="48" applyNumberFormat="1" applyFont="1" applyFill="1" applyBorder="1" applyAlignment="1">
      <alignment vertical="center"/>
    </xf>
    <xf numFmtId="0" fontId="0" fillId="33" borderId="0" xfId="0" applyFont="1" applyFill="1"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38" fontId="2" fillId="0" borderId="0" xfId="48" applyFont="1" applyFill="1" applyBorder="1" applyAlignment="1">
      <alignment vertical="center"/>
    </xf>
    <xf numFmtId="38" fontId="5" fillId="0" borderId="10" xfId="48" applyNumberFormat="1" applyFont="1" applyFill="1" applyBorder="1" applyAlignment="1">
      <alignment vertical="center"/>
    </xf>
    <xf numFmtId="0" fontId="0" fillId="0" borderId="10" xfId="0" applyFont="1" applyBorder="1" applyAlignment="1">
      <alignment vertical="center" shrinkToFit="1"/>
    </xf>
    <xf numFmtId="0" fontId="0" fillId="0" borderId="11" xfId="0" applyFont="1" applyBorder="1" applyAlignment="1">
      <alignment horizontal="right" vertical="center"/>
    </xf>
    <xf numFmtId="0" fontId="0" fillId="0" borderId="12" xfId="0" applyFont="1" applyBorder="1" applyAlignment="1">
      <alignment vertical="center"/>
    </xf>
    <xf numFmtId="200" fontId="0" fillId="33" borderId="0" xfId="48" applyNumberFormat="1" applyFont="1" applyFill="1" applyBorder="1" applyAlignment="1">
      <alignment vertical="center"/>
    </xf>
    <xf numFmtId="0" fontId="0" fillId="0" borderId="0" xfId="0" applyFont="1" applyAlignment="1">
      <alignment horizontal="left" vertical="center"/>
    </xf>
    <xf numFmtId="0" fontId="0" fillId="0" borderId="10" xfId="0" applyFont="1" applyBorder="1" applyAlignment="1">
      <alignment horizontal="center" vertical="center"/>
    </xf>
    <xf numFmtId="38" fontId="0" fillId="0" borderId="0" xfId="0" applyNumberFormat="1" applyFont="1" applyFill="1" applyAlignment="1">
      <alignment vertical="center"/>
    </xf>
    <xf numFmtId="201" fontId="0" fillId="33" borderId="0" xfId="48" applyNumberFormat="1" applyFont="1" applyFill="1" applyBorder="1" applyAlignment="1">
      <alignment vertical="center"/>
    </xf>
    <xf numFmtId="0" fontId="0" fillId="0" borderId="0" xfId="0" applyFont="1" applyFill="1" applyAlignment="1">
      <alignment horizontal="center" vertical="center"/>
    </xf>
    <xf numFmtId="196" fontId="0" fillId="0" borderId="0" xfId="0" applyNumberFormat="1" applyFont="1" applyFill="1" applyAlignment="1">
      <alignment vertical="center"/>
    </xf>
    <xf numFmtId="202" fontId="0" fillId="0" borderId="0" xfId="48" applyNumberFormat="1" applyFont="1" applyFill="1" applyBorder="1" applyAlignment="1">
      <alignment vertical="center"/>
    </xf>
    <xf numFmtId="206" fontId="0" fillId="0" borderId="0" xfId="0" applyNumberFormat="1" applyFont="1" applyAlignment="1">
      <alignment vertical="center"/>
    </xf>
    <xf numFmtId="0" fontId="0" fillId="0" borderId="0" xfId="0" applyFont="1" applyAlignment="1">
      <alignment horizontal="right" vertical="center"/>
    </xf>
    <xf numFmtId="207" fontId="3" fillId="0" borderId="0" xfId="0" applyNumberFormat="1" applyFont="1" applyAlignment="1">
      <alignment vertical="center"/>
    </xf>
    <xf numFmtId="207" fontId="0" fillId="0" borderId="0" xfId="0" applyNumberFormat="1" applyFont="1" applyAlignment="1">
      <alignment vertical="center"/>
    </xf>
    <xf numFmtId="207" fontId="0" fillId="0" borderId="0" xfId="0" applyNumberFormat="1" applyFont="1" applyBorder="1" applyAlignment="1">
      <alignment horizontal="center" vertical="center" shrinkToFit="1"/>
    </xf>
    <xf numFmtId="207" fontId="0" fillId="0" borderId="0" xfId="48" applyNumberFormat="1" applyFont="1" applyFill="1" applyBorder="1" applyAlignment="1">
      <alignment vertical="center"/>
    </xf>
    <xf numFmtId="208" fontId="0" fillId="33" borderId="0" xfId="48" applyNumberFormat="1" applyFont="1" applyFill="1" applyBorder="1" applyAlignment="1">
      <alignment vertical="center"/>
    </xf>
    <xf numFmtId="209" fontId="0" fillId="0" borderId="11" xfId="0" applyNumberFormat="1" applyFont="1" applyBorder="1" applyAlignment="1">
      <alignment horizontal="right" vertical="center"/>
    </xf>
    <xf numFmtId="209" fontId="0" fillId="0" borderId="10" xfId="0" applyNumberFormat="1" applyFont="1" applyBorder="1" applyAlignment="1">
      <alignment horizontal="center" vertical="center" shrinkToFit="1"/>
    </xf>
    <xf numFmtId="209" fontId="0" fillId="0" borderId="10" xfId="0" applyNumberFormat="1" applyFont="1" applyFill="1" applyBorder="1" applyAlignment="1">
      <alignment horizontal="center" vertical="center" shrinkToFit="1"/>
    </xf>
    <xf numFmtId="209" fontId="0" fillId="0" borderId="0" xfId="0" applyNumberFormat="1" applyFont="1" applyAlignment="1">
      <alignment vertical="center"/>
    </xf>
    <xf numFmtId="209" fontId="0" fillId="0" borderId="12" xfId="0" applyNumberFormat="1" applyFont="1" applyBorder="1" applyAlignment="1">
      <alignment vertical="center"/>
    </xf>
    <xf numFmtId="209" fontId="0" fillId="0" borderId="10" xfId="0" applyNumberFormat="1" applyFont="1" applyBorder="1" applyAlignment="1">
      <alignment vertical="center" shrinkToFit="1"/>
    </xf>
    <xf numFmtId="209" fontId="5" fillId="0" borderId="10" xfId="48" applyNumberFormat="1" applyFont="1" applyBorder="1" applyAlignment="1">
      <alignment vertical="center" shrinkToFit="1"/>
    </xf>
    <xf numFmtId="209" fontId="5" fillId="0" borderId="10" xfId="48" applyNumberFormat="1" applyFont="1" applyFill="1" applyBorder="1" applyAlignment="1">
      <alignment vertical="center"/>
    </xf>
    <xf numFmtId="209" fontId="5" fillId="0" borderId="10" xfId="48" applyNumberFormat="1" applyFont="1" applyBorder="1" applyAlignment="1">
      <alignment vertical="center"/>
    </xf>
    <xf numFmtId="209" fontId="0" fillId="0" borderId="10" xfId="0" applyNumberFormat="1" applyFont="1" applyBorder="1" applyAlignment="1">
      <alignment horizontal="center" vertical="center"/>
    </xf>
    <xf numFmtId="0" fontId="55" fillId="0" borderId="10" xfId="0" applyFont="1" applyBorder="1" applyAlignment="1">
      <alignment vertical="center" shrinkToFit="1"/>
    </xf>
    <xf numFmtId="0" fontId="2" fillId="0" borderId="0" xfId="0" applyFont="1" applyAlignment="1">
      <alignment horizontal="left" vertical="center" wrapText="1"/>
    </xf>
    <xf numFmtId="38" fontId="5" fillId="0" borderId="0" xfId="48" applyNumberFormat="1" applyFont="1" applyFill="1" applyBorder="1" applyAlignment="1">
      <alignment vertical="center"/>
    </xf>
    <xf numFmtId="38" fontId="5" fillId="0" borderId="0" xfId="48" applyFont="1" applyFill="1" applyBorder="1" applyAlignment="1">
      <alignment vertical="center"/>
    </xf>
    <xf numFmtId="0" fontId="0" fillId="0" borderId="0" xfId="0" applyFont="1" applyFill="1" applyBorder="1" applyAlignment="1">
      <alignment horizontal="center" vertical="center" shrinkToFit="1"/>
    </xf>
    <xf numFmtId="209" fontId="0" fillId="0" borderId="0" xfId="0" applyNumberFormat="1" applyFont="1" applyAlignment="1">
      <alignment horizontal="center" vertical="center"/>
    </xf>
    <xf numFmtId="201" fontId="55" fillId="33" borderId="0" xfId="48" applyNumberFormat="1" applyFont="1" applyFill="1" applyBorder="1" applyAlignment="1">
      <alignment vertical="center"/>
    </xf>
    <xf numFmtId="208" fontId="55" fillId="33" borderId="0" xfId="48" applyNumberFormat="1" applyFont="1" applyFill="1" applyBorder="1" applyAlignment="1">
      <alignment vertical="center"/>
    </xf>
    <xf numFmtId="200" fontId="55" fillId="33" borderId="0" xfId="48" applyNumberFormat="1" applyFont="1" applyFill="1" applyBorder="1" applyAlignment="1">
      <alignment vertical="center"/>
    </xf>
    <xf numFmtId="209" fontId="0" fillId="0" borderId="0" xfId="0" applyNumberFormat="1" applyFont="1" applyBorder="1" applyAlignment="1">
      <alignment horizontal="center" vertical="center"/>
    </xf>
    <xf numFmtId="0" fontId="2" fillId="0" borderId="0" xfId="0" applyFont="1" applyAlignment="1">
      <alignment vertical="center" wrapText="1"/>
    </xf>
    <xf numFmtId="0" fontId="0" fillId="0" borderId="0" xfId="0" applyFont="1" applyAlignment="1">
      <alignment vertical="center" shrinkToFit="1"/>
    </xf>
    <xf numFmtId="209" fontId="5" fillId="0" borderId="10" xfId="48" applyNumberFormat="1" applyFont="1" applyFill="1" applyBorder="1" applyAlignment="1">
      <alignment vertical="center" shrinkToFit="1"/>
    </xf>
    <xf numFmtId="209" fontId="5" fillId="0" borderId="0" xfId="48" applyNumberFormat="1" applyFont="1" applyBorder="1" applyAlignment="1">
      <alignment vertical="center" shrinkToFit="1"/>
    </xf>
    <xf numFmtId="38" fontId="0" fillId="0" borderId="0" xfId="0" applyNumberFormat="1" applyFont="1" applyAlignment="1">
      <alignment vertical="center"/>
    </xf>
    <xf numFmtId="203" fontId="0" fillId="0" borderId="0" xfId="48" applyNumberFormat="1" applyFont="1" applyFill="1" applyBorder="1" applyAlignment="1">
      <alignment vertical="center"/>
    </xf>
    <xf numFmtId="180" fontId="0" fillId="0" borderId="0" xfId="0" applyNumberFormat="1" applyFont="1" applyFill="1" applyAlignment="1">
      <alignment vertical="center"/>
    </xf>
    <xf numFmtId="178" fontId="0" fillId="0" borderId="0" xfId="0" applyNumberFormat="1" applyFont="1" applyFill="1" applyAlignment="1">
      <alignment vertical="center"/>
    </xf>
    <xf numFmtId="178" fontId="0" fillId="0" borderId="0" xfId="0" applyNumberFormat="1" applyFont="1" applyAlignment="1">
      <alignment vertical="center"/>
    </xf>
    <xf numFmtId="180" fontId="0" fillId="0" borderId="0" xfId="0" applyNumberFormat="1" applyFont="1" applyAlignment="1">
      <alignment vertical="center"/>
    </xf>
    <xf numFmtId="38" fontId="0" fillId="0" borderId="0" xfId="0" applyNumberFormat="1" applyFont="1" applyAlignment="1">
      <alignment horizontal="right" vertical="center"/>
    </xf>
    <xf numFmtId="215" fontId="0" fillId="0" borderId="0" xfId="0" applyNumberFormat="1" applyFont="1" applyFill="1" applyAlignment="1">
      <alignment vertical="center"/>
    </xf>
    <xf numFmtId="209" fontId="5" fillId="0" borderId="0" xfId="48" applyNumberFormat="1" applyFont="1" applyFill="1" applyBorder="1" applyAlignment="1">
      <alignment vertical="center" shrinkToFit="1"/>
    </xf>
    <xf numFmtId="209" fontId="0" fillId="0" borderId="0" xfId="48" applyNumberFormat="1" applyFont="1" applyBorder="1" applyAlignment="1">
      <alignment vertical="center"/>
    </xf>
    <xf numFmtId="209" fontId="0" fillId="0" borderId="0" xfId="48" applyNumberFormat="1" applyFont="1" applyFill="1" applyBorder="1" applyAlignment="1">
      <alignment vertical="center"/>
    </xf>
    <xf numFmtId="209" fontId="0" fillId="0" borderId="0" xfId="0" applyNumberFormat="1" applyFont="1" applyFill="1" applyAlignment="1">
      <alignment vertical="center"/>
    </xf>
    <xf numFmtId="209" fontId="0" fillId="0" borderId="0" xfId="0" applyNumberFormat="1" applyFont="1" applyBorder="1" applyAlignment="1">
      <alignment horizontal="center" vertical="center" shrinkToFit="1"/>
    </xf>
    <xf numFmtId="209" fontId="5" fillId="0" borderId="0" xfId="48" applyNumberFormat="1" applyFont="1" applyBorder="1" applyAlignment="1">
      <alignment vertical="center"/>
    </xf>
    <xf numFmtId="38" fontId="5" fillId="0" borderId="0" xfId="48" applyFont="1" applyBorder="1" applyAlignment="1">
      <alignment vertical="center"/>
    </xf>
    <xf numFmtId="38" fontId="5" fillId="0" borderId="0" xfId="48" applyFont="1" applyFill="1" applyBorder="1" applyAlignment="1">
      <alignment vertical="center" shrinkToFit="1"/>
    </xf>
    <xf numFmtId="38" fontId="5" fillId="0" borderId="10" xfId="48" applyFont="1" applyFill="1" applyBorder="1" applyAlignment="1">
      <alignment vertical="center" shrinkToFit="1"/>
    </xf>
    <xf numFmtId="207" fontId="0" fillId="0" borderId="0" xfId="0" applyNumberFormat="1" applyFont="1" applyAlignment="1">
      <alignment horizontal="right" vertical="center"/>
    </xf>
    <xf numFmtId="203" fontId="0" fillId="0" borderId="0" xfId="48" applyNumberFormat="1" applyFont="1" applyBorder="1" applyAlignment="1">
      <alignment vertical="center"/>
    </xf>
    <xf numFmtId="38" fontId="7" fillId="0" borderId="10" xfId="48" applyFont="1" applyBorder="1" applyAlignment="1">
      <alignment vertical="center"/>
    </xf>
    <xf numFmtId="209" fontId="7" fillId="0" borderId="10" xfId="48" applyNumberFormat="1" applyFont="1" applyBorder="1" applyAlignment="1">
      <alignment vertical="center"/>
    </xf>
    <xf numFmtId="214" fontId="56" fillId="0" borderId="0" xfId="48" applyNumberFormat="1" applyFont="1" applyBorder="1" applyAlignment="1">
      <alignment vertical="center"/>
    </xf>
    <xf numFmtId="0" fontId="57" fillId="0" borderId="10" xfId="0" applyFont="1" applyBorder="1" applyAlignment="1">
      <alignment vertical="center" shrinkToFit="1"/>
    </xf>
    <xf numFmtId="0" fontId="57" fillId="0" borderId="10" xfId="0" applyFont="1" applyBorder="1" applyAlignment="1">
      <alignment horizontal="center" vertical="center"/>
    </xf>
    <xf numFmtId="0" fontId="57" fillId="0" borderId="0" xfId="0" applyFont="1" applyBorder="1" applyAlignment="1">
      <alignment horizontal="center" vertical="center" shrinkToFit="1"/>
    </xf>
    <xf numFmtId="0" fontId="57" fillId="0" borderId="0" xfId="0" applyFont="1" applyAlignment="1">
      <alignment horizontal="center" vertical="center"/>
    </xf>
    <xf numFmtId="0" fontId="57" fillId="0" borderId="0" xfId="0" applyFont="1" applyAlignment="1">
      <alignment vertical="center"/>
    </xf>
    <xf numFmtId="0" fontId="57" fillId="0" borderId="11" xfId="0" applyFont="1" applyBorder="1" applyAlignment="1">
      <alignment horizontal="right" vertical="center"/>
    </xf>
    <xf numFmtId="0" fontId="57" fillId="0" borderId="12" xfId="0" applyFont="1" applyBorder="1" applyAlignment="1">
      <alignment vertical="center"/>
    </xf>
    <xf numFmtId="0" fontId="58" fillId="0" borderId="0" xfId="0" applyFont="1" applyAlignment="1">
      <alignment vertical="center"/>
    </xf>
    <xf numFmtId="0" fontId="57" fillId="0" borderId="13" xfId="0" applyFont="1" applyBorder="1" applyAlignment="1">
      <alignment horizontal="right" vertical="center"/>
    </xf>
    <xf numFmtId="0" fontId="0" fillId="0" borderId="0" xfId="0" applyFont="1" applyFill="1" applyBorder="1" applyAlignment="1">
      <alignment vertical="center"/>
    </xf>
    <xf numFmtId="208" fontId="9" fillId="33" borderId="0" xfId="48" applyNumberFormat="1" applyFont="1" applyFill="1" applyBorder="1" applyAlignment="1">
      <alignment vertical="center"/>
    </xf>
    <xf numFmtId="216" fontId="7" fillId="0" borderId="0" xfId="48" applyNumberFormat="1" applyFont="1" applyFill="1" applyBorder="1" applyAlignment="1">
      <alignment vertical="center" shrinkToFit="1"/>
    </xf>
    <xf numFmtId="216" fontId="10" fillId="0" borderId="0" xfId="48" applyNumberFormat="1" applyFont="1" applyBorder="1" applyAlignment="1">
      <alignment vertical="center"/>
    </xf>
    <xf numFmtId="0" fontId="59" fillId="0" borderId="0" xfId="0" applyFont="1" applyAlignment="1">
      <alignment vertical="center"/>
    </xf>
    <xf numFmtId="0" fontId="60" fillId="0" borderId="0" xfId="0" applyFont="1" applyAlignment="1">
      <alignment vertical="center"/>
    </xf>
    <xf numFmtId="0" fontId="61" fillId="0" borderId="0" xfId="0" applyFont="1" applyAlignment="1">
      <alignment vertical="center"/>
    </xf>
    <xf numFmtId="0" fontId="60" fillId="0" borderId="11" xfId="0" applyFont="1" applyBorder="1" applyAlignment="1">
      <alignment horizontal="right" vertical="center"/>
    </xf>
    <xf numFmtId="0" fontId="60" fillId="0" borderId="0" xfId="0" applyFont="1" applyBorder="1" applyAlignment="1">
      <alignment horizontal="center" vertical="center" shrinkToFit="1"/>
    </xf>
    <xf numFmtId="0" fontId="60" fillId="0" borderId="12" xfId="0" applyFont="1" applyBorder="1" applyAlignment="1">
      <alignment vertical="center"/>
    </xf>
    <xf numFmtId="200" fontId="60" fillId="33" borderId="0" xfId="48" applyNumberFormat="1" applyFont="1" applyFill="1" applyBorder="1" applyAlignment="1">
      <alignment vertical="center"/>
    </xf>
    <xf numFmtId="0" fontId="60" fillId="0" borderId="10" xfId="0" applyFont="1" applyBorder="1" applyAlignment="1">
      <alignment vertical="center" shrinkToFit="1"/>
    </xf>
    <xf numFmtId="38" fontId="62" fillId="0" borderId="10" xfId="48" applyFont="1" applyBorder="1" applyAlignment="1">
      <alignment vertical="center"/>
    </xf>
    <xf numFmtId="0" fontId="60" fillId="0" borderId="10" xfId="0" applyFont="1" applyBorder="1" applyAlignment="1">
      <alignment horizontal="center" vertical="center"/>
    </xf>
    <xf numFmtId="38" fontId="62" fillId="0" borderId="10" xfId="48" applyFont="1" applyFill="1" applyBorder="1" applyAlignment="1">
      <alignment vertical="center"/>
    </xf>
    <xf numFmtId="178" fontId="60" fillId="0" borderId="0" xfId="0" applyNumberFormat="1" applyFont="1" applyAlignment="1">
      <alignment vertical="center"/>
    </xf>
    <xf numFmtId="200" fontId="60" fillId="0" borderId="0" xfId="48" applyNumberFormat="1" applyFont="1" applyFill="1" applyBorder="1" applyAlignment="1">
      <alignment vertical="center"/>
    </xf>
    <xf numFmtId="201" fontId="60" fillId="0" borderId="0" xfId="48" applyNumberFormat="1" applyFont="1" applyFill="1" applyBorder="1" applyAlignment="1">
      <alignment vertical="center"/>
    </xf>
    <xf numFmtId="0" fontId="63" fillId="0" borderId="0" xfId="0" applyFont="1" applyAlignment="1">
      <alignment vertical="center"/>
    </xf>
    <xf numFmtId="207" fontId="61" fillId="0" borderId="0" xfId="0" applyNumberFormat="1" applyFont="1" applyAlignment="1">
      <alignment vertical="center"/>
    </xf>
    <xf numFmtId="209" fontId="60" fillId="0" borderId="11" xfId="0" applyNumberFormat="1" applyFont="1" applyBorder="1" applyAlignment="1">
      <alignment horizontal="right" vertical="center"/>
    </xf>
    <xf numFmtId="209" fontId="60" fillId="0" borderId="0" xfId="0" applyNumberFormat="1" applyFont="1" applyAlignment="1">
      <alignment horizontal="center" vertical="center"/>
    </xf>
    <xf numFmtId="209" fontId="60" fillId="0" borderId="0" xfId="0" applyNumberFormat="1" applyFont="1" applyAlignment="1">
      <alignment vertical="center"/>
    </xf>
    <xf numFmtId="209" fontId="60" fillId="0" borderId="12" xfId="0" applyNumberFormat="1" applyFont="1" applyBorder="1" applyAlignment="1">
      <alignment vertical="center"/>
    </xf>
    <xf numFmtId="208" fontId="60" fillId="33" borderId="0" xfId="48" applyNumberFormat="1" applyFont="1" applyFill="1" applyBorder="1" applyAlignment="1">
      <alignment vertical="center"/>
    </xf>
    <xf numFmtId="209" fontId="60" fillId="0" borderId="10" xfId="0" applyNumberFormat="1" applyFont="1" applyBorder="1" applyAlignment="1">
      <alignment vertical="center" shrinkToFit="1"/>
    </xf>
    <xf numFmtId="209" fontId="62" fillId="0" borderId="10" xfId="48" applyNumberFormat="1" applyFont="1" applyBorder="1" applyAlignment="1">
      <alignment vertical="center" shrinkToFit="1"/>
    </xf>
    <xf numFmtId="216" fontId="62" fillId="0" borderId="10" xfId="48" applyNumberFormat="1" applyFont="1" applyBorder="1" applyAlignment="1">
      <alignment vertical="center" shrinkToFit="1"/>
    </xf>
    <xf numFmtId="209" fontId="62" fillId="0" borderId="10" xfId="48" applyNumberFormat="1" applyFont="1" applyFill="1" applyBorder="1" applyAlignment="1">
      <alignment vertical="center"/>
    </xf>
    <xf numFmtId="216" fontId="62" fillId="0" borderId="10" xfId="48" applyNumberFormat="1" applyFont="1" applyBorder="1" applyAlignment="1">
      <alignment vertical="center"/>
    </xf>
    <xf numFmtId="209" fontId="62" fillId="0" borderId="10" xfId="48" applyNumberFormat="1" applyFont="1" applyBorder="1" applyAlignment="1">
      <alignment vertical="center"/>
    </xf>
    <xf numFmtId="207" fontId="60" fillId="0" borderId="0" xfId="0" applyNumberFormat="1" applyFont="1" applyAlignment="1">
      <alignment vertical="center"/>
    </xf>
    <xf numFmtId="209" fontId="60" fillId="0" borderId="10" xfId="0" applyNumberFormat="1" applyFont="1" applyBorder="1" applyAlignment="1">
      <alignment horizontal="center" vertical="center"/>
    </xf>
    <xf numFmtId="216" fontId="62" fillId="0" borderId="10" xfId="48" applyNumberFormat="1" applyFont="1" applyFill="1" applyBorder="1" applyAlignment="1">
      <alignment vertical="center" shrinkToFit="1"/>
    </xf>
    <xf numFmtId="207" fontId="60" fillId="0" borderId="0" xfId="0" applyNumberFormat="1" applyFont="1" applyBorder="1" applyAlignment="1">
      <alignment horizontal="center" vertical="center" shrinkToFit="1"/>
    </xf>
    <xf numFmtId="207" fontId="60" fillId="0" borderId="0" xfId="48" applyNumberFormat="1" applyFont="1" applyBorder="1" applyAlignment="1">
      <alignment vertical="center"/>
    </xf>
    <xf numFmtId="201" fontId="63" fillId="0" borderId="0" xfId="0" applyNumberFormat="1" applyFont="1" applyAlignment="1">
      <alignment vertical="center"/>
    </xf>
    <xf numFmtId="201" fontId="64" fillId="0" borderId="0" xfId="0" applyNumberFormat="1" applyFont="1" applyAlignment="1">
      <alignment vertical="center"/>
    </xf>
    <xf numFmtId="201" fontId="60" fillId="0" borderId="0" xfId="0" applyNumberFormat="1" applyFont="1" applyAlignment="1">
      <alignment vertical="center"/>
    </xf>
    <xf numFmtId="215" fontId="60" fillId="0" borderId="0" xfId="48" applyNumberFormat="1" applyFont="1" applyBorder="1" applyAlignment="1">
      <alignment vertical="center"/>
    </xf>
    <xf numFmtId="202" fontId="60" fillId="0" borderId="0" xfId="48" applyNumberFormat="1" applyFont="1" applyFill="1" applyBorder="1" applyAlignment="1">
      <alignment vertical="center"/>
    </xf>
    <xf numFmtId="206" fontId="60" fillId="0" borderId="0" xfId="0" applyNumberFormat="1" applyFont="1" applyAlignment="1">
      <alignment vertical="center"/>
    </xf>
    <xf numFmtId="180" fontId="65" fillId="0" borderId="10" xfId="48" applyNumberFormat="1" applyFont="1" applyBorder="1" applyAlignment="1">
      <alignment vertical="center"/>
    </xf>
    <xf numFmtId="180" fontId="62" fillId="0" borderId="10" xfId="48" applyNumberFormat="1" applyFont="1" applyBorder="1" applyAlignment="1">
      <alignment vertical="center"/>
    </xf>
    <xf numFmtId="180" fontId="62" fillId="0" borderId="10" xfId="48" applyNumberFormat="1" applyFont="1" applyFill="1" applyBorder="1" applyAlignment="1">
      <alignment vertical="center"/>
    </xf>
    <xf numFmtId="38" fontId="62" fillId="0" borderId="10" xfId="48" applyFont="1" applyBorder="1" applyAlignment="1">
      <alignment vertical="center" shrinkToFit="1"/>
    </xf>
    <xf numFmtId="180" fontId="62" fillId="0" borderId="10" xfId="48" applyNumberFormat="1" applyFont="1" applyBorder="1" applyAlignment="1">
      <alignment vertical="center" shrinkToFit="1"/>
    </xf>
    <xf numFmtId="200" fontId="60" fillId="0" borderId="0" xfId="48" applyNumberFormat="1" applyFont="1" applyBorder="1" applyAlignment="1">
      <alignment vertical="center"/>
    </xf>
    <xf numFmtId="219" fontId="63" fillId="0" borderId="0" xfId="0" applyNumberFormat="1" applyFont="1" applyAlignment="1">
      <alignment vertical="center"/>
    </xf>
    <xf numFmtId="214" fontId="60" fillId="0" borderId="0" xfId="48" applyNumberFormat="1" applyFont="1" applyBorder="1" applyAlignment="1">
      <alignment vertical="center"/>
    </xf>
    <xf numFmtId="0" fontId="60" fillId="0" borderId="10" xfId="0" applyFont="1" applyBorder="1" applyAlignment="1">
      <alignment horizontal="center" vertical="center" shrinkToFit="1"/>
    </xf>
    <xf numFmtId="209" fontId="60" fillId="0" borderId="10" xfId="0" applyNumberFormat="1" applyFont="1" applyFill="1" applyBorder="1" applyAlignment="1">
      <alignment horizontal="center" vertical="center" shrinkToFit="1"/>
    </xf>
    <xf numFmtId="0" fontId="60" fillId="0" borderId="10" xfId="0" applyFont="1" applyFill="1" applyBorder="1" applyAlignment="1">
      <alignment horizontal="center" vertical="center" shrinkToFit="1"/>
    </xf>
    <xf numFmtId="209" fontId="60" fillId="0" borderId="10" xfId="0" applyNumberFormat="1" applyFont="1" applyBorder="1" applyAlignment="1">
      <alignment horizontal="center" vertical="center" shrinkToFit="1"/>
    </xf>
    <xf numFmtId="209" fontId="62" fillId="0" borderId="10" xfId="48" applyNumberFormat="1" applyFont="1" applyFill="1" applyBorder="1" applyAlignment="1">
      <alignment horizontal="center" vertical="center"/>
    </xf>
    <xf numFmtId="38" fontId="62" fillId="0" borderId="10" xfId="48" applyNumberFormat="1" applyFont="1" applyFill="1" applyBorder="1" applyAlignment="1">
      <alignment horizontal="center" vertical="center" shrinkToFit="1"/>
    </xf>
    <xf numFmtId="0" fontId="63" fillId="0" borderId="0" xfId="0" applyFont="1" applyAlignment="1">
      <alignment horizontal="left" vertical="center" wrapText="1"/>
    </xf>
    <xf numFmtId="0" fontId="60" fillId="0" borderId="14" xfId="0" applyFont="1" applyBorder="1" applyAlignment="1">
      <alignment horizontal="center" vertical="center" shrinkToFit="1"/>
    </xf>
    <xf numFmtId="0" fontId="60" fillId="0" borderId="15" xfId="0" applyFont="1" applyBorder="1" applyAlignment="1">
      <alignment horizontal="center" vertical="center" shrinkToFit="1"/>
    </xf>
    <xf numFmtId="0" fontId="59" fillId="0" borderId="0" xfId="0" applyFont="1" applyAlignment="1">
      <alignment horizontal="left" vertical="center"/>
    </xf>
    <xf numFmtId="209" fontId="60" fillId="0" borderId="0" xfId="0" applyNumberFormat="1" applyFont="1" applyBorder="1" applyAlignment="1">
      <alignment horizontal="center" vertical="center"/>
    </xf>
    <xf numFmtId="209" fontId="60" fillId="0" borderId="0" xfId="0" applyNumberFormat="1" applyFont="1" applyAlignment="1">
      <alignment horizontal="center" vertical="center"/>
    </xf>
    <xf numFmtId="209" fontId="60" fillId="0" borderId="14" xfId="0" applyNumberFormat="1" applyFont="1" applyFill="1" applyBorder="1" applyAlignment="1">
      <alignment horizontal="center" vertical="center" shrinkToFit="1"/>
    </xf>
    <xf numFmtId="209" fontId="60" fillId="0" borderId="15" xfId="0" applyNumberFormat="1" applyFont="1" applyFill="1" applyBorder="1" applyAlignment="1">
      <alignment horizontal="center" vertical="center" shrinkToFit="1"/>
    </xf>
    <xf numFmtId="0" fontId="60" fillId="0" borderId="14" xfId="0" applyFont="1" applyFill="1" applyBorder="1" applyAlignment="1">
      <alignment horizontal="center" vertical="center" shrinkToFit="1"/>
    </xf>
    <xf numFmtId="0" fontId="60" fillId="0" borderId="15" xfId="0" applyFont="1" applyFill="1" applyBorder="1" applyAlignment="1">
      <alignment horizontal="center" vertical="center" shrinkToFit="1"/>
    </xf>
    <xf numFmtId="0" fontId="63" fillId="0" borderId="0" xfId="0" applyFont="1" applyAlignment="1">
      <alignment vertical="center" wrapText="1"/>
    </xf>
    <xf numFmtId="0" fontId="59" fillId="0" borderId="0" xfId="0" applyFont="1" applyAlignment="1">
      <alignment vertical="center"/>
    </xf>
    <xf numFmtId="209" fontId="60" fillId="0" borderId="14" xfId="0" applyNumberFormat="1" applyFont="1" applyBorder="1" applyAlignment="1">
      <alignment horizontal="center" vertical="center" shrinkToFit="1"/>
    </xf>
    <xf numFmtId="209" fontId="60" fillId="0" borderId="15" xfId="0" applyNumberFormat="1" applyFont="1" applyBorder="1" applyAlignment="1">
      <alignment horizontal="center" vertical="center" shrinkToFit="1"/>
    </xf>
    <xf numFmtId="0" fontId="60" fillId="0" borderId="0" xfId="0" applyFont="1" applyAlignment="1">
      <alignment vertical="center" shrinkToFit="1"/>
    </xf>
    <xf numFmtId="0" fontId="0" fillId="0" borderId="0" xfId="0" applyFont="1" applyAlignment="1">
      <alignment horizontal="center" vertical="center"/>
    </xf>
    <xf numFmtId="0" fontId="2" fillId="0" borderId="0" xfId="0" applyFont="1" applyAlignment="1">
      <alignment horizontal="left" vertical="center" wrapText="1"/>
    </xf>
    <xf numFmtId="0" fontId="0" fillId="0" borderId="16"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16" xfId="0" applyFont="1" applyFill="1" applyBorder="1" applyAlignment="1">
      <alignment horizontal="center" vertical="center"/>
    </xf>
    <xf numFmtId="0" fontId="0" fillId="0" borderId="0" xfId="0" applyFont="1" applyFill="1" applyAlignment="1">
      <alignment horizontal="center" vertical="center"/>
    </xf>
    <xf numFmtId="180" fontId="66" fillId="0" borderId="0" xfId="0" applyNumberFormat="1" applyFont="1" applyFill="1" applyAlignment="1">
      <alignment horizontal="center" vertical="center"/>
    </xf>
    <xf numFmtId="180" fontId="66" fillId="0" borderId="0" xfId="0" applyNumberFormat="1" applyFont="1" applyAlignment="1">
      <alignment horizontal="center" vertical="center"/>
    </xf>
    <xf numFmtId="0" fontId="0" fillId="0" borderId="10" xfId="0" applyFont="1" applyBorder="1" applyAlignment="1">
      <alignment horizontal="center" vertical="center" shrinkToFit="1"/>
    </xf>
    <xf numFmtId="0" fontId="0" fillId="0" borderId="10" xfId="0" applyFont="1" applyFill="1" applyBorder="1" applyAlignment="1">
      <alignment horizontal="center" vertical="center" shrinkToFit="1"/>
    </xf>
    <xf numFmtId="2" fontId="0" fillId="0" borderId="10" xfId="0" applyNumberFormat="1"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vertical="center"/>
    </xf>
    <xf numFmtId="209" fontId="0" fillId="0" borderId="10" xfId="0" applyNumberFormat="1" applyFont="1" applyBorder="1" applyAlignment="1">
      <alignment horizontal="center" vertical="center" shrinkToFit="1"/>
    </xf>
    <xf numFmtId="209" fontId="0" fillId="0" borderId="10" xfId="0" applyNumberFormat="1" applyFont="1" applyFill="1" applyBorder="1" applyAlignment="1">
      <alignment horizontal="center" vertical="center" shrinkToFit="1"/>
    </xf>
    <xf numFmtId="209" fontId="0" fillId="0" borderId="0" xfId="0" applyNumberFormat="1" applyFont="1" applyAlignment="1">
      <alignment horizontal="center" vertical="center"/>
    </xf>
    <xf numFmtId="209" fontId="0" fillId="0" borderId="0" xfId="0" applyNumberFormat="1" applyFont="1" applyBorder="1" applyAlignment="1">
      <alignment horizontal="center" vertical="center"/>
    </xf>
    <xf numFmtId="0" fontId="2" fillId="0" borderId="0" xfId="0" applyFont="1" applyAlignment="1">
      <alignment vertical="center" wrapText="1"/>
    </xf>
    <xf numFmtId="0" fontId="0" fillId="0" borderId="0" xfId="0" applyFont="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19</xdr:row>
      <xdr:rowOff>19050</xdr:rowOff>
    </xdr:from>
    <xdr:to>
      <xdr:col>0</xdr:col>
      <xdr:colOff>885825</xdr:colOff>
      <xdr:row>20</xdr:row>
      <xdr:rowOff>200025</xdr:rowOff>
    </xdr:to>
    <xdr:sp>
      <xdr:nvSpPr>
        <xdr:cNvPr id="1" name="Line 2"/>
        <xdr:cNvSpPr>
          <a:spLocks/>
        </xdr:cNvSpPr>
      </xdr:nvSpPr>
      <xdr:spPr>
        <a:xfrm flipH="1" flipV="1">
          <a:off x="47625" y="5229225"/>
          <a:ext cx="83820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219075</xdr:rowOff>
    </xdr:from>
    <xdr:to>
      <xdr:col>0</xdr:col>
      <xdr:colOff>885825</xdr:colOff>
      <xdr:row>6</xdr:row>
      <xdr:rowOff>0</xdr:rowOff>
    </xdr:to>
    <xdr:sp>
      <xdr:nvSpPr>
        <xdr:cNvPr id="2" name="Line 2"/>
        <xdr:cNvSpPr>
          <a:spLocks/>
        </xdr:cNvSpPr>
      </xdr:nvSpPr>
      <xdr:spPr>
        <a:xfrm flipH="1" flipV="1">
          <a:off x="0" y="962025"/>
          <a:ext cx="885825"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9525</xdr:rowOff>
    </xdr:from>
    <xdr:to>
      <xdr:col>1</xdr:col>
      <xdr:colOff>885825</xdr:colOff>
      <xdr:row>5</xdr:row>
      <xdr:rowOff>180975</xdr:rowOff>
    </xdr:to>
    <xdr:sp>
      <xdr:nvSpPr>
        <xdr:cNvPr id="1" name="Line 2"/>
        <xdr:cNvSpPr>
          <a:spLocks/>
        </xdr:cNvSpPr>
      </xdr:nvSpPr>
      <xdr:spPr>
        <a:xfrm flipH="1" flipV="1">
          <a:off x="390525" y="771525"/>
          <a:ext cx="87630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17</xdr:row>
      <xdr:rowOff>0</xdr:rowOff>
    </xdr:from>
    <xdr:to>
      <xdr:col>2</xdr:col>
      <xdr:colOff>19050</xdr:colOff>
      <xdr:row>19</xdr:row>
      <xdr:rowOff>19050</xdr:rowOff>
    </xdr:to>
    <xdr:sp>
      <xdr:nvSpPr>
        <xdr:cNvPr id="2" name="Line 3"/>
        <xdr:cNvSpPr>
          <a:spLocks/>
        </xdr:cNvSpPr>
      </xdr:nvSpPr>
      <xdr:spPr>
        <a:xfrm flipH="1" flipV="1">
          <a:off x="390525" y="3362325"/>
          <a:ext cx="89535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30</xdr:row>
      <xdr:rowOff>9525</xdr:rowOff>
    </xdr:from>
    <xdr:to>
      <xdr:col>1</xdr:col>
      <xdr:colOff>885825</xdr:colOff>
      <xdr:row>32</xdr:row>
      <xdr:rowOff>0</xdr:rowOff>
    </xdr:to>
    <xdr:sp>
      <xdr:nvSpPr>
        <xdr:cNvPr id="3" name="Line 4"/>
        <xdr:cNvSpPr>
          <a:spLocks/>
        </xdr:cNvSpPr>
      </xdr:nvSpPr>
      <xdr:spPr>
        <a:xfrm flipH="1" flipV="1">
          <a:off x="390525" y="5972175"/>
          <a:ext cx="87630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43</xdr:row>
      <xdr:rowOff>9525</xdr:rowOff>
    </xdr:from>
    <xdr:to>
      <xdr:col>1</xdr:col>
      <xdr:colOff>885825</xdr:colOff>
      <xdr:row>46</xdr:row>
      <xdr:rowOff>9525</xdr:rowOff>
    </xdr:to>
    <xdr:sp>
      <xdr:nvSpPr>
        <xdr:cNvPr id="4" name="Line 5"/>
        <xdr:cNvSpPr>
          <a:spLocks/>
        </xdr:cNvSpPr>
      </xdr:nvSpPr>
      <xdr:spPr>
        <a:xfrm flipH="1" flipV="1">
          <a:off x="390525" y="8572500"/>
          <a:ext cx="87630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57</xdr:row>
      <xdr:rowOff>9525</xdr:rowOff>
    </xdr:from>
    <xdr:to>
      <xdr:col>1</xdr:col>
      <xdr:colOff>885825</xdr:colOff>
      <xdr:row>59</xdr:row>
      <xdr:rowOff>0</xdr:rowOff>
    </xdr:to>
    <xdr:sp>
      <xdr:nvSpPr>
        <xdr:cNvPr id="5" name="Line 4"/>
        <xdr:cNvSpPr>
          <a:spLocks/>
        </xdr:cNvSpPr>
      </xdr:nvSpPr>
      <xdr:spPr>
        <a:xfrm flipH="1" flipV="1">
          <a:off x="390525" y="11372850"/>
          <a:ext cx="87630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21</xdr:row>
      <xdr:rowOff>19050</xdr:rowOff>
    </xdr:from>
    <xdr:to>
      <xdr:col>0</xdr:col>
      <xdr:colOff>885825</xdr:colOff>
      <xdr:row>22</xdr:row>
      <xdr:rowOff>209550</xdr:rowOff>
    </xdr:to>
    <xdr:sp>
      <xdr:nvSpPr>
        <xdr:cNvPr id="1" name="Line 2"/>
        <xdr:cNvSpPr>
          <a:spLocks/>
        </xdr:cNvSpPr>
      </xdr:nvSpPr>
      <xdr:spPr>
        <a:xfrm flipH="1" flipV="1">
          <a:off x="47625" y="5829300"/>
          <a:ext cx="83820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219075</xdr:rowOff>
    </xdr:from>
    <xdr:to>
      <xdr:col>0</xdr:col>
      <xdr:colOff>885825</xdr:colOff>
      <xdr:row>6</xdr:row>
      <xdr:rowOff>0</xdr:rowOff>
    </xdr:to>
    <xdr:sp>
      <xdr:nvSpPr>
        <xdr:cNvPr id="2" name="Line 2"/>
        <xdr:cNvSpPr>
          <a:spLocks/>
        </xdr:cNvSpPr>
      </xdr:nvSpPr>
      <xdr:spPr>
        <a:xfrm flipH="1" flipV="1">
          <a:off x="0" y="962025"/>
          <a:ext cx="885825"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Y35"/>
  <sheetViews>
    <sheetView tabSelected="1" view="pageBreakPreview" zoomScaleSheetLayoutView="100" workbookViewId="0" topLeftCell="A16">
      <selection activeCell="A2" sqref="A2"/>
    </sheetView>
  </sheetViews>
  <sheetFormatPr defaultColWidth="9.00390625" defaultRowHeight="17.25" customHeight="1"/>
  <cols>
    <col min="1" max="1" width="11.625" style="98" customWidth="1"/>
    <col min="2" max="11" width="7.625" style="98" customWidth="1"/>
    <col min="12" max="12" width="9.375" style="98" customWidth="1"/>
    <col min="13" max="13" width="8.125" style="98" hidden="1" customWidth="1"/>
    <col min="14" max="14" width="5.125" style="98" hidden="1" customWidth="1"/>
    <col min="15" max="17" width="6.25390625" style="98" hidden="1" customWidth="1"/>
    <col min="18" max="19" width="7.625" style="98" hidden="1" customWidth="1"/>
    <col min="20" max="20" width="8.125" style="98" hidden="1" customWidth="1"/>
    <col min="21" max="21" width="6.25390625" style="98" customWidth="1"/>
    <col min="22" max="22" width="8.625" style="98" hidden="1" customWidth="1"/>
    <col min="23" max="30" width="6.25390625" style="98" hidden="1" customWidth="1"/>
    <col min="31" max="31" width="6.125" style="98" customWidth="1"/>
    <col min="32" max="16384" width="9.00390625" style="98" customWidth="1"/>
  </cols>
  <sheetData>
    <row r="1" spans="1:3" ht="17.25" customHeight="1">
      <c r="A1" s="97" t="s">
        <v>97</v>
      </c>
      <c r="B1" s="97"/>
      <c r="C1" s="97"/>
    </row>
    <row r="2" spans="1:3" ht="17.25" customHeight="1">
      <c r="A2" s="97"/>
      <c r="B2" s="97"/>
      <c r="C2" s="97"/>
    </row>
    <row r="3" spans="1:5" ht="24" customHeight="1">
      <c r="A3" s="152" t="s">
        <v>29</v>
      </c>
      <c r="B3" s="152"/>
      <c r="C3" s="152"/>
      <c r="D3" s="160"/>
      <c r="E3" s="160"/>
    </row>
    <row r="4" spans="1:19" s="99" customFormat="1" ht="17.25" customHeight="1">
      <c r="A4" s="112" t="s">
        <v>53</v>
      </c>
      <c r="B4" s="112"/>
      <c r="C4" s="112"/>
      <c r="D4" s="112"/>
      <c r="E4" s="112"/>
      <c r="F4" s="112"/>
      <c r="G4" s="112"/>
      <c r="H4" s="112"/>
      <c r="I4" s="112"/>
      <c r="J4" s="112"/>
      <c r="K4" s="112"/>
      <c r="L4" s="112"/>
      <c r="R4" s="112"/>
      <c r="S4" s="112"/>
    </row>
    <row r="5" spans="1:25" s="115" customFormat="1" ht="15.75" customHeight="1">
      <c r="A5" s="113" t="s">
        <v>13</v>
      </c>
      <c r="B5" s="161" t="s">
        <v>2</v>
      </c>
      <c r="C5" s="162"/>
      <c r="D5" s="161" t="s">
        <v>9</v>
      </c>
      <c r="E5" s="162"/>
      <c r="F5" s="161" t="s">
        <v>5</v>
      </c>
      <c r="G5" s="162"/>
      <c r="H5" s="161" t="s">
        <v>15</v>
      </c>
      <c r="I5" s="162"/>
      <c r="J5" s="155" t="s">
        <v>3</v>
      </c>
      <c r="K5" s="156"/>
      <c r="L5" s="146" t="s">
        <v>8</v>
      </c>
      <c r="M5" s="154" t="s">
        <v>64</v>
      </c>
      <c r="N5" s="154"/>
      <c r="O5" s="154"/>
      <c r="P5" s="154"/>
      <c r="Q5" s="114"/>
      <c r="R5" s="153" t="s">
        <v>65</v>
      </c>
      <c r="S5" s="153"/>
      <c r="T5" s="153"/>
      <c r="V5" s="154" t="s">
        <v>93</v>
      </c>
      <c r="W5" s="154"/>
      <c r="X5" s="154"/>
      <c r="Y5" s="154"/>
    </row>
    <row r="6" spans="1:23" s="115" customFormat="1" ht="15.75" customHeight="1">
      <c r="A6" s="116" t="s">
        <v>12</v>
      </c>
      <c r="B6" s="146" t="s">
        <v>10</v>
      </c>
      <c r="C6" s="146" t="s">
        <v>16</v>
      </c>
      <c r="D6" s="146" t="s">
        <v>10</v>
      </c>
      <c r="E6" s="146" t="s">
        <v>16</v>
      </c>
      <c r="F6" s="146" t="s">
        <v>10</v>
      </c>
      <c r="G6" s="146" t="s">
        <v>16</v>
      </c>
      <c r="H6" s="146" t="s">
        <v>10</v>
      </c>
      <c r="I6" s="146" t="s">
        <v>16</v>
      </c>
      <c r="J6" s="144" t="s">
        <v>10</v>
      </c>
      <c r="K6" s="144" t="s">
        <v>16</v>
      </c>
      <c r="L6" s="146" t="s">
        <v>16</v>
      </c>
      <c r="M6" s="117">
        <v>11.644</v>
      </c>
      <c r="N6" s="115" t="s">
        <v>33</v>
      </c>
      <c r="R6" s="117">
        <v>16.563</v>
      </c>
      <c r="S6" s="115" t="s">
        <v>33</v>
      </c>
      <c r="V6" s="117">
        <v>15.251</v>
      </c>
      <c r="W6" s="115" t="s">
        <v>33</v>
      </c>
    </row>
    <row r="7" spans="1:23" s="115" customFormat="1" ht="15.75" customHeight="1">
      <c r="A7" s="118" t="s">
        <v>31</v>
      </c>
      <c r="B7" s="119">
        <v>286</v>
      </c>
      <c r="C7" s="120">
        <v>3716.5699999999997</v>
      </c>
      <c r="D7" s="119">
        <v>107</v>
      </c>
      <c r="E7" s="120">
        <v>668.6429999999999</v>
      </c>
      <c r="F7" s="119">
        <v>48</v>
      </c>
      <c r="G7" s="120">
        <v>95.28</v>
      </c>
      <c r="H7" s="119">
        <v>450</v>
      </c>
      <c r="I7" s="120">
        <v>354.6</v>
      </c>
      <c r="J7" s="121">
        <v>30</v>
      </c>
      <c r="K7" s="120">
        <v>47.46</v>
      </c>
      <c r="L7" s="122">
        <v>4882.553</v>
      </c>
      <c r="M7" s="117">
        <v>4.859</v>
      </c>
      <c r="N7" s="115" t="s">
        <v>48</v>
      </c>
      <c r="R7" s="117">
        <v>6.266</v>
      </c>
      <c r="S7" s="115" t="s">
        <v>48</v>
      </c>
      <c r="V7" s="117">
        <v>5.861</v>
      </c>
      <c r="W7" s="115" t="s">
        <v>48</v>
      </c>
    </row>
    <row r="8" spans="1:23" s="115" customFormat="1" ht="15.75" customHeight="1">
      <c r="A8" s="118" t="s">
        <v>54</v>
      </c>
      <c r="B8" s="119">
        <v>182</v>
      </c>
      <c r="C8" s="120">
        <v>2365.0899999999997</v>
      </c>
      <c r="D8" s="119">
        <v>94</v>
      </c>
      <c r="E8" s="120">
        <v>587.406</v>
      </c>
      <c r="F8" s="123">
        <v>49</v>
      </c>
      <c r="G8" s="120">
        <v>97.265</v>
      </c>
      <c r="H8" s="123">
        <v>398</v>
      </c>
      <c r="I8" s="120">
        <v>313.624</v>
      </c>
      <c r="J8" s="123">
        <v>63</v>
      </c>
      <c r="K8" s="120">
        <v>99.66600000000001</v>
      </c>
      <c r="L8" s="122">
        <v>3463.0509999999995</v>
      </c>
      <c r="M8" s="117">
        <v>2.229</v>
      </c>
      <c r="N8" s="115" t="s">
        <v>35</v>
      </c>
      <c r="R8" s="117">
        <v>2.229</v>
      </c>
      <c r="S8" s="115" t="s">
        <v>35</v>
      </c>
      <c r="V8" s="117">
        <v>1.985</v>
      </c>
      <c r="W8" s="115" t="s">
        <v>35</v>
      </c>
    </row>
    <row r="9" spans="1:23" s="115" customFormat="1" ht="15.75" customHeight="1">
      <c r="A9" s="118" t="s">
        <v>60</v>
      </c>
      <c r="B9" s="119">
        <v>155</v>
      </c>
      <c r="C9" s="120">
        <v>2014.225</v>
      </c>
      <c r="D9" s="119">
        <v>176</v>
      </c>
      <c r="E9" s="120">
        <v>1099.8239999999998</v>
      </c>
      <c r="F9" s="123">
        <v>51</v>
      </c>
      <c r="G9" s="120">
        <v>101.235</v>
      </c>
      <c r="H9" s="123">
        <v>342</v>
      </c>
      <c r="I9" s="120">
        <v>269.49600000000004</v>
      </c>
      <c r="J9" s="123">
        <v>33</v>
      </c>
      <c r="K9" s="120">
        <v>52.206</v>
      </c>
      <c r="L9" s="122">
        <v>3536.9860000000003</v>
      </c>
      <c r="M9" s="117">
        <v>0.615</v>
      </c>
      <c r="N9" s="115" t="s">
        <v>36</v>
      </c>
      <c r="R9" s="117">
        <v>0.729</v>
      </c>
      <c r="S9" s="115" t="s">
        <v>36</v>
      </c>
      <c r="V9" s="117">
        <v>0.834</v>
      </c>
      <c r="W9" s="115" t="s">
        <v>36</v>
      </c>
    </row>
    <row r="10" spans="1:23" s="115" customFormat="1" ht="15.75" customHeight="1">
      <c r="A10" s="118" t="s">
        <v>66</v>
      </c>
      <c r="B10" s="119">
        <v>73</v>
      </c>
      <c r="C10" s="120">
        <v>948.635</v>
      </c>
      <c r="D10" s="119">
        <v>92</v>
      </c>
      <c r="E10" s="120">
        <v>574.908</v>
      </c>
      <c r="F10" s="123">
        <v>48</v>
      </c>
      <c r="G10" s="120">
        <v>95.28</v>
      </c>
      <c r="H10" s="123">
        <v>335</v>
      </c>
      <c r="I10" s="120">
        <v>263.98</v>
      </c>
      <c r="J10" s="123">
        <v>16</v>
      </c>
      <c r="K10" s="120">
        <v>25.312</v>
      </c>
      <c r="L10" s="122">
        <v>1908.115</v>
      </c>
      <c r="M10" s="117"/>
      <c r="R10" s="117"/>
      <c r="V10" s="117">
        <v>1.582</v>
      </c>
      <c r="W10" s="124" t="s">
        <v>50</v>
      </c>
    </row>
    <row r="11" spans="1:19" s="115" customFormat="1" ht="15.75" customHeight="1">
      <c r="A11" s="104" t="s">
        <v>95</v>
      </c>
      <c r="B11" s="119">
        <v>227</v>
      </c>
      <c r="C11" s="120">
        <v>2949.865</v>
      </c>
      <c r="D11" s="119">
        <v>204</v>
      </c>
      <c r="E11" s="120">
        <v>1274.7959999999998</v>
      </c>
      <c r="F11" s="123">
        <v>40</v>
      </c>
      <c r="G11" s="120">
        <v>79.4</v>
      </c>
      <c r="H11" s="123">
        <v>324</v>
      </c>
      <c r="I11" s="120">
        <v>255.312</v>
      </c>
      <c r="J11" s="123">
        <v>10</v>
      </c>
      <c r="K11" s="120">
        <v>15.82</v>
      </c>
      <c r="L11" s="122">
        <v>4575.192999999999</v>
      </c>
      <c r="M11" s="117">
        <v>1.582</v>
      </c>
      <c r="N11" s="124" t="s">
        <v>50</v>
      </c>
      <c r="R11" s="117">
        <v>1.582</v>
      </c>
      <c r="S11" s="124" t="s">
        <v>50</v>
      </c>
    </row>
    <row r="12" spans="1:19" s="115" customFormat="1" ht="15.75" customHeight="1">
      <c r="A12" s="104" t="s">
        <v>96</v>
      </c>
      <c r="B12" s="119">
        <v>145</v>
      </c>
      <c r="C12" s="120">
        <v>1884.2749999999999</v>
      </c>
      <c r="D12" s="119">
        <v>221</v>
      </c>
      <c r="E12" s="120">
        <v>1381.029</v>
      </c>
      <c r="F12" s="123">
        <v>26</v>
      </c>
      <c r="G12" s="120">
        <v>51.61</v>
      </c>
      <c r="H12" s="123">
        <v>297</v>
      </c>
      <c r="I12" s="120">
        <v>234.036</v>
      </c>
      <c r="J12" s="123">
        <v>8</v>
      </c>
      <c r="K12" s="120">
        <v>12.656</v>
      </c>
      <c r="L12" s="122">
        <v>3563.606</v>
      </c>
      <c r="M12" s="117"/>
      <c r="N12" s="124"/>
      <c r="R12" s="117"/>
      <c r="S12" s="124"/>
    </row>
    <row r="13" spans="1:12" ht="15.75" customHeight="1">
      <c r="A13" s="125" t="s">
        <v>0</v>
      </c>
      <c r="B13" s="119">
        <v>1068</v>
      </c>
      <c r="C13" s="120">
        <v>13878.66</v>
      </c>
      <c r="D13" s="119">
        <v>894</v>
      </c>
      <c r="E13" s="120">
        <v>5586.606</v>
      </c>
      <c r="F13" s="119">
        <v>262</v>
      </c>
      <c r="G13" s="120">
        <v>520.07</v>
      </c>
      <c r="H13" s="119">
        <v>2146</v>
      </c>
      <c r="I13" s="126">
        <v>1691.0480000000002</v>
      </c>
      <c r="J13" s="119">
        <v>160</v>
      </c>
      <c r="K13" s="120">
        <v>253.12</v>
      </c>
      <c r="L13" s="147">
        <v>21929.503999999997</v>
      </c>
    </row>
    <row r="14" spans="1:18" ht="15.75" customHeight="1" hidden="1">
      <c r="A14" s="127"/>
      <c r="B14" s="128"/>
      <c r="C14" s="129">
        <f>B13*V6</f>
        <v>16288.068</v>
      </c>
      <c r="D14" s="128"/>
      <c r="E14" s="130">
        <f>D13*V7</f>
        <v>5239.7339999999995</v>
      </c>
      <c r="F14" s="128"/>
      <c r="G14" s="131">
        <f>F13*V8</f>
        <v>520.07</v>
      </c>
      <c r="H14" s="128"/>
      <c r="I14" s="130">
        <f>H13*V9</f>
        <v>1789.764</v>
      </c>
      <c r="J14" s="110"/>
      <c r="K14" s="131">
        <f>J13*V10</f>
        <v>253.12</v>
      </c>
      <c r="L14" s="132">
        <f>SUM(C14,E14,G14,I14,K14)</f>
        <v>24090.755999999998</v>
      </c>
      <c r="R14" s="133"/>
    </row>
    <row r="15" spans="1:12" ht="102" customHeight="1">
      <c r="A15" s="159" t="s">
        <v>58</v>
      </c>
      <c r="B15" s="159"/>
      <c r="C15" s="159"/>
      <c r="D15" s="159"/>
      <c r="E15" s="159"/>
      <c r="F15" s="159"/>
      <c r="G15" s="159"/>
      <c r="H15" s="159"/>
      <c r="I15" s="159"/>
      <c r="J15" s="159"/>
      <c r="K15" s="159"/>
      <c r="L15" s="159"/>
    </row>
    <row r="16" spans="1:12" ht="20.25" customHeight="1">
      <c r="A16" s="159"/>
      <c r="B16" s="159"/>
      <c r="C16" s="159"/>
      <c r="D16" s="159"/>
      <c r="E16" s="159"/>
      <c r="F16" s="159"/>
      <c r="G16" s="159"/>
      <c r="H16" s="159"/>
      <c r="I16" s="159"/>
      <c r="J16" s="159"/>
      <c r="K16" s="159"/>
      <c r="L16" s="159"/>
    </row>
    <row r="17" spans="1:12" ht="30.75" customHeight="1">
      <c r="A17" s="163"/>
      <c r="B17" s="163"/>
      <c r="C17" s="163"/>
      <c r="D17" s="163"/>
      <c r="E17" s="163"/>
      <c r="F17" s="163"/>
      <c r="G17" s="163"/>
      <c r="H17" s="163"/>
      <c r="I17" s="163"/>
      <c r="J17" s="163"/>
      <c r="K17" s="163"/>
      <c r="L17" s="163"/>
    </row>
    <row r="18" spans="1:5" ht="24" customHeight="1">
      <c r="A18" s="152" t="s">
        <v>32</v>
      </c>
      <c r="B18" s="152"/>
      <c r="C18" s="152"/>
      <c r="D18" s="152"/>
      <c r="E18" s="152"/>
    </row>
    <row r="19" spans="1:25" ht="15.75" customHeight="1">
      <c r="A19" s="99" t="s">
        <v>53</v>
      </c>
      <c r="B19" s="99"/>
      <c r="C19" s="99"/>
      <c r="D19" s="99"/>
      <c r="E19" s="99"/>
      <c r="F19" s="99"/>
      <c r="G19" s="99"/>
      <c r="H19" s="99"/>
      <c r="I19" s="99"/>
      <c r="J19" s="99"/>
      <c r="K19" s="99"/>
      <c r="L19" s="99"/>
      <c r="M19" s="154" t="s">
        <v>64</v>
      </c>
      <c r="N19" s="154"/>
      <c r="O19" s="154"/>
      <c r="P19" s="154"/>
      <c r="Q19" s="114"/>
      <c r="R19" s="153" t="s">
        <v>65</v>
      </c>
      <c r="S19" s="153"/>
      <c r="T19" s="153"/>
      <c r="U19" s="115"/>
      <c r="V19" s="154" t="s">
        <v>90</v>
      </c>
      <c r="W19" s="154"/>
      <c r="X19" s="154"/>
      <c r="Y19" s="154"/>
    </row>
    <row r="20" spans="1:24" s="99" customFormat="1" ht="17.25" customHeight="1">
      <c r="A20" s="100" t="s">
        <v>13</v>
      </c>
      <c r="B20" s="150" t="s">
        <v>2</v>
      </c>
      <c r="C20" s="151"/>
      <c r="D20" s="150" t="s">
        <v>9</v>
      </c>
      <c r="E20" s="151"/>
      <c r="F20" s="150" t="s">
        <v>5</v>
      </c>
      <c r="G20" s="151"/>
      <c r="H20" s="150" t="s">
        <v>15</v>
      </c>
      <c r="I20" s="151"/>
      <c r="J20" s="157" t="s">
        <v>3</v>
      </c>
      <c r="K20" s="158"/>
      <c r="L20" s="143" t="s">
        <v>8</v>
      </c>
      <c r="M20" s="103">
        <v>22.44</v>
      </c>
      <c r="N20" s="134" t="s">
        <v>33</v>
      </c>
      <c r="O20" s="98"/>
      <c r="R20" s="103">
        <v>27.67</v>
      </c>
      <c r="S20" s="134" t="s">
        <v>33</v>
      </c>
      <c r="T20" s="98"/>
      <c r="V20" s="103">
        <v>25.47</v>
      </c>
      <c r="W20" s="134" t="s">
        <v>33</v>
      </c>
      <c r="X20" s="98"/>
    </row>
    <row r="21" spans="1:23" ht="15.75" customHeight="1">
      <c r="A21" s="102" t="s">
        <v>12</v>
      </c>
      <c r="B21" s="143" t="s">
        <v>10</v>
      </c>
      <c r="C21" s="143" t="s">
        <v>14</v>
      </c>
      <c r="D21" s="143" t="s">
        <v>10</v>
      </c>
      <c r="E21" s="143" t="s">
        <v>14</v>
      </c>
      <c r="F21" s="143" t="s">
        <v>10</v>
      </c>
      <c r="G21" s="143" t="s">
        <v>14</v>
      </c>
      <c r="H21" s="143" t="s">
        <v>10</v>
      </c>
      <c r="I21" s="143" t="s">
        <v>14</v>
      </c>
      <c r="J21" s="145" t="s">
        <v>10</v>
      </c>
      <c r="K21" s="145" t="s">
        <v>14</v>
      </c>
      <c r="L21" s="143" t="s">
        <v>14</v>
      </c>
      <c r="M21" s="103">
        <v>9.36</v>
      </c>
      <c r="N21" s="134" t="s">
        <v>48</v>
      </c>
      <c r="R21" s="103">
        <v>10.47</v>
      </c>
      <c r="S21" s="134" t="s">
        <v>48</v>
      </c>
      <c r="V21" s="103">
        <v>9.79</v>
      </c>
      <c r="W21" s="134" t="s">
        <v>48</v>
      </c>
    </row>
    <row r="22" spans="1:23" ht="15.75" customHeight="1">
      <c r="A22" s="104" t="s">
        <v>31</v>
      </c>
      <c r="B22" s="105">
        <v>286</v>
      </c>
      <c r="C22" s="135">
        <v>6209.06</v>
      </c>
      <c r="D22" s="105">
        <v>107</v>
      </c>
      <c r="E22" s="135">
        <v>1124.57</v>
      </c>
      <c r="F22" s="105">
        <v>48</v>
      </c>
      <c r="G22" s="136">
        <v>223.68</v>
      </c>
      <c r="H22" s="105">
        <v>450</v>
      </c>
      <c r="I22" s="136">
        <v>594</v>
      </c>
      <c r="J22" s="107">
        <v>30</v>
      </c>
      <c r="K22" s="137">
        <v>195</v>
      </c>
      <c r="L22" s="136">
        <v>8346.310000000001</v>
      </c>
      <c r="M22" s="103">
        <v>9.07</v>
      </c>
      <c r="N22" s="134" t="s">
        <v>35</v>
      </c>
      <c r="R22" s="103">
        <v>9.07</v>
      </c>
      <c r="S22" s="134" t="s">
        <v>35</v>
      </c>
      <c r="V22" s="103">
        <v>4.66</v>
      </c>
      <c r="W22" s="134" t="s">
        <v>35</v>
      </c>
    </row>
    <row r="23" spans="1:23" ht="15.75" customHeight="1">
      <c r="A23" s="104" t="s">
        <v>54</v>
      </c>
      <c r="B23" s="138">
        <v>182</v>
      </c>
      <c r="C23" s="135">
        <v>3951.2200000000003</v>
      </c>
      <c r="D23" s="138">
        <v>94</v>
      </c>
      <c r="E23" s="136">
        <v>987.9399999999999</v>
      </c>
      <c r="F23" s="105">
        <v>49</v>
      </c>
      <c r="G23" s="136">
        <v>228.34</v>
      </c>
      <c r="H23" s="105">
        <v>398</v>
      </c>
      <c r="I23" s="136">
        <v>525.36</v>
      </c>
      <c r="J23" s="105">
        <v>63</v>
      </c>
      <c r="K23" s="137">
        <v>409.5</v>
      </c>
      <c r="L23" s="136">
        <v>6102.36</v>
      </c>
      <c r="M23" s="103">
        <v>1.19</v>
      </c>
      <c r="N23" s="134" t="s">
        <v>36</v>
      </c>
      <c r="R23" s="103">
        <v>1.22</v>
      </c>
      <c r="S23" s="134" t="s">
        <v>36</v>
      </c>
      <c r="V23" s="103">
        <v>1.39</v>
      </c>
      <c r="W23" s="134" t="s">
        <v>36</v>
      </c>
    </row>
    <row r="24" spans="1:23" ht="15.75" customHeight="1">
      <c r="A24" s="104" t="s">
        <v>60</v>
      </c>
      <c r="B24" s="138">
        <v>155</v>
      </c>
      <c r="C24" s="135">
        <v>3365.05</v>
      </c>
      <c r="D24" s="138">
        <v>176</v>
      </c>
      <c r="E24" s="135">
        <v>1849.76</v>
      </c>
      <c r="F24" s="105">
        <v>51</v>
      </c>
      <c r="G24" s="136">
        <v>237.66</v>
      </c>
      <c r="H24" s="105">
        <v>342</v>
      </c>
      <c r="I24" s="136">
        <v>451.44</v>
      </c>
      <c r="J24" s="105">
        <v>33</v>
      </c>
      <c r="K24" s="137">
        <v>214.5</v>
      </c>
      <c r="L24" s="136">
        <v>6118.41</v>
      </c>
      <c r="M24" s="103"/>
      <c r="N24" s="134"/>
      <c r="R24" s="103"/>
      <c r="S24" s="134"/>
      <c r="V24" s="103">
        <v>6.5</v>
      </c>
      <c r="W24" s="134" t="s">
        <v>50</v>
      </c>
    </row>
    <row r="25" spans="1:19" ht="15.75" customHeight="1">
      <c r="A25" s="104" t="s">
        <v>66</v>
      </c>
      <c r="B25" s="138">
        <v>73</v>
      </c>
      <c r="C25" s="135">
        <v>1584.8300000000002</v>
      </c>
      <c r="D25" s="138">
        <v>92</v>
      </c>
      <c r="E25" s="136">
        <v>966.92</v>
      </c>
      <c r="F25" s="105">
        <v>48</v>
      </c>
      <c r="G25" s="136">
        <v>223.68</v>
      </c>
      <c r="H25" s="105">
        <v>335</v>
      </c>
      <c r="I25" s="136">
        <v>442.20000000000005</v>
      </c>
      <c r="J25" s="105">
        <v>16</v>
      </c>
      <c r="K25" s="137">
        <v>104</v>
      </c>
      <c r="L25" s="136">
        <v>3321.63</v>
      </c>
      <c r="M25" s="103">
        <v>6.5</v>
      </c>
      <c r="N25" s="134" t="s">
        <v>50</v>
      </c>
      <c r="R25" s="103">
        <v>6.5</v>
      </c>
      <c r="S25" s="134" t="s">
        <v>50</v>
      </c>
    </row>
    <row r="26" spans="1:12" ht="15.75" customHeight="1">
      <c r="A26" s="104" t="s">
        <v>95</v>
      </c>
      <c r="B26" s="138">
        <v>227</v>
      </c>
      <c r="C26" s="135">
        <v>4928.17</v>
      </c>
      <c r="D26" s="138">
        <v>204</v>
      </c>
      <c r="E26" s="135">
        <v>2144.04</v>
      </c>
      <c r="F26" s="105">
        <v>40</v>
      </c>
      <c r="G26" s="136">
        <v>186.4</v>
      </c>
      <c r="H26" s="105">
        <v>324</v>
      </c>
      <c r="I26" s="136">
        <v>427.68</v>
      </c>
      <c r="J26" s="105">
        <v>10</v>
      </c>
      <c r="K26" s="137">
        <v>65</v>
      </c>
      <c r="L26" s="136">
        <v>7751.29</v>
      </c>
    </row>
    <row r="27" spans="1:12" ht="15.75" customHeight="1">
      <c r="A27" s="104" t="s">
        <v>96</v>
      </c>
      <c r="B27" s="138">
        <v>145</v>
      </c>
      <c r="C27" s="135">
        <v>3147.9500000000003</v>
      </c>
      <c r="D27" s="138">
        <v>221</v>
      </c>
      <c r="E27" s="135">
        <v>2322.71</v>
      </c>
      <c r="F27" s="105">
        <v>26</v>
      </c>
      <c r="G27" s="136">
        <v>121.16</v>
      </c>
      <c r="H27" s="105">
        <v>297</v>
      </c>
      <c r="I27" s="136">
        <v>392.04</v>
      </c>
      <c r="J27" s="105">
        <v>8</v>
      </c>
      <c r="K27" s="137">
        <v>52</v>
      </c>
      <c r="L27" s="136">
        <v>6035.86</v>
      </c>
    </row>
    <row r="28" spans="1:18" ht="15.75" customHeight="1">
      <c r="A28" s="106" t="s">
        <v>0</v>
      </c>
      <c r="B28" s="138">
        <v>1068</v>
      </c>
      <c r="C28" s="139">
        <v>23186.280000000002</v>
      </c>
      <c r="D28" s="138">
        <v>894</v>
      </c>
      <c r="E28" s="139">
        <v>9395.939999999999</v>
      </c>
      <c r="F28" s="138">
        <v>262</v>
      </c>
      <c r="G28" s="139">
        <v>1220.92</v>
      </c>
      <c r="H28" s="138">
        <v>2146</v>
      </c>
      <c r="I28" s="139">
        <v>2832.7200000000003</v>
      </c>
      <c r="J28" s="138">
        <v>160</v>
      </c>
      <c r="K28" s="139">
        <v>1040</v>
      </c>
      <c r="L28" s="148">
        <v>37675.86</v>
      </c>
      <c r="R28" s="109"/>
    </row>
    <row r="29" spans="1:12" ht="21" customHeight="1" hidden="1">
      <c r="A29" s="101"/>
      <c r="B29" s="140"/>
      <c r="C29" s="141">
        <f>B28*V20</f>
        <v>27201.96</v>
      </c>
      <c r="D29" s="140"/>
      <c r="E29" s="108">
        <f>D28*V21</f>
        <v>8752.259999999998</v>
      </c>
      <c r="F29" s="140"/>
      <c r="G29" s="108">
        <f>F28*V22</f>
        <v>1220.92</v>
      </c>
      <c r="H29" s="140"/>
      <c r="I29" s="108">
        <f>H28*V23</f>
        <v>2982.9399999999996</v>
      </c>
      <c r="J29" s="109"/>
      <c r="K29" s="108">
        <f>J28*V24</f>
        <v>1040</v>
      </c>
      <c r="L29" s="142">
        <f>SUM(C29,E29,G29,I29,K29)</f>
        <v>41198.08</v>
      </c>
    </row>
    <row r="30" spans="1:12" ht="21" customHeight="1">
      <c r="A30" s="101"/>
      <c r="B30" s="140"/>
      <c r="C30" s="141"/>
      <c r="D30" s="140"/>
      <c r="E30" s="108"/>
      <c r="F30" s="140"/>
      <c r="G30" s="108"/>
      <c r="H30" s="140"/>
      <c r="I30" s="108"/>
      <c r="J30" s="109"/>
      <c r="K30" s="108"/>
      <c r="L30" s="142"/>
    </row>
    <row r="31" spans="1:12" ht="15.75" customHeight="1">
      <c r="A31" s="149" t="s">
        <v>59</v>
      </c>
      <c r="B31" s="149"/>
      <c r="C31" s="149"/>
      <c r="D31" s="149"/>
      <c r="E31" s="149"/>
      <c r="F31" s="149"/>
      <c r="G31" s="149"/>
      <c r="H31" s="149"/>
      <c r="I31" s="149"/>
      <c r="J31" s="149"/>
      <c r="K31" s="149"/>
      <c r="L31" s="149"/>
    </row>
    <row r="32" spans="1:12" ht="15.75" customHeight="1">
      <c r="A32" s="149"/>
      <c r="B32" s="149"/>
      <c r="C32" s="149"/>
      <c r="D32" s="149"/>
      <c r="E32" s="149"/>
      <c r="F32" s="149"/>
      <c r="G32" s="149"/>
      <c r="H32" s="149"/>
      <c r="I32" s="149"/>
      <c r="J32" s="149"/>
      <c r="K32" s="149"/>
      <c r="L32" s="149"/>
    </row>
    <row r="33" spans="1:12" ht="15.75" customHeight="1">
      <c r="A33" s="149"/>
      <c r="B33" s="149"/>
      <c r="C33" s="149"/>
      <c r="D33" s="149"/>
      <c r="E33" s="149"/>
      <c r="F33" s="149"/>
      <c r="G33" s="149"/>
      <c r="H33" s="149"/>
      <c r="I33" s="149"/>
      <c r="J33" s="149"/>
      <c r="K33" s="149"/>
      <c r="L33" s="149"/>
    </row>
    <row r="34" spans="1:12" ht="17.25" customHeight="1">
      <c r="A34" s="149"/>
      <c r="B34" s="149"/>
      <c r="C34" s="149"/>
      <c r="D34" s="149"/>
      <c r="E34" s="149"/>
      <c r="F34" s="149"/>
      <c r="G34" s="149"/>
      <c r="H34" s="149"/>
      <c r="I34" s="149"/>
      <c r="J34" s="149"/>
      <c r="K34" s="149"/>
      <c r="L34" s="149"/>
    </row>
    <row r="35" ht="18" customHeight="1">
      <c r="A35" s="111"/>
    </row>
    <row r="36" ht="18" customHeight="1"/>
    <row r="38" ht="15" customHeight="1"/>
    <row r="39" ht="16.5" customHeight="1"/>
    <row r="40" ht="16.5" customHeight="1"/>
    <row r="41" ht="16.5" customHeight="1"/>
  </sheetData>
  <sheetProtection/>
  <mergeCells count="21">
    <mergeCell ref="A3:E3"/>
    <mergeCell ref="B5:C5"/>
    <mergeCell ref="D5:E5"/>
    <mergeCell ref="A17:L17"/>
    <mergeCell ref="H5:I5"/>
    <mergeCell ref="V5:Y5"/>
    <mergeCell ref="F5:G5"/>
    <mergeCell ref="V19:Y19"/>
    <mergeCell ref="H20:I20"/>
    <mergeCell ref="J5:K5"/>
    <mergeCell ref="J20:K20"/>
    <mergeCell ref="R5:T5"/>
    <mergeCell ref="A15:L16"/>
    <mergeCell ref="M5:P5"/>
    <mergeCell ref="F20:G20"/>
    <mergeCell ref="A31:L34"/>
    <mergeCell ref="B20:C20"/>
    <mergeCell ref="A18:E18"/>
    <mergeCell ref="D20:E20"/>
    <mergeCell ref="R19:T19"/>
    <mergeCell ref="M19:P19"/>
  </mergeCells>
  <printOptions horizontalCentered="1"/>
  <pageMargins left="0.7874015748031497" right="0.7086614173228347" top="0.7874015748031497" bottom="0.7874015748031497" header="0.35433070866141736" footer="0.2755905511811024"/>
  <pageSetup firstPageNumber="29" useFirstPageNumber="1" fitToHeight="1" fitToWidth="1" horizontalDpi="600" verticalDpi="600" orientation="portrait" paperSize="9" scale="84"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AN71"/>
  <sheetViews>
    <sheetView view="pageBreakPreview" zoomScale="85" zoomScaleSheetLayoutView="85" workbookViewId="0" topLeftCell="A13">
      <selection activeCell="D77" sqref="D77"/>
    </sheetView>
  </sheetViews>
  <sheetFormatPr defaultColWidth="9.00390625" defaultRowHeight="15" customHeight="1"/>
  <cols>
    <col min="1" max="1" width="5.00390625" style="8" customWidth="1"/>
    <col min="2" max="2" width="11.625" style="8" customWidth="1"/>
    <col min="3" max="12" width="7.625" style="8" customWidth="1"/>
    <col min="13" max="13" width="7.625" style="8" hidden="1" customWidth="1"/>
    <col min="14" max="15" width="5.625" style="8" hidden="1" customWidth="1"/>
    <col min="16" max="16" width="6.25390625" style="8" hidden="1" customWidth="1"/>
    <col min="17" max="19" width="5.00390625" style="8" hidden="1" customWidth="1"/>
    <col min="20" max="21" width="5.625" style="8" hidden="1" customWidth="1"/>
    <col min="22" max="22" width="6.25390625" style="8" hidden="1" customWidth="1"/>
    <col min="23" max="23" width="5.00390625" style="8" hidden="1" customWidth="1"/>
    <col min="24" max="24" width="6.125" style="8" hidden="1" customWidth="1"/>
    <col min="25" max="25" width="5.125" style="8" customWidth="1"/>
    <col min="26" max="37" width="6.25390625" style="8" customWidth="1"/>
    <col min="38" max="38" width="6.125" style="8" customWidth="1"/>
    <col min="39" max="16384" width="9.00390625" style="8" customWidth="1"/>
  </cols>
  <sheetData>
    <row r="1" spans="2:13" ht="18" customHeight="1">
      <c r="B1" s="5" t="s">
        <v>94</v>
      </c>
      <c r="C1" s="5"/>
      <c r="D1" s="5"/>
      <c r="L1" s="32" t="s">
        <v>51</v>
      </c>
      <c r="M1" s="32"/>
    </row>
    <row r="2" spans="2:4" ht="9" customHeight="1">
      <c r="B2" s="5"/>
      <c r="C2" s="5"/>
      <c r="D2" s="5"/>
    </row>
    <row r="3" spans="2:38" ht="18" customHeight="1">
      <c r="B3" s="5" t="s">
        <v>11</v>
      </c>
      <c r="C3" s="5"/>
      <c r="D3" s="5"/>
      <c r="E3" s="5"/>
      <c r="F3" s="5"/>
      <c r="N3" s="164" t="s">
        <v>61</v>
      </c>
      <c r="O3" s="164"/>
      <c r="P3" s="164"/>
      <c r="T3" s="164" t="s">
        <v>62</v>
      </c>
      <c r="U3" s="164"/>
      <c r="V3" s="164"/>
      <c r="Z3" s="164" t="s">
        <v>63</v>
      </c>
      <c r="AA3" s="164"/>
      <c r="AB3" s="164"/>
      <c r="AE3" s="164" t="s">
        <v>68</v>
      </c>
      <c r="AF3" s="164"/>
      <c r="AG3" s="164"/>
      <c r="AJ3" s="164" t="s">
        <v>86</v>
      </c>
      <c r="AK3" s="164"/>
      <c r="AL3" s="164"/>
    </row>
    <row r="4" spans="2:38" s="2" customFormat="1" ht="15" customHeight="1">
      <c r="B4" s="2" t="s">
        <v>52</v>
      </c>
      <c r="N4" s="164"/>
      <c r="O4" s="164"/>
      <c r="P4" s="164"/>
      <c r="T4" s="164"/>
      <c r="U4" s="164"/>
      <c r="V4" s="164"/>
      <c r="Z4" s="164"/>
      <c r="AA4" s="164"/>
      <c r="AB4" s="164"/>
      <c r="AE4" s="164"/>
      <c r="AF4" s="164"/>
      <c r="AG4" s="164"/>
      <c r="AJ4" s="164"/>
      <c r="AK4" s="164"/>
      <c r="AL4" s="164"/>
    </row>
    <row r="5" spans="2:36" ht="15.75" customHeight="1">
      <c r="B5" s="21" t="s">
        <v>13</v>
      </c>
      <c r="C5" s="172" t="s">
        <v>2</v>
      </c>
      <c r="D5" s="172"/>
      <c r="E5" s="172" t="s">
        <v>9</v>
      </c>
      <c r="F5" s="172"/>
      <c r="G5" s="172" t="s">
        <v>5</v>
      </c>
      <c r="H5" s="172"/>
      <c r="I5" s="172" t="s">
        <v>15</v>
      </c>
      <c r="J5" s="172"/>
      <c r="K5" s="172" t="s">
        <v>3</v>
      </c>
      <c r="L5" s="172"/>
      <c r="M5" s="6"/>
      <c r="N5" s="8" t="s">
        <v>72</v>
      </c>
      <c r="T5" s="8" t="s">
        <v>55</v>
      </c>
      <c r="Z5" s="8" t="s">
        <v>73</v>
      </c>
      <c r="AE5" s="8" t="s">
        <v>69</v>
      </c>
      <c r="AJ5" s="8" t="s">
        <v>87</v>
      </c>
    </row>
    <row r="6" spans="2:37" ht="15.75" customHeight="1">
      <c r="B6" s="22" t="s">
        <v>12</v>
      </c>
      <c r="C6" s="4" t="s">
        <v>10</v>
      </c>
      <c r="D6" s="4" t="s">
        <v>1</v>
      </c>
      <c r="E6" s="4" t="s">
        <v>10</v>
      </c>
      <c r="F6" s="4" t="s">
        <v>1</v>
      </c>
      <c r="G6" s="4" t="s">
        <v>10</v>
      </c>
      <c r="H6" s="4" t="s">
        <v>1</v>
      </c>
      <c r="I6" s="4" t="s">
        <v>10</v>
      </c>
      <c r="J6" s="4" t="s">
        <v>1</v>
      </c>
      <c r="K6" s="4" t="s">
        <v>10</v>
      </c>
      <c r="L6" s="4" t="s">
        <v>1</v>
      </c>
      <c r="M6" s="6"/>
      <c r="N6" s="23">
        <v>0.28</v>
      </c>
      <c r="O6" s="24" t="s">
        <v>33</v>
      </c>
      <c r="T6" s="23">
        <v>0.28</v>
      </c>
      <c r="U6" s="24" t="s">
        <v>33</v>
      </c>
      <c r="Z6" s="23">
        <v>0.28</v>
      </c>
      <c r="AA6" s="24" t="s">
        <v>33</v>
      </c>
      <c r="AE6" s="23">
        <v>0.28</v>
      </c>
      <c r="AF6" s="24" t="s">
        <v>33</v>
      </c>
      <c r="AJ6" s="23">
        <v>0.28</v>
      </c>
      <c r="AK6" s="24" t="s">
        <v>33</v>
      </c>
    </row>
    <row r="7" spans="2:37" ht="15.75" customHeight="1">
      <c r="B7" s="20" t="s">
        <v>31</v>
      </c>
      <c r="C7" s="3">
        <v>286</v>
      </c>
      <c r="D7" s="19">
        <f>C7*N$6</f>
        <v>80.08000000000001</v>
      </c>
      <c r="E7" s="3">
        <v>107</v>
      </c>
      <c r="F7" s="19">
        <f>E7*N$7</f>
        <v>36.38</v>
      </c>
      <c r="G7" s="3">
        <v>48</v>
      </c>
      <c r="H7" s="19">
        <f>G7*N$8</f>
        <v>50.400000000000006</v>
      </c>
      <c r="I7" s="3">
        <v>450</v>
      </c>
      <c r="J7" s="19">
        <f>I7*N$9</f>
        <v>342</v>
      </c>
      <c r="K7" s="3">
        <v>30</v>
      </c>
      <c r="L7" s="19">
        <f>K7*N$10</f>
        <v>15.3</v>
      </c>
      <c r="M7" s="50"/>
      <c r="N7" s="23">
        <v>0.34</v>
      </c>
      <c r="O7" s="8" t="s">
        <v>34</v>
      </c>
      <c r="T7" s="23">
        <v>0.35</v>
      </c>
      <c r="U7" s="8" t="s">
        <v>34</v>
      </c>
      <c r="Z7" s="23">
        <v>0.32</v>
      </c>
      <c r="AA7" s="8" t="s">
        <v>34</v>
      </c>
      <c r="AE7" s="23">
        <v>0.2</v>
      </c>
      <c r="AF7" s="8" t="s">
        <v>34</v>
      </c>
      <c r="AJ7" s="23">
        <v>0.2</v>
      </c>
      <c r="AK7" s="8" t="s">
        <v>34</v>
      </c>
    </row>
    <row r="8" spans="2:37" ht="15.75" customHeight="1">
      <c r="B8" s="20" t="s">
        <v>54</v>
      </c>
      <c r="C8" s="3">
        <v>182</v>
      </c>
      <c r="D8" s="19">
        <f>C8*T$6</f>
        <v>50.96000000000001</v>
      </c>
      <c r="E8" s="3">
        <v>94</v>
      </c>
      <c r="F8" s="19">
        <f>E8*T$7</f>
        <v>32.9</v>
      </c>
      <c r="G8" s="3">
        <v>49</v>
      </c>
      <c r="H8" s="19">
        <f>G8*T$8</f>
        <v>60.269999999999996</v>
      </c>
      <c r="I8" s="3">
        <v>398</v>
      </c>
      <c r="J8" s="19">
        <f>I8*T$9</f>
        <v>298.5</v>
      </c>
      <c r="K8" s="3">
        <v>63</v>
      </c>
      <c r="L8" s="19">
        <f>K8*T$10</f>
        <v>25.83</v>
      </c>
      <c r="M8" s="50"/>
      <c r="N8" s="23">
        <v>1.05</v>
      </c>
      <c r="O8" s="8" t="s">
        <v>35</v>
      </c>
      <c r="T8" s="23">
        <v>1.23</v>
      </c>
      <c r="U8" s="8" t="s">
        <v>35</v>
      </c>
      <c r="Z8" s="23">
        <v>1.2</v>
      </c>
      <c r="AA8" s="8" t="s">
        <v>35</v>
      </c>
      <c r="AE8" s="23">
        <v>0.79</v>
      </c>
      <c r="AF8" s="8" t="s">
        <v>35</v>
      </c>
      <c r="AJ8" s="23">
        <v>0.8</v>
      </c>
      <c r="AK8" s="8" t="s">
        <v>35</v>
      </c>
    </row>
    <row r="9" spans="2:37" ht="15.75" customHeight="1">
      <c r="B9" s="20" t="s">
        <v>60</v>
      </c>
      <c r="C9" s="3">
        <v>155</v>
      </c>
      <c r="D9" s="19">
        <f>C9*Z6</f>
        <v>43.400000000000006</v>
      </c>
      <c r="E9" s="3">
        <v>176</v>
      </c>
      <c r="F9" s="19">
        <f>E9*Z7</f>
        <v>56.32</v>
      </c>
      <c r="G9" s="3">
        <v>51</v>
      </c>
      <c r="H9" s="19">
        <f>G9*Z8</f>
        <v>61.199999999999996</v>
      </c>
      <c r="I9" s="3">
        <v>342</v>
      </c>
      <c r="J9" s="19">
        <f>I9*Z9</f>
        <v>266.76</v>
      </c>
      <c r="K9" s="3">
        <v>33</v>
      </c>
      <c r="L9" s="19">
        <f>K9*Z10</f>
        <v>13.53</v>
      </c>
      <c r="M9" s="50"/>
      <c r="N9" s="23">
        <v>0.76</v>
      </c>
      <c r="O9" s="8" t="s">
        <v>36</v>
      </c>
      <c r="T9" s="23">
        <v>0.75</v>
      </c>
      <c r="U9" s="8" t="s">
        <v>36</v>
      </c>
      <c r="Z9" s="23">
        <v>0.78</v>
      </c>
      <c r="AA9" s="8" t="s">
        <v>36</v>
      </c>
      <c r="AE9" s="23">
        <v>0.75</v>
      </c>
      <c r="AF9" s="8" t="s">
        <v>36</v>
      </c>
      <c r="AJ9" s="23">
        <v>0.62</v>
      </c>
      <c r="AK9" s="8" t="s">
        <v>36</v>
      </c>
    </row>
    <row r="10" spans="2:37" ht="15.75" customHeight="1">
      <c r="B10" s="84" t="s">
        <v>66</v>
      </c>
      <c r="C10" s="3">
        <v>73</v>
      </c>
      <c r="D10" s="3">
        <f>C10*AE6</f>
        <v>20.44</v>
      </c>
      <c r="E10" s="3">
        <v>92</v>
      </c>
      <c r="F10" s="3">
        <f>E10*AE7</f>
        <v>18.400000000000002</v>
      </c>
      <c r="G10" s="3">
        <v>48</v>
      </c>
      <c r="H10" s="19">
        <f>G10*AE8</f>
        <v>37.92</v>
      </c>
      <c r="I10" s="3">
        <v>335</v>
      </c>
      <c r="J10" s="19">
        <f>I10*AE9</f>
        <v>251.25</v>
      </c>
      <c r="K10" s="3">
        <v>16</v>
      </c>
      <c r="L10" s="19">
        <f>K10*AE10</f>
        <v>6.56</v>
      </c>
      <c r="M10" s="50"/>
      <c r="N10" s="23">
        <v>0.51</v>
      </c>
      <c r="O10" s="8" t="s">
        <v>37</v>
      </c>
      <c r="T10" s="23">
        <v>0.41</v>
      </c>
      <c r="U10" s="8" t="s">
        <v>37</v>
      </c>
      <c r="Z10" s="23">
        <v>0.41</v>
      </c>
      <c r="AA10" s="8" t="s">
        <v>37</v>
      </c>
      <c r="AE10" s="23">
        <v>0.41</v>
      </c>
      <c r="AF10" s="8" t="s">
        <v>37</v>
      </c>
      <c r="AJ10" s="23">
        <v>0.41</v>
      </c>
      <c r="AK10" s="8" t="s">
        <v>37</v>
      </c>
    </row>
    <row r="11" spans="2:13" ht="15.75" customHeight="1">
      <c r="B11" s="48" t="s">
        <v>85</v>
      </c>
      <c r="C11" s="3">
        <v>227</v>
      </c>
      <c r="D11" s="3">
        <f>C11*AJ6</f>
        <v>63.56000000000001</v>
      </c>
      <c r="E11" s="3">
        <v>204</v>
      </c>
      <c r="F11" s="3">
        <f>E11*AJ7</f>
        <v>40.800000000000004</v>
      </c>
      <c r="G11" s="3">
        <v>40</v>
      </c>
      <c r="H11" s="19">
        <f>G11*AJ8</f>
        <v>32</v>
      </c>
      <c r="I11" s="3">
        <v>324</v>
      </c>
      <c r="J11" s="19">
        <f>I11*AJ9</f>
        <v>200.88</v>
      </c>
      <c r="K11" s="3">
        <v>10</v>
      </c>
      <c r="L11" s="19">
        <f>K11*AJ10</f>
        <v>4.1</v>
      </c>
      <c r="M11" s="51"/>
    </row>
    <row r="12" spans="2:13" ht="15.75" customHeight="1">
      <c r="B12" s="85" t="s">
        <v>0</v>
      </c>
      <c r="C12" s="12">
        <f aca="true" t="shared" si="0" ref="C12:L12">SUM(C7:C11)</f>
        <v>923</v>
      </c>
      <c r="D12" s="12">
        <f t="shared" si="0"/>
        <v>258.44000000000005</v>
      </c>
      <c r="E12" s="12">
        <f t="shared" si="0"/>
        <v>673</v>
      </c>
      <c r="F12" s="12">
        <f t="shared" si="0"/>
        <v>184.8</v>
      </c>
      <c r="G12" s="12">
        <f t="shared" si="0"/>
        <v>236</v>
      </c>
      <c r="H12" s="12">
        <f t="shared" si="0"/>
        <v>241.79000000000002</v>
      </c>
      <c r="I12" s="12">
        <f t="shared" si="0"/>
        <v>1849</v>
      </c>
      <c r="J12" s="12">
        <f t="shared" si="0"/>
        <v>1359.3899999999999</v>
      </c>
      <c r="K12" s="12">
        <f t="shared" si="0"/>
        <v>152</v>
      </c>
      <c r="L12" s="12">
        <f t="shared" si="0"/>
        <v>65.32</v>
      </c>
      <c r="M12" s="26"/>
    </row>
    <row r="13" spans="2:13" ht="15.75" customHeight="1">
      <c r="B13" s="86" t="s">
        <v>71</v>
      </c>
      <c r="C13" s="63">
        <f>SUM(C7:C8)</f>
        <v>468</v>
      </c>
      <c r="D13" s="65">
        <f>C13*T6</f>
        <v>131.04000000000002</v>
      </c>
      <c r="E13" s="63">
        <f>SUM(E7:E8)</f>
        <v>201</v>
      </c>
      <c r="F13" s="65">
        <f>E13*T7</f>
        <v>70.35</v>
      </c>
      <c r="G13" s="63">
        <f>SUM(G7:G8)</f>
        <v>97</v>
      </c>
      <c r="H13" s="65">
        <f>G13*T8</f>
        <v>119.31</v>
      </c>
      <c r="I13" s="63">
        <f>SUM(I7:I8)</f>
        <v>848</v>
      </c>
      <c r="J13" s="64">
        <f>I13*T9</f>
        <v>636</v>
      </c>
      <c r="K13" s="63">
        <f>SUM(K7:K8)</f>
        <v>93</v>
      </c>
      <c r="L13" s="64">
        <f>K13*T10</f>
        <v>38.129999999999995</v>
      </c>
      <c r="M13" s="26"/>
    </row>
    <row r="14" spans="2:13" ht="15.75" customHeight="1">
      <c r="B14" s="86" t="s">
        <v>70</v>
      </c>
      <c r="C14" s="63">
        <f>SUM(C7:C9)</f>
        <v>623</v>
      </c>
      <c r="D14" s="65">
        <f>C14*Z6</f>
        <v>174.44000000000003</v>
      </c>
      <c r="E14" s="63">
        <f>SUM(E7:E9)</f>
        <v>377</v>
      </c>
      <c r="F14" s="65">
        <f>E14*Z7</f>
        <v>120.64</v>
      </c>
      <c r="G14" s="63">
        <f>SUM(G7:G9)</f>
        <v>148</v>
      </c>
      <c r="H14" s="15">
        <f>G14*Z8</f>
        <v>177.6</v>
      </c>
      <c r="I14" s="63">
        <f>SUM(I7:I9)</f>
        <v>1190</v>
      </c>
      <c r="J14" s="64">
        <f>I14*Z9</f>
        <v>928.2</v>
      </c>
      <c r="K14" s="63">
        <f>SUM(K7:K9)</f>
        <v>126</v>
      </c>
      <c r="L14" s="64">
        <f>K14*Z10</f>
        <v>51.66</v>
      </c>
      <c r="M14" s="15"/>
    </row>
    <row r="15" spans="2:13" ht="15.75" customHeight="1">
      <c r="B15" s="87" t="s">
        <v>74</v>
      </c>
      <c r="C15" s="62">
        <f>SUM(C7:C10)</f>
        <v>696</v>
      </c>
      <c r="D15" s="66">
        <f>C12*AE6</f>
        <v>258.44</v>
      </c>
      <c r="E15" s="62">
        <f>SUM(E7:E10)</f>
        <v>469</v>
      </c>
      <c r="F15" s="8">
        <f>E15*AE7</f>
        <v>93.80000000000001</v>
      </c>
      <c r="G15" s="62">
        <f>SUM(G7:G10)</f>
        <v>196</v>
      </c>
      <c r="H15" s="66">
        <f>G15*AE8</f>
        <v>154.84</v>
      </c>
      <c r="I15" s="62">
        <f>SUM(I7:I10)</f>
        <v>1525</v>
      </c>
      <c r="J15" s="66">
        <f>I15*AE9</f>
        <v>1143.75</v>
      </c>
      <c r="K15" s="62">
        <f>SUM(K7:K10)</f>
        <v>142</v>
      </c>
      <c r="L15" s="67">
        <f>K15*AE10</f>
        <v>58.22</v>
      </c>
      <c r="M15" s="15"/>
    </row>
    <row r="16" spans="2:36" ht="15.75" customHeight="1">
      <c r="B16" s="87" t="s">
        <v>92</v>
      </c>
      <c r="C16" s="62">
        <f>SUM(C7:C11)</f>
        <v>923</v>
      </c>
      <c r="D16" s="66">
        <f>C16*AJ6</f>
        <v>258.44</v>
      </c>
      <c r="E16" s="62">
        <f>SUM(E7:E11)</f>
        <v>673</v>
      </c>
      <c r="F16" s="8">
        <f>E16*AJ7</f>
        <v>134.6</v>
      </c>
      <c r="G16" s="62">
        <f>SUM(G7:G11)</f>
        <v>236</v>
      </c>
      <c r="H16" s="66">
        <f>G16*AJ8</f>
        <v>188.8</v>
      </c>
      <c r="I16" s="62">
        <f>SUM(I7:I11)</f>
        <v>1849</v>
      </c>
      <c r="J16" s="66">
        <f>I16*AJ9</f>
        <v>1146.3799999999999</v>
      </c>
      <c r="K16" s="62">
        <f>SUM(K7:K11)</f>
        <v>152</v>
      </c>
      <c r="L16" s="67">
        <f>K16*AJ10</f>
        <v>62.31999999999999</v>
      </c>
      <c r="M16" s="52"/>
      <c r="N16" s="8" t="s">
        <v>72</v>
      </c>
      <c r="T16" s="8" t="s">
        <v>55</v>
      </c>
      <c r="Z16" s="8" t="s">
        <v>73</v>
      </c>
      <c r="AE16" s="8" t="s">
        <v>69</v>
      </c>
      <c r="AJ16" s="8" t="s">
        <v>88</v>
      </c>
    </row>
    <row r="17" spans="2:37" ht="15.75" customHeight="1">
      <c r="B17" s="88"/>
      <c r="M17" s="52"/>
      <c r="N17" s="27">
        <v>1.24</v>
      </c>
      <c r="O17" s="8" t="s">
        <v>38</v>
      </c>
      <c r="T17" s="27">
        <v>1.21</v>
      </c>
      <c r="U17" s="8" t="s">
        <v>38</v>
      </c>
      <c r="Z17" s="27">
        <v>1.17</v>
      </c>
      <c r="AA17" s="8" t="s">
        <v>38</v>
      </c>
      <c r="AE17" s="27">
        <v>1.02</v>
      </c>
      <c r="AF17" s="8" t="s">
        <v>38</v>
      </c>
      <c r="AJ17" s="27">
        <v>0.95</v>
      </c>
      <c r="AK17" s="8" t="s">
        <v>38</v>
      </c>
    </row>
    <row r="18" spans="2:37" ht="15.75" customHeight="1">
      <c r="B18" s="89" t="s">
        <v>13</v>
      </c>
      <c r="C18" s="173" t="s">
        <v>17</v>
      </c>
      <c r="D18" s="173"/>
      <c r="E18" s="173" t="s">
        <v>18</v>
      </c>
      <c r="F18" s="173"/>
      <c r="G18" s="173" t="s">
        <v>6</v>
      </c>
      <c r="H18" s="173"/>
      <c r="I18" s="173" t="s">
        <v>4</v>
      </c>
      <c r="J18" s="173"/>
      <c r="K18" s="173" t="s">
        <v>7</v>
      </c>
      <c r="L18" s="173"/>
      <c r="M18" s="50"/>
      <c r="N18" s="27">
        <v>1.78</v>
      </c>
      <c r="O18" s="8" t="s">
        <v>18</v>
      </c>
      <c r="T18" s="27">
        <v>1.78</v>
      </c>
      <c r="U18" s="8" t="s">
        <v>18</v>
      </c>
      <c r="Z18" s="27">
        <v>2</v>
      </c>
      <c r="AA18" s="8" t="s">
        <v>18</v>
      </c>
      <c r="AE18" s="54">
        <v>1.78</v>
      </c>
      <c r="AF18" s="8" t="s">
        <v>18</v>
      </c>
      <c r="AJ18" s="54">
        <v>1.78</v>
      </c>
      <c r="AK18" s="8" t="s">
        <v>18</v>
      </c>
    </row>
    <row r="19" spans="2:37" ht="15.75" customHeight="1">
      <c r="B19" s="90" t="s">
        <v>12</v>
      </c>
      <c r="C19" s="11" t="s">
        <v>10</v>
      </c>
      <c r="D19" s="11" t="s">
        <v>1</v>
      </c>
      <c r="E19" s="11" t="s">
        <v>10</v>
      </c>
      <c r="F19" s="11" t="s">
        <v>1</v>
      </c>
      <c r="G19" s="11" t="s">
        <v>10</v>
      </c>
      <c r="H19" s="11" t="s">
        <v>1</v>
      </c>
      <c r="I19" s="11" t="s">
        <v>10</v>
      </c>
      <c r="J19" s="11" t="s">
        <v>1</v>
      </c>
      <c r="K19" s="11" t="s">
        <v>10</v>
      </c>
      <c r="L19" s="11" t="s">
        <v>1</v>
      </c>
      <c r="M19" s="50"/>
      <c r="N19" s="27">
        <v>0.51</v>
      </c>
      <c r="O19" s="8" t="s">
        <v>39</v>
      </c>
      <c r="T19" s="27">
        <v>0.51</v>
      </c>
      <c r="U19" s="8" t="s">
        <v>39</v>
      </c>
      <c r="Z19" s="27">
        <v>0.51</v>
      </c>
      <c r="AA19" s="8" t="s">
        <v>39</v>
      </c>
      <c r="AE19" s="27">
        <v>0.51</v>
      </c>
      <c r="AF19" s="8" t="s">
        <v>39</v>
      </c>
      <c r="AJ19" s="27">
        <v>0.51</v>
      </c>
      <c r="AK19" s="8" t="s">
        <v>39</v>
      </c>
    </row>
    <row r="20" spans="2:37" ht="15.75" customHeight="1">
      <c r="B20" s="84" t="s">
        <v>31</v>
      </c>
      <c r="C20" s="12">
        <v>3028</v>
      </c>
      <c r="D20" s="19">
        <f>C20*N$17</f>
        <v>3754.72</v>
      </c>
      <c r="E20" s="12">
        <v>0</v>
      </c>
      <c r="F20" s="19">
        <f>E20*N$18</f>
        <v>0</v>
      </c>
      <c r="G20" s="12">
        <v>14</v>
      </c>
      <c r="H20" s="19">
        <f>G20*N$19</f>
        <v>7.140000000000001</v>
      </c>
      <c r="I20" s="12">
        <v>28</v>
      </c>
      <c r="J20" s="19">
        <f>I20*N$20</f>
        <v>10.64</v>
      </c>
      <c r="K20" s="12">
        <v>1</v>
      </c>
      <c r="L20" s="19">
        <f>K20*N$21</f>
        <v>1.13</v>
      </c>
      <c r="M20" s="50"/>
      <c r="N20" s="27">
        <v>0.38</v>
      </c>
      <c r="O20" s="8" t="s">
        <v>40</v>
      </c>
      <c r="T20" s="27">
        <v>0.38</v>
      </c>
      <c r="U20" s="8" t="s">
        <v>40</v>
      </c>
      <c r="Z20" s="27">
        <v>0.4</v>
      </c>
      <c r="AA20" s="8" t="s">
        <v>40</v>
      </c>
      <c r="AE20" s="27">
        <v>0.4</v>
      </c>
      <c r="AF20" s="8" t="s">
        <v>40</v>
      </c>
      <c r="AJ20" s="27">
        <v>0.4</v>
      </c>
      <c r="AK20" s="8" t="s">
        <v>40</v>
      </c>
    </row>
    <row r="21" spans="2:37" ht="15.75" customHeight="1">
      <c r="B21" s="84" t="s">
        <v>54</v>
      </c>
      <c r="C21" s="12">
        <v>3048</v>
      </c>
      <c r="D21" s="19">
        <f>C21*T$17</f>
        <v>3688.08</v>
      </c>
      <c r="E21" s="12">
        <v>0</v>
      </c>
      <c r="F21" s="19">
        <f>E21*T$18</f>
        <v>0</v>
      </c>
      <c r="G21" s="12">
        <v>7</v>
      </c>
      <c r="H21" s="19">
        <f>G21*T$19</f>
        <v>3.5700000000000003</v>
      </c>
      <c r="I21" s="12">
        <v>38</v>
      </c>
      <c r="J21" s="19">
        <f>I21*T$20</f>
        <v>14.44</v>
      </c>
      <c r="K21" s="12">
        <v>1</v>
      </c>
      <c r="L21" s="19">
        <f>K21*T$21</f>
        <v>1.13</v>
      </c>
      <c r="M21" s="50"/>
      <c r="N21" s="27">
        <v>1.13</v>
      </c>
      <c r="O21" s="8" t="s">
        <v>49</v>
      </c>
      <c r="T21" s="27">
        <v>1.13</v>
      </c>
      <c r="U21" s="8" t="s">
        <v>49</v>
      </c>
      <c r="Z21" s="27">
        <v>1.13</v>
      </c>
      <c r="AA21" s="8" t="s">
        <v>49</v>
      </c>
      <c r="AE21" s="27">
        <v>1.13</v>
      </c>
      <c r="AF21" s="8" t="s">
        <v>49</v>
      </c>
      <c r="AJ21" s="27">
        <v>1.13</v>
      </c>
      <c r="AK21" s="8" t="s">
        <v>49</v>
      </c>
    </row>
    <row r="22" spans="2:13" ht="15.75" customHeight="1">
      <c r="B22" s="84" t="s">
        <v>60</v>
      </c>
      <c r="C22" s="12">
        <v>2747</v>
      </c>
      <c r="D22" s="19">
        <f>C22*Z17</f>
        <v>3213.99</v>
      </c>
      <c r="E22" s="12">
        <v>0</v>
      </c>
      <c r="F22" s="19">
        <f>E22*Z18</f>
        <v>0</v>
      </c>
      <c r="G22" s="12">
        <v>5</v>
      </c>
      <c r="H22" s="19">
        <f>G22*Z19</f>
        <v>2.55</v>
      </c>
      <c r="I22" s="12">
        <v>23</v>
      </c>
      <c r="J22" s="19">
        <f>I22*Z20</f>
        <v>9.200000000000001</v>
      </c>
      <c r="K22" s="12">
        <v>3</v>
      </c>
      <c r="L22" s="19">
        <f>K22*Z21</f>
        <v>3.3899999999999997</v>
      </c>
      <c r="M22" s="51"/>
    </row>
    <row r="23" spans="2:13" ht="15.75" customHeight="1">
      <c r="B23" s="84" t="s">
        <v>66</v>
      </c>
      <c r="C23" s="12">
        <v>2803</v>
      </c>
      <c r="D23" s="19">
        <f>C23*AE17</f>
        <v>2859.06</v>
      </c>
      <c r="E23" s="12">
        <v>0</v>
      </c>
      <c r="F23" s="19">
        <f>E23*AE18</f>
        <v>0</v>
      </c>
      <c r="G23" s="12">
        <v>4</v>
      </c>
      <c r="H23" s="19">
        <f>G23*AE19</f>
        <v>2.04</v>
      </c>
      <c r="I23" s="12">
        <v>15</v>
      </c>
      <c r="J23" s="19">
        <f>I23*AE20</f>
        <v>6</v>
      </c>
      <c r="K23" s="12">
        <v>0</v>
      </c>
      <c r="L23" s="19">
        <f>K23*AE21</f>
        <v>0</v>
      </c>
      <c r="M23" s="15"/>
    </row>
    <row r="24" spans="2:13" ht="15.75" customHeight="1">
      <c r="B24" s="48" t="s">
        <v>95</v>
      </c>
      <c r="C24" s="12">
        <v>3498</v>
      </c>
      <c r="D24" s="19">
        <f>C24*AJ17</f>
        <v>3323.1</v>
      </c>
      <c r="E24" s="12">
        <v>1</v>
      </c>
      <c r="F24" s="19">
        <f>E24*AJ18</f>
        <v>1.78</v>
      </c>
      <c r="G24" s="12">
        <v>10</v>
      </c>
      <c r="H24" s="19">
        <f>G24*AJ19</f>
        <v>5.1</v>
      </c>
      <c r="I24" s="12">
        <v>4</v>
      </c>
      <c r="J24" s="19">
        <f>I24*AJ20</f>
        <v>1.6</v>
      </c>
      <c r="K24" s="12">
        <v>0</v>
      </c>
      <c r="L24" s="19">
        <f>K24*AJ21</f>
        <v>0</v>
      </c>
      <c r="M24" s="15"/>
    </row>
    <row r="25" spans="2:37" ht="15.75" customHeight="1">
      <c r="B25" s="85" t="s">
        <v>0</v>
      </c>
      <c r="C25" s="12">
        <f aca="true" t="shared" si="1" ref="C25:L25">SUM(C20:C24)</f>
        <v>15124</v>
      </c>
      <c r="D25" s="12">
        <f t="shared" si="1"/>
        <v>16838.949999999997</v>
      </c>
      <c r="E25" s="12">
        <f t="shared" si="1"/>
        <v>1</v>
      </c>
      <c r="F25" s="12">
        <f t="shared" si="1"/>
        <v>1.78</v>
      </c>
      <c r="G25" s="12">
        <f t="shared" si="1"/>
        <v>40</v>
      </c>
      <c r="H25" s="12">
        <f t="shared" si="1"/>
        <v>20.4</v>
      </c>
      <c r="I25" s="12">
        <f t="shared" si="1"/>
        <v>108</v>
      </c>
      <c r="J25" s="12">
        <f t="shared" si="1"/>
        <v>41.88</v>
      </c>
      <c r="K25" s="12">
        <f t="shared" si="1"/>
        <v>5</v>
      </c>
      <c r="L25" s="12">
        <f t="shared" si="1"/>
        <v>5.6499999999999995</v>
      </c>
      <c r="M25" s="15"/>
      <c r="N25" s="9"/>
      <c r="O25" s="1"/>
      <c r="T25" s="9"/>
      <c r="U25" s="1"/>
      <c r="Z25" s="9"/>
      <c r="AA25" s="1"/>
      <c r="AE25" s="9"/>
      <c r="AF25" s="1"/>
      <c r="AJ25" s="9"/>
      <c r="AK25" s="1"/>
    </row>
    <row r="26" spans="2:37" ht="15.75" customHeight="1">
      <c r="B26" s="86" t="s">
        <v>71</v>
      </c>
      <c r="C26" s="72">
        <f>SUM(C20:C21)</f>
        <v>6076</v>
      </c>
      <c r="D26" s="73">
        <f>C26*T17</f>
        <v>7351.96</v>
      </c>
      <c r="E26" s="9"/>
      <c r="F26" s="15"/>
      <c r="G26" s="36">
        <f>SUM(G20:G21)</f>
        <v>21</v>
      </c>
      <c r="H26" s="65">
        <f>G26*T19</f>
        <v>10.71</v>
      </c>
      <c r="I26" s="36">
        <f>SUM(I20:I21)</f>
        <v>66</v>
      </c>
      <c r="J26" s="65">
        <f>I26*T20</f>
        <v>25.080000000000002</v>
      </c>
      <c r="K26" s="36">
        <f>SUM(K20:K21)</f>
        <v>2</v>
      </c>
      <c r="L26" s="65">
        <f>K26*T21</f>
        <v>2.26</v>
      </c>
      <c r="M26" s="15"/>
      <c r="N26" s="9"/>
      <c r="O26" s="1"/>
      <c r="T26" s="9"/>
      <c r="U26" s="1"/>
      <c r="Z26" s="9"/>
      <c r="AA26" s="1"/>
      <c r="AE26" s="9"/>
      <c r="AF26" s="1"/>
      <c r="AJ26" s="9"/>
      <c r="AK26" s="1"/>
    </row>
    <row r="27" spans="2:36" ht="15.75" customHeight="1">
      <c r="B27" s="86" t="s">
        <v>70</v>
      </c>
      <c r="C27" s="72">
        <f>SUM(C20:C22)</f>
        <v>8823</v>
      </c>
      <c r="D27" s="73">
        <f>C27*Z17</f>
        <v>10322.91</v>
      </c>
      <c r="E27" s="9"/>
      <c r="F27" s="15"/>
      <c r="G27" s="36">
        <f>SUM(G20:G22)</f>
        <v>26</v>
      </c>
      <c r="H27" s="65">
        <f>G27*Z19</f>
        <v>13.26</v>
      </c>
      <c r="I27" s="36">
        <f>SUM(I20:I22)</f>
        <v>89</v>
      </c>
      <c r="J27" s="15">
        <f>I27*Z20</f>
        <v>35.6</v>
      </c>
      <c r="K27" s="36">
        <f>SUM(K20:K22)</f>
        <v>5</v>
      </c>
      <c r="L27" s="65">
        <f>K27*Z21</f>
        <v>5.6499999999999995</v>
      </c>
      <c r="M27" s="52"/>
      <c r="N27" s="8" t="s">
        <v>72</v>
      </c>
      <c r="T27" s="8" t="s">
        <v>55</v>
      </c>
      <c r="Z27" s="8" t="s">
        <v>73</v>
      </c>
      <c r="AE27" s="8" t="s">
        <v>69</v>
      </c>
      <c r="AJ27" s="8" t="s">
        <v>88</v>
      </c>
    </row>
    <row r="28" spans="2:37" ht="15.75" customHeight="1">
      <c r="B28" s="87" t="s">
        <v>74</v>
      </c>
      <c r="C28" s="41">
        <f>SUM(C20:C23)</f>
        <v>11626</v>
      </c>
      <c r="D28" s="41">
        <f>C28*AE17</f>
        <v>11858.52</v>
      </c>
      <c r="G28" s="62">
        <f>SUM(G20:G23)</f>
        <v>30</v>
      </c>
      <c r="H28" s="8">
        <f>G28*AE19</f>
        <v>15.3</v>
      </c>
      <c r="I28" s="62">
        <f>SUM(I20:I23)</f>
        <v>104</v>
      </c>
      <c r="J28" s="8">
        <f>I28*AE20</f>
        <v>41.6</v>
      </c>
      <c r="K28" s="68">
        <f>SUM(K20:K23)</f>
        <v>5</v>
      </c>
      <c r="L28" s="66">
        <f>K28*AE21</f>
        <v>5.6499999999999995</v>
      </c>
      <c r="M28" s="52"/>
      <c r="N28" s="27">
        <v>0.85</v>
      </c>
      <c r="O28" s="8" t="s">
        <v>41</v>
      </c>
      <c r="T28" s="27">
        <v>0.72</v>
      </c>
      <c r="U28" s="8" t="s">
        <v>41</v>
      </c>
      <c r="Z28" s="27">
        <v>0.71</v>
      </c>
      <c r="AA28" s="8" t="s">
        <v>41</v>
      </c>
      <c r="AE28" s="27">
        <v>0.65</v>
      </c>
      <c r="AF28" s="8" t="s">
        <v>41</v>
      </c>
      <c r="AJ28" s="27">
        <v>0.61</v>
      </c>
      <c r="AK28" s="8" t="s">
        <v>41</v>
      </c>
    </row>
    <row r="29" spans="2:38" ht="15.75" customHeight="1">
      <c r="B29" s="87" t="s">
        <v>92</v>
      </c>
      <c r="C29" s="41">
        <f>SUM(C20:C24)</f>
        <v>15124</v>
      </c>
      <c r="D29" s="41">
        <f>C29*AJ17</f>
        <v>14367.8</v>
      </c>
      <c r="E29" s="41">
        <f>SUM(E20:E24)</f>
        <v>1</v>
      </c>
      <c r="F29" s="41">
        <f>E29*AJ18</f>
        <v>1.78</v>
      </c>
      <c r="G29" s="41">
        <f>SUM(G20:G24)</f>
        <v>40</v>
      </c>
      <c r="H29" s="8">
        <f>G29*AJ19</f>
        <v>20.4</v>
      </c>
      <c r="I29" s="41">
        <f>SUM(I20:I24)</f>
        <v>108</v>
      </c>
      <c r="J29" s="8">
        <f>I29*AJ20</f>
        <v>43.2</v>
      </c>
      <c r="K29" s="41">
        <f>SUM(K20:K24)</f>
        <v>5</v>
      </c>
      <c r="L29" s="66">
        <f>K29*AJ21</f>
        <v>5.6499999999999995</v>
      </c>
      <c r="M29" s="50"/>
      <c r="N29" s="27">
        <v>1.32</v>
      </c>
      <c r="O29" s="8" t="s">
        <v>42</v>
      </c>
      <c r="P29" s="1"/>
      <c r="T29" s="27">
        <v>1.32</v>
      </c>
      <c r="U29" s="8" t="s">
        <v>42</v>
      </c>
      <c r="V29" s="1"/>
      <c r="Z29" s="27">
        <v>1.32</v>
      </c>
      <c r="AA29" s="8" t="s">
        <v>42</v>
      </c>
      <c r="AB29" s="1"/>
      <c r="AE29" s="27">
        <v>1.32</v>
      </c>
      <c r="AF29" s="8" t="s">
        <v>42</v>
      </c>
      <c r="AG29" s="1"/>
      <c r="AJ29" s="27">
        <v>1.32</v>
      </c>
      <c r="AK29" s="8" t="s">
        <v>42</v>
      </c>
      <c r="AL29" s="1"/>
    </row>
    <row r="30" spans="2:37" s="1" customFormat="1" ht="15.75" customHeight="1">
      <c r="B30" s="8"/>
      <c r="C30" s="88"/>
      <c r="D30" s="8"/>
      <c r="E30" s="8"/>
      <c r="F30" s="8"/>
      <c r="G30" s="8"/>
      <c r="H30" s="8"/>
      <c r="I30" s="8"/>
      <c r="J30" s="8"/>
      <c r="K30" s="8"/>
      <c r="L30" s="8"/>
      <c r="M30" s="50"/>
      <c r="N30" s="27">
        <v>0.76</v>
      </c>
      <c r="O30" s="8" t="s">
        <v>21</v>
      </c>
      <c r="T30" s="27">
        <v>0.86</v>
      </c>
      <c r="U30" s="8" t="s">
        <v>21</v>
      </c>
      <c r="Z30" s="27">
        <v>1.02</v>
      </c>
      <c r="AA30" s="8" t="s">
        <v>21</v>
      </c>
      <c r="AE30" s="27">
        <v>1.02</v>
      </c>
      <c r="AF30" s="8" t="s">
        <v>21</v>
      </c>
      <c r="AJ30" s="27">
        <v>0.79</v>
      </c>
      <c r="AK30" s="8" t="s">
        <v>21</v>
      </c>
    </row>
    <row r="31" spans="2:37" s="1" customFormat="1" ht="15.75" customHeight="1">
      <c r="B31" s="89" t="s">
        <v>13</v>
      </c>
      <c r="C31" s="173" t="s">
        <v>19</v>
      </c>
      <c r="D31" s="173"/>
      <c r="E31" s="173" t="s">
        <v>20</v>
      </c>
      <c r="F31" s="173"/>
      <c r="G31" s="174" t="s">
        <v>21</v>
      </c>
      <c r="H31" s="174"/>
      <c r="I31" s="173" t="s">
        <v>22</v>
      </c>
      <c r="J31" s="173"/>
      <c r="K31" s="173" t="s">
        <v>23</v>
      </c>
      <c r="L31" s="173"/>
      <c r="M31" s="50"/>
      <c r="N31" s="27">
        <v>0.79</v>
      </c>
      <c r="O31" s="8" t="s">
        <v>43</v>
      </c>
      <c r="T31" s="27">
        <v>0.68</v>
      </c>
      <c r="U31" s="8" t="s">
        <v>43</v>
      </c>
      <c r="Z31" s="27">
        <v>0.44</v>
      </c>
      <c r="AA31" s="8" t="s">
        <v>43</v>
      </c>
      <c r="AE31" s="27">
        <v>0.41</v>
      </c>
      <c r="AF31" s="8" t="s">
        <v>43</v>
      </c>
      <c r="AJ31" s="27">
        <v>0.41</v>
      </c>
      <c r="AK31" s="8" t="s">
        <v>43</v>
      </c>
    </row>
    <row r="32" spans="2:40" s="1" customFormat="1" ht="15.75" customHeight="1">
      <c r="B32" s="90" t="s">
        <v>12</v>
      </c>
      <c r="C32" s="11" t="s">
        <v>10</v>
      </c>
      <c r="D32" s="11" t="s">
        <v>1</v>
      </c>
      <c r="E32" s="11" t="s">
        <v>10</v>
      </c>
      <c r="F32" s="11" t="s">
        <v>1</v>
      </c>
      <c r="G32" s="11" t="s">
        <v>10</v>
      </c>
      <c r="H32" s="11" t="s">
        <v>1</v>
      </c>
      <c r="I32" s="11" t="s">
        <v>10</v>
      </c>
      <c r="J32" s="11" t="s">
        <v>1</v>
      </c>
      <c r="K32" s="11" t="s">
        <v>10</v>
      </c>
      <c r="L32" s="11" t="s">
        <v>1</v>
      </c>
      <c r="M32" s="50"/>
      <c r="N32" s="27">
        <v>0.88</v>
      </c>
      <c r="O32" s="8" t="s">
        <v>44</v>
      </c>
      <c r="Q32" s="8"/>
      <c r="R32" s="8"/>
      <c r="S32" s="8"/>
      <c r="T32" s="27">
        <v>0.77</v>
      </c>
      <c r="U32" s="8" t="s">
        <v>44</v>
      </c>
      <c r="W32" s="8"/>
      <c r="X32" s="8"/>
      <c r="Z32" s="27">
        <v>0.51</v>
      </c>
      <c r="AA32" s="8" t="s">
        <v>44</v>
      </c>
      <c r="AC32" s="8"/>
      <c r="AD32" s="8"/>
      <c r="AE32" s="27">
        <v>0.47</v>
      </c>
      <c r="AF32" s="8" t="s">
        <v>44</v>
      </c>
      <c r="AH32" s="8"/>
      <c r="AI32" s="8"/>
      <c r="AJ32" s="27">
        <v>0.46</v>
      </c>
      <c r="AK32" s="8" t="s">
        <v>44</v>
      </c>
      <c r="AM32" s="8"/>
      <c r="AN32" s="8"/>
    </row>
    <row r="33" spans="2:13" ht="15.75" customHeight="1">
      <c r="B33" s="84" t="s">
        <v>31</v>
      </c>
      <c r="C33" s="12">
        <v>95</v>
      </c>
      <c r="D33" s="19">
        <f>C33*N$28</f>
        <v>80.75</v>
      </c>
      <c r="E33" s="12">
        <v>4</v>
      </c>
      <c r="F33" s="19">
        <f>E33*N$29</f>
        <v>5.28</v>
      </c>
      <c r="G33" s="12">
        <v>258</v>
      </c>
      <c r="H33" s="19">
        <f>G33*N$30</f>
        <v>196.08</v>
      </c>
      <c r="I33" s="12">
        <v>36</v>
      </c>
      <c r="J33" s="19">
        <f>I33*N$31</f>
        <v>28.44</v>
      </c>
      <c r="K33" s="12">
        <v>53</v>
      </c>
      <c r="L33" s="19">
        <f>K33*N$32</f>
        <v>46.64</v>
      </c>
      <c r="M33" s="51"/>
    </row>
    <row r="34" spans="2:40" s="1" customFormat="1" ht="15.75" customHeight="1">
      <c r="B34" s="84" t="s">
        <v>54</v>
      </c>
      <c r="C34" s="12">
        <v>64</v>
      </c>
      <c r="D34" s="19">
        <f>C34*T$28</f>
        <v>46.08</v>
      </c>
      <c r="E34" s="12">
        <v>18</v>
      </c>
      <c r="F34" s="19">
        <f>E34*T$29</f>
        <v>23.76</v>
      </c>
      <c r="G34" s="12">
        <v>298</v>
      </c>
      <c r="H34" s="19">
        <f>G34*T$30</f>
        <v>256.28</v>
      </c>
      <c r="I34" s="12">
        <v>30</v>
      </c>
      <c r="J34" s="19">
        <f>I34*T$31</f>
        <v>20.400000000000002</v>
      </c>
      <c r="K34" s="12">
        <v>36</v>
      </c>
      <c r="L34" s="19">
        <f>K34*T$32</f>
        <v>27.72</v>
      </c>
      <c r="M34" s="15"/>
      <c r="Q34" s="8"/>
      <c r="R34" s="8"/>
      <c r="S34" s="8"/>
      <c r="W34" s="8"/>
      <c r="X34" s="8"/>
      <c r="Y34" s="8"/>
      <c r="AC34" s="8"/>
      <c r="AD34" s="8"/>
      <c r="AH34" s="8"/>
      <c r="AI34" s="8"/>
      <c r="AM34" s="8"/>
      <c r="AN34" s="8"/>
    </row>
    <row r="35" spans="2:40" s="1" customFormat="1" ht="15.75" customHeight="1">
      <c r="B35" s="84" t="s">
        <v>60</v>
      </c>
      <c r="C35" s="12">
        <v>129</v>
      </c>
      <c r="D35" s="19">
        <f>C35*Z28</f>
        <v>91.58999999999999</v>
      </c>
      <c r="E35" s="12">
        <v>13</v>
      </c>
      <c r="F35" s="19">
        <f>E35*Z29</f>
        <v>17.16</v>
      </c>
      <c r="G35" s="12">
        <v>213</v>
      </c>
      <c r="H35" s="19">
        <f>G35*Z30</f>
        <v>217.26</v>
      </c>
      <c r="I35" s="12">
        <v>36</v>
      </c>
      <c r="J35" s="19">
        <f>I35*Z31</f>
        <v>15.84</v>
      </c>
      <c r="K35" s="12">
        <v>26</v>
      </c>
      <c r="L35" s="19">
        <f>K35*Z32</f>
        <v>13.26</v>
      </c>
      <c r="M35" s="15"/>
      <c r="Q35" s="8"/>
      <c r="R35" s="8"/>
      <c r="S35" s="8"/>
      <c r="W35" s="8"/>
      <c r="X35" s="8"/>
      <c r="Y35" s="8"/>
      <c r="AC35" s="8"/>
      <c r="AD35" s="8"/>
      <c r="AH35" s="8"/>
      <c r="AI35" s="8"/>
      <c r="AM35" s="8"/>
      <c r="AN35" s="8"/>
    </row>
    <row r="36" spans="2:36" s="1" customFormat="1" ht="15.75" customHeight="1">
      <c r="B36" s="84" t="s">
        <v>66</v>
      </c>
      <c r="C36" s="12">
        <v>136</v>
      </c>
      <c r="D36" s="19">
        <f>C36*AE28</f>
        <v>88.4</v>
      </c>
      <c r="E36" s="12">
        <v>5</v>
      </c>
      <c r="F36" s="19">
        <f>E36*AE29</f>
        <v>6.6000000000000005</v>
      </c>
      <c r="G36" s="12">
        <v>194</v>
      </c>
      <c r="H36" s="19">
        <f>G36*AE30</f>
        <v>197.88</v>
      </c>
      <c r="I36" s="12">
        <v>46</v>
      </c>
      <c r="J36" s="19">
        <f>I36*AE31</f>
        <v>18.86</v>
      </c>
      <c r="K36" s="12">
        <v>33</v>
      </c>
      <c r="L36" s="19">
        <f>K36*AE32</f>
        <v>15.51</v>
      </c>
      <c r="M36" s="15"/>
      <c r="N36" s="9"/>
      <c r="T36" s="9"/>
      <c r="Z36" s="9"/>
      <c r="AE36" s="9"/>
      <c r="AJ36" s="9"/>
    </row>
    <row r="37" spans="2:36" s="1" customFormat="1" ht="15.75" customHeight="1">
      <c r="B37" s="48" t="s">
        <v>95</v>
      </c>
      <c r="C37" s="12">
        <v>141</v>
      </c>
      <c r="D37" s="19">
        <f>C37*AJ28</f>
        <v>86.01</v>
      </c>
      <c r="E37" s="12">
        <v>14</v>
      </c>
      <c r="F37" s="19">
        <f>E37*AJ29</f>
        <v>18.48</v>
      </c>
      <c r="G37" s="12">
        <v>272</v>
      </c>
      <c r="H37" s="19">
        <f>G37*AJ30</f>
        <v>214.88</v>
      </c>
      <c r="I37" s="12">
        <v>30</v>
      </c>
      <c r="J37" s="19">
        <f>I37*AJ31</f>
        <v>12.299999999999999</v>
      </c>
      <c r="K37" s="12">
        <v>36</v>
      </c>
      <c r="L37" s="19">
        <f>K37*AJ32</f>
        <v>16.560000000000002</v>
      </c>
      <c r="M37" s="15"/>
      <c r="N37" s="9"/>
      <c r="T37" s="9"/>
      <c r="Z37" s="9"/>
      <c r="AE37" s="9"/>
      <c r="AJ37" s="9"/>
    </row>
    <row r="38" spans="2:37" s="1" customFormat="1" ht="15.75" customHeight="1">
      <c r="B38" s="85" t="s">
        <v>0</v>
      </c>
      <c r="C38" s="12">
        <f>SUM(C33:C37)</f>
        <v>565</v>
      </c>
      <c r="D38" s="12">
        <f aca="true" t="shared" si="2" ref="D38:L38">SUM(D33:D36)</f>
        <v>306.82</v>
      </c>
      <c r="E38" s="12">
        <f>SUM(E33:E37)</f>
        <v>54</v>
      </c>
      <c r="F38" s="12">
        <f t="shared" si="2"/>
        <v>52.800000000000004</v>
      </c>
      <c r="G38" s="12">
        <f>SUM(G33:G37)</f>
        <v>1235</v>
      </c>
      <c r="H38" s="12">
        <f t="shared" si="2"/>
        <v>867.5</v>
      </c>
      <c r="I38" s="12">
        <f>SUM(I33:I37)</f>
        <v>178</v>
      </c>
      <c r="J38" s="12">
        <f t="shared" si="2"/>
        <v>83.54</v>
      </c>
      <c r="K38" s="12">
        <f>SUM(K33:K37)</f>
        <v>184</v>
      </c>
      <c r="L38" s="12">
        <f t="shared" si="2"/>
        <v>103.13000000000001</v>
      </c>
      <c r="M38" s="52"/>
      <c r="N38" s="8" t="s">
        <v>72</v>
      </c>
      <c r="O38" s="8"/>
      <c r="T38" s="8" t="s">
        <v>55</v>
      </c>
      <c r="U38" s="8"/>
      <c r="Z38" s="8" t="s">
        <v>73</v>
      </c>
      <c r="AA38" s="8"/>
      <c r="AE38" s="8" t="s">
        <v>69</v>
      </c>
      <c r="AF38" s="8"/>
      <c r="AJ38" s="8" t="s">
        <v>88</v>
      </c>
      <c r="AK38" s="8"/>
    </row>
    <row r="39" spans="2:38" s="1" customFormat="1" ht="15.75" customHeight="1">
      <c r="B39" s="86" t="s">
        <v>71</v>
      </c>
      <c r="C39" s="36">
        <f>SUM(C33:C34)</f>
        <v>159</v>
      </c>
      <c r="D39" s="65">
        <f>C39*T28</f>
        <v>114.47999999999999</v>
      </c>
      <c r="E39" s="36">
        <f>SUM(E33:E34)</f>
        <v>22</v>
      </c>
      <c r="F39" s="65">
        <f>E39*T29</f>
        <v>29.040000000000003</v>
      </c>
      <c r="G39" s="36">
        <f>SUM(G33:G34)</f>
        <v>556</v>
      </c>
      <c r="H39" s="65">
        <f>G39*T30</f>
        <v>478.15999999999997</v>
      </c>
      <c r="I39" s="36">
        <f>SUM(I33:I34)</f>
        <v>66</v>
      </c>
      <c r="J39" s="65">
        <f>I39*T31</f>
        <v>44.88</v>
      </c>
      <c r="K39" s="36">
        <f>SUM(K33:K34)</f>
        <v>89</v>
      </c>
      <c r="L39" s="65">
        <f>K39*T32</f>
        <v>68.53</v>
      </c>
      <c r="M39" s="52"/>
      <c r="N39" s="27">
        <v>1.97</v>
      </c>
      <c r="O39" s="8" t="s">
        <v>45</v>
      </c>
      <c r="P39" s="8"/>
      <c r="T39" s="27">
        <v>1.79</v>
      </c>
      <c r="U39" s="8" t="s">
        <v>45</v>
      </c>
      <c r="V39" s="8"/>
      <c r="Z39" s="27">
        <v>0.33</v>
      </c>
      <c r="AA39" s="8" t="s">
        <v>45</v>
      </c>
      <c r="AB39" s="8"/>
      <c r="AE39" s="27">
        <v>1.65</v>
      </c>
      <c r="AF39" s="8" t="s">
        <v>45</v>
      </c>
      <c r="AG39" s="8"/>
      <c r="AJ39" s="27">
        <v>1.27</v>
      </c>
      <c r="AK39" s="8" t="s">
        <v>45</v>
      </c>
      <c r="AL39" s="8"/>
    </row>
    <row r="40" spans="2:38" s="1" customFormat="1" ht="15.75" customHeight="1">
      <c r="B40" s="86" t="s">
        <v>70</v>
      </c>
      <c r="C40" s="36">
        <f>SUM(C33:C35)</f>
        <v>288</v>
      </c>
      <c r="D40" s="65">
        <f>C40*Z28</f>
        <v>204.48</v>
      </c>
      <c r="E40" s="36">
        <f>SUM(E33:E35)</f>
        <v>35</v>
      </c>
      <c r="F40" s="15">
        <f>E40*Z29</f>
        <v>46.2</v>
      </c>
      <c r="G40" s="36">
        <f>SUM(G33:G35)</f>
        <v>769</v>
      </c>
      <c r="H40" s="65">
        <f>G40*Z30</f>
        <v>784.38</v>
      </c>
      <c r="I40" s="36">
        <f>SUM(I33:I35)</f>
        <v>102</v>
      </c>
      <c r="J40" s="65">
        <f>I40*Z31</f>
        <v>44.88</v>
      </c>
      <c r="K40" s="36">
        <f>SUM(K33:K35)</f>
        <v>115</v>
      </c>
      <c r="L40" s="65">
        <f>K40*Z32</f>
        <v>58.65</v>
      </c>
      <c r="M40" s="52"/>
      <c r="N40" s="27">
        <v>1.97</v>
      </c>
      <c r="O40" s="8" t="s">
        <v>26</v>
      </c>
      <c r="P40" s="8"/>
      <c r="T40" s="27">
        <v>1.79</v>
      </c>
      <c r="U40" s="8" t="s">
        <v>26</v>
      </c>
      <c r="V40" s="8"/>
      <c r="Z40" s="27">
        <v>0.47</v>
      </c>
      <c r="AA40" s="8" t="s">
        <v>26</v>
      </c>
      <c r="AB40" s="8"/>
      <c r="AE40" s="27">
        <v>1.65</v>
      </c>
      <c r="AF40" s="8" t="s">
        <v>26</v>
      </c>
      <c r="AG40" s="8"/>
      <c r="AJ40" s="27">
        <v>1.27</v>
      </c>
      <c r="AK40" s="8" t="s">
        <v>26</v>
      </c>
      <c r="AL40" s="8"/>
    </row>
    <row r="41" spans="2:38" s="1" customFormat="1" ht="15.75" customHeight="1">
      <c r="B41" s="87" t="s">
        <v>74</v>
      </c>
      <c r="C41" s="62">
        <f>SUM(C33:C36)</f>
        <v>424</v>
      </c>
      <c r="D41" s="8">
        <f>C41*AE28</f>
        <v>275.6</v>
      </c>
      <c r="E41" s="62">
        <f>SUM(E33:E36)</f>
        <v>40</v>
      </c>
      <c r="F41" s="8">
        <f>E41*AE29</f>
        <v>52.800000000000004</v>
      </c>
      <c r="G41" s="62">
        <f>SUM(G33:G36)</f>
        <v>963</v>
      </c>
      <c r="H41" s="66">
        <f>G41*AE30</f>
        <v>982.26</v>
      </c>
      <c r="I41" s="62">
        <f>SUM(I33:I36)</f>
        <v>148</v>
      </c>
      <c r="J41" s="66">
        <f>I41*AE31</f>
        <v>60.68</v>
      </c>
      <c r="K41" s="62">
        <f>SUM(K33:K36)</f>
        <v>148</v>
      </c>
      <c r="L41" s="66">
        <f>K41*AE32</f>
        <v>69.56</v>
      </c>
      <c r="M41" s="50"/>
      <c r="N41" s="27">
        <v>1.97</v>
      </c>
      <c r="O41" s="8" t="s">
        <v>34</v>
      </c>
      <c r="P41" s="8"/>
      <c r="T41" s="27">
        <v>1.79</v>
      </c>
      <c r="U41" s="8" t="s">
        <v>34</v>
      </c>
      <c r="V41" s="8"/>
      <c r="Z41" s="27">
        <v>1.81</v>
      </c>
      <c r="AA41" s="8" t="s">
        <v>34</v>
      </c>
      <c r="AB41" s="8"/>
      <c r="AE41" s="27">
        <v>1.65</v>
      </c>
      <c r="AF41" s="8" t="s">
        <v>34</v>
      </c>
      <c r="AG41" s="8"/>
      <c r="AJ41" s="27">
        <v>1.27</v>
      </c>
      <c r="AK41" s="8" t="s">
        <v>34</v>
      </c>
      <c r="AL41" s="8"/>
    </row>
    <row r="42" spans="2:37" s="1" customFormat="1" ht="15.75" customHeight="1">
      <c r="B42" s="87" t="s">
        <v>92</v>
      </c>
      <c r="C42" s="62">
        <f>SUM(C33:C37)</f>
        <v>565</v>
      </c>
      <c r="D42" s="8">
        <f>C42*AJ28</f>
        <v>344.65</v>
      </c>
      <c r="E42" s="62">
        <f>SUM(E33:E37)</f>
        <v>54</v>
      </c>
      <c r="F42" s="8">
        <f>E42*AE29</f>
        <v>71.28</v>
      </c>
      <c r="G42" s="62">
        <f>SUM(G33:G37)</f>
        <v>1235</v>
      </c>
      <c r="H42" s="66">
        <f>G42*AJ30</f>
        <v>975.6500000000001</v>
      </c>
      <c r="I42" s="62">
        <f>SUM(I33:I37)</f>
        <v>178</v>
      </c>
      <c r="J42" s="66">
        <f>I42*AJ31</f>
        <v>72.97999999999999</v>
      </c>
      <c r="K42" s="62">
        <f>SUM(K33:K37)</f>
        <v>184</v>
      </c>
      <c r="L42" s="66">
        <f>K42*AJ32</f>
        <v>84.64</v>
      </c>
      <c r="M42" s="50"/>
      <c r="N42" s="14">
        <v>0.88</v>
      </c>
      <c r="O42" s="8" t="s">
        <v>46</v>
      </c>
      <c r="T42" s="14">
        <v>0.92</v>
      </c>
      <c r="U42" s="8" t="s">
        <v>46</v>
      </c>
      <c r="Z42" s="14">
        <v>0.84</v>
      </c>
      <c r="AA42" s="8" t="s">
        <v>46</v>
      </c>
      <c r="AE42" s="14">
        <v>0.68</v>
      </c>
      <c r="AF42" s="8" t="s">
        <v>46</v>
      </c>
      <c r="AJ42" s="14">
        <v>0.55</v>
      </c>
      <c r="AK42" s="8" t="s">
        <v>46</v>
      </c>
    </row>
    <row r="43" spans="2:37" s="1" customFormat="1" ht="15.75" customHeight="1">
      <c r="B43" s="91"/>
      <c r="M43" s="50"/>
      <c r="N43" s="14">
        <v>1.04</v>
      </c>
      <c r="O43" s="8" t="s">
        <v>47</v>
      </c>
      <c r="T43" s="14">
        <v>1.04</v>
      </c>
      <c r="U43" s="8" t="s">
        <v>47</v>
      </c>
      <c r="Z43" s="14">
        <v>1.04</v>
      </c>
      <c r="AA43" s="8" t="s">
        <v>47</v>
      </c>
      <c r="AE43" s="14">
        <v>1.04</v>
      </c>
      <c r="AF43" s="8" t="s">
        <v>47</v>
      </c>
      <c r="AJ43" s="14">
        <v>1.04</v>
      </c>
      <c r="AK43" s="8" t="s">
        <v>47</v>
      </c>
    </row>
    <row r="44" spans="2:32" s="1" customFormat="1" ht="15.75" customHeight="1">
      <c r="B44" s="89" t="s">
        <v>13</v>
      </c>
      <c r="C44" s="175" t="s">
        <v>24</v>
      </c>
      <c r="D44" s="176"/>
      <c r="E44" s="176"/>
      <c r="F44" s="176"/>
      <c r="G44" s="176"/>
      <c r="H44" s="176"/>
      <c r="I44" s="176"/>
      <c r="J44" s="176"/>
      <c r="K44" s="176"/>
      <c r="L44" s="177"/>
      <c r="M44" s="50"/>
      <c r="N44" s="14"/>
      <c r="O44" s="8"/>
      <c r="T44" s="14"/>
      <c r="U44" s="8"/>
      <c r="Z44" s="14"/>
      <c r="AA44" s="8"/>
      <c r="AE44" s="14"/>
      <c r="AF44" s="8"/>
    </row>
    <row r="45" spans="2:23" s="1" customFormat="1" ht="15.75" customHeight="1">
      <c r="B45" s="92"/>
      <c r="C45" s="173" t="s">
        <v>25</v>
      </c>
      <c r="D45" s="173"/>
      <c r="E45" s="173" t="s">
        <v>26</v>
      </c>
      <c r="F45" s="173"/>
      <c r="G45" s="173" t="s">
        <v>30</v>
      </c>
      <c r="H45" s="173"/>
      <c r="I45" s="173" t="s">
        <v>27</v>
      </c>
      <c r="J45" s="173"/>
      <c r="K45" s="173" t="s">
        <v>28</v>
      </c>
      <c r="L45" s="173"/>
      <c r="M45" s="51"/>
      <c r="Q45" s="8"/>
      <c r="R45" s="8"/>
      <c r="S45" s="8"/>
      <c r="W45" s="8"/>
    </row>
    <row r="46" spans="2:23" s="1" customFormat="1" ht="15.75" customHeight="1">
      <c r="B46" s="90" t="s">
        <v>12</v>
      </c>
      <c r="C46" s="11" t="s">
        <v>10</v>
      </c>
      <c r="D46" s="11" t="s">
        <v>1</v>
      </c>
      <c r="E46" s="11" t="s">
        <v>10</v>
      </c>
      <c r="F46" s="11" t="s">
        <v>1</v>
      </c>
      <c r="G46" s="11" t="s">
        <v>10</v>
      </c>
      <c r="H46" s="11" t="s">
        <v>1</v>
      </c>
      <c r="I46" s="11" t="s">
        <v>10</v>
      </c>
      <c r="J46" s="11" t="s">
        <v>1</v>
      </c>
      <c r="K46" s="11" t="s">
        <v>10</v>
      </c>
      <c r="L46" s="11" t="s">
        <v>1</v>
      </c>
      <c r="M46" s="15"/>
      <c r="N46" s="15"/>
      <c r="Q46" s="8"/>
      <c r="R46" s="8"/>
      <c r="S46" s="8"/>
      <c r="T46" s="15"/>
      <c r="W46" s="8"/>
    </row>
    <row r="47" spans="2:23" s="1" customFormat="1" ht="15.75" customHeight="1">
      <c r="B47" s="84" t="s">
        <v>31</v>
      </c>
      <c r="C47" s="12">
        <v>0</v>
      </c>
      <c r="D47" s="19">
        <f>C47*N$39</f>
        <v>0</v>
      </c>
      <c r="E47" s="12">
        <v>32</v>
      </c>
      <c r="F47" s="19">
        <f>E47*N$40</f>
        <v>63.04</v>
      </c>
      <c r="G47" s="12">
        <v>164</v>
      </c>
      <c r="H47" s="19">
        <f>G47*N$41</f>
        <v>323.08</v>
      </c>
      <c r="I47" s="12">
        <v>84</v>
      </c>
      <c r="J47" s="19">
        <f>I47*N$42</f>
        <v>73.92</v>
      </c>
      <c r="K47" s="12">
        <v>0</v>
      </c>
      <c r="L47" s="19">
        <f>K47*N$43</f>
        <v>0</v>
      </c>
      <c r="M47" s="15"/>
      <c r="N47" s="15"/>
      <c r="Q47" s="8"/>
      <c r="R47" s="8"/>
      <c r="S47" s="8"/>
      <c r="T47" s="15"/>
      <c r="W47" s="8"/>
    </row>
    <row r="48" spans="2:22" ht="15.75" customHeight="1">
      <c r="B48" s="84" t="s">
        <v>54</v>
      </c>
      <c r="C48" s="12">
        <v>2</v>
      </c>
      <c r="D48" s="19">
        <f>C48*T$39</f>
        <v>3.58</v>
      </c>
      <c r="E48" s="12">
        <v>20</v>
      </c>
      <c r="F48" s="19">
        <f>E48*T$40</f>
        <v>35.8</v>
      </c>
      <c r="G48" s="12">
        <v>109</v>
      </c>
      <c r="H48" s="19">
        <f>G48*T$41</f>
        <v>195.11</v>
      </c>
      <c r="I48" s="12">
        <v>66</v>
      </c>
      <c r="J48" s="19">
        <f>I48*T$42</f>
        <v>60.720000000000006</v>
      </c>
      <c r="K48" s="12">
        <v>0</v>
      </c>
      <c r="L48" s="19">
        <f>K48*T$43</f>
        <v>0</v>
      </c>
      <c r="M48" s="16"/>
      <c r="P48" s="1"/>
      <c r="V48" s="1"/>
    </row>
    <row r="49" spans="2:22" ht="15.75" customHeight="1">
      <c r="B49" s="84" t="s">
        <v>60</v>
      </c>
      <c r="C49" s="12">
        <v>0</v>
      </c>
      <c r="D49" s="19">
        <f>C49*Z39</f>
        <v>0</v>
      </c>
      <c r="E49" s="12">
        <v>20</v>
      </c>
      <c r="F49" s="19">
        <f>E49*Z40</f>
        <v>9.399999999999999</v>
      </c>
      <c r="G49" s="12">
        <v>107</v>
      </c>
      <c r="H49" s="19">
        <f>G49*Z41</f>
        <v>193.67000000000002</v>
      </c>
      <c r="I49" s="12">
        <v>58</v>
      </c>
      <c r="J49" s="19">
        <f>I49*Z42</f>
        <v>48.72</v>
      </c>
      <c r="K49" s="12">
        <v>0</v>
      </c>
      <c r="L49" s="19">
        <f>K49*Z43</f>
        <v>0</v>
      </c>
      <c r="M49" s="16"/>
      <c r="P49" s="1"/>
      <c r="V49" s="1"/>
    </row>
    <row r="50" spans="2:23" ht="15.75" customHeight="1">
      <c r="B50" s="84" t="s">
        <v>67</v>
      </c>
      <c r="C50" s="12">
        <v>0</v>
      </c>
      <c r="D50" s="19">
        <f>C50*AE39</f>
        <v>0</v>
      </c>
      <c r="E50" s="12">
        <v>20</v>
      </c>
      <c r="F50" s="19">
        <f>E50*AE40</f>
        <v>33</v>
      </c>
      <c r="G50" s="12">
        <v>113</v>
      </c>
      <c r="H50" s="19">
        <f>G50*AE41</f>
        <v>186.45</v>
      </c>
      <c r="I50" s="12">
        <v>42</v>
      </c>
      <c r="J50" s="19">
        <f>I50*AE42</f>
        <v>28.560000000000002</v>
      </c>
      <c r="K50" s="12">
        <v>0</v>
      </c>
      <c r="L50" s="19">
        <f>K50*AE43</f>
        <v>0</v>
      </c>
      <c r="M50" s="16"/>
      <c r="N50" s="1"/>
      <c r="O50" s="1"/>
      <c r="P50" s="1"/>
      <c r="Q50" s="1"/>
      <c r="R50" s="1"/>
      <c r="S50" s="1"/>
      <c r="T50" s="1"/>
      <c r="U50" s="1"/>
      <c r="V50" s="1"/>
      <c r="W50" s="1"/>
    </row>
    <row r="51" spans="2:23" ht="15.75" customHeight="1">
      <c r="B51" s="48" t="s">
        <v>95</v>
      </c>
      <c r="C51" s="12">
        <v>1</v>
      </c>
      <c r="D51" s="19">
        <f>C51*AJ39</f>
        <v>1.27</v>
      </c>
      <c r="E51" s="12">
        <v>9</v>
      </c>
      <c r="F51" s="19">
        <f>E51*AJ40</f>
        <v>11.43</v>
      </c>
      <c r="G51" s="12">
        <v>91</v>
      </c>
      <c r="H51" s="19">
        <f>G51*AJ41</f>
        <v>115.57000000000001</v>
      </c>
      <c r="I51" s="12">
        <v>38</v>
      </c>
      <c r="J51" s="19">
        <f>I51*AJ42</f>
        <v>20.900000000000002</v>
      </c>
      <c r="K51" s="12">
        <v>0</v>
      </c>
      <c r="L51" s="19">
        <f>K51*AJ43</f>
        <v>0</v>
      </c>
      <c r="M51" s="15"/>
      <c r="N51" s="1"/>
      <c r="O51" s="1"/>
      <c r="P51" s="1"/>
      <c r="Q51" s="1"/>
      <c r="R51" s="1"/>
      <c r="S51" s="1"/>
      <c r="T51" s="1"/>
      <c r="U51" s="1"/>
      <c r="V51" s="1"/>
      <c r="W51" s="1"/>
    </row>
    <row r="52" spans="2:21" s="1" customFormat="1" ht="15.75" customHeight="1">
      <c r="B52" s="85" t="s">
        <v>0</v>
      </c>
      <c r="C52" s="12">
        <f>SUM(C47:C51)</f>
        <v>3</v>
      </c>
      <c r="D52" s="12">
        <f aca="true" t="shared" si="3" ref="D52:L52">SUM(D47:D50)</f>
        <v>3.58</v>
      </c>
      <c r="E52" s="12">
        <f t="shared" si="3"/>
        <v>92</v>
      </c>
      <c r="F52" s="12">
        <f t="shared" si="3"/>
        <v>141.24</v>
      </c>
      <c r="G52" s="12">
        <f t="shared" si="3"/>
        <v>493</v>
      </c>
      <c r="H52" s="12">
        <f t="shared" si="3"/>
        <v>898.3100000000002</v>
      </c>
      <c r="I52" s="12">
        <f t="shared" si="3"/>
        <v>250</v>
      </c>
      <c r="J52" s="12">
        <f t="shared" si="3"/>
        <v>211.92000000000002</v>
      </c>
      <c r="K52" s="12">
        <f t="shared" si="3"/>
        <v>0</v>
      </c>
      <c r="L52" s="12">
        <f t="shared" si="3"/>
        <v>0</v>
      </c>
      <c r="M52" s="15"/>
      <c r="N52" s="8"/>
      <c r="O52" s="8"/>
      <c r="T52" s="8"/>
      <c r="U52" s="8"/>
    </row>
    <row r="53" spans="2:21" s="1" customFormat="1" ht="15.75" customHeight="1">
      <c r="B53" s="86" t="s">
        <v>71</v>
      </c>
      <c r="C53" s="36">
        <f>SUM(C47:C48)</f>
        <v>2</v>
      </c>
      <c r="D53" s="69">
        <f>C53*T39</f>
        <v>3.58</v>
      </c>
      <c r="E53" s="36">
        <f>SUM(E47:E48)</f>
        <v>52</v>
      </c>
      <c r="F53" s="65">
        <f>E53*T40</f>
        <v>93.08</v>
      </c>
      <c r="G53" s="36">
        <f>SUM(G47:G48)</f>
        <v>273</v>
      </c>
      <c r="H53" s="65">
        <f>G53*T41</f>
        <v>488.67</v>
      </c>
      <c r="I53" s="26">
        <f>SUM(I47:I48)</f>
        <v>150</v>
      </c>
      <c r="J53" s="65">
        <f>I53*T42</f>
        <v>138</v>
      </c>
      <c r="K53" s="15"/>
      <c r="L53" s="15"/>
      <c r="M53" s="15"/>
      <c r="N53" s="8"/>
      <c r="O53" s="8"/>
      <c r="T53" s="8"/>
      <c r="U53" s="8"/>
    </row>
    <row r="54" spans="2:21" s="1" customFormat="1" ht="15.75" customHeight="1">
      <c r="B54" s="86" t="s">
        <v>70</v>
      </c>
      <c r="C54" s="36">
        <f>SUM(C47:C49)</f>
        <v>2</v>
      </c>
      <c r="D54" s="69">
        <f>C54*Z39</f>
        <v>0.66</v>
      </c>
      <c r="E54" s="36">
        <f>SUM(E47:E49)</f>
        <v>72</v>
      </c>
      <c r="F54" s="65">
        <f>E54*Z40</f>
        <v>33.839999999999996</v>
      </c>
      <c r="G54" s="36">
        <f>SUM(G47:G49)</f>
        <v>380</v>
      </c>
      <c r="H54" s="15">
        <f>G54*Z41</f>
        <v>687.8000000000001</v>
      </c>
      <c r="I54" s="26">
        <f>SUM(I47:I49)</f>
        <v>208</v>
      </c>
      <c r="J54" s="65">
        <f>I54*Z42</f>
        <v>174.72</v>
      </c>
      <c r="K54" s="15"/>
      <c r="L54" s="15"/>
      <c r="M54" s="15"/>
      <c r="N54" s="8"/>
      <c r="O54" s="8"/>
      <c r="T54" s="8"/>
      <c r="U54" s="8"/>
    </row>
    <row r="55" spans="2:21" s="1" customFormat="1" ht="15.75" customHeight="1">
      <c r="B55" s="87" t="s">
        <v>74</v>
      </c>
      <c r="C55" s="62">
        <f>SUM(C47:C50)</f>
        <v>2</v>
      </c>
      <c r="D55" s="8">
        <f>C55*AE39</f>
        <v>3.3</v>
      </c>
      <c r="E55" s="62">
        <f>SUM(E47:E50)</f>
        <v>92</v>
      </c>
      <c r="F55" s="8">
        <f>E55*AE40</f>
        <v>151.79999999999998</v>
      </c>
      <c r="G55" s="62">
        <f>SUM(G47:G50)</f>
        <v>493</v>
      </c>
      <c r="H55" s="66">
        <f>G55*AE41</f>
        <v>813.4499999999999</v>
      </c>
      <c r="I55" s="62">
        <f>SUM(I47:I50)</f>
        <v>250</v>
      </c>
      <c r="J55" s="66">
        <f>I55*AE42</f>
        <v>170</v>
      </c>
      <c r="K55" s="16"/>
      <c r="L55" s="16"/>
      <c r="M55" s="15"/>
      <c r="N55" s="8"/>
      <c r="O55" s="8"/>
      <c r="T55" s="8"/>
      <c r="U55" s="8"/>
    </row>
    <row r="56" spans="2:22" s="1" customFormat="1" ht="15.75" customHeight="1">
      <c r="B56" s="87" t="s">
        <v>92</v>
      </c>
      <c r="C56" s="62">
        <f>SUM(C47:C51)</f>
        <v>3</v>
      </c>
      <c r="D56" s="8">
        <f>C56*AJ39</f>
        <v>3.81</v>
      </c>
      <c r="E56" s="62">
        <f>SUM(E47:E51)</f>
        <v>101</v>
      </c>
      <c r="F56" s="8">
        <f>E56*AJ40</f>
        <v>128.27</v>
      </c>
      <c r="G56" s="62">
        <f>SUM(G47:G51)</f>
        <v>584</v>
      </c>
      <c r="H56" s="66">
        <f>G56*AJ41</f>
        <v>741.6800000000001</v>
      </c>
      <c r="I56" s="62">
        <f>SUM(I47:I51)</f>
        <v>288</v>
      </c>
      <c r="J56" s="66">
        <f>I56*AJ42</f>
        <v>158.4</v>
      </c>
      <c r="K56" s="16"/>
      <c r="L56" s="16"/>
      <c r="M56" s="15"/>
      <c r="N56" s="8"/>
      <c r="O56" s="8"/>
      <c r="P56" s="8"/>
      <c r="T56" s="8"/>
      <c r="U56" s="8"/>
      <c r="V56" s="8"/>
    </row>
    <row r="57" spans="2:21" s="1" customFormat="1" ht="15.75" customHeight="1">
      <c r="B57" s="88"/>
      <c r="C57" s="8"/>
      <c r="D57" s="8"/>
      <c r="E57" s="8"/>
      <c r="F57" s="8"/>
      <c r="G57" s="8"/>
      <c r="H57" s="8"/>
      <c r="I57" s="8"/>
      <c r="J57" s="8"/>
      <c r="K57" s="16"/>
      <c r="L57" s="16"/>
      <c r="M57" s="8"/>
      <c r="N57" s="8"/>
      <c r="O57" s="8"/>
      <c r="T57" s="8"/>
      <c r="U57" s="8"/>
    </row>
    <row r="58" spans="2:21" s="1" customFormat="1" ht="15.75" customHeight="1">
      <c r="B58" s="89" t="s">
        <v>13</v>
      </c>
      <c r="C58" s="11" t="s">
        <v>8</v>
      </c>
      <c r="D58" s="17"/>
      <c r="E58" s="17"/>
      <c r="F58" s="17"/>
      <c r="G58" s="17"/>
      <c r="H58" s="18"/>
      <c r="I58" s="18"/>
      <c r="J58" s="18"/>
      <c r="K58" s="16"/>
      <c r="L58" s="16"/>
      <c r="M58" s="49"/>
      <c r="N58" s="8"/>
      <c r="O58" s="8"/>
      <c r="T58" s="8"/>
      <c r="U58" s="8"/>
    </row>
    <row r="59" spans="2:22" s="1" customFormat="1" ht="15.75" customHeight="1">
      <c r="B59" s="90" t="s">
        <v>12</v>
      </c>
      <c r="C59" s="11" t="s">
        <v>1</v>
      </c>
      <c r="D59" s="15"/>
      <c r="E59" s="15"/>
      <c r="F59" s="15"/>
      <c r="G59" s="15"/>
      <c r="H59" s="15"/>
      <c r="I59" s="15"/>
      <c r="J59" s="15"/>
      <c r="K59" s="15"/>
      <c r="L59" s="15"/>
      <c r="M59" s="49"/>
      <c r="N59" s="8"/>
      <c r="O59" s="8"/>
      <c r="P59" s="8"/>
      <c r="T59" s="8"/>
      <c r="U59" s="8"/>
      <c r="V59" s="8"/>
    </row>
    <row r="60" spans="2:22" s="1" customFormat="1" ht="33.75" customHeight="1">
      <c r="B60" s="84" t="s">
        <v>31</v>
      </c>
      <c r="C60" s="12">
        <f>SUM(D7,F7,H7,J7,L7,D20,F20,H20,J20,L20,D33,F33,H33,J33,L33,D47,F47,H47,J47,L47)</f>
        <v>5115.02</v>
      </c>
      <c r="D60" s="168" t="s">
        <v>79</v>
      </c>
      <c r="E60" s="169"/>
      <c r="F60" s="170">
        <f>SUM(D7,F7,H7,J7,L7,D20,F20,H20,J20,L20,D33,F33,H33,J33,L33,D47,F47,H47,J47,L47)</f>
        <v>5115.02</v>
      </c>
      <c r="G60" s="170"/>
      <c r="H60" s="28"/>
      <c r="I60" s="29"/>
      <c r="J60" s="15"/>
      <c r="K60" s="15"/>
      <c r="L60" s="15"/>
      <c r="M60" s="49"/>
      <c r="N60" s="8"/>
      <c r="O60" s="8"/>
      <c r="P60" s="8"/>
      <c r="T60" s="8"/>
      <c r="U60" s="8"/>
      <c r="V60" s="8"/>
    </row>
    <row r="61" spans="2:23" s="1" customFormat="1" ht="15.75" customHeight="1">
      <c r="B61" s="84" t="s">
        <v>54</v>
      </c>
      <c r="C61" s="12">
        <f>SUM(D8,F8,H8,J8,L8,D21,F21,H21,J21,L21,D34,F34,H34,J34,L34,D48,F48,H48,J48,L48)</f>
        <v>4845.129999999999</v>
      </c>
      <c r="D61" s="166" t="s">
        <v>75</v>
      </c>
      <c r="E61" s="167"/>
      <c r="F61" s="171">
        <f>SUM(D13,F13,H13,J13,L13,D26,F26,H26,J26,L26,D39,F39,H39,J39,L39,D53,F53,H53,J53,L54)</f>
        <v>9843.26</v>
      </c>
      <c r="G61" s="171"/>
      <c r="H61" s="15"/>
      <c r="I61" s="15"/>
      <c r="J61" s="15"/>
      <c r="K61" s="15"/>
      <c r="L61" s="15"/>
      <c r="M61" s="49"/>
      <c r="N61" s="8"/>
      <c r="O61" s="8"/>
      <c r="P61" s="8"/>
      <c r="Q61" s="8"/>
      <c r="R61" s="8"/>
      <c r="S61" s="8"/>
      <c r="T61" s="8"/>
      <c r="U61" s="8"/>
      <c r="V61" s="8"/>
      <c r="W61" s="8"/>
    </row>
    <row r="62" spans="2:23" ht="15" customHeight="1">
      <c r="B62" s="84" t="s">
        <v>60</v>
      </c>
      <c r="C62" s="12">
        <f>SUM(D9,F9,H9,J9,L9,D22,F22,H22,J22,L22,D35,F35,H35,J35,L35,D49,F49,H49,J49,L49)</f>
        <v>4277.24</v>
      </c>
      <c r="D62" s="168" t="s">
        <v>76</v>
      </c>
      <c r="E62" s="169"/>
      <c r="F62" s="170">
        <f>SUM(D14,F14,H14,J14,L14,D27,F27,H27,J27,L27,D40,F40,H40,J40,L40,D54,F54,H54,J54,L53)</f>
        <v>13865.569999999998</v>
      </c>
      <c r="G62" s="170"/>
      <c r="H62" s="26"/>
      <c r="I62" s="15"/>
      <c r="J62" s="15"/>
      <c r="K62" s="15"/>
      <c r="L62" s="15"/>
      <c r="M62" s="49"/>
      <c r="Q62" s="1"/>
      <c r="R62" s="1"/>
      <c r="S62" s="1"/>
      <c r="W62" s="1"/>
    </row>
    <row r="63" spans="2:23" s="1" customFormat="1" ht="15" customHeight="1">
      <c r="B63" s="84" t="s">
        <v>66</v>
      </c>
      <c r="C63" s="12">
        <f>SUM(D10,F10,H10,J10,L10,D23,F23,H23,J23,L23,D36,F36,H36,J36,L36,D50,F50,H50,J50,L50)</f>
        <v>3776.9300000000003</v>
      </c>
      <c r="D63" s="168" t="s">
        <v>77</v>
      </c>
      <c r="E63" s="169"/>
      <c r="F63" s="170">
        <f>SUM(D15,F15,H15,J15,L15,D28,F28,H28,J28,L28,D41,F41,H41,J41,L41,D55,F55,H55,J55,L55)</f>
        <v>16209.569999999998</v>
      </c>
      <c r="G63" s="170"/>
      <c r="H63" s="15"/>
      <c r="I63" s="15"/>
      <c r="J63" s="15"/>
      <c r="K63" s="15"/>
      <c r="L63" s="15"/>
      <c r="M63" s="8"/>
      <c r="N63" s="8"/>
      <c r="O63" s="8"/>
      <c r="P63" s="8"/>
      <c r="Q63" s="8"/>
      <c r="R63" s="8"/>
      <c r="S63" s="8"/>
      <c r="T63" s="8"/>
      <c r="U63" s="8"/>
      <c r="V63" s="8"/>
      <c r="W63" s="8"/>
    </row>
    <row r="64" spans="2:23" s="1" customFormat="1" ht="15" customHeight="1">
      <c r="B64" s="48" t="s">
        <v>95</v>
      </c>
      <c r="C64" s="12">
        <f>SUM(D11,F11,H11,J11,L11,D24,F24,H24,J24,L24,D37,F37,H37,J37,L37,D51,F51,H51,J51,L51)</f>
        <v>4170.32</v>
      </c>
      <c r="D64" s="93" t="s">
        <v>89</v>
      </c>
      <c r="E64" s="28"/>
      <c r="F64" s="170">
        <f>SUM(D16,F16,H16,J16,L16,D29,F29,H29,J29,L29,D42,F42,H42,J42,L42,D56,F56,H56,J56,L56)</f>
        <v>18810.730000000003</v>
      </c>
      <c r="G64" s="170"/>
      <c r="H64" s="15"/>
      <c r="I64" s="15"/>
      <c r="J64" s="15"/>
      <c r="K64" s="15"/>
      <c r="L64" s="15"/>
      <c r="M64" s="8"/>
      <c r="N64" s="8"/>
      <c r="O64" s="8"/>
      <c r="P64" s="8"/>
      <c r="Q64" s="8"/>
      <c r="R64" s="8"/>
      <c r="S64" s="8"/>
      <c r="T64" s="8"/>
      <c r="U64" s="8"/>
      <c r="V64" s="8"/>
      <c r="W64" s="8"/>
    </row>
    <row r="65" spans="2:12" ht="15" customHeight="1">
      <c r="B65" s="25" t="s">
        <v>0</v>
      </c>
      <c r="C65" s="12">
        <f>SUM(C60:C64)</f>
        <v>22184.64</v>
      </c>
      <c r="D65" s="15"/>
      <c r="E65" s="15"/>
      <c r="F65" s="15"/>
      <c r="G65" s="15"/>
      <c r="H65" s="15"/>
      <c r="I65" s="15"/>
      <c r="J65" s="15"/>
      <c r="K65" s="15"/>
      <c r="L65" s="15"/>
    </row>
    <row r="66" spans="2:3" ht="15" customHeight="1">
      <c r="B66" s="6"/>
      <c r="C66" s="9" t="s">
        <v>78</v>
      </c>
    </row>
    <row r="67" spans="2:12" ht="15" customHeight="1">
      <c r="B67" s="165" t="s">
        <v>57</v>
      </c>
      <c r="C67" s="165"/>
      <c r="D67" s="165"/>
      <c r="E67" s="165"/>
      <c r="F67" s="165"/>
      <c r="G67" s="165"/>
      <c r="H67" s="165"/>
      <c r="I67" s="165"/>
      <c r="J67" s="165"/>
      <c r="K67" s="165"/>
      <c r="L67" s="165"/>
    </row>
    <row r="68" spans="2:12" ht="48" customHeight="1">
      <c r="B68" s="165"/>
      <c r="C68" s="165"/>
      <c r="D68" s="165"/>
      <c r="E68" s="165"/>
      <c r="F68" s="165"/>
      <c r="G68" s="165"/>
      <c r="H68" s="165"/>
      <c r="I68" s="165"/>
      <c r="J68" s="165"/>
      <c r="K68" s="165"/>
      <c r="L68" s="165"/>
    </row>
    <row r="69" spans="2:12" ht="15" customHeight="1">
      <c r="B69" s="165"/>
      <c r="C69" s="165"/>
      <c r="D69" s="165"/>
      <c r="E69" s="165"/>
      <c r="F69" s="165"/>
      <c r="G69" s="165"/>
      <c r="H69" s="165"/>
      <c r="I69" s="165"/>
      <c r="J69" s="165"/>
      <c r="K69" s="165"/>
      <c r="L69" s="165"/>
    </row>
    <row r="70" spans="2:12" ht="15" customHeight="1">
      <c r="B70" s="165"/>
      <c r="C70" s="165"/>
      <c r="D70" s="165"/>
      <c r="E70" s="165"/>
      <c r="F70" s="165"/>
      <c r="G70" s="165"/>
      <c r="H70" s="165"/>
      <c r="I70" s="165"/>
      <c r="J70" s="165"/>
      <c r="K70" s="165"/>
      <c r="L70" s="165"/>
    </row>
    <row r="71" spans="2:12" ht="15" customHeight="1">
      <c r="B71" s="165"/>
      <c r="C71" s="165"/>
      <c r="D71" s="165"/>
      <c r="E71" s="165"/>
      <c r="F71" s="165"/>
      <c r="G71" s="165"/>
      <c r="H71" s="165"/>
      <c r="I71" s="165"/>
      <c r="J71" s="165"/>
      <c r="K71" s="165"/>
      <c r="L71" s="165"/>
    </row>
    <row r="74" ht="29.25" customHeight="1"/>
  </sheetData>
  <sheetProtection/>
  <mergeCells count="36">
    <mergeCell ref="F64:G64"/>
    <mergeCell ref="AE3:AG4"/>
    <mergeCell ref="C44:L44"/>
    <mergeCell ref="C45:D45"/>
    <mergeCell ref="E45:F45"/>
    <mergeCell ref="G45:H45"/>
    <mergeCell ref="I45:J45"/>
    <mergeCell ref="K45:L45"/>
    <mergeCell ref="C18:D18"/>
    <mergeCell ref="E18:F18"/>
    <mergeCell ref="G18:H18"/>
    <mergeCell ref="I18:J18"/>
    <mergeCell ref="K18:L18"/>
    <mergeCell ref="C31:D31"/>
    <mergeCell ref="E31:F31"/>
    <mergeCell ref="G31:H31"/>
    <mergeCell ref="I31:J31"/>
    <mergeCell ref="K31:L31"/>
    <mergeCell ref="N3:P4"/>
    <mergeCell ref="T3:V4"/>
    <mergeCell ref="Z3:AB4"/>
    <mergeCell ref="C5:D5"/>
    <mergeCell ref="E5:F5"/>
    <mergeCell ref="G5:H5"/>
    <mergeCell ref="I5:J5"/>
    <mergeCell ref="K5:L5"/>
    <mergeCell ref="AJ3:AL4"/>
    <mergeCell ref="B67:L71"/>
    <mergeCell ref="D61:E61"/>
    <mergeCell ref="D62:E62"/>
    <mergeCell ref="D63:E63"/>
    <mergeCell ref="D60:E60"/>
    <mergeCell ref="F60:G60"/>
    <mergeCell ref="F61:G61"/>
    <mergeCell ref="F62:G62"/>
    <mergeCell ref="F63:G63"/>
  </mergeCells>
  <printOptions horizontalCentered="1"/>
  <pageMargins left="0.7874015748031497" right="0.7086614173228347" top="0.7874015748031497" bottom="0.7874015748031497" header="0.35433070866141736" footer="0.2755905511811024"/>
  <pageSetup firstPageNumber="28" useFirstPageNumber="1" fitToHeight="1" fitToWidth="1" horizontalDpi="600" verticalDpi="600" orientation="landscape" paperSize="9" scale="45" r:id="rId4"/>
  <headerFooter alignWithMargins="0">
    <oddHeader>&amp;R
　　　　　　</oddHead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H38"/>
  <sheetViews>
    <sheetView view="pageBreakPreview" zoomScale="85" zoomScaleSheetLayoutView="85" workbookViewId="0" topLeftCell="A1">
      <selection activeCell="A17" sqref="A17:L18"/>
    </sheetView>
  </sheetViews>
  <sheetFormatPr defaultColWidth="9.00390625" defaultRowHeight="17.25" customHeight="1"/>
  <cols>
    <col min="1" max="1" width="11.625" style="8" customWidth="1"/>
    <col min="2" max="11" width="7.625" style="8" customWidth="1"/>
    <col min="12" max="13" width="9.375" style="8" customWidth="1"/>
    <col min="14" max="14" width="8.125" style="8" hidden="1" customWidth="1"/>
    <col min="15" max="15" width="5.125" style="8" hidden="1" customWidth="1"/>
    <col min="16" max="18" width="6.25390625" style="8" hidden="1" customWidth="1"/>
    <col min="19" max="20" width="7.625" style="8" hidden="1" customWidth="1"/>
    <col min="21" max="21" width="8.125" style="8" hidden="1" customWidth="1"/>
    <col min="22" max="22" width="6.25390625" style="8" hidden="1" customWidth="1"/>
    <col min="23" max="23" width="8.625" style="8" customWidth="1"/>
    <col min="24" max="26" width="6.25390625" style="8" customWidth="1"/>
    <col min="27" max="27" width="8.625" style="8" customWidth="1"/>
    <col min="28" max="31" width="6.25390625" style="8" customWidth="1"/>
    <col min="32" max="32" width="6.125" style="8" customWidth="1"/>
    <col min="33" max="16384" width="9.00390625" style="8" customWidth="1"/>
  </cols>
  <sheetData>
    <row r="1" spans="1:3" ht="17.25" customHeight="1">
      <c r="A1" s="5" t="s">
        <v>56</v>
      </c>
      <c r="B1" s="5"/>
      <c r="C1" s="5"/>
    </row>
    <row r="2" spans="1:3" ht="17.25" customHeight="1">
      <c r="A2" s="5"/>
      <c r="B2" s="5"/>
      <c r="C2" s="5"/>
    </row>
    <row r="3" spans="1:5" ht="24" customHeight="1">
      <c r="A3" s="178" t="s">
        <v>29</v>
      </c>
      <c r="B3" s="178"/>
      <c r="C3" s="178"/>
      <c r="D3" s="179"/>
      <c r="E3" s="179"/>
    </row>
    <row r="4" spans="1:20" s="2" customFormat="1" ht="17.25" customHeight="1">
      <c r="A4" s="33" t="s">
        <v>53</v>
      </c>
      <c r="B4" s="33"/>
      <c r="C4" s="33"/>
      <c r="D4" s="33"/>
      <c r="E4" s="33"/>
      <c r="F4" s="33"/>
      <c r="G4" s="33"/>
      <c r="H4" s="33"/>
      <c r="I4" s="33"/>
      <c r="J4" s="33"/>
      <c r="K4" s="33"/>
      <c r="L4" s="79" t="s">
        <v>82</v>
      </c>
      <c r="M4" s="33"/>
      <c r="S4" s="33"/>
      <c r="T4" s="33"/>
    </row>
    <row r="5" spans="1:34" s="41" customFormat="1" ht="15.75" customHeight="1">
      <c r="A5" s="38" t="s">
        <v>13</v>
      </c>
      <c r="B5" s="180" t="s">
        <v>2</v>
      </c>
      <c r="C5" s="180"/>
      <c r="D5" s="180" t="s">
        <v>9</v>
      </c>
      <c r="E5" s="180"/>
      <c r="F5" s="180" t="s">
        <v>5</v>
      </c>
      <c r="G5" s="180"/>
      <c r="H5" s="180" t="s">
        <v>15</v>
      </c>
      <c r="I5" s="180"/>
      <c r="J5" s="181" t="s">
        <v>3</v>
      </c>
      <c r="K5" s="181"/>
      <c r="L5" s="39" t="s">
        <v>8</v>
      </c>
      <c r="M5" s="74"/>
      <c r="N5" s="182" t="s">
        <v>80</v>
      </c>
      <c r="O5" s="182"/>
      <c r="P5" s="182"/>
      <c r="Q5" s="182"/>
      <c r="R5" s="53"/>
      <c r="S5" s="183" t="s">
        <v>62</v>
      </c>
      <c r="T5" s="183"/>
      <c r="U5" s="183"/>
      <c r="W5" s="182" t="s">
        <v>63</v>
      </c>
      <c r="X5" s="182"/>
      <c r="Y5" s="182"/>
      <c r="Z5" s="182"/>
      <c r="AA5" s="182" t="s">
        <v>68</v>
      </c>
      <c r="AB5" s="182"/>
      <c r="AC5" s="182"/>
      <c r="AD5" s="182"/>
      <c r="AE5" s="182" t="s">
        <v>90</v>
      </c>
      <c r="AF5" s="182"/>
      <c r="AG5" s="182"/>
      <c r="AH5" s="182"/>
    </row>
    <row r="6" spans="1:32" s="41" customFormat="1" ht="15.75" customHeight="1">
      <c r="A6" s="42" t="s">
        <v>12</v>
      </c>
      <c r="B6" s="39" t="s">
        <v>10</v>
      </c>
      <c r="C6" s="39" t="s">
        <v>16</v>
      </c>
      <c r="D6" s="39" t="s">
        <v>10</v>
      </c>
      <c r="E6" s="39" t="s">
        <v>16</v>
      </c>
      <c r="F6" s="39" t="s">
        <v>10</v>
      </c>
      <c r="G6" s="39" t="s">
        <v>16</v>
      </c>
      <c r="H6" s="39" t="s">
        <v>10</v>
      </c>
      <c r="I6" s="39" t="s">
        <v>16</v>
      </c>
      <c r="J6" s="40" t="s">
        <v>10</v>
      </c>
      <c r="K6" s="40" t="s">
        <v>16</v>
      </c>
      <c r="L6" s="39" t="s">
        <v>84</v>
      </c>
      <c r="M6" s="74"/>
      <c r="N6" s="37">
        <v>11.644</v>
      </c>
      <c r="O6" s="41" t="s">
        <v>33</v>
      </c>
      <c r="S6" s="37">
        <v>16.563</v>
      </c>
      <c r="T6" s="41" t="s">
        <v>33</v>
      </c>
      <c r="W6" s="37">
        <v>16.103</v>
      </c>
      <c r="X6" s="41" t="s">
        <v>33</v>
      </c>
      <c r="AA6" s="37">
        <v>15.081</v>
      </c>
      <c r="AB6" s="41" t="s">
        <v>33</v>
      </c>
      <c r="AE6" s="94">
        <v>15.251</v>
      </c>
      <c r="AF6" s="41" t="s">
        <v>33</v>
      </c>
    </row>
    <row r="7" spans="1:32" s="41" customFormat="1" ht="15.75" customHeight="1">
      <c r="A7" s="43" t="s">
        <v>31</v>
      </c>
      <c r="B7" s="44">
        <v>286</v>
      </c>
      <c r="C7" s="44">
        <f>B7*N$6</f>
        <v>3330.184</v>
      </c>
      <c r="D7" s="44">
        <v>107</v>
      </c>
      <c r="E7" s="44">
        <f>D7*N$7</f>
        <v>519.913</v>
      </c>
      <c r="F7" s="44">
        <v>48</v>
      </c>
      <c r="G7" s="44">
        <f>F7*N$8</f>
        <v>106.992</v>
      </c>
      <c r="H7" s="44">
        <v>450</v>
      </c>
      <c r="I7" s="44">
        <f>H7*N$9</f>
        <v>276.75</v>
      </c>
      <c r="J7" s="45">
        <v>30</v>
      </c>
      <c r="K7" s="44">
        <f>J7*N$10</f>
        <v>47.46</v>
      </c>
      <c r="L7" s="82">
        <f>SUM(C7,E7,G7,I7,K7)</f>
        <v>4281.299</v>
      </c>
      <c r="M7" s="75" t="s">
        <v>81</v>
      </c>
      <c r="N7" s="37">
        <v>4.859</v>
      </c>
      <c r="O7" s="41" t="s">
        <v>48</v>
      </c>
      <c r="S7" s="37">
        <v>6.266</v>
      </c>
      <c r="T7" s="41" t="s">
        <v>48</v>
      </c>
      <c r="W7" s="37">
        <v>6.739</v>
      </c>
      <c r="X7" s="41" t="s">
        <v>48</v>
      </c>
      <c r="AA7" s="37">
        <v>7.766</v>
      </c>
      <c r="AB7" s="41" t="s">
        <v>48</v>
      </c>
      <c r="AE7" s="37">
        <v>5.861</v>
      </c>
      <c r="AF7" s="41" t="s">
        <v>48</v>
      </c>
    </row>
    <row r="8" spans="1:32" s="41" customFormat="1" ht="15.75" customHeight="1">
      <c r="A8" s="43" t="s">
        <v>54</v>
      </c>
      <c r="B8" s="44">
        <v>182</v>
      </c>
      <c r="C8" s="44">
        <f>B8*S$6</f>
        <v>3014.466</v>
      </c>
      <c r="D8" s="44">
        <v>94</v>
      </c>
      <c r="E8" s="44">
        <f>D8*S$7</f>
        <v>589.004</v>
      </c>
      <c r="F8" s="46">
        <v>49</v>
      </c>
      <c r="G8" s="44">
        <f>F8*S$8</f>
        <v>109.221</v>
      </c>
      <c r="H8" s="46">
        <v>398</v>
      </c>
      <c r="I8" s="44">
        <f>H8*S$9</f>
        <v>290.142</v>
      </c>
      <c r="J8" s="46">
        <v>63</v>
      </c>
      <c r="K8" s="44">
        <f>J8*S$10</f>
        <v>99.66600000000001</v>
      </c>
      <c r="L8" s="46">
        <f>SUM(C8,E8,G8,I8,K8)</f>
        <v>4102.499</v>
      </c>
      <c r="M8" s="75"/>
      <c r="N8" s="37">
        <v>2.229</v>
      </c>
      <c r="O8" s="41" t="s">
        <v>35</v>
      </c>
      <c r="S8" s="37">
        <v>2.229</v>
      </c>
      <c r="T8" s="41" t="s">
        <v>35</v>
      </c>
      <c r="W8" s="37">
        <v>2.229</v>
      </c>
      <c r="X8" s="41" t="s">
        <v>35</v>
      </c>
      <c r="AA8" s="37">
        <v>1.985</v>
      </c>
      <c r="AB8" s="41" t="s">
        <v>35</v>
      </c>
      <c r="AE8" s="37">
        <v>1.985</v>
      </c>
      <c r="AF8" s="41" t="s">
        <v>35</v>
      </c>
    </row>
    <row r="9" spans="1:32" s="41" customFormat="1" ht="15.75" customHeight="1">
      <c r="A9" s="43" t="s">
        <v>60</v>
      </c>
      <c r="B9" s="44">
        <v>155</v>
      </c>
      <c r="C9" s="44">
        <f>B9*W6</f>
        <v>2495.965</v>
      </c>
      <c r="D9" s="44">
        <v>176</v>
      </c>
      <c r="E9" s="44">
        <f>D9*W7</f>
        <v>1186.064</v>
      </c>
      <c r="F9" s="46">
        <v>51</v>
      </c>
      <c r="G9" s="44">
        <f>F9*W8</f>
        <v>113.679</v>
      </c>
      <c r="H9" s="46">
        <v>342</v>
      </c>
      <c r="I9" s="44">
        <f>H9*W9</f>
        <v>360.468</v>
      </c>
      <c r="J9" s="46">
        <v>33</v>
      </c>
      <c r="K9" s="44">
        <f>J9*W10</f>
        <v>52.206</v>
      </c>
      <c r="L9" s="46">
        <f>SUM(C9,E9,G9,I9,K9)</f>
        <v>4208.3820000000005</v>
      </c>
      <c r="M9" s="75"/>
      <c r="N9" s="37">
        <v>0.615</v>
      </c>
      <c r="O9" s="41" t="s">
        <v>36</v>
      </c>
      <c r="S9" s="37">
        <v>0.729</v>
      </c>
      <c r="T9" s="41" t="s">
        <v>36</v>
      </c>
      <c r="W9" s="37">
        <v>1.054</v>
      </c>
      <c r="X9" s="41" t="s">
        <v>36</v>
      </c>
      <c r="AA9" s="37">
        <v>0.834</v>
      </c>
      <c r="AB9" s="41" t="s">
        <v>36</v>
      </c>
      <c r="AE9" s="37">
        <v>0.834</v>
      </c>
      <c r="AF9" s="41" t="s">
        <v>36</v>
      </c>
    </row>
    <row r="10" spans="1:32" s="41" customFormat="1" ht="15.75" customHeight="1">
      <c r="A10" s="43" t="s">
        <v>66</v>
      </c>
      <c r="B10" s="44">
        <v>73</v>
      </c>
      <c r="C10" s="44">
        <f>B10*AA6</f>
        <v>1100.913</v>
      </c>
      <c r="D10" s="44">
        <v>92</v>
      </c>
      <c r="E10" s="44">
        <f>D10*AA7</f>
        <v>714.472</v>
      </c>
      <c r="F10" s="46">
        <v>48</v>
      </c>
      <c r="G10" s="44">
        <f>F10*AA8</f>
        <v>95.28</v>
      </c>
      <c r="H10" s="46">
        <v>335</v>
      </c>
      <c r="I10" s="44">
        <f>H10*AA9</f>
        <v>279.39</v>
      </c>
      <c r="J10" s="46">
        <v>16</v>
      </c>
      <c r="K10" s="44">
        <f>J10*AA10</f>
        <v>25.312</v>
      </c>
      <c r="L10" s="46">
        <f>SUM(C10,E10,G10,I10,K10)</f>
        <v>2215.3669999999997</v>
      </c>
      <c r="M10" s="75"/>
      <c r="N10" s="37">
        <v>1.582</v>
      </c>
      <c r="O10" s="34" t="s">
        <v>50</v>
      </c>
      <c r="S10" s="37">
        <v>1.582</v>
      </c>
      <c r="T10" s="34" t="s">
        <v>50</v>
      </c>
      <c r="W10" s="37">
        <v>1.582</v>
      </c>
      <c r="X10" s="34" t="s">
        <v>50</v>
      </c>
      <c r="AA10" s="55">
        <v>1.582</v>
      </c>
      <c r="AB10" s="34" t="s">
        <v>50</v>
      </c>
      <c r="AE10" s="55">
        <v>1.582</v>
      </c>
      <c r="AF10" s="34" t="s">
        <v>50</v>
      </c>
    </row>
    <row r="11" spans="1:32" s="41" customFormat="1" ht="15.75" customHeight="1">
      <c r="A11" s="48" t="s">
        <v>85</v>
      </c>
      <c r="B11" s="44">
        <v>227</v>
      </c>
      <c r="C11" s="44">
        <f>B11*AE6</f>
        <v>3461.977</v>
      </c>
      <c r="D11" s="44">
        <v>204</v>
      </c>
      <c r="E11" s="44">
        <f>D11*AE7</f>
        <v>1195.644</v>
      </c>
      <c r="F11" s="46">
        <v>40</v>
      </c>
      <c r="G11" s="44">
        <f>F11*AE8</f>
        <v>79.4</v>
      </c>
      <c r="H11" s="46">
        <v>324</v>
      </c>
      <c r="I11" s="44">
        <f>H11*AE9</f>
        <v>270.216</v>
      </c>
      <c r="J11" s="46">
        <v>10</v>
      </c>
      <c r="K11" s="44">
        <f>J11*AE10</f>
        <v>15.82</v>
      </c>
      <c r="L11" s="46">
        <f>SUM(C11,E11,G11,I11,K11)</f>
        <v>5023.057</v>
      </c>
      <c r="M11" s="75"/>
      <c r="N11" s="37"/>
      <c r="O11" s="34"/>
      <c r="S11" s="37"/>
      <c r="T11" s="34"/>
      <c r="W11" s="37"/>
      <c r="X11" s="34"/>
      <c r="AA11" s="55"/>
      <c r="AB11" s="34"/>
      <c r="AE11" s="55"/>
      <c r="AF11" s="34"/>
    </row>
    <row r="12" spans="1:13" s="41" customFormat="1" ht="15.75" customHeight="1">
      <c r="A12" s="47" t="s">
        <v>0</v>
      </c>
      <c r="B12" s="44">
        <f aca="true" t="shared" si="0" ref="B12:L12">SUM(B7:B11)</f>
        <v>923</v>
      </c>
      <c r="C12" s="44">
        <f t="shared" si="0"/>
        <v>13403.505000000001</v>
      </c>
      <c r="D12" s="44">
        <f t="shared" si="0"/>
        <v>673</v>
      </c>
      <c r="E12" s="44">
        <f t="shared" si="0"/>
        <v>4205.097</v>
      </c>
      <c r="F12" s="44">
        <f t="shared" si="0"/>
        <v>236</v>
      </c>
      <c r="G12" s="44">
        <f t="shared" si="0"/>
        <v>504.572</v>
      </c>
      <c r="H12" s="44">
        <f t="shared" si="0"/>
        <v>1849</v>
      </c>
      <c r="I12" s="44">
        <f t="shared" si="0"/>
        <v>1476.966</v>
      </c>
      <c r="J12" s="44">
        <f t="shared" si="0"/>
        <v>152</v>
      </c>
      <c r="K12" s="44">
        <f t="shared" si="0"/>
        <v>240.464</v>
      </c>
      <c r="L12" s="60">
        <f t="shared" si="0"/>
        <v>19830.604</v>
      </c>
      <c r="M12" s="70"/>
    </row>
    <row r="13" spans="1:13" s="41" customFormat="1" ht="15.75" customHeight="1">
      <c r="A13" s="57" t="s">
        <v>71</v>
      </c>
      <c r="B13" s="61">
        <f>SUM(B7:B8)</f>
        <v>468</v>
      </c>
      <c r="C13" s="61">
        <f>B13*S6</f>
        <v>7751.4839999999995</v>
      </c>
      <c r="D13" s="61">
        <f>SUM(D7:D8)</f>
        <v>201</v>
      </c>
      <c r="E13" s="61">
        <f>D13*S7</f>
        <v>1259.466</v>
      </c>
      <c r="F13" s="61">
        <f>SUM(F7:F8)</f>
        <v>97</v>
      </c>
      <c r="G13" s="61">
        <f>F13*S8</f>
        <v>216.21300000000002</v>
      </c>
      <c r="H13" s="61">
        <f>SUM(H7:H8)</f>
        <v>848</v>
      </c>
      <c r="I13" s="61">
        <f>H13*S9</f>
        <v>618.192</v>
      </c>
      <c r="J13" s="61">
        <f>SUM(J7:J8)</f>
        <v>93</v>
      </c>
      <c r="K13" s="61">
        <f>J13*S10</f>
        <v>147.126</v>
      </c>
      <c r="L13" s="95">
        <f>SUM(C13,E13,G13,I13,K13)</f>
        <v>9992.481</v>
      </c>
      <c r="M13" s="70" t="s">
        <v>81</v>
      </c>
    </row>
    <row r="14" spans="1:13" s="41" customFormat="1" ht="15.75" customHeight="1">
      <c r="A14" s="57" t="s">
        <v>70</v>
      </c>
      <c r="B14" s="61">
        <f>SUM(B7:B9)</f>
        <v>623</v>
      </c>
      <c r="C14" s="61">
        <f>B14*W6</f>
        <v>10032.169000000002</v>
      </c>
      <c r="D14" s="61">
        <f>SUM(D7:D9)</f>
        <v>377</v>
      </c>
      <c r="E14" s="61">
        <f>D14*W7</f>
        <v>2540.603</v>
      </c>
      <c r="F14" s="61">
        <f>SUM(F7:F9)</f>
        <v>148</v>
      </c>
      <c r="G14" s="61">
        <f>F14*W8</f>
        <v>329.892</v>
      </c>
      <c r="H14" s="61">
        <f>SUM(H7:H9)</f>
        <v>1190</v>
      </c>
      <c r="I14" s="61">
        <f>H14*W9</f>
        <v>1254.26</v>
      </c>
      <c r="J14" s="61">
        <f>SUM(J7:J9)</f>
        <v>126</v>
      </c>
      <c r="K14" s="61">
        <f>J14*W10</f>
        <v>199.33200000000002</v>
      </c>
      <c r="L14" s="95">
        <f>SUM(C14,E14,G14,I14,K14)</f>
        <v>14356.256000000001</v>
      </c>
      <c r="M14" s="70" t="s">
        <v>81</v>
      </c>
    </row>
    <row r="15" spans="1:13" ht="15.75" customHeight="1">
      <c r="A15" s="35" t="s">
        <v>74</v>
      </c>
      <c r="B15" s="71">
        <f>SUM(B7:B10)</f>
        <v>696</v>
      </c>
      <c r="C15" s="41">
        <f>B15*AA6</f>
        <v>10496.376</v>
      </c>
      <c r="D15" s="71">
        <f>SUM(D7:D10)</f>
        <v>469</v>
      </c>
      <c r="E15" s="41">
        <f>D15*AA7</f>
        <v>3642.254</v>
      </c>
      <c r="F15" s="71">
        <f>SUM(F7:F10)</f>
        <v>196</v>
      </c>
      <c r="G15" s="41">
        <f>F15*AA8</f>
        <v>389.06</v>
      </c>
      <c r="H15" s="71">
        <f>SUM(H7:H10)</f>
        <v>1525</v>
      </c>
      <c r="I15" s="41">
        <f>H15*AA9</f>
        <v>1271.85</v>
      </c>
      <c r="J15" s="72">
        <f>SUM(J7:J10)</f>
        <v>142</v>
      </c>
      <c r="K15" s="41">
        <f>J15*AA10</f>
        <v>224.644</v>
      </c>
      <c r="L15" s="96">
        <f>SUM(C15,E15,G15,I15,K15)</f>
        <v>16024.184000000001</v>
      </c>
      <c r="M15" s="70" t="s">
        <v>81</v>
      </c>
    </row>
    <row r="16" spans="1:13" ht="15.75" customHeight="1">
      <c r="A16" s="35" t="s">
        <v>92</v>
      </c>
      <c r="B16" s="71">
        <f>SUM(B7:B11)</f>
        <v>923</v>
      </c>
      <c r="C16" s="41">
        <f>B16*AE6</f>
        <v>14076.672999999999</v>
      </c>
      <c r="D16" s="61">
        <f>SUM(D7:D11)</f>
        <v>673</v>
      </c>
      <c r="E16" s="41">
        <f>D16*AE7</f>
        <v>3944.453</v>
      </c>
      <c r="F16" s="71">
        <f>SUM(F7:F11)</f>
        <v>236</v>
      </c>
      <c r="G16" s="41">
        <f>F16*AE8</f>
        <v>468.46000000000004</v>
      </c>
      <c r="H16" s="71">
        <f>SUM(H7:H11)</f>
        <v>1849</v>
      </c>
      <c r="I16" s="41">
        <f>H16*AE9</f>
        <v>1542.066</v>
      </c>
      <c r="J16" s="72">
        <f>SUM(J7:J11)</f>
        <v>152</v>
      </c>
      <c r="K16" s="41">
        <f>J16*AE10</f>
        <v>240.464</v>
      </c>
      <c r="L16" s="96">
        <f>SUM(C16,E16,G16,I16,K16)</f>
        <v>20272.115999999998</v>
      </c>
      <c r="M16" s="70" t="s">
        <v>81</v>
      </c>
    </row>
    <row r="17" spans="1:19" ht="15.75" customHeight="1">
      <c r="A17" s="184" t="s">
        <v>58</v>
      </c>
      <c r="B17" s="184"/>
      <c r="C17" s="184"/>
      <c r="D17" s="184"/>
      <c r="E17" s="184"/>
      <c r="F17" s="184"/>
      <c r="G17" s="184"/>
      <c r="H17" s="184"/>
      <c r="I17" s="184"/>
      <c r="J17" s="184"/>
      <c r="K17" s="184"/>
      <c r="L17" s="184"/>
      <c r="M17" s="58"/>
      <c r="S17" s="30"/>
    </row>
    <row r="18" spans="1:13" ht="102" customHeight="1">
      <c r="A18" s="184"/>
      <c r="B18" s="184"/>
      <c r="C18" s="184"/>
      <c r="D18" s="184"/>
      <c r="E18" s="184"/>
      <c r="F18" s="184"/>
      <c r="G18" s="184"/>
      <c r="H18" s="184"/>
      <c r="I18" s="184"/>
      <c r="J18" s="184"/>
      <c r="K18" s="184"/>
      <c r="L18" s="184"/>
      <c r="M18" s="58"/>
    </row>
    <row r="19" spans="1:13" ht="20.25" customHeight="1">
      <c r="A19" s="185"/>
      <c r="B19" s="185"/>
      <c r="C19" s="185"/>
      <c r="D19" s="185"/>
      <c r="E19" s="185"/>
      <c r="F19" s="185"/>
      <c r="G19" s="185"/>
      <c r="H19" s="185"/>
      <c r="I19" s="185"/>
      <c r="J19" s="185"/>
      <c r="K19" s="185"/>
      <c r="L19" s="185"/>
      <c r="M19" s="59"/>
    </row>
    <row r="20" spans="1:5" ht="30.75" customHeight="1">
      <c r="A20" s="178" t="s">
        <v>32</v>
      </c>
      <c r="B20" s="178"/>
      <c r="C20" s="178"/>
      <c r="D20" s="179"/>
      <c r="E20" s="179"/>
    </row>
    <row r="21" spans="1:13" ht="24" customHeight="1">
      <c r="A21" s="2" t="s">
        <v>53</v>
      </c>
      <c r="B21" s="2"/>
      <c r="C21" s="2"/>
      <c r="D21" s="2"/>
      <c r="E21" s="2"/>
      <c r="F21" s="2"/>
      <c r="G21" s="2"/>
      <c r="H21" s="2"/>
      <c r="I21" s="2"/>
      <c r="J21" s="2"/>
      <c r="K21" s="2"/>
      <c r="L21" s="32" t="s">
        <v>83</v>
      </c>
      <c r="M21" s="2"/>
    </row>
    <row r="22" spans="1:34" ht="15.75" customHeight="1">
      <c r="A22" s="21" t="s">
        <v>13</v>
      </c>
      <c r="B22" s="172" t="s">
        <v>2</v>
      </c>
      <c r="C22" s="172"/>
      <c r="D22" s="172" t="s">
        <v>9</v>
      </c>
      <c r="E22" s="172"/>
      <c r="F22" s="172" t="s">
        <v>5</v>
      </c>
      <c r="G22" s="172"/>
      <c r="H22" s="172" t="s">
        <v>15</v>
      </c>
      <c r="I22" s="172"/>
      <c r="J22" s="173" t="s">
        <v>3</v>
      </c>
      <c r="K22" s="173"/>
      <c r="L22" s="4" t="s">
        <v>8</v>
      </c>
      <c r="M22" s="6"/>
      <c r="N22" s="182" t="s">
        <v>80</v>
      </c>
      <c r="O22" s="182"/>
      <c r="P22" s="182"/>
      <c r="Q22" s="182"/>
      <c r="R22" s="53"/>
      <c r="S22" s="183" t="s">
        <v>62</v>
      </c>
      <c r="T22" s="183"/>
      <c r="U22" s="183"/>
      <c r="V22" s="41"/>
      <c r="W22" s="182" t="s">
        <v>63</v>
      </c>
      <c r="X22" s="182"/>
      <c r="Y22" s="182"/>
      <c r="Z22" s="182"/>
      <c r="AA22" s="182" t="s">
        <v>68</v>
      </c>
      <c r="AB22" s="182"/>
      <c r="AC22" s="182"/>
      <c r="AD22" s="182"/>
      <c r="AE22" s="182" t="s">
        <v>91</v>
      </c>
      <c r="AF22" s="182"/>
      <c r="AG22" s="182"/>
      <c r="AH22" s="182"/>
    </row>
    <row r="23" spans="1:33" s="2" customFormat="1" ht="17.25" customHeight="1">
      <c r="A23" s="22" t="s">
        <v>12</v>
      </c>
      <c r="B23" s="4" t="s">
        <v>10</v>
      </c>
      <c r="C23" s="4" t="s">
        <v>14</v>
      </c>
      <c r="D23" s="4" t="s">
        <v>10</v>
      </c>
      <c r="E23" s="4" t="s">
        <v>14</v>
      </c>
      <c r="F23" s="4" t="s">
        <v>10</v>
      </c>
      <c r="G23" s="4" t="s">
        <v>14</v>
      </c>
      <c r="H23" s="4" t="s">
        <v>10</v>
      </c>
      <c r="I23" s="4" t="s">
        <v>14</v>
      </c>
      <c r="J23" s="11" t="s">
        <v>10</v>
      </c>
      <c r="K23" s="11" t="s">
        <v>14</v>
      </c>
      <c r="L23" s="4" t="s">
        <v>14</v>
      </c>
      <c r="M23" s="6"/>
      <c r="N23" s="23">
        <v>22.44</v>
      </c>
      <c r="O23" s="31" t="s">
        <v>33</v>
      </c>
      <c r="P23" s="8"/>
      <c r="S23" s="23">
        <v>27.67</v>
      </c>
      <c r="T23" s="31" t="s">
        <v>33</v>
      </c>
      <c r="U23" s="8"/>
      <c r="W23" s="23">
        <v>26.9</v>
      </c>
      <c r="X23" s="31" t="s">
        <v>33</v>
      </c>
      <c r="Y23" s="8"/>
      <c r="AA23" s="23">
        <v>25.19</v>
      </c>
      <c r="AB23" s="31" t="s">
        <v>33</v>
      </c>
      <c r="AC23" s="8"/>
      <c r="AE23" s="23">
        <v>25.47</v>
      </c>
      <c r="AF23" s="31" t="s">
        <v>33</v>
      </c>
      <c r="AG23" s="8"/>
    </row>
    <row r="24" spans="1:32" ht="15.75" customHeight="1">
      <c r="A24" s="20" t="s">
        <v>31</v>
      </c>
      <c r="B24" s="3">
        <v>286</v>
      </c>
      <c r="C24" s="3">
        <f>B24*N$23</f>
        <v>6417.84</v>
      </c>
      <c r="D24" s="3">
        <v>107</v>
      </c>
      <c r="E24" s="3">
        <f>D24*N$24</f>
        <v>1001.52</v>
      </c>
      <c r="F24" s="3">
        <v>48</v>
      </c>
      <c r="G24" s="3">
        <f>F24*N$25</f>
        <v>435.36</v>
      </c>
      <c r="H24" s="3">
        <v>450</v>
      </c>
      <c r="I24" s="3">
        <f>H24*N$26</f>
        <v>535.5</v>
      </c>
      <c r="J24" s="12">
        <v>30</v>
      </c>
      <c r="K24" s="12">
        <f>J24*S$27</f>
        <v>195</v>
      </c>
      <c r="L24" s="81">
        <f>SUM(C24,E24,G24,I24,K24)</f>
        <v>8585.220000000001</v>
      </c>
      <c r="M24" s="76" t="s">
        <v>81</v>
      </c>
      <c r="N24" s="23">
        <v>9.36</v>
      </c>
      <c r="O24" s="31" t="s">
        <v>48</v>
      </c>
      <c r="S24" s="23">
        <v>10.47</v>
      </c>
      <c r="T24" s="31" t="s">
        <v>48</v>
      </c>
      <c r="W24" s="23">
        <v>11.26</v>
      </c>
      <c r="X24" s="31" t="s">
        <v>48</v>
      </c>
      <c r="AA24" s="23">
        <v>12.97</v>
      </c>
      <c r="AB24" s="31" t="s">
        <v>48</v>
      </c>
      <c r="AE24" s="23">
        <v>9.79</v>
      </c>
      <c r="AF24" s="31" t="s">
        <v>48</v>
      </c>
    </row>
    <row r="25" spans="1:32" ht="15.75" customHeight="1">
      <c r="A25" s="20" t="s">
        <v>54</v>
      </c>
      <c r="B25" s="10">
        <v>182</v>
      </c>
      <c r="C25" s="10">
        <f>B25*S$23</f>
        <v>5035.9400000000005</v>
      </c>
      <c r="D25" s="10">
        <v>94</v>
      </c>
      <c r="E25" s="10">
        <f>D25*S$24</f>
        <v>984.1800000000001</v>
      </c>
      <c r="F25" s="3">
        <v>49</v>
      </c>
      <c r="G25" s="10">
        <f>F25*S$25</f>
        <v>444.43</v>
      </c>
      <c r="H25" s="3">
        <v>398</v>
      </c>
      <c r="I25" s="10">
        <f>H25*S$26</f>
        <v>485.56</v>
      </c>
      <c r="J25" s="3">
        <v>63</v>
      </c>
      <c r="K25" s="10">
        <f>J25*N$27</f>
        <v>409.5</v>
      </c>
      <c r="L25" s="3">
        <f>SUM(C25,E25,G25,I25,K25)</f>
        <v>7359.6100000000015</v>
      </c>
      <c r="M25" s="76"/>
      <c r="N25" s="23">
        <v>9.07</v>
      </c>
      <c r="O25" s="31" t="s">
        <v>35</v>
      </c>
      <c r="S25" s="23">
        <v>9.07</v>
      </c>
      <c r="T25" s="31" t="s">
        <v>35</v>
      </c>
      <c r="W25" s="23">
        <v>3.12</v>
      </c>
      <c r="X25" s="31" t="s">
        <v>35</v>
      </c>
      <c r="AA25" s="23">
        <v>4.66</v>
      </c>
      <c r="AB25" s="31" t="s">
        <v>35</v>
      </c>
      <c r="AE25" s="23">
        <v>4.66</v>
      </c>
      <c r="AF25" s="31" t="s">
        <v>35</v>
      </c>
    </row>
    <row r="26" spans="1:32" ht="15.75" customHeight="1">
      <c r="A26" s="20" t="s">
        <v>60</v>
      </c>
      <c r="B26" s="10">
        <v>155</v>
      </c>
      <c r="C26" s="10">
        <f>B26*W23</f>
        <v>4169.5</v>
      </c>
      <c r="D26" s="10">
        <v>176</v>
      </c>
      <c r="E26" s="10">
        <f>D26*W24</f>
        <v>1981.76</v>
      </c>
      <c r="F26" s="3">
        <v>51</v>
      </c>
      <c r="G26" s="10">
        <f>F26*W25</f>
        <v>159.12</v>
      </c>
      <c r="H26" s="3">
        <v>342</v>
      </c>
      <c r="I26" s="10">
        <f>H26*W26</f>
        <v>601.92</v>
      </c>
      <c r="J26" s="3">
        <v>33</v>
      </c>
      <c r="K26" s="10">
        <f>J26*W27</f>
        <v>214.5</v>
      </c>
      <c r="L26" s="3">
        <f>SUM(C26,E26,G26,I26,K26)</f>
        <v>7126.8</v>
      </c>
      <c r="M26" s="76"/>
      <c r="N26" s="23">
        <v>1.19</v>
      </c>
      <c r="O26" s="31" t="s">
        <v>36</v>
      </c>
      <c r="S26" s="23">
        <v>1.22</v>
      </c>
      <c r="T26" s="31" t="s">
        <v>36</v>
      </c>
      <c r="W26" s="23">
        <v>1.76</v>
      </c>
      <c r="X26" s="31" t="s">
        <v>36</v>
      </c>
      <c r="AA26" s="23">
        <v>1.39</v>
      </c>
      <c r="AB26" s="31" t="s">
        <v>36</v>
      </c>
      <c r="AE26" s="23">
        <v>1.39</v>
      </c>
      <c r="AF26" s="31" t="s">
        <v>36</v>
      </c>
    </row>
    <row r="27" spans="1:32" ht="15.75" customHeight="1">
      <c r="A27" s="20" t="s">
        <v>66</v>
      </c>
      <c r="B27" s="10">
        <v>73</v>
      </c>
      <c r="C27" s="10">
        <f>B27*AA23</f>
        <v>1838.8700000000001</v>
      </c>
      <c r="D27" s="10">
        <v>92</v>
      </c>
      <c r="E27" s="10">
        <f>D27*AA24</f>
        <v>1193.24</v>
      </c>
      <c r="F27" s="3">
        <v>48</v>
      </c>
      <c r="G27" s="10">
        <f>F27*AA25</f>
        <v>223.68</v>
      </c>
      <c r="H27" s="3">
        <v>335</v>
      </c>
      <c r="I27" s="10">
        <f>H27*AA26</f>
        <v>465.65</v>
      </c>
      <c r="J27" s="3">
        <v>16</v>
      </c>
      <c r="K27" s="10">
        <f>J27*AA27</f>
        <v>104</v>
      </c>
      <c r="L27" s="3">
        <f>SUM(C27,E27,G27,I27,K27)</f>
        <v>3825.44</v>
      </c>
      <c r="M27" s="76"/>
      <c r="N27" s="23">
        <v>6.5</v>
      </c>
      <c r="O27" s="31" t="s">
        <v>50</v>
      </c>
      <c r="S27" s="23">
        <v>6.5</v>
      </c>
      <c r="T27" s="31" t="s">
        <v>50</v>
      </c>
      <c r="W27" s="23">
        <v>6.5</v>
      </c>
      <c r="X27" s="31" t="s">
        <v>50</v>
      </c>
      <c r="AA27" s="56">
        <v>6.5</v>
      </c>
      <c r="AB27" s="31" t="s">
        <v>50</v>
      </c>
      <c r="AE27" s="56">
        <v>6.5</v>
      </c>
      <c r="AF27" s="31" t="s">
        <v>50</v>
      </c>
    </row>
    <row r="28" spans="1:32" ht="15.75" customHeight="1">
      <c r="A28" s="48" t="s">
        <v>85</v>
      </c>
      <c r="B28" s="10">
        <v>227</v>
      </c>
      <c r="C28" s="10">
        <f>B28*AE23</f>
        <v>5781.69</v>
      </c>
      <c r="D28" s="10">
        <v>204</v>
      </c>
      <c r="E28" s="10">
        <f>D28*AE24</f>
        <v>1997.1599999999999</v>
      </c>
      <c r="F28" s="3">
        <v>40</v>
      </c>
      <c r="G28" s="10">
        <f>F28*AE25</f>
        <v>186.4</v>
      </c>
      <c r="H28" s="3">
        <v>324</v>
      </c>
      <c r="I28" s="10">
        <f>H28*AE26</f>
        <v>450.35999999999996</v>
      </c>
      <c r="J28" s="3">
        <v>10</v>
      </c>
      <c r="K28" s="10">
        <f>J28*AE27</f>
        <v>65</v>
      </c>
      <c r="L28" s="3">
        <f>SUM(C28,E28,G28,I28,K28)</f>
        <v>8480.609999999999</v>
      </c>
      <c r="M28" s="76"/>
      <c r="N28" s="23"/>
      <c r="O28" s="31"/>
      <c r="S28" s="23"/>
      <c r="T28" s="31"/>
      <c r="W28" s="23"/>
      <c r="X28" s="31"/>
      <c r="AA28" s="56"/>
      <c r="AB28" s="31"/>
      <c r="AE28" s="56"/>
      <c r="AF28" s="31"/>
    </row>
    <row r="29" spans="1:13" ht="15.75" customHeight="1">
      <c r="A29" s="25" t="s">
        <v>0</v>
      </c>
      <c r="B29" s="10">
        <f aca="true" t="shared" si="1" ref="B29:H29">SUM(B24:B28)</f>
        <v>923</v>
      </c>
      <c r="C29" s="10">
        <f t="shared" si="1"/>
        <v>23243.84</v>
      </c>
      <c r="D29" s="10">
        <f t="shared" si="1"/>
        <v>673</v>
      </c>
      <c r="E29" s="10">
        <f t="shared" si="1"/>
        <v>7157.86</v>
      </c>
      <c r="F29" s="10">
        <f t="shared" si="1"/>
        <v>236</v>
      </c>
      <c r="G29" s="10">
        <f t="shared" si="1"/>
        <v>1448.99</v>
      </c>
      <c r="H29" s="10">
        <f t="shared" si="1"/>
        <v>1849</v>
      </c>
      <c r="I29" s="10">
        <f>SUM(I24:I27)</f>
        <v>2088.63</v>
      </c>
      <c r="J29" s="10">
        <f>SUM(J24:J28)</f>
        <v>152</v>
      </c>
      <c r="K29" s="10">
        <f>SUM(K24:K28)</f>
        <v>988</v>
      </c>
      <c r="L29" s="78">
        <f>SUM(L24:L27)</f>
        <v>26897.07</v>
      </c>
      <c r="M29" s="77"/>
    </row>
    <row r="30" spans="1:13" ht="15.75" customHeight="1">
      <c r="A30" s="57" t="s">
        <v>71</v>
      </c>
      <c r="B30" s="80">
        <f>SUM(B24:B25)</f>
        <v>468</v>
      </c>
      <c r="C30" s="8">
        <f>B30*S23</f>
        <v>12949.560000000001</v>
      </c>
      <c r="D30" s="80">
        <f>SUM(D24:D25)</f>
        <v>201</v>
      </c>
      <c r="E30" s="66">
        <f>D30*S24</f>
        <v>2104.4700000000003</v>
      </c>
      <c r="F30" s="80">
        <f>SUM(F24:F25)</f>
        <v>97</v>
      </c>
      <c r="G30" s="66">
        <f>F30*S25</f>
        <v>879.7900000000001</v>
      </c>
      <c r="H30" s="80">
        <f>SUM(H24:H25)</f>
        <v>848</v>
      </c>
      <c r="I30" s="66">
        <f>H30*S26</f>
        <v>1034.56</v>
      </c>
      <c r="J30" s="63">
        <f>SUM(J24:J25)</f>
        <v>93</v>
      </c>
      <c r="K30" s="8">
        <f>J30*S27</f>
        <v>604.5</v>
      </c>
      <c r="L30" s="83">
        <f>SUM(C30,E30,G30,I30,K30)</f>
        <v>17572.880000000005</v>
      </c>
      <c r="M30" s="7" t="s">
        <v>81</v>
      </c>
    </row>
    <row r="31" spans="1:13" ht="15.75" customHeight="1">
      <c r="A31" s="57" t="s">
        <v>70</v>
      </c>
      <c r="B31" s="80">
        <f>SUM(B24:B26)</f>
        <v>623</v>
      </c>
      <c r="C31" s="8">
        <f>B31*W23</f>
        <v>16758.7</v>
      </c>
      <c r="D31" s="80">
        <f>SUM(D24:D26)</f>
        <v>377</v>
      </c>
      <c r="E31" s="66">
        <f>D31*W24</f>
        <v>4245.0199999999995</v>
      </c>
      <c r="F31" s="80">
        <f>SUM(F24:F26)</f>
        <v>148</v>
      </c>
      <c r="G31" s="66">
        <f>F31*W25</f>
        <v>461.76</v>
      </c>
      <c r="H31" s="80">
        <f>SUM(H24:H26)</f>
        <v>1190</v>
      </c>
      <c r="I31" s="8">
        <f>H31*W26</f>
        <v>2094.4</v>
      </c>
      <c r="J31" s="63">
        <f>SUM(J24:J26)</f>
        <v>126</v>
      </c>
      <c r="K31" s="66">
        <f>J31*W27</f>
        <v>819</v>
      </c>
      <c r="L31" s="83">
        <f>SUM(C31,E31,G31,I31,K31)</f>
        <v>24378.88</v>
      </c>
      <c r="M31" s="7" t="s">
        <v>81</v>
      </c>
    </row>
    <row r="32" spans="1:13" ht="15.75" customHeight="1">
      <c r="A32" s="35" t="s">
        <v>74</v>
      </c>
      <c r="B32" s="80">
        <f>SUM(B24:B27)</f>
        <v>696</v>
      </c>
      <c r="C32" s="8">
        <f>B32*AA23</f>
        <v>17532.24</v>
      </c>
      <c r="D32" s="80">
        <f>SUM(D24:D27)</f>
        <v>469</v>
      </c>
      <c r="E32" s="66">
        <f>D32*AA24</f>
        <v>6082.93</v>
      </c>
      <c r="F32" s="80">
        <f>SUM(F24:F27)</f>
        <v>196</v>
      </c>
      <c r="G32" s="66">
        <f>F32*AA25</f>
        <v>913.36</v>
      </c>
      <c r="H32" s="80">
        <f>SUM(H24:H27)</f>
        <v>1525</v>
      </c>
      <c r="I32" s="66">
        <f>H32*AA26</f>
        <v>2119.75</v>
      </c>
      <c r="J32" s="63">
        <f>SUM(J24:J27)</f>
        <v>142</v>
      </c>
      <c r="K32" s="66">
        <f>J32*AA27</f>
        <v>923</v>
      </c>
      <c r="L32" s="83">
        <f>SUM(C32,E32,G32,I32,K32)</f>
        <v>27571.280000000002</v>
      </c>
      <c r="M32" s="7" t="s">
        <v>81</v>
      </c>
    </row>
    <row r="33" spans="1:13" ht="15.75" customHeight="1">
      <c r="A33" s="35" t="s">
        <v>92</v>
      </c>
      <c r="B33" s="80">
        <f>SUM(B24:B28)</f>
        <v>923</v>
      </c>
      <c r="C33" s="8">
        <f>B33*AE23</f>
        <v>23508.809999999998</v>
      </c>
      <c r="D33" s="80">
        <f>SUM(D24:D28)</f>
        <v>673</v>
      </c>
      <c r="E33" s="66">
        <f>D33*AE24</f>
        <v>6588.669999999999</v>
      </c>
      <c r="F33" s="80">
        <f>SUM(F24:F28)</f>
        <v>236</v>
      </c>
      <c r="G33" s="66">
        <f>F33*AE25</f>
        <v>1099.76</v>
      </c>
      <c r="H33" s="80">
        <f>SUM(H24:H28)</f>
        <v>1849</v>
      </c>
      <c r="I33" s="66">
        <f>H33*AE26</f>
        <v>2570.1099999999997</v>
      </c>
      <c r="J33" s="63">
        <f>SUM(J24:J28)</f>
        <v>152</v>
      </c>
      <c r="K33" s="66">
        <f>J33*AE27</f>
        <v>988</v>
      </c>
      <c r="L33" s="83">
        <f>SUM(C33,E33,G33,I33,K33)</f>
        <v>34755.34999999999</v>
      </c>
      <c r="M33" s="7" t="s">
        <v>81</v>
      </c>
    </row>
    <row r="34" spans="1:19" ht="21" customHeight="1">
      <c r="A34" s="165" t="s">
        <v>59</v>
      </c>
      <c r="B34" s="165"/>
      <c r="C34" s="165"/>
      <c r="D34" s="165"/>
      <c r="E34" s="165"/>
      <c r="F34" s="165"/>
      <c r="G34" s="165"/>
      <c r="H34" s="165"/>
      <c r="I34" s="165"/>
      <c r="J34" s="165"/>
      <c r="K34" s="165"/>
      <c r="L34" s="165"/>
      <c r="M34" s="49"/>
      <c r="S34" s="13"/>
    </row>
    <row r="35" spans="1:13" ht="21" customHeight="1">
      <c r="A35" s="165"/>
      <c r="B35" s="165"/>
      <c r="C35" s="165"/>
      <c r="D35" s="165"/>
      <c r="E35" s="165"/>
      <c r="F35" s="165"/>
      <c r="G35" s="165"/>
      <c r="H35" s="165"/>
      <c r="I35" s="165"/>
      <c r="J35" s="165"/>
      <c r="K35" s="165"/>
      <c r="L35" s="165"/>
      <c r="M35" s="49"/>
    </row>
    <row r="36" spans="1:13" ht="15.75" customHeight="1">
      <c r="A36" s="165"/>
      <c r="B36" s="165"/>
      <c r="C36" s="165"/>
      <c r="D36" s="165"/>
      <c r="E36" s="165"/>
      <c r="F36" s="165"/>
      <c r="G36" s="165"/>
      <c r="H36" s="165"/>
      <c r="I36" s="165"/>
      <c r="J36" s="165"/>
      <c r="K36" s="165"/>
      <c r="L36" s="165"/>
      <c r="M36" s="49"/>
    </row>
    <row r="37" spans="1:13" ht="15.75" customHeight="1">
      <c r="A37" s="165"/>
      <c r="B37" s="165"/>
      <c r="C37" s="165"/>
      <c r="D37" s="165"/>
      <c r="E37" s="165"/>
      <c r="F37" s="165"/>
      <c r="G37" s="165"/>
      <c r="H37" s="165"/>
      <c r="I37" s="165"/>
      <c r="J37" s="165"/>
      <c r="K37" s="165"/>
      <c r="L37" s="165"/>
      <c r="M37" s="49"/>
    </row>
    <row r="38" ht="15.75" customHeight="1">
      <c r="A38" s="1"/>
    </row>
    <row r="40" ht="18" customHeight="1"/>
    <row r="41" ht="18" customHeight="1"/>
    <row r="43" ht="15" customHeight="1"/>
    <row r="44" ht="16.5" customHeight="1"/>
    <row r="45" ht="16.5" customHeight="1"/>
    <row r="46" ht="16.5" customHeight="1"/>
  </sheetData>
  <sheetProtection/>
  <mergeCells count="25">
    <mergeCell ref="AE5:AH5"/>
    <mergeCell ref="AE22:AH22"/>
    <mergeCell ref="AA5:AD5"/>
    <mergeCell ref="AA22:AD22"/>
    <mergeCell ref="S22:U22"/>
    <mergeCell ref="W22:Z22"/>
    <mergeCell ref="A34:L37"/>
    <mergeCell ref="B22:C22"/>
    <mergeCell ref="D22:E22"/>
    <mergeCell ref="F22:G22"/>
    <mergeCell ref="H22:I22"/>
    <mergeCell ref="J22:K22"/>
    <mergeCell ref="N22:Q22"/>
    <mergeCell ref="N5:Q5"/>
    <mergeCell ref="S5:U5"/>
    <mergeCell ref="W5:Z5"/>
    <mergeCell ref="A17:L18"/>
    <mergeCell ref="A19:L19"/>
    <mergeCell ref="A20:E20"/>
    <mergeCell ref="A3:E3"/>
    <mergeCell ref="B5:C5"/>
    <mergeCell ref="D5:E5"/>
    <mergeCell ref="F5:G5"/>
    <mergeCell ref="H5:I5"/>
    <mergeCell ref="J5:K5"/>
  </mergeCells>
  <printOptions horizontalCentered="1"/>
  <pageMargins left="0.7874015748031497" right="0.7086614173228347" top="0.7874015748031497" bottom="0.7874015748031497" header="0.35433070866141736" footer="0.2755905511811024"/>
  <pageSetup firstPageNumber="29" useFirstPageNumber="1" fitToHeight="1" fitToWidth="1" horizontalDpi="600" verticalDpi="600" orientation="landscape" paperSize="9" scale="67"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2022-07-28T02:49:04Z</dcterms:created>
  <dcterms:modified xsi:type="dcterms:W3CDTF">2022-07-28T02:49:04Z</dcterms:modified>
  <cp:category/>
  <cp:version/>
  <cp:contentType/>
  <cp:contentStatus/>
</cp:coreProperties>
</file>