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33" sheetId="1" r:id="rId1"/>
  </sheets>
  <definedNames>
    <definedName name="_xlnm.Print_Area" localSheetId="0">'33'!$B$2:$N$61,'33'!$P$2:$AA$61</definedName>
  </definedNames>
  <calcPr fullCalcOnLoad="1"/>
</workbook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<sst xmlns="http://schemas.openxmlformats.org/spreadsheetml/2006/main" count="172" uniqueCount="119">
  <si>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</si>
  <si>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</si>
  <si>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</si>
  <si>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</si>
  <si>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</si>
  <si>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</si>
  <si>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</si>
  <si>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</si>
  <si>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</si>
  <si>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</si>
  <si>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</si>
  <si>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</si>
  <si>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</si>
  <si>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</si>
  <si>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</si>
  <si>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</si>
  <si>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</si>
  <si>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</si>
  <si>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</si>
  <si>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</si>
  <si>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</si>
  <si>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</si>
  <si>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</si>
  <si>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</si>
  <si>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</si>
  <si>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</si>
  <si>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</si>
  <si>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</si>
  <si>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</si>
  <si>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</si>
  <si>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</si>
  <si>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</si>
  <si>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</si>
  <si>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</si>
  <si>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</si>
  <si>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</si>
  <si>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</si>
  <si>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印章偽造</t>
  </si>
  <si>
    <t>汚職</t>
  </si>
  <si>
    <t>汚職</t>
  </si>
  <si>
    <t>うち)</t>
  </si>
  <si>
    <t>うち)</t>
  </si>
  <si>
    <t>賄賂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</si>
  <si>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</si>
  <si>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</si>
  <si>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</si>
  <si>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</si>
  <si>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</si>
  <si>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</si>
  <si>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</si>
  <si>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強制わいせつ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</si>
  <si>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</si>
  <si>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</si>
  <si>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</si>
  <si>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</si>
  <si>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</si>
  <si>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</si>
  <si>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</si>
  <si>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</si>
  <si>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</si>
  <si>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</si>
  <si>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t>嬰児殺</t>
  </si>
  <si>
    <t>わいせつ</t>
  </si>
  <si>
    <t>うち)</t>
  </si>
  <si>
    <t>嬰児殺</t>
  </si>
  <si>
    <t>粗暴犯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</si>
  <si>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</si>
  <si>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</si>
  <si>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</si>
  <si>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</si>
  <si>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</si>
  <si>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</si>
  <si>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</si>
  <si>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</si>
  <si>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</si>
  <si>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</si>
  <si>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</si>
  <si>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</si>
  <si>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</si>
  <si>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</si>
  <si>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</si>
  <si>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</si>
  <si>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</si>
  <si>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</si>
  <si>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</si>
  <si>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</si>
  <si>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</si>
  <si>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 xml:space="preserve">            　　交通手段
  罪  種</t>
  </si>
  <si>
    <r>
      <t xml:space="preserve">交通手段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</si>
  <si>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計</t>
  </si>
  <si>
    <t>盗難車以外の</t>
  </si>
  <si>
    <t>自動車・オートバイ</t>
  </si>
  <si>
    <t xml:space="preserve"> その他の
自動車</t>
  </si>
  <si>
    <t xml:space="preserve"> タクシー・
ハイヤー</t>
  </si>
  <si>
    <t>自己所有の
自動車</t>
  </si>
  <si>
    <t>自動車</t>
  </si>
  <si>
    <t>自転車</t>
  </si>
  <si>
    <t>走時の交通手段別　検挙件数</t>
  </si>
  <si>
    <t>検挙２３３</t>
  </si>
  <si>
    <t>検挙２３４</t>
  </si>
  <si>
    <t>33　罪種別   主たる被疑者の逃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</si>
  <si>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</si>
  <si>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</si>
  <si>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</si>
  <si>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</si>
  <si>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</si>
  <si>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</si>
  <si>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</si>
  <si>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</si>
  <si>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</si>
  <si>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</si>
  <si>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</si>
  <si>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盗難以外</t>
  </si>
  <si>
    <t>盗難</t>
  </si>
  <si>
    <t>注　解決事件を除く。</t>
  </si>
  <si>
    <t>略取誘拐・人身売買</t>
  </si>
  <si>
    <t>支払用カード偽造</t>
  </si>
  <si>
    <t>その他(公共交通機関等)</t>
  </si>
  <si>
    <t>徒歩・該当なし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</si>
</sst>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7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38" fontId="0" fillId="0" borderId="26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27" xfId="0" applyNumberFormat="1" applyFont="1" applyFill="1" applyBorder="1" applyAlignment="1" applyProtection="1">
      <alignment horizontal="distributed" vertical="center" wrapText="1"/>
      <protection/>
    </xf>
    <xf numFmtId="38" fontId="0" fillId="0" borderId="28" xfId="0" applyNumberFormat="1" applyFont="1" applyFill="1" applyBorder="1" applyAlignment="1" applyProtection="1">
      <alignment horizontal="distributed" vertical="center" wrapText="1"/>
      <protection/>
    </xf>
    <xf numFmtId="38" fontId="0" fillId="0" borderId="28" xfId="0" applyNumberFormat="1" applyFont="1" applyFill="1" applyBorder="1" applyAlignment="1">
      <alignment horizontal="distributed" vertical="center" wrapText="1"/>
    </xf>
    <xf numFmtId="38" fontId="0" fillId="0" borderId="29" xfId="0" applyNumberFormat="1" applyFont="1" applyFill="1" applyBorder="1" applyAlignment="1">
      <alignment horizontal="distributed" vertical="center" wrapText="1"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8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7" fillId="0" borderId="14" xfId="0" applyFont="1" applyFill="1" applyBorder="1" applyAlignment="1">
      <alignment horizontal="distributed"/>
    </xf>
    <xf numFmtId="38" fontId="0" fillId="0" borderId="19" xfId="0" applyNumberFormat="1" applyFont="1" applyFill="1" applyBorder="1" applyAlignment="1" applyProtection="1">
      <alignment horizontal="left"/>
      <protection/>
    </xf>
    <xf numFmtId="38" fontId="0" fillId="0" borderId="29" xfId="0" applyNumberFormat="1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3" sqref="H3"/>
    </sheetView>
  </sheetViews>
  <sheetFormatPr defaultColWidth="9.125" defaultRowHeight="12.75"/>
  <cols>
    <col min="1" max="1" width="2.625" style="2" customWidth="1"/>
    <col min="2" max="6" width="2.625" style="1" customWidth="1"/>
    <col min="7" max="7" width="14.875" style="1" customWidth="1"/>
    <col min="8" max="14" width="10.625" style="2" customWidth="1"/>
    <col min="15" max="15" width="4.625" style="3" customWidth="1"/>
    <col min="16" max="21" width="11.625" style="2" customWidth="1"/>
    <col min="22" max="26" width="2.625" style="1" customWidth="1"/>
    <col min="27" max="27" width="14.875" style="1" customWidth="1"/>
    <col min="28" max="16384" width="9.125" style="2" customWidth="1"/>
  </cols>
  <sheetData>
    <row r="1" spans="2:16" ht="12">
      <c r="B1" s="1" t="s">
        <v>98</v>
      </c>
      <c r="P1" s="2" t="s">
        <v>99</v>
      </c>
    </row>
    <row r="2" spans="2:27" s="5" customFormat="1" ht="14.25">
      <c r="B2" s="4"/>
      <c r="C2" s="4"/>
      <c r="D2" s="4"/>
      <c r="E2" s="4"/>
      <c r="F2" s="4"/>
      <c r="G2" s="4"/>
      <c r="H2" s="57" t="s">
        <v>100</v>
      </c>
      <c r="I2" s="57"/>
      <c r="J2" s="57"/>
      <c r="K2" s="57"/>
      <c r="L2" s="57"/>
      <c r="M2" s="57"/>
      <c r="N2" s="4"/>
      <c r="O2" s="4"/>
      <c r="P2" s="4"/>
      <c r="Q2" s="57" t="s">
        <v>97</v>
      </c>
      <c r="R2" s="57"/>
      <c r="S2" s="57"/>
      <c r="T2" s="57"/>
      <c r="U2" s="57"/>
      <c r="V2" s="4"/>
      <c r="W2" s="4"/>
      <c r="X2" s="4"/>
      <c r="Y2" s="4"/>
      <c r="Z2" s="4"/>
      <c r="AA2" s="4"/>
    </row>
    <row r="3" spans="2:27" s="7" customFormat="1" ht="12" thickBot="1">
      <c r="B3" s="89" t="s">
        <v>114</v>
      </c>
      <c r="C3" s="89"/>
      <c r="D3" s="89"/>
      <c r="E3" s="89"/>
      <c r="F3" s="89"/>
      <c r="G3" s="8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>
      <c r="B4" s="60" t="s">
        <v>87</v>
      </c>
      <c r="C4" s="60"/>
      <c r="D4" s="60"/>
      <c r="E4" s="60"/>
      <c r="F4" s="60"/>
      <c r="G4" s="61"/>
      <c r="H4" s="64" t="s">
        <v>3</v>
      </c>
      <c r="I4" s="66" t="s">
        <v>0</v>
      </c>
      <c r="J4" s="67"/>
      <c r="K4" s="90"/>
      <c r="L4" s="66" t="s">
        <v>90</v>
      </c>
      <c r="M4" s="67"/>
      <c r="N4" s="67"/>
      <c r="O4" s="8"/>
      <c r="P4" s="68" t="s">
        <v>91</v>
      </c>
      <c r="Q4" s="68"/>
      <c r="R4" s="69"/>
      <c r="S4" s="64" t="s">
        <v>96</v>
      </c>
      <c r="T4" s="70" t="s">
        <v>117</v>
      </c>
      <c r="U4" s="70" t="s">
        <v>118</v>
      </c>
      <c r="V4" s="84" t="s">
        <v>88</v>
      </c>
      <c r="W4" s="85"/>
      <c r="X4" s="85"/>
      <c r="Y4" s="85"/>
      <c r="Z4" s="85"/>
      <c r="AA4" s="85"/>
      <c r="AB4" s="9" t="s">
        <v>101</v>
      </c>
      <c r="AC4" s="9"/>
      <c r="AD4" s="9"/>
    </row>
    <row r="5" spans="2:30" s="10" customFormat="1" ht="36">
      <c r="B5" s="62"/>
      <c r="C5" s="62"/>
      <c r="D5" s="62"/>
      <c r="E5" s="62"/>
      <c r="F5" s="62"/>
      <c r="G5" s="63"/>
      <c r="H5" s="65"/>
      <c r="I5" s="12" t="s">
        <v>89</v>
      </c>
      <c r="J5" s="12" t="s">
        <v>95</v>
      </c>
      <c r="K5" s="13" t="s">
        <v>1</v>
      </c>
      <c r="L5" s="13" t="s">
        <v>89</v>
      </c>
      <c r="M5" s="12" t="s">
        <v>94</v>
      </c>
      <c r="N5" s="12" t="s">
        <v>2</v>
      </c>
      <c r="O5" s="14"/>
      <c r="P5" s="15" t="s">
        <v>93</v>
      </c>
      <c r="Q5" s="16" t="s">
        <v>92</v>
      </c>
      <c r="R5" s="11" t="s">
        <v>1</v>
      </c>
      <c r="S5" s="65"/>
      <c r="T5" s="65"/>
      <c r="U5" s="65"/>
      <c r="V5" s="86"/>
      <c r="W5" s="87"/>
      <c r="X5" s="87"/>
      <c r="Y5" s="87"/>
      <c r="Z5" s="87"/>
      <c r="AA5" s="87"/>
      <c r="AB5" s="9" t="s">
        <v>111</v>
      </c>
      <c r="AC5" s="9" t="s">
        <v>113</v>
      </c>
      <c r="AD5" s="9" t="s">
        <v>112</v>
      </c>
    </row>
    <row r="6" spans="2:30" s="25" customFormat="1" ht="15" customHeight="1">
      <c r="B6" s="58" t="s">
        <v>4</v>
      </c>
      <c r="C6" s="58"/>
      <c r="D6" s="58"/>
      <c r="E6" s="58"/>
      <c r="F6" s="58"/>
      <c r="G6" s="59"/>
      <c r="H6" s="18">
        <f>SUM(J6:K6,M6:N6,P6:U6)</f>
        <v>452043</v>
      </c>
      <c r="I6" s="18">
        <f>SUM(J6:K6)</f>
        <v>27172</v>
      </c>
      <c r="J6" s="19">
        <v>19453</v>
      </c>
      <c r="K6" s="19">
        <v>7719</v>
      </c>
      <c r="L6" s="18">
        <f>SUM(M6:N6,P6:R6)</f>
        <v>93731</v>
      </c>
      <c r="M6" s="19">
        <v>62542</v>
      </c>
      <c r="N6" s="20">
        <v>4579</v>
      </c>
      <c r="O6" s="21"/>
      <c r="P6" s="22">
        <v>1778</v>
      </c>
      <c r="Q6" s="19">
        <v>17489</v>
      </c>
      <c r="R6" s="19">
        <v>7343</v>
      </c>
      <c r="S6" s="19">
        <v>81402</v>
      </c>
      <c r="T6" s="19">
        <v>4925</v>
      </c>
      <c r="U6" s="19">
        <v>244813</v>
      </c>
      <c r="V6" s="88" t="s">
        <v>4</v>
      </c>
      <c r="W6" s="58"/>
      <c r="X6" s="58"/>
      <c r="Y6" s="58"/>
      <c r="Z6" s="58"/>
      <c r="AA6" s="58"/>
      <c r="AB6" s="24">
        <f>SUM(I6,L6,S6:U6)-H6</f>
        <v>0</v>
      </c>
      <c r="AC6" s="24">
        <f>SUM(J6:K6)-I6</f>
        <v>0</v>
      </c>
      <c r="AD6" s="24">
        <f>SUM(M6:N6,P6:R6)-L6</f>
        <v>0</v>
      </c>
    </row>
    <row r="7" spans="2:30" s="25" customFormat="1" ht="15" customHeight="1">
      <c r="B7" s="17"/>
      <c r="C7" s="58" t="s">
        <v>5</v>
      </c>
      <c r="D7" s="58"/>
      <c r="E7" s="58"/>
      <c r="F7" s="58"/>
      <c r="G7" s="59"/>
      <c r="H7" s="18">
        <f aca="true" t="shared" si="0" ref="H7:H61">SUM(J7:K7,M7:N7,P7:U7)</f>
        <v>5064</v>
      </c>
      <c r="I7" s="18">
        <f aca="true" t="shared" si="1" ref="I7:I61">SUM(J7:K7)</f>
        <v>184</v>
      </c>
      <c r="J7" s="19">
        <v>137</v>
      </c>
      <c r="K7" s="19">
        <v>47</v>
      </c>
      <c r="L7" s="18">
        <f aca="true" t="shared" si="2" ref="L7:L61">SUM(M7:N7,P7:R7)</f>
        <v>1243</v>
      </c>
      <c r="M7" s="19">
        <v>812</v>
      </c>
      <c r="N7" s="18">
        <v>25</v>
      </c>
      <c r="O7" s="21"/>
      <c r="P7" s="26">
        <v>36</v>
      </c>
      <c r="Q7" s="19">
        <v>228</v>
      </c>
      <c r="R7" s="19">
        <v>142</v>
      </c>
      <c r="S7" s="19">
        <v>354</v>
      </c>
      <c r="T7" s="19">
        <v>44</v>
      </c>
      <c r="U7" s="19">
        <v>3239</v>
      </c>
      <c r="V7" s="23"/>
      <c r="W7" s="58" t="s">
        <v>5</v>
      </c>
      <c r="X7" s="58"/>
      <c r="Y7" s="58"/>
      <c r="Z7" s="58"/>
      <c r="AA7" s="58"/>
      <c r="AB7" s="24">
        <f aca="true" t="shared" si="3" ref="AB7:AB61">SUM(I7,L7,S7:U7)-H7</f>
        <v>0</v>
      </c>
      <c r="AC7" s="24">
        <f aca="true" t="shared" si="4" ref="AC7:AC61">SUM(J7:K7)-I7</f>
        <v>0</v>
      </c>
      <c r="AD7" s="24">
        <f aca="true" t="shared" si="5" ref="AD7:AD61">SUM(M7:N7,P7:R7)-L7</f>
        <v>0</v>
      </c>
    </row>
    <row r="8" spans="2:30" s="34" customFormat="1" ht="12.75" customHeight="1">
      <c r="B8" s="27"/>
      <c r="C8" s="27"/>
      <c r="D8" s="71" t="s">
        <v>6</v>
      </c>
      <c r="E8" s="71"/>
      <c r="F8" s="71"/>
      <c r="G8" s="72"/>
      <c r="H8" s="18">
        <f t="shared" si="0"/>
        <v>941</v>
      </c>
      <c r="I8" s="18">
        <f t="shared" si="1"/>
        <v>13</v>
      </c>
      <c r="J8" s="55">
        <v>13</v>
      </c>
      <c r="K8" s="55">
        <v>0</v>
      </c>
      <c r="L8" s="18">
        <f t="shared" si="2"/>
        <v>130</v>
      </c>
      <c r="M8" s="55">
        <v>81</v>
      </c>
      <c r="N8" s="30">
        <v>1</v>
      </c>
      <c r="O8" s="31"/>
      <c r="P8" s="32">
        <v>9</v>
      </c>
      <c r="Q8" s="29">
        <v>32</v>
      </c>
      <c r="R8" s="29">
        <v>7</v>
      </c>
      <c r="S8" s="29">
        <v>31</v>
      </c>
      <c r="T8" s="29">
        <v>12</v>
      </c>
      <c r="U8" s="29">
        <v>755</v>
      </c>
      <c r="V8" s="33"/>
      <c r="W8" s="27"/>
      <c r="X8" s="71" t="s">
        <v>6</v>
      </c>
      <c r="Y8" s="71"/>
      <c r="Z8" s="71"/>
      <c r="AA8" s="71"/>
      <c r="AB8" s="24">
        <f t="shared" si="3"/>
        <v>0</v>
      </c>
      <c r="AC8" s="24">
        <f t="shared" si="4"/>
        <v>0</v>
      </c>
      <c r="AD8" s="24">
        <f t="shared" si="5"/>
        <v>0</v>
      </c>
    </row>
    <row r="9" spans="2:30" s="34" customFormat="1" ht="12.75" customHeight="1">
      <c r="B9" s="27"/>
      <c r="C9" s="27"/>
      <c r="D9" s="27"/>
      <c r="E9" s="71" t="s">
        <v>7</v>
      </c>
      <c r="F9" s="71"/>
      <c r="G9" s="72"/>
      <c r="H9" s="18">
        <f t="shared" si="0"/>
        <v>883</v>
      </c>
      <c r="I9" s="18">
        <f t="shared" si="1"/>
        <v>13</v>
      </c>
      <c r="J9" s="56">
        <v>13</v>
      </c>
      <c r="K9" s="56">
        <v>0</v>
      </c>
      <c r="L9" s="18">
        <f t="shared" si="2"/>
        <v>121</v>
      </c>
      <c r="M9" s="56">
        <v>76</v>
      </c>
      <c r="N9" s="36">
        <v>1</v>
      </c>
      <c r="O9" s="31"/>
      <c r="P9" s="37">
        <v>8</v>
      </c>
      <c r="Q9" s="35">
        <v>29</v>
      </c>
      <c r="R9" s="35">
        <v>7</v>
      </c>
      <c r="S9" s="35">
        <v>30</v>
      </c>
      <c r="T9" s="35">
        <v>10</v>
      </c>
      <c r="U9" s="35">
        <v>709</v>
      </c>
      <c r="V9" s="33"/>
      <c r="W9" s="27"/>
      <c r="X9" s="27"/>
      <c r="Y9" s="71" t="s">
        <v>7</v>
      </c>
      <c r="Z9" s="71"/>
      <c r="AA9" s="71"/>
      <c r="AB9" s="24">
        <f t="shared" si="3"/>
        <v>0</v>
      </c>
      <c r="AC9" s="24">
        <f t="shared" si="4"/>
        <v>0</v>
      </c>
      <c r="AD9" s="24">
        <f t="shared" si="5"/>
        <v>0</v>
      </c>
    </row>
    <row r="10" spans="2:30" s="34" customFormat="1" ht="12.75" customHeight="1">
      <c r="B10" s="27"/>
      <c r="C10" s="27"/>
      <c r="D10" s="27"/>
      <c r="E10" s="71" t="s">
        <v>61</v>
      </c>
      <c r="F10" s="71"/>
      <c r="G10" s="72"/>
      <c r="H10" s="18">
        <f t="shared" si="0"/>
        <v>19</v>
      </c>
      <c r="I10" s="18">
        <f t="shared" si="1"/>
        <v>0</v>
      </c>
      <c r="J10" s="56">
        <v>0</v>
      </c>
      <c r="K10" s="56">
        <v>0</v>
      </c>
      <c r="L10" s="18">
        <f t="shared" si="2"/>
        <v>3</v>
      </c>
      <c r="M10" s="56">
        <v>2</v>
      </c>
      <c r="N10" s="36">
        <v>0</v>
      </c>
      <c r="O10" s="31"/>
      <c r="P10" s="37">
        <v>0</v>
      </c>
      <c r="Q10" s="35">
        <v>1</v>
      </c>
      <c r="R10" s="35">
        <v>0</v>
      </c>
      <c r="S10" s="35">
        <v>1</v>
      </c>
      <c r="T10" s="35">
        <v>0</v>
      </c>
      <c r="U10" s="35">
        <v>15</v>
      </c>
      <c r="V10" s="33"/>
      <c r="W10" s="27"/>
      <c r="X10" s="27"/>
      <c r="Y10" s="71" t="s">
        <v>64</v>
      </c>
      <c r="Z10" s="71"/>
      <c r="AA10" s="71"/>
      <c r="AB10" s="24">
        <f t="shared" si="3"/>
        <v>0</v>
      </c>
      <c r="AC10" s="24">
        <f t="shared" si="4"/>
        <v>0</v>
      </c>
      <c r="AD10" s="24">
        <f t="shared" si="5"/>
        <v>0</v>
      </c>
    </row>
    <row r="11" spans="2:30" s="34" customFormat="1" ht="12.75" customHeight="1">
      <c r="B11" s="27"/>
      <c r="C11" s="27"/>
      <c r="D11" s="27"/>
      <c r="E11" s="71" t="s">
        <v>8</v>
      </c>
      <c r="F11" s="71"/>
      <c r="G11" s="72"/>
      <c r="H11" s="18">
        <f t="shared" si="0"/>
        <v>18</v>
      </c>
      <c r="I11" s="18">
        <f t="shared" si="1"/>
        <v>0</v>
      </c>
      <c r="J11" s="56">
        <v>0</v>
      </c>
      <c r="K11" s="56">
        <v>0</v>
      </c>
      <c r="L11" s="18">
        <f t="shared" si="2"/>
        <v>2</v>
      </c>
      <c r="M11" s="56">
        <v>1</v>
      </c>
      <c r="N11" s="36">
        <v>0</v>
      </c>
      <c r="O11" s="31"/>
      <c r="P11" s="37">
        <v>0</v>
      </c>
      <c r="Q11" s="35">
        <v>1</v>
      </c>
      <c r="R11" s="35">
        <v>0</v>
      </c>
      <c r="S11" s="35">
        <v>0</v>
      </c>
      <c r="T11" s="35">
        <v>0</v>
      </c>
      <c r="U11" s="35">
        <v>16</v>
      </c>
      <c r="V11" s="33"/>
      <c r="W11" s="27"/>
      <c r="X11" s="27"/>
      <c r="Y11" s="71" t="s">
        <v>8</v>
      </c>
      <c r="Z11" s="71"/>
      <c r="AA11" s="71"/>
      <c r="AB11" s="24">
        <f t="shared" si="3"/>
        <v>0</v>
      </c>
      <c r="AC11" s="24">
        <f t="shared" si="4"/>
        <v>0</v>
      </c>
      <c r="AD11" s="24">
        <f t="shared" si="5"/>
        <v>0</v>
      </c>
    </row>
    <row r="12" spans="2:30" s="34" customFormat="1" ht="12.75" customHeight="1">
      <c r="B12" s="27"/>
      <c r="C12" s="27"/>
      <c r="D12" s="27"/>
      <c r="E12" s="71" t="s">
        <v>9</v>
      </c>
      <c r="F12" s="71"/>
      <c r="G12" s="72"/>
      <c r="H12" s="18">
        <f t="shared" si="0"/>
        <v>21</v>
      </c>
      <c r="I12" s="18">
        <f t="shared" si="1"/>
        <v>0</v>
      </c>
      <c r="J12" s="56">
        <v>0</v>
      </c>
      <c r="K12" s="56">
        <v>0</v>
      </c>
      <c r="L12" s="18">
        <f t="shared" si="2"/>
        <v>4</v>
      </c>
      <c r="M12" s="56">
        <v>2</v>
      </c>
      <c r="N12" s="36">
        <v>0</v>
      </c>
      <c r="O12" s="31"/>
      <c r="P12" s="37">
        <v>1</v>
      </c>
      <c r="Q12" s="35">
        <v>1</v>
      </c>
      <c r="R12" s="35">
        <v>0</v>
      </c>
      <c r="S12" s="35">
        <v>0</v>
      </c>
      <c r="T12" s="35">
        <v>2</v>
      </c>
      <c r="U12" s="35">
        <v>15</v>
      </c>
      <c r="V12" s="33"/>
      <c r="W12" s="27"/>
      <c r="X12" s="27"/>
      <c r="Y12" s="71" t="s">
        <v>9</v>
      </c>
      <c r="Z12" s="71"/>
      <c r="AA12" s="71"/>
      <c r="AB12" s="24">
        <f t="shared" si="3"/>
        <v>0</v>
      </c>
      <c r="AC12" s="24">
        <f t="shared" si="4"/>
        <v>0</v>
      </c>
      <c r="AD12" s="24">
        <f t="shared" si="5"/>
        <v>0</v>
      </c>
    </row>
    <row r="13" spans="2:30" s="34" customFormat="1" ht="15" customHeight="1">
      <c r="B13" s="27"/>
      <c r="C13" s="27"/>
      <c r="D13" s="71" t="s">
        <v>10</v>
      </c>
      <c r="E13" s="71"/>
      <c r="F13" s="71"/>
      <c r="G13" s="72"/>
      <c r="H13" s="18">
        <f t="shared" si="0"/>
        <v>2354</v>
      </c>
      <c r="I13" s="18">
        <f t="shared" si="1"/>
        <v>162</v>
      </c>
      <c r="J13" s="55">
        <v>116</v>
      </c>
      <c r="K13" s="55">
        <v>46</v>
      </c>
      <c r="L13" s="18">
        <f t="shared" si="2"/>
        <v>705</v>
      </c>
      <c r="M13" s="55">
        <v>428</v>
      </c>
      <c r="N13" s="30">
        <v>18</v>
      </c>
      <c r="O13" s="31"/>
      <c r="P13" s="32">
        <v>21</v>
      </c>
      <c r="Q13" s="29">
        <v>136</v>
      </c>
      <c r="R13" s="29">
        <v>102</v>
      </c>
      <c r="S13" s="29">
        <v>190</v>
      </c>
      <c r="T13" s="29">
        <v>12</v>
      </c>
      <c r="U13" s="29">
        <v>1285</v>
      </c>
      <c r="V13" s="33"/>
      <c r="W13" s="27"/>
      <c r="X13" s="71" t="s">
        <v>10</v>
      </c>
      <c r="Y13" s="71"/>
      <c r="Z13" s="71"/>
      <c r="AA13" s="71"/>
      <c r="AB13" s="24">
        <f t="shared" si="3"/>
        <v>0</v>
      </c>
      <c r="AC13" s="24">
        <f t="shared" si="4"/>
        <v>0</v>
      </c>
      <c r="AD13" s="24">
        <f t="shared" si="5"/>
        <v>0</v>
      </c>
    </row>
    <row r="14" spans="2:30" s="34" customFormat="1" ht="12.75" customHeight="1">
      <c r="B14" s="27"/>
      <c r="C14" s="27"/>
      <c r="D14" s="27"/>
      <c r="E14" s="71" t="s">
        <v>11</v>
      </c>
      <c r="F14" s="71"/>
      <c r="G14" s="72"/>
      <c r="H14" s="18">
        <f t="shared" si="0"/>
        <v>30</v>
      </c>
      <c r="I14" s="18">
        <f t="shared" si="1"/>
        <v>2</v>
      </c>
      <c r="J14" s="56">
        <v>2</v>
      </c>
      <c r="K14" s="56">
        <v>0</v>
      </c>
      <c r="L14" s="18">
        <f t="shared" si="2"/>
        <v>11</v>
      </c>
      <c r="M14" s="56">
        <v>7</v>
      </c>
      <c r="N14" s="36">
        <v>1</v>
      </c>
      <c r="O14" s="31"/>
      <c r="P14" s="37">
        <v>2</v>
      </c>
      <c r="Q14" s="35">
        <v>1</v>
      </c>
      <c r="R14" s="35">
        <v>0</v>
      </c>
      <c r="S14" s="35">
        <v>3</v>
      </c>
      <c r="T14" s="35">
        <v>0</v>
      </c>
      <c r="U14" s="35">
        <v>14</v>
      </c>
      <c r="V14" s="33"/>
      <c r="W14" s="27"/>
      <c r="X14" s="27"/>
      <c r="Y14" s="71" t="s">
        <v>11</v>
      </c>
      <c r="Z14" s="71"/>
      <c r="AA14" s="71"/>
      <c r="AB14" s="24">
        <f t="shared" si="3"/>
        <v>0</v>
      </c>
      <c r="AC14" s="24">
        <f t="shared" si="4"/>
        <v>0</v>
      </c>
      <c r="AD14" s="24">
        <f t="shared" si="5"/>
        <v>0</v>
      </c>
    </row>
    <row r="15" spans="2:30" s="34" customFormat="1" ht="12.75" customHeight="1">
      <c r="B15" s="27"/>
      <c r="C15" s="27"/>
      <c r="D15" s="27"/>
      <c r="E15" s="71" t="s">
        <v>12</v>
      </c>
      <c r="F15" s="71"/>
      <c r="G15" s="72"/>
      <c r="H15" s="18">
        <f t="shared" si="0"/>
        <v>827</v>
      </c>
      <c r="I15" s="18">
        <f t="shared" si="1"/>
        <v>55</v>
      </c>
      <c r="J15" s="56">
        <v>41</v>
      </c>
      <c r="K15" s="56">
        <v>14</v>
      </c>
      <c r="L15" s="18">
        <f t="shared" si="2"/>
        <v>229</v>
      </c>
      <c r="M15" s="56">
        <v>120</v>
      </c>
      <c r="N15" s="36">
        <v>9</v>
      </c>
      <c r="O15" s="31"/>
      <c r="P15" s="37">
        <v>8</v>
      </c>
      <c r="Q15" s="35">
        <v>51</v>
      </c>
      <c r="R15" s="35">
        <v>41</v>
      </c>
      <c r="S15" s="54">
        <v>63</v>
      </c>
      <c r="T15" s="35">
        <v>4</v>
      </c>
      <c r="U15" s="35">
        <v>476</v>
      </c>
      <c r="V15" s="33"/>
      <c r="W15" s="27"/>
      <c r="X15" s="27"/>
      <c r="Y15" s="71" t="s">
        <v>12</v>
      </c>
      <c r="Z15" s="71"/>
      <c r="AA15" s="71"/>
      <c r="AB15" s="24">
        <f t="shared" si="3"/>
        <v>0</v>
      </c>
      <c r="AC15" s="24">
        <f t="shared" si="4"/>
        <v>0</v>
      </c>
      <c r="AD15" s="24">
        <f t="shared" si="5"/>
        <v>0</v>
      </c>
    </row>
    <row r="16" spans="2:30" s="34" customFormat="1" ht="12.75" customHeight="1">
      <c r="B16" s="27"/>
      <c r="C16" s="27"/>
      <c r="D16" s="27"/>
      <c r="E16" s="71" t="s">
        <v>13</v>
      </c>
      <c r="F16" s="71"/>
      <c r="G16" s="72"/>
      <c r="H16" s="18">
        <f t="shared" si="0"/>
        <v>58</v>
      </c>
      <c r="I16" s="18">
        <f t="shared" si="1"/>
        <v>2</v>
      </c>
      <c r="J16" s="56">
        <v>0</v>
      </c>
      <c r="K16" s="56">
        <v>2</v>
      </c>
      <c r="L16" s="18">
        <f t="shared" si="2"/>
        <v>27</v>
      </c>
      <c r="M16" s="56">
        <v>21</v>
      </c>
      <c r="N16" s="36">
        <v>1</v>
      </c>
      <c r="O16" s="31"/>
      <c r="P16" s="37">
        <v>0</v>
      </c>
      <c r="Q16" s="35">
        <v>1</v>
      </c>
      <c r="R16" s="35">
        <v>4</v>
      </c>
      <c r="S16" s="35">
        <v>8</v>
      </c>
      <c r="T16" s="35">
        <v>0</v>
      </c>
      <c r="U16" s="35">
        <v>21</v>
      </c>
      <c r="V16" s="33"/>
      <c r="W16" s="27"/>
      <c r="X16" s="27"/>
      <c r="Y16" s="71" t="s">
        <v>13</v>
      </c>
      <c r="Z16" s="71"/>
      <c r="AA16" s="71"/>
      <c r="AB16" s="24">
        <f t="shared" si="3"/>
        <v>0</v>
      </c>
      <c r="AC16" s="24">
        <f t="shared" si="4"/>
        <v>0</v>
      </c>
      <c r="AD16" s="24">
        <f t="shared" si="5"/>
        <v>0</v>
      </c>
    </row>
    <row r="17" spans="2:30" s="34" customFormat="1" ht="12.75" customHeight="1">
      <c r="B17" s="27"/>
      <c r="C17" s="27"/>
      <c r="D17" s="27"/>
      <c r="E17" s="71" t="s">
        <v>14</v>
      </c>
      <c r="F17" s="71"/>
      <c r="G17" s="72"/>
      <c r="H17" s="18">
        <f t="shared" si="0"/>
        <v>1439</v>
      </c>
      <c r="I17" s="18">
        <f t="shared" si="1"/>
        <v>103</v>
      </c>
      <c r="J17" s="56">
        <v>73</v>
      </c>
      <c r="K17" s="56">
        <v>30</v>
      </c>
      <c r="L17" s="18">
        <f t="shared" si="2"/>
        <v>438</v>
      </c>
      <c r="M17" s="56">
        <v>280</v>
      </c>
      <c r="N17" s="36">
        <v>7</v>
      </c>
      <c r="O17" s="31"/>
      <c r="P17" s="37">
        <v>11</v>
      </c>
      <c r="Q17" s="35">
        <v>83</v>
      </c>
      <c r="R17" s="35">
        <v>57</v>
      </c>
      <c r="S17" s="35">
        <v>116</v>
      </c>
      <c r="T17" s="35">
        <v>8</v>
      </c>
      <c r="U17" s="35">
        <v>774</v>
      </c>
      <c r="V17" s="33"/>
      <c r="W17" s="27"/>
      <c r="X17" s="27"/>
      <c r="Y17" s="71" t="s">
        <v>14</v>
      </c>
      <c r="Z17" s="71"/>
      <c r="AA17" s="71"/>
      <c r="AB17" s="24">
        <f t="shared" si="3"/>
        <v>0</v>
      </c>
      <c r="AC17" s="24">
        <f t="shared" si="4"/>
        <v>0</v>
      </c>
      <c r="AD17" s="24">
        <f t="shared" si="5"/>
        <v>0</v>
      </c>
    </row>
    <row r="18" spans="2:30" s="34" customFormat="1" ht="12.75" customHeight="1">
      <c r="B18" s="27"/>
      <c r="C18" s="27"/>
      <c r="D18" s="71" t="s">
        <v>15</v>
      </c>
      <c r="E18" s="71"/>
      <c r="F18" s="71"/>
      <c r="G18" s="72"/>
      <c r="H18" s="18">
        <f t="shared" si="0"/>
        <v>840</v>
      </c>
      <c r="I18" s="18">
        <f t="shared" si="1"/>
        <v>3</v>
      </c>
      <c r="J18" s="56">
        <v>3</v>
      </c>
      <c r="K18" s="56">
        <v>0</v>
      </c>
      <c r="L18" s="18">
        <f t="shared" si="2"/>
        <v>127</v>
      </c>
      <c r="M18" s="56">
        <v>98</v>
      </c>
      <c r="N18" s="36">
        <v>1</v>
      </c>
      <c r="O18" s="31"/>
      <c r="P18" s="37">
        <v>2</v>
      </c>
      <c r="Q18" s="35">
        <v>16</v>
      </c>
      <c r="R18" s="35">
        <v>10</v>
      </c>
      <c r="S18" s="35">
        <v>80</v>
      </c>
      <c r="T18" s="35">
        <v>3</v>
      </c>
      <c r="U18" s="35">
        <v>627</v>
      </c>
      <c r="V18" s="33"/>
      <c r="W18" s="27"/>
      <c r="X18" s="71" t="s">
        <v>15</v>
      </c>
      <c r="Y18" s="71"/>
      <c r="Z18" s="71"/>
      <c r="AA18" s="71"/>
      <c r="AB18" s="24">
        <f t="shared" si="3"/>
        <v>0</v>
      </c>
      <c r="AC18" s="24">
        <f t="shared" si="4"/>
        <v>0</v>
      </c>
      <c r="AD18" s="24">
        <f t="shared" si="5"/>
        <v>0</v>
      </c>
    </row>
    <row r="19" spans="2:30" s="34" customFormat="1" ht="12.75" customHeight="1">
      <c r="B19" s="27"/>
      <c r="C19" s="27"/>
      <c r="D19" s="71" t="s">
        <v>16</v>
      </c>
      <c r="E19" s="71"/>
      <c r="F19" s="71"/>
      <c r="G19" s="72"/>
      <c r="H19" s="18">
        <f t="shared" si="0"/>
        <v>929</v>
      </c>
      <c r="I19" s="18">
        <f t="shared" si="1"/>
        <v>6</v>
      </c>
      <c r="J19" s="56">
        <v>5</v>
      </c>
      <c r="K19" s="56">
        <v>1</v>
      </c>
      <c r="L19" s="18">
        <f t="shared" si="2"/>
        <v>281</v>
      </c>
      <c r="M19" s="56">
        <v>205</v>
      </c>
      <c r="N19" s="36">
        <v>5</v>
      </c>
      <c r="O19" s="31"/>
      <c r="P19" s="37">
        <v>4</v>
      </c>
      <c r="Q19" s="35">
        <v>44</v>
      </c>
      <c r="R19" s="35">
        <v>23</v>
      </c>
      <c r="S19" s="35">
        <v>53</v>
      </c>
      <c r="T19" s="35">
        <v>17</v>
      </c>
      <c r="U19" s="35">
        <v>572</v>
      </c>
      <c r="V19" s="33"/>
      <c r="W19" s="27"/>
      <c r="X19" s="71" t="s">
        <v>16</v>
      </c>
      <c r="Y19" s="71"/>
      <c r="Z19" s="71"/>
      <c r="AA19" s="71"/>
      <c r="AB19" s="24">
        <f t="shared" si="3"/>
        <v>0</v>
      </c>
      <c r="AC19" s="24">
        <f t="shared" si="4"/>
        <v>0</v>
      </c>
      <c r="AD19" s="24">
        <f t="shared" si="5"/>
        <v>0</v>
      </c>
    </row>
    <row r="20" spans="2:30" s="25" customFormat="1" ht="15" customHeight="1">
      <c r="B20" s="17"/>
      <c r="C20" s="58" t="s">
        <v>17</v>
      </c>
      <c r="D20" s="58"/>
      <c r="E20" s="58"/>
      <c r="F20" s="58"/>
      <c r="G20" s="59"/>
      <c r="H20" s="18">
        <f t="shared" si="0"/>
        <v>44623</v>
      </c>
      <c r="I20" s="18">
        <f t="shared" si="1"/>
        <v>171</v>
      </c>
      <c r="J20" s="19">
        <v>139</v>
      </c>
      <c r="K20" s="19">
        <v>32</v>
      </c>
      <c r="L20" s="18">
        <f t="shared" si="2"/>
        <v>4030</v>
      </c>
      <c r="M20" s="19">
        <v>2790</v>
      </c>
      <c r="N20" s="18">
        <v>43</v>
      </c>
      <c r="O20" s="21"/>
      <c r="P20" s="26">
        <v>144</v>
      </c>
      <c r="Q20" s="19">
        <v>775</v>
      </c>
      <c r="R20" s="19">
        <v>278</v>
      </c>
      <c r="S20" s="19">
        <v>881</v>
      </c>
      <c r="T20" s="19">
        <v>163</v>
      </c>
      <c r="U20" s="19">
        <v>39378</v>
      </c>
      <c r="V20" s="23"/>
      <c r="W20" s="58" t="s">
        <v>65</v>
      </c>
      <c r="X20" s="58"/>
      <c r="Y20" s="58"/>
      <c r="Z20" s="58"/>
      <c r="AA20" s="58"/>
      <c r="AB20" s="24">
        <f t="shared" si="3"/>
        <v>0</v>
      </c>
      <c r="AC20" s="24">
        <f t="shared" si="4"/>
        <v>0</v>
      </c>
      <c r="AD20" s="24">
        <f t="shared" si="5"/>
        <v>0</v>
      </c>
    </row>
    <row r="21" spans="2:30" s="34" customFormat="1" ht="12.75" customHeight="1">
      <c r="B21" s="27"/>
      <c r="C21" s="27"/>
      <c r="D21" s="71" t="s">
        <v>18</v>
      </c>
      <c r="E21" s="71"/>
      <c r="F21" s="71"/>
      <c r="G21" s="72"/>
      <c r="H21" s="18">
        <f t="shared" si="0"/>
        <v>5</v>
      </c>
      <c r="I21" s="18">
        <f t="shared" si="1"/>
        <v>0</v>
      </c>
      <c r="J21" s="56">
        <v>0</v>
      </c>
      <c r="K21" s="56">
        <v>0</v>
      </c>
      <c r="L21" s="18">
        <f t="shared" si="2"/>
        <v>0</v>
      </c>
      <c r="M21" s="56">
        <v>0</v>
      </c>
      <c r="N21" s="36">
        <v>0</v>
      </c>
      <c r="O21" s="31"/>
      <c r="P21" s="37">
        <v>0</v>
      </c>
      <c r="Q21" s="35">
        <v>0</v>
      </c>
      <c r="R21" s="35">
        <v>0</v>
      </c>
      <c r="S21" s="35">
        <v>0</v>
      </c>
      <c r="T21" s="35">
        <v>0</v>
      </c>
      <c r="U21" s="35">
        <v>5</v>
      </c>
      <c r="V21" s="33"/>
      <c r="W21" s="27"/>
      <c r="X21" s="71" t="s">
        <v>18</v>
      </c>
      <c r="Y21" s="71"/>
      <c r="Z21" s="71"/>
      <c r="AA21" s="71"/>
      <c r="AB21" s="24">
        <f t="shared" si="3"/>
        <v>0</v>
      </c>
      <c r="AC21" s="24">
        <f t="shared" si="4"/>
        <v>0</v>
      </c>
      <c r="AD21" s="24">
        <f t="shared" si="5"/>
        <v>0</v>
      </c>
    </row>
    <row r="22" spans="2:30" s="34" customFormat="1" ht="12.75" customHeight="1">
      <c r="B22" s="27"/>
      <c r="C22" s="27"/>
      <c r="D22" s="71" t="s">
        <v>19</v>
      </c>
      <c r="E22" s="71"/>
      <c r="F22" s="71"/>
      <c r="G22" s="72"/>
      <c r="H22" s="18">
        <f t="shared" si="0"/>
        <v>21541</v>
      </c>
      <c r="I22" s="18">
        <f t="shared" si="1"/>
        <v>67</v>
      </c>
      <c r="J22" s="56">
        <v>58</v>
      </c>
      <c r="K22" s="56">
        <v>9</v>
      </c>
      <c r="L22" s="18">
        <f t="shared" si="2"/>
        <v>1508</v>
      </c>
      <c r="M22" s="56">
        <v>1132</v>
      </c>
      <c r="N22" s="36">
        <v>9</v>
      </c>
      <c r="O22" s="31"/>
      <c r="P22" s="37">
        <v>57</v>
      </c>
      <c r="Q22" s="35">
        <v>200</v>
      </c>
      <c r="R22" s="35">
        <v>110</v>
      </c>
      <c r="S22" s="35">
        <v>350</v>
      </c>
      <c r="T22" s="35">
        <v>76</v>
      </c>
      <c r="U22" s="35">
        <v>19540</v>
      </c>
      <c r="V22" s="33"/>
      <c r="W22" s="27"/>
      <c r="X22" s="71" t="s">
        <v>19</v>
      </c>
      <c r="Y22" s="71"/>
      <c r="Z22" s="71"/>
      <c r="AA22" s="71"/>
      <c r="AB22" s="24">
        <f t="shared" si="3"/>
        <v>0</v>
      </c>
      <c r="AC22" s="24">
        <f t="shared" si="4"/>
        <v>0</v>
      </c>
      <c r="AD22" s="24">
        <f t="shared" si="5"/>
        <v>0</v>
      </c>
    </row>
    <row r="23" spans="2:30" s="34" customFormat="1" ht="12.75" customHeight="1">
      <c r="B23" s="27"/>
      <c r="C23" s="27"/>
      <c r="D23" s="71" t="s">
        <v>20</v>
      </c>
      <c r="E23" s="71"/>
      <c r="F23" s="71"/>
      <c r="G23" s="72"/>
      <c r="H23" s="18">
        <f t="shared" si="0"/>
        <v>18591</v>
      </c>
      <c r="I23" s="18">
        <f t="shared" si="1"/>
        <v>74</v>
      </c>
      <c r="J23" s="56">
        <v>61</v>
      </c>
      <c r="K23" s="56">
        <v>13</v>
      </c>
      <c r="L23" s="18">
        <f t="shared" si="2"/>
        <v>1803</v>
      </c>
      <c r="M23" s="56">
        <v>1171</v>
      </c>
      <c r="N23" s="36">
        <v>21</v>
      </c>
      <c r="O23" s="31"/>
      <c r="P23" s="37">
        <v>76</v>
      </c>
      <c r="Q23" s="35">
        <v>409</v>
      </c>
      <c r="R23" s="35">
        <v>126</v>
      </c>
      <c r="S23" s="35">
        <v>328</v>
      </c>
      <c r="T23" s="35">
        <v>61</v>
      </c>
      <c r="U23" s="35">
        <v>16325</v>
      </c>
      <c r="V23" s="33"/>
      <c r="W23" s="27"/>
      <c r="X23" s="71" t="s">
        <v>20</v>
      </c>
      <c r="Y23" s="71"/>
      <c r="Z23" s="71"/>
      <c r="AA23" s="71"/>
      <c r="AB23" s="24">
        <f t="shared" si="3"/>
        <v>0</v>
      </c>
      <c r="AC23" s="24">
        <f t="shared" si="4"/>
        <v>0</v>
      </c>
      <c r="AD23" s="24">
        <f t="shared" si="5"/>
        <v>0</v>
      </c>
    </row>
    <row r="24" spans="2:30" s="34" customFormat="1" ht="12.75" customHeight="1">
      <c r="B24" s="27"/>
      <c r="C24" s="27"/>
      <c r="D24" s="27"/>
      <c r="E24" s="73" t="s">
        <v>21</v>
      </c>
      <c r="F24" s="73"/>
      <c r="G24" s="28" t="s">
        <v>22</v>
      </c>
      <c r="H24" s="18">
        <f t="shared" si="0"/>
        <v>118</v>
      </c>
      <c r="I24" s="18">
        <f t="shared" si="1"/>
        <v>0</v>
      </c>
      <c r="J24" s="56">
        <v>0</v>
      </c>
      <c r="K24" s="56">
        <v>0</v>
      </c>
      <c r="L24" s="18">
        <f t="shared" si="2"/>
        <v>10</v>
      </c>
      <c r="M24" s="56">
        <v>3</v>
      </c>
      <c r="N24" s="36">
        <v>1</v>
      </c>
      <c r="O24" s="31"/>
      <c r="P24" s="37">
        <v>1</v>
      </c>
      <c r="Q24" s="35">
        <v>3</v>
      </c>
      <c r="R24" s="35">
        <v>2</v>
      </c>
      <c r="S24" s="35">
        <v>1</v>
      </c>
      <c r="T24" s="35">
        <v>1</v>
      </c>
      <c r="U24" s="35">
        <v>106</v>
      </c>
      <c r="V24" s="33"/>
      <c r="W24" s="27"/>
      <c r="X24" s="27"/>
      <c r="Y24" s="73" t="s">
        <v>66</v>
      </c>
      <c r="Z24" s="73"/>
      <c r="AA24" s="27" t="s">
        <v>22</v>
      </c>
      <c r="AB24" s="24">
        <f t="shared" si="3"/>
        <v>0</v>
      </c>
      <c r="AC24" s="24">
        <f t="shared" si="4"/>
        <v>0</v>
      </c>
      <c r="AD24" s="24">
        <f t="shared" si="5"/>
        <v>0</v>
      </c>
    </row>
    <row r="25" spans="2:30" s="34" customFormat="1" ht="12.75" customHeight="1">
      <c r="B25" s="27"/>
      <c r="C25" s="27"/>
      <c r="D25" s="71" t="s">
        <v>23</v>
      </c>
      <c r="E25" s="71"/>
      <c r="F25" s="71"/>
      <c r="G25" s="72"/>
      <c r="H25" s="18">
        <f t="shared" si="0"/>
        <v>1799</v>
      </c>
      <c r="I25" s="18">
        <f t="shared" si="1"/>
        <v>1</v>
      </c>
      <c r="J25" s="56">
        <v>1</v>
      </c>
      <c r="K25" s="56">
        <v>0</v>
      </c>
      <c r="L25" s="18">
        <f t="shared" si="2"/>
        <v>200</v>
      </c>
      <c r="M25" s="56">
        <v>157</v>
      </c>
      <c r="N25" s="36">
        <v>6</v>
      </c>
      <c r="O25" s="31"/>
      <c r="P25" s="37">
        <v>5</v>
      </c>
      <c r="Q25" s="35">
        <v>26</v>
      </c>
      <c r="R25" s="35">
        <v>6</v>
      </c>
      <c r="S25" s="35">
        <v>41</v>
      </c>
      <c r="T25" s="35">
        <v>7</v>
      </c>
      <c r="U25" s="35">
        <v>1550</v>
      </c>
      <c r="V25" s="33"/>
      <c r="W25" s="27"/>
      <c r="X25" s="71" t="s">
        <v>67</v>
      </c>
      <c r="Y25" s="71"/>
      <c r="Z25" s="71"/>
      <c r="AA25" s="71"/>
      <c r="AB25" s="24">
        <f t="shared" si="3"/>
        <v>0</v>
      </c>
      <c r="AC25" s="24">
        <f t="shared" si="4"/>
        <v>0</v>
      </c>
      <c r="AD25" s="24">
        <f t="shared" si="5"/>
        <v>0</v>
      </c>
    </row>
    <row r="26" spans="2:30" s="34" customFormat="1" ht="12.75" customHeight="1">
      <c r="B26" s="27"/>
      <c r="C26" s="27"/>
      <c r="D26" s="71" t="s">
        <v>24</v>
      </c>
      <c r="E26" s="71"/>
      <c r="F26" s="71"/>
      <c r="G26" s="72"/>
      <c r="H26" s="18">
        <f t="shared" si="0"/>
        <v>2687</v>
      </c>
      <c r="I26" s="18">
        <f t="shared" si="1"/>
        <v>29</v>
      </c>
      <c r="J26" s="56">
        <v>19</v>
      </c>
      <c r="K26" s="56">
        <v>10</v>
      </c>
      <c r="L26" s="18">
        <f t="shared" si="2"/>
        <v>519</v>
      </c>
      <c r="M26" s="56">
        <v>330</v>
      </c>
      <c r="N26" s="36">
        <v>7</v>
      </c>
      <c r="O26" s="31"/>
      <c r="P26" s="37">
        <v>6</v>
      </c>
      <c r="Q26" s="35">
        <v>140</v>
      </c>
      <c r="R26" s="35">
        <v>36</v>
      </c>
      <c r="S26" s="35">
        <v>162</v>
      </c>
      <c r="T26" s="35">
        <v>19</v>
      </c>
      <c r="U26" s="35">
        <v>1958</v>
      </c>
      <c r="V26" s="33"/>
      <c r="W26" s="27"/>
      <c r="X26" s="71" t="s">
        <v>68</v>
      </c>
      <c r="Y26" s="71"/>
      <c r="Z26" s="71"/>
      <c r="AA26" s="71"/>
      <c r="AB26" s="24">
        <f t="shared" si="3"/>
        <v>0</v>
      </c>
      <c r="AC26" s="24">
        <f t="shared" si="4"/>
        <v>0</v>
      </c>
      <c r="AD26" s="24">
        <f t="shared" si="5"/>
        <v>0</v>
      </c>
    </row>
    <row r="27" spans="2:30" s="25" customFormat="1" ht="15" customHeight="1">
      <c r="B27" s="17"/>
      <c r="C27" s="58" t="s">
        <v>25</v>
      </c>
      <c r="D27" s="58"/>
      <c r="E27" s="58"/>
      <c r="F27" s="58"/>
      <c r="G27" s="59"/>
      <c r="H27" s="18">
        <f t="shared" si="0"/>
        <v>298376</v>
      </c>
      <c r="I27" s="18">
        <f t="shared" si="1"/>
        <v>25414</v>
      </c>
      <c r="J27" s="19">
        <v>18334</v>
      </c>
      <c r="K27" s="19">
        <v>7080</v>
      </c>
      <c r="L27" s="18">
        <f t="shared" si="2"/>
        <v>77754</v>
      </c>
      <c r="M27" s="19">
        <v>52081</v>
      </c>
      <c r="N27" s="18">
        <v>3890</v>
      </c>
      <c r="O27" s="21"/>
      <c r="P27" s="26">
        <v>1161</v>
      </c>
      <c r="Q27" s="19">
        <v>14607</v>
      </c>
      <c r="R27" s="19">
        <v>6015</v>
      </c>
      <c r="S27" s="19">
        <v>37649</v>
      </c>
      <c r="T27" s="19">
        <v>3933</v>
      </c>
      <c r="U27" s="19">
        <v>153626</v>
      </c>
      <c r="V27" s="23"/>
      <c r="W27" s="58" t="s">
        <v>69</v>
      </c>
      <c r="X27" s="58"/>
      <c r="Y27" s="58"/>
      <c r="Z27" s="58"/>
      <c r="AA27" s="58"/>
      <c r="AB27" s="24">
        <f t="shared" si="3"/>
        <v>0</v>
      </c>
      <c r="AC27" s="24">
        <f t="shared" si="4"/>
        <v>0</v>
      </c>
      <c r="AD27" s="24">
        <f t="shared" si="5"/>
        <v>0</v>
      </c>
    </row>
    <row r="28" spans="2:30" s="34" customFormat="1" ht="12.75" customHeight="1">
      <c r="B28" s="27"/>
      <c r="C28" s="27"/>
      <c r="D28" s="71" t="s">
        <v>26</v>
      </c>
      <c r="E28" s="71"/>
      <c r="F28" s="71"/>
      <c r="G28" s="72"/>
      <c r="H28" s="18">
        <f t="shared" si="0"/>
        <v>64312</v>
      </c>
      <c r="I28" s="18">
        <f t="shared" si="1"/>
        <v>4354</v>
      </c>
      <c r="J28" s="56">
        <v>3810</v>
      </c>
      <c r="K28" s="56">
        <v>544</v>
      </c>
      <c r="L28" s="18">
        <f t="shared" si="2"/>
        <v>26951</v>
      </c>
      <c r="M28" s="56">
        <v>18552</v>
      </c>
      <c r="N28" s="36">
        <v>1468</v>
      </c>
      <c r="O28" s="31"/>
      <c r="P28" s="37">
        <v>675</v>
      </c>
      <c r="Q28" s="35">
        <v>4676</v>
      </c>
      <c r="R28" s="35">
        <v>1580</v>
      </c>
      <c r="S28" s="35">
        <v>6961</v>
      </c>
      <c r="T28" s="35">
        <v>2612</v>
      </c>
      <c r="U28" s="35">
        <v>23434</v>
      </c>
      <c r="V28" s="33"/>
      <c r="W28" s="27"/>
      <c r="X28" s="71" t="s">
        <v>70</v>
      </c>
      <c r="Y28" s="71"/>
      <c r="Z28" s="71"/>
      <c r="AA28" s="71"/>
      <c r="AB28" s="24">
        <f t="shared" si="3"/>
        <v>0</v>
      </c>
      <c r="AC28" s="24">
        <f t="shared" si="4"/>
        <v>0</v>
      </c>
      <c r="AD28" s="24">
        <f t="shared" si="5"/>
        <v>0</v>
      </c>
    </row>
    <row r="29" spans="2:30" s="34" customFormat="1" ht="12.75" customHeight="1">
      <c r="B29" s="27"/>
      <c r="C29" s="27"/>
      <c r="D29" s="71" t="s">
        <v>27</v>
      </c>
      <c r="E29" s="71"/>
      <c r="F29" s="71"/>
      <c r="G29" s="72"/>
      <c r="H29" s="18">
        <f t="shared" si="0"/>
        <v>34262</v>
      </c>
      <c r="I29" s="18">
        <f t="shared" si="1"/>
        <v>10634</v>
      </c>
      <c r="J29" s="56">
        <v>6561</v>
      </c>
      <c r="K29" s="56">
        <v>4073</v>
      </c>
      <c r="L29" s="18">
        <f t="shared" si="2"/>
        <v>3230</v>
      </c>
      <c r="M29" s="56">
        <v>2186</v>
      </c>
      <c r="N29" s="36">
        <v>115</v>
      </c>
      <c r="O29" s="31"/>
      <c r="P29" s="37">
        <v>16</v>
      </c>
      <c r="Q29" s="35">
        <v>817</v>
      </c>
      <c r="R29" s="35">
        <v>96</v>
      </c>
      <c r="S29" s="35">
        <v>17393</v>
      </c>
      <c r="T29" s="35">
        <v>15</v>
      </c>
      <c r="U29" s="35">
        <v>2990</v>
      </c>
      <c r="V29" s="33"/>
      <c r="W29" s="27"/>
      <c r="X29" s="71" t="s">
        <v>71</v>
      </c>
      <c r="Y29" s="71"/>
      <c r="Z29" s="71"/>
      <c r="AA29" s="71"/>
      <c r="AB29" s="24">
        <f t="shared" si="3"/>
        <v>0</v>
      </c>
      <c r="AC29" s="24">
        <f t="shared" si="4"/>
        <v>0</v>
      </c>
      <c r="AD29" s="24">
        <f t="shared" si="5"/>
        <v>0</v>
      </c>
    </row>
    <row r="30" spans="2:30" s="34" customFormat="1" ht="12.75" customHeight="1">
      <c r="B30" s="27"/>
      <c r="C30" s="27"/>
      <c r="D30" s="71" t="s">
        <v>28</v>
      </c>
      <c r="E30" s="71"/>
      <c r="F30" s="71"/>
      <c r="G30" s="72"/>
      <c r="H30" s="18">
        <f t="shared" si="0"/>
        <v>199802</v>
      </c>
      <c r="I30" s="18">
        <f t="shared" si="1"/>
        <v>10426</v>
      </c>
      <c r="J30" s="56">
        <v>7963</v>
      </c>
      <c r="K30" s="56">
        <v>2463</v>
      </c>
      <c r="L30" s="18">
        <f t="shared" si="2"/>
        <v>47573</v>
      </c>
      <c r="M30" s="56">
        <v>31343</v>
      </c>
      <c r="N30" s="36">
        <v>2307</v>
      </c>
      <c r="O30" s="31"/>
      <c r="P30" s="37">
        <v>470</v>
      </c>
      <c r="Q30" s="35">
        <v>9114</v>
      </c>
      <c r="R30" s="35">
        <v>4339</v>
      </c>
      <c r="S30" s="35">
        <v>13295</v>
      </c>
      <c r="T30" s="35">
        <v>1306</v>
      </c>
      <c r="U30" s="35">
        <v>127202</v>
      </c>
      <c r="V30" s="33"/>
      <c r="W30" s="27"/>
      <c r="X30" s="71" t="s">
        <v>72</v>
      </c>
      <c r="Y30" s="71"/>
      <c r="Z30" s="71"/>
      <c r="AA30" s="71"/>
      <c r="AB30" s="24">
        <f t="shared" si="3"/>
        <v>0</v>
      </c>
      <c r="AC30" s="24">
        <f t="shared" si="4"/>
        <v>0</v>
      </c>
      <c r="AD30" s="24">
        <f t="shared" si="5"/>
        <v>0</v>
      </c>
    </row>
    <row r="31" spans="2:30" s="25" customFormat="1" ht="15" customHeight="1">
      <c r="B31" s="17"/>
      <c r="C31" s="58" t="s">
        <v>29</v>
      </c>
      <c r="D31" s="58"/>
      <c r="E31" s="58"/>
      <c r="F31" s="58"/>
      <c r="G31" s="59"/>
      <c r="H31" s="18">
        <f t="shared" si="0"/>
        <v>26125</v>
      </c>
      <c r="I31" s="18">
        <f t="shared" si="1"/>
        <v>157</v>
      </c>
      <c r="J31" s="19">
        <v>142</v>
      </c>
      <c r="K31" s="19">
        <v>15</v>
      </c>
      <c r="L31" s="18">
        <f t="shared" si="2"/>
        <v>4392</v>
      </c>
      <c r="M31" s="19">
        <v>2389</v>
      </c>
      <c r="N31" s="18">
        <v>461</v>
      </c>
      <c r="O31" s="21"/>
      <c r="P31" s="26">
        <v>338</v>
      </c>
      <c r="Q31" s="19">
        <v>956</v>
      </c>
      <c r="R31" s="19">
        <v>248</v>
      </c>
      <c r="S31" s="19">
        <v>708</v>
      </c>
      <c r="T31" s="19">
        <v>486</v>
      </c>
      <c r="U31" s="19">
        <v>20382</v>
      </c>
      <c r="V31" s="23"/>
      <c r="W31" s="58" t="s">
        <v>73</v>
      </c>
      <c r="X31" s="58"/>
      <c r="Y31" s="58"/>
      <c r="Z31" s="58"/>
      <c r="AA31" s="58"/>
      <c r="AB31" s="24">
        <f t="shared" si="3"/>
        <v>0</v>
      </c>
      <c r="AC31" s="24">
        <f t="shared" si="4"/>
        <v>0</v>
      </c>
      <c r="AD31" s="24">
        <f t="shared" si="5"/>
        <v>0</v>
      </c>
    </row>
    <row r="32" spans="2:30" s="34" customFormat="1" ht="12.75" customHeight="1">
      <c r="B32" s="27"/>
      <c r="C32" s="27"/>
      <c r="D32" s="71" t="s">
        <v>30</v>
      </c>
      <c r="E32" s="71"/>
      <c r="F32" s="71"/>
      <c r="G32" s="72"/>
      <c r="H32" s="18">
        <f t="shared" si="0"/>
        <v>21948</v>
      </c>
      <c r="I32" s="18">
        <f t="shared" si="1"/>
        <v>127</v>
      </c>
      <c r="J32" s="56">
        <v>117</v>
      </c>
      <c r="K32" s="56">
        <v>10</v>
      </c>
      <c r="L32" s="18">
        <f t="shared" si="2"/>
        <v>3572</v>
      </c>
      <c r="M32" s="56">
        <v>2030</v>
      </c>
      <c r="N32" s="36">
        <v>367</v>
      </c>
      <c r="O32" s="31"/>
      <c r="P32" s="37">
        <v>328</v>
      </c>
      <c r="Q32" s="35">
        <v>666</v>
      </c>
      <c r="R32" s="35">
        <v>181</v>
      </c>
      <c r="S32" s="35">
        <v>577</v>
      </c>
      <c r="T32" s="35">
        <v>426</v>
      </c>
      <c r="U32" s="56">
        <v>17246</v>
      </c>
      <c r="V32" s="33"/>
      <c r="W32" s="27"/>
      <c r="X32" s="71" t="s">
        <v>74</v>
      </c>
      <c r="Y32" s="71"/>
      <c r="Z32" s="71"/>
      <c r="AA32" s="71"/>
      <c r="AB32" s="24">
        <f t="shared" si="3"/>
        <v>0</v>
      </c>
      <c r="AC32" s="24">
        <f t="shared" si="4"/>
        <v>0</v>
      </c>
      <c r="AD32" s="24">
        <f t="shared" si="5"/>
        <v>0</v>
      </c>
    </row>
    <row r="33" spans="2:30" s="34" customFormat="1" ht="12.75" customHeight="1">
      <c r="B33" s="27"/>
      <c r="C33" s="27"/>
      <c r="D33" s="71" t="s">
        <v>31</v>
      </c>
      <c r="E33" s="71"/>
      <c r="F33" s="71"/>
      <c r="G33" s="72"/>
      <c r="H33" s="18">
        <f t="shared" si="0"/>
        <v>1206</v>
      </c>
      <c r="I33" s="18">
        <f t="shared" si="1"/>
        <v>11</v>
      </c>
      <c r="J33" s="29">
        <v>8</v>
      </c>
      <c r="K33" s="29">
        <v>3</v>
      </c>
      <c r="L33" s="18">
        <f t="shared" si="2"/>
        <v>205</v>
      </c>
      <c r="M33" s="29">
        <v>96</v>
      </c>
      <c r="N33" s="30">
        <v>44</v>
      </c>
      <c r="O33" s="31"/>
      <c r="P33" s="32">
        <v>0</v>
      </c>
      <c r="Q33" s="29">
        <v>58</v>
      </c>
      <c r="R33" s="29">
        <v>7</v>
      </c>
      <c r="S33" s="29">
        <v>28</v>
      </c>
      <c r="T33" s="29">
        <v>22</v>
      </c>
      <c r="U33" s="29">
        <v>940</v>
      </c>
      <c r="V33" s="33"/>
      <c r="W33" s="27"/>
      <c r="X33" s="71" t="s">
        <v>75</v>
      </c>
      <c r="Y33" s="71"/>
      <c r="Z33" s="71"/>
      <c r="AA33" s="71"/>
      <c r="AB33" s="24">
        <f t="shared" si="3"/>
        <v>0</v>
      </c>
      <c r="AC33" s="24">
        <f t="shared" si="4"/>
        <v>0</v>
      </c>
      <c r="AD33" s="24">
        <f t="shared" si="5"/>
        <v>0</v>
      </c>
    </row>
    <row r="34" spans="2:30" s="34" customFormat="1" ht="12.75" customHeight="1">
      <c r="B34" s="27"/>
      <c r="C34" s="27"/>
      <c r="D34" s="27"/>
      <c r="E34" s="71" t="s">
        <v>31</v>
      </c>
      <c r="F34" s="71"/>
      <c r="G34" s="72"/>
      <c r="H34" s="18">
        <f t="shared" si="0"/>
        <v>433</v>
      </c>
      <c r="I34" s="18">
        <f t="shared" si="1"/>
        <v>10</v>
      </c>
      <c r="J34" s="35">
        <v>8</v>
      </c>
      <c r="K34" s="35">
        <v>2</v>
      </c>
      <c r="L34" s="18">
        <f t="shared" si="2"/>
        <v>108</v>
      </c>
      <c r="M34" s="35">
        <v>32</v>
      </c>
      <c r="N34" s="36">
        <v>42</v>
      </c>
      <c r="O34" s="31"/>
      <c r="P34" s="37">
        <v>0</v>
      </c>
      <c r="Q34" s="35">
        <v>30</v>
      </c>
      <c r="R34" s="35">
        <v>4</v>
      </c>
      <c r="S34" s="35">
        <v>23</v>
      </c>
      <c r="T34" s="35">
        <v>5</v>
      </c>
      <c r="U34" s="35">
        <v>287</v>
      </c>
      <c r="V34" s="33"/>
      <c r="W34" s="27"/>
      <c r="X34" s="27"/>
      <c r="Y34" s="71" t="s">
        <v>75</v>
      </c>
      <c r="Z34" s="71"/>
      <c r="AA34" s="71"/>
      <c r="AB34" s="24">
        <f t="shared" si="3"/>
        <v>0</v>
      </c>
      <c r="AC34" s="24">
        <f t="shared" si="4"/>
        <v>0</v>
      </c>
      <c r="AD34" s="24">
        <f t="shared" si="5"/>
        <v>0</v>
      </c>
    </row>
    <row r="35" spans="2:30" s="34" customFormat="1" ht="12.75" customHeight="1">
      <c r="B35" s="27"/>
      <c r="C35" s="27"/>
      <c r="D35" s="27"/>
      <c r="E35" s="71" t="s">
        <v>32</v>
      </c>
      <c r="F35" s="71"/>
      <c r="G35" s="72"/>
      <c r="H35" s="18">
        <f t="shared" si="0"/>
        <v>773</v>
      </c>
      <c r="I35" s="18">
        <f t="shared" si="1"/>
        <v>1</v>
      </c>
      <c r="J35" s="35">
        <v>0</v>
      </c>
      <c r="K35" s="35">
        <v>1</v>
      </c>
      <c r="L35" s="18">
        <f t="shared" si="2"/>
        <v>97</v>
      </c>
      <c r="M35" s="35">
        <v>64</v>
      </c>
      <c r="N35" s="36">
        <v>2</v>
      </c>
      <c r="O35" s="31"/>
      <c r="P35" s="37">
        <v>0</v>
      </c>
      <c r="Q35" s="35">
        <v>28</v>
      </c>
      <c r="R35" s="35">
        <v>3</v>
      </c>
      <c r="S35" s="35">
        <v>5</v>
      </c>
      <c r="T35" s="35">
        <v>17</v>
      </c>
      <c r="U35" s="35">
        <v>653</v>
      </c>
      <c r="V35" s="33"/>
      <c r="W35" s="27"/>
      <c r="X35" s="27"/>
      <c r="Y35" s="71" t="s">
        <v>76</v>
      </c>
      <c r="Z35" s="71"/>
      <c r="AA35" s="71"/>
      <c r="AB35" s="24">
        <f t="shared" si="3"/>
        <v>0</v>
      </c>
      <c r="AC35" s="24">
        <f t="shared" si="4"/>
        <v>0</v>
      </c>
      <c r="AD35" s="24">
        <f t="shared" si="5"/>
        <v>0</v>
      </c>
    </row>
    <row r="36" spans="2:30" s="34" customFormat="1" ht="12.75" customHeight="1">
      <c r="B36" s="27"/>
      <c r="C36" s="27"/>
      <c r="D36" s="71" t="s">
        <v>33</v>
      </c>
      <c r="E36" s="71"/>
      <c r="F36" s="71"/>
      <c r="G36" s="72"/>
      <c r="H36" s="18">
        <f t="shared" si="0"/>
        <v>2877</v>
      </c>
      <c r="I36" s="18">
        <f t="shared" si="1"/>
        <v>19</v>
      </c>
      <c r="J36" s="29">
        <v>17</v>
      </c>
      <c r="K36" s="29">
        <v>2</v>
      </c>
      <c r="L36" s="18">
        <f t="shared" si="2"/>
        <v>608</v>
      </c>
      <c r="M36" s="29">
        <v>257</v>
      </c>
      <c r="N36" s="30">
        <v>50</v>
      </c>
      <c r="O36" s="31"/>
      <c r="P36" s="32">
        <v>9</v>
      </c>
      <c r="Q36" s="29">
        <v>232</v>
      </c>
      <c r="R36" s="29">
        <v>60</v>
      </c>
      <c r="S36" s="29">
        <v>103</v>
      </c>
      <c r="T36" s="29">
        <v>38</v>
      </c>
      <c r="U36" s="29">
        <v>2109</v>
      </c>
      <c r="V36" s="33"/>
      <c r="W36" s="27"/>
      <c r="X36" s="71" t="s">
        <v>77</v>
      </c>
      <c r="Y36" s="71"/>
      <c r="Z36" s="71"/>
      <c r="AA36" s="71"/>
      <c r="AB36" s="24">
        <f t="shared" si="3"/>
        <v>0</v>
      </c>
      <c r="AC36" s="24">
        <f t="shared" si="4"/>
        <v>0</v>
      </c>
      <c r="AD36" s="24">
        <f t="shared" si="5"/>
        <v>0</v>
      </c>
    </row>
    <row r="37" spans="2:30" s="34" customFormat="1" ht="12.75" customHeight="1">
      <c r="B37" s="27"/>
      <c r="C37" s="27"/>
      <c r="D37" s="27"/>
      <c r="E37" s="74" t="s">
        <v>34</v>
      </c>
      <c r="F37" s="74"/>
      <c r="G37" s="75"/>
      <c r="H37" s="18">
        <f t="shared" si="0"/>
        <v>459</v>
      </c>
      <c r="I37" s="18">
        <f t="shared" si="1"/>
        <v>3</v>
      </c>
      <c r="J37" s="35">
        <v>2</v>
      </c>
      <c r="K37" s="35">
        <v>1</v>
      </c>
      <c r="L37" s="18">
        <f t="shared" si="2"/>
        <v>90</v>
      </c>
      <c r="M37" s="35">
        <v>37</v>
      </c>
      <c r="N37" s="36">
        <v>3</v>
      </c>
      <c r="O37" s="31"/>
      <c r="P37" s="37">
        <v>0</v>
      </c>
      <c r="Q37" s="35">
        <v>4</v>
      </c>
      <c r="R37" s="35">
        <v>46</v>
      </c>
      <c r="S37" s="35">
        <v>70</v>
      </c>
      <c r="T37" s="35">
        <v>6</v>
      </c>
      <c r="U37" s="35">
        <v>290</v>
      </c>
      <c r="V37" s="33"/>
      <c r="W37" s="27"/>
      <c r="X37" s="27"/>
      <c r="Y37" s="74" t="s">
        <v>34</v>
      </c>
      <c r="Z37" s="74"/>
      <c r="AA37" s="74"/>
      <c r="AB37" s="24">
        <f t="shared" si="3"/>
        <v>0</v>
      </c>
      <c r="AC37" s="24">
        <f t="shared" si="4"/>
        <v>0</v>
      </c>
      <c r="AD37" s="24">
        <f t="shared" si="5"/>
        <v>0</v>
      </c>
    </row>
    <row r="38" spans="2:30" s="34" customFormat="1" ht="12.75" customHeight="1">
      <c r="B38" s="27"/>
      <c r="C38" s="27"/>
      <c r="D38" s="27"/>
      <c r="E38" s="71" t="s">
        <v>35</v>
      </c>
      <c r="F38" s="71"/>
      <c r="G38" s="72"/>
      <c r="H38" s="18">
        <f t="shared" si="0"/>
        <v>2019</v>
      </c>
      <c r="I38" s="18">
        <f t="shared" si="1"/>
        <v>10</v>
      </c>
      <c r="J38" s="35">
        <v>10</v>
      </c>
      <c r="K38" s="35">
        <v>0</v>
      </c>
      <c r="L38" s="18">
        <f t="shared" si="2"/>
        <v>358</v>
      </c>
      <c r="M38" s="35">
        <v>196</v>
      </c>
      <c r="N38" s="36">
        <v>18</v>
      </c>
      <c r="O38" s="31"/>
      <c r="P38" s="37">
        <v>8</v>
      </c>
      <c r="Q38" s="35">
        <v>124</v>
      </c>
      <c r="R38" s="35">
        <v>12</v>
      </c>
      <c r="S38" s="35">
        <v>31</v>
      </c>
      <c r="T38" s="35">
        <v>32</v>
      </c>
      <c r="U38" s="35">
        <v>1588</v>
      </c>
      <c r="V38" s="33"/>
      <c r="W38" s="27"/>
      <c r="X38" s="27"/>
      <c r="Y38" s="71" t="s">
        <v>35</v>
      </c>
      <c r="Z38" s="71"/>
      <c r="AA38" s="71"/>
      <c r="AB38" s="24">
        <f t="shared" si="3"/>
        <v>0</v>
      </c>
      <c r="AC38" s="24">
        <f t="shared" si="4"/>
        <v>0</v>
      </c>
      <c r="AD38" s="24">
        <f t="shared" si="5"/>
        <v>0</v>
      </c>
    </row>
    <row r="39" spans="2:30" s="34" customFormat="1" ht="12.75" customHeight="1">
      <c r="B39" s="27"/>
      <c r="C39" s="27"/>
      <c r="D39" s="27"/>
      <c r="E39" s="71" t="s">
        <v>116</v>
      </c>
      <c r="F39" s="71"/>
      <c r="G39" s="72"/>
      <c r="H39" s="18">
        <f t="shared" si="0"/>
        <v>286</v>
      </c>
      <c r="I39" s="18">
        <f t="shared" si="1"/>
        <v>6</v>
      </c>
      <c r="J39" s="35">
        <v>5</v>
      </c>
      <c r="K39" s="35">
        <v>1</v>
      </c>
      <c r="L39" s="18">
        <f t="shared" si="2"/>
        <v>143</v>
      </c>
      <c r="M39" s="35">
        <v>13</v>
      </c>
      <c r="N39" s="36">
        <v>29</v>
      </c>
      <c r="O39" s="31"/>
      <c r="P39" s="37">
        <v>1</v>
      </c>
      <c r="Q39" s="35">
        <v>100</v>
      </c>
      <c r="R39" s="35">
        <v>0</v>
      </c>
      <c r="S39" s="35">
        <v>1</v>
      </c>
      <c r="T39" s="35">
        <v>0</v>
      </c>
      <c r="U39" s="35">
        <v>136</v>
      </c>
      <c r="V39" s="33"/>
      <c r="W39" s="27"/>
      <c r="X39" s="27"/>
      <c r="Y39" s="71" t="s">
        <v>116</v>
      </c>
      <c r="Z39" s="71"/>
      <c r="AA39" s="71"/>
      <c r="AB39" s="24">
        <f t="shared" si="3"/>
        <v>0</v>
      </c>
      <c r="AC39" s="24">
        <f t="shared" si="4"/>
        <v>0</v>
      </c>
      <c r="AD39" s="24">
        <f t="shared" si="5"/>
        <v>0</v>
      </c>
    </row>
    <row r="40" spans="2:30" s="34" customFormat="1" ht="12.75" customHeight="1">
      <c r="B40" s="27"/>
      <c r="C40" s="27"/>
      <c r="D40" s="27"/>
      <c r="E40" s="71" t="s">
        <v>36</v>
      </c>
      <c r="F40" s="71"/>
      <c r="G40" s="72"/>
      <c r="H40" s="18">
        <f t="shared" si="0"/>
        <v>81</v>
      </c>
      <c r="I40" s="18">
        <f t="shared" si="1"/>
        <v>0</v>
      </c>
      <c r="J40" s="35">
        <v>0</v>
      </c>
      <c r="K40" s="35">
        <v>0</v>
      </c>
      <c r="L40" s="18">
        <f t="shared" si="2"/>
        <v>15</v>
      </c>
      <c r="M40" s="35">
        <v>10</v>
      </c>
      <c r="N40" s="36">
        <v>0</v>
      </c>
      <c r="O40" s="31"/>
      <c r="P40" s="37">
        <v>0</v>
      </c>
      <c r="Q40" s="35">
        <v>4</v>
      </c>
      <c r="R40" s="35">
        <v>1</v>
      </c>
      <c r="S40" s="35">
        <v>1</v>
      </c>
      <c r="T40" s="35">
        <v>0</v>
      </c>
      <c r="U40" s="35">
        <v>65</v>
      </c>
      <c r="V40" s="33"/>
      <c r="W40" s="27"/>
      <c r="X40" s="27"/>
      <c r="Y40" s="71" t="s">
        <v>36</v>
      </c>
      <c r="Z40" s="71"/>
      <c r="AA40" s="71"/>
      <c r="AB40" s="24">
        <f t="shared" si="3"/>
        <v>0</v>
      </c>
      <c r="AC40" s="24">
        <f t="shared" si="4"/>
        <v>0</v>
      </c>
      <c r="AD40" s="24">
        <f t="shared" si="5"/>
        <v>0</v>
      </c>
    </row>
    <row r="41" spans="2:30" s="34" customFormat="1" ht="12.75" customHeight="1">
      <c r="B41" s="27"/>
      <c r="C41" s="27"/>
      <c r="D41" s="27"/>
      <c r="E41" s="76" t="s">
        <v>37</v>
      </c>
      <c r="F41" s="76"/>
      <c r="G41" s="77"/>
      <c r="H41" s="18">
        <f t="shared" si="0"/>
        <v>32</v>
      </c>
      <c r="I41" s="18">
        <f t="shared" si="1"/>
        <v>0</v>
      </c>
      <c r="J41" s="35">
        <v>0</v>
      </c>
      <c r="K41" s="35">
        <v>0</v>
      </c>
      <c r="L41" s="18">
        <f t="shared" si="2"/>
        <v>2</v>
      </c>
      <c r="M41" s="35">
        <v>1</v>
      </c>
      <c r="N41" s="36">
        <v>0</v>
      </c>
      <c r="O41" s="31"/>
      <c r="P41" s="37">
        <v>0</v>
      </c>
      <c r="Q41" s="35">
        <v>0</v>
      </c>
      <c r="R41" s="35">
        <v>1</v>
      </c>
      <c r="S41" s="35">
        <v>0</v>
      </c>
      <c r="T41" s="35">
        <v>0</v>
      </c>
      <c r="U41" s="35">
        <v>30</v>
      </c>
      <c r="V41" s="33"/>
      <c r="W41" s="27"/>
      <c r="X41" s="27"/>
      <c r="Y41" s="76" t="s">
        <v>78</v>
      </c>
      <c r="Z41" s="76"/>
      <c r="AA41" s="76"/>
      <c r="AB41" s="24">
        <f t="shared" si="3"/>
        <v>0</v>
      </c>
      <c r="AC41" s="24">
        <f t="shared" si="4"/>
        <v>0</v>
      </c>
      <c r="AD41" s="24">
        <f t="shared" si="5"/>
        <v>0</v>
      </c>
    </row>
    <row r="42" spans="2:30" s="34" customFormat="1" ht="12.75" customHeight="1">
      <c r="B42" s="27"/>
      <c r="C42" s="27"/>
      <c r="D42" s="71" t="s">
        <v>39</v>
      </c>
      <c r="E42" s="71"/>
      <c r="F42" s="71"/>
      <c r="G42" s="72"/>
      <c r="H42" s="18">
        <f t="shared" si="0"/>
        <v>66</v>
      </c>
      <c r="I42" s="18">
        <f t="shared" si="1"/>
        <v>0</v>
      </c>
      <c r="J42" s="35">
        <v>0</v>
      </c>
      <c r="K42" s="35">
        <v>0</v>
      </c>
      <c r="L42" s="18">
        <f t="shared" si="2"/>
        <v>5</v>
      </c>
      <c r="M42" s="35">
        <v>4</v>
      </c>
      <c r="N42" s="36">
        <v>0</v>
      </c>
      <c r="O42" s="31"/>
      <c r="P42" s="37">
        <v>1</v>
      </c>
      <c r="Q42" s="35">
        <v>0</v>
      </c>
      <c r="R42" s="35">
        <v>0</v>
      </c>
      <c r="S42" s="35">
        <v>0</v>
      </c>
      <c r="T42" s="35">
        <v>0</v>
      </c>
      <c r="U42" s="35">
        <v>61</v>
      </c>
      <c r="V42" s="33"/>
      <c r="W42" s="27"/>
      <c r="X42" s="71" t="s">
        <v>38</v>
      </c>
      <c r="Y42" s="71"/>
      <c r="Z42" s="71"/>
      <c r="AA42" s="71"/>
      <c r="AB42" s="24">
        <f t="shared" si="3"/>
        <v>0</v>
      </c>
      <c r="AC42" s="24">
        <f t="shared" si="4"/>
        <v>0</v>
      </c>
      <c r="AD42" s="24">
        <f t="shared" si="5"/>
        <v>0</v>
      </c>
    </row>
    <row r="43" spans="2:30" s="25" customFormat="1" ht="12.75" customHeight="1">
      <c r="B43" s="27"/>
      <c r="C43" s="27"/>
      <c r="D43" s="27"/>
      <c r="E43" s="73" t="s">
        <v>41</v>
      </c>
      <c r="F43" s="73"/>
      <c r="G43" s="28" t="s">
        <v>42</v>
      </c>
      <c r="H43" s="18">
        <f t="shared" si="0"/>
        <v>56</v>
      </c>
      <c r="I43" s="18">
        <f t="shared" si="1"/>
        <v>0</v>
      </c>
      <c r="J43" s="35">
        <v>0</v>
      </c>
      <c r="K43" s="35">
        <v>0</v>
      </c>
      <c r="L43" s="18">
        <f t="shared" si="2"/>
        <v>5</v>
      </c>
      <c r="M43" s="35">
        <v>4</v>
      </c>
      <c r="N43" s="36">
        <v>0</v>
      </c>
      <c r="O43" s="21"/>
      <c r="P43" s="37">
        <v>1</v>
      </c>
      <c r="Q43" s="35">
        <v>0</v>
      </c>
      <c r="R43" s="35">
        <v>0</v>
      </c>
      <c r="S43" s="35">
        <v>0</v>
      </c>
      <c r="T43" s="35">
        <v>0</v>
      </c>
      <c r="U43" s="35">
        <v>51</v>
      </c>
      <c r="V43" s="33"/>
      <c r="W43" s="27"/>
      <c r="X43" s="27"/>
      <c r="Y43" s="73" t="s">
        <v>40</v>
      </c>
      <c r="Z43" s="73"/>
      <c r="AA43" s="27" t="s">
        <v>42</v>
      </c>
      <c r="AB43" s="24">
        <f t="shared" si="3"/>
        <v>0</v>
      </c>
      <c r="AC43" s="24">
        <f t="shared" si="4"/>
        <v>0</v>
      </c>
      <c r="AD43" s="24">
        <f t="shared" si="5"/>
        <v>0</v>
      </c>
    </row>
    <row r="44" spans="2:30" s="34" customFormat="1" ht="12.75" customHeight="1">
      <c r="B44" s="27"/>
      <c r="C44" s="27"/>
      <c r="D44" s="71" t="s">
        <v>43</v>
      </c>
      <c r="E44" s="71"/>
      <c r="F44" s="71"/>
      <c r="G44" s="72"/>
      <c r="H44" s="18">
        <f t="shared" si="0"/>
        <v>1</v>
      </c>
      <c r="I44" s="18">
        <f t="shared" si="1"/>
        <v>0</v>
      </c>
      <c r="J44" s="35">
        <v>0</v>
      </c>
      <c r="K44" s="35">
        <v>0</v>
      </c>
      <c r="L44" s="18">
        <f t="shared" si="2"/>
        <v>0</v>
      </c>
      <c r="M44" s="35">
        <v>0</v>
      </c>
      <c r="N44" s="36">
        <v>0</v>
      </c>
      <c r="O44" s="31"/>
      <c r="P44" s="37">
        <v>0</v>
      </c>
      <c r="Q44" s="35">
        <v>0</v>
      </c>
      <c r="R44" s="35">
        <v>0</v>
      </c>
      <c r="S44" s="35">
        <v>0</v>
      </c>
      <c r="T44" s="35">
        <v>0</v>
      </c>
      <c r="U44" s="35">
        <v>1</v>
      </c>
      <c r="V44" s="33"/>
      <c r="W44" s="27"/>
      <c r="X44" s="71" t="s">
        <v>43</v>
      </c>
      <c r="Y44" s="71"/>
      <c r="Z44" s="71"/>
      <c r="AA44" s="71"/>
      <c r="AB44" s="24">
        <f t="shared" si="3"/>
        <v>0</v>
      </c>
      <c r="AC44" s="24">
        <f t="shared" si="4"/>
        <v>0</v>
      </c>
      <c r="AD44" s="24">
        <f t="shared" si="5"/>
        <v>0</v>
      </c>
    </row>
    <row r="45" spans="2:30" s="34" customFormat="1" ht="12.75" customHeight="1">
      <c r="B45" s="27"/>
      <c r="C45" s="27"/>
      <c r="D45" s="71" t="s">
        <v>44</v>
      </c>
      <c r="E45" s="71"/>
      <c r="F45" s="71"/>
      <c r="G45" s="72"/>
      <c r="H45" s="18">
        <f t="shared" si="0"/>
        <v>27</v>
      </c>
      <c r="I45" s="18">
        <f t="shared" si="1"/>
        <v>0</v>
      </c>
      <c r="J45" s="35">
        <v>0</v>
      </c>
      <c r="K45" s="35">
        <v>0</v>
      </c>
      <c r="L45" s="18">
        <f t="shared" si="2"/>
        <v>2</v>
      </c>
      <c r="M45" s="35">
        <v>2</v>
      </c>
      <c r="N45" s="36">
        <v>0</v>
      </c>
      <c r="O45" s="31"/>
      <c r="P45" s="37">
        <v>0</v>
      </c>
      <c r="Q45" s="35">
        <v>0</v>
      </c>
      <c r="R45" s="35">
        <v>0</v>
      </c>
      <c r="S45" s="35">
        <v>0</v>
      </c>
      <c r="T45" s="35">
        <v>0</v>
      </c>
      <c r="U45" s="35">
        <v>25</v>
      </c>
      <c r="V45" s="33"/>
      <c r="W45" s="27"/>
      <c r="X45" s="71" t="s">
        <v>79</v>
      </c>
      <c r="Y45" s="71"/>
      <c r="Z45" s="71"/>
      <c r="AA45" s="71"/>
      <c r="AB45" s="24">
        <f t="shared" si="3"/>
        <v>0</v>
      </c>
      <c r="AC45" s="24">
        <f t="shared" si="4"/>
        <v>0</v>
      </c>
      <c r="AD45" s="24">
        <f t="shared" si="5"/>
        <v>0</v>
      </c>
    </row>
    <row r="46" spans="2:30" s="34" customFormat="1" ht="15" customHeight="1">
      <c r="B46" s="17"/>
      <c r="C46" s="58" t="s">
        <v>45</v>
      </c>
      <c r="D46" s="58"/>
      <c r="E46" s="58"/>
      <c r="F46" s="58"/>
      <c r="G46" s="59"/>
      <c r="H46" s="18">
        <f t="shared" si="0"/>
        <v>6724</v>
      </c>
      <c r="I46" s="18">
        <f t="shared" si="1"/>
        <v>56</v>
      </c>
      <c r="J46" s="19">
        <v>37</v>
      </c>
      <c r="K46" s="19">
        <v>19</v>
      </c>
      <c r="L46" s="18">
        <f t="shared" si="2"/>
        <v>1309</v>
      </c>
      <c r="M46" s="19">
        <v>981</v>
      </c>
      <c r="N46" s="18">
        <v>7</v>
      </c>
      <c r="O46" s="31"/>
      <c r="P46" s="26">
        <v>12</v>
      </c>
      <c r="Q46" s="19">
        <v>150</v>
      </c>
      <c r="R46" s="19">
        <v>159</v>
      </c>
      <c r="S46" s="19">
        <v>489</v>
      </c>
      <c r="T46" s="19">
        <v>50</v>
      </c>
      <c r="U46" s="19">
        <v>4820</v>
      </c>
      <c r="V46" s="23"/>
      <c r="W46" s="58" t="s">
        <v>80</v>
      </c>
      <c r="X46" s="58"/>
      <c r="Y46" s="58"/>
      <c r="Z46" s="58"/>
      <c r="AA46" s="58"/>
      <c r="AB46" s="24">
        <f t="shared" si="3"/>
        <v>0</v>
      </c>
      <c r="AC46" s="24">
        <f t="shared" si="4"/>
        <v>0</v>
      </c>
      <c r="AD46" s="24">
        <f t="shared" si="5"/>
        <v>0</v>
      </c>
    </row>
    <row r="47" spans="2:30" s="34" customFormat="1" ht="12.75" customHeight="1">
      <c r="B47" s="27"/>
      <c r="C47" s="27"/>
      <c r="D47" s="71" t="s">
        <v>46</v>
      </c>
      <c r="E47" s="71"/>
      <c r="F47" s="71"/>
      <c r="G47" s="72"/>
      <c r="H47" s="18">
        <f t="shared" si="0"/>
        <v>208</v>
      </c>
      <c r="I47" s="18">
        <f t="shared" si="1"/>
        <v>0</v>
      </c>
      <c r="J47" s="29">
        <v>0</v>
      </c>
      <c r="K47" s="29">
        <v>0</v>
      </c>
      <c r="L47" s="18">
        <f t="shared" si="2"/>
        <v>0</v>
      </c>
      <c r="M47" s="29">
        <v>0</v>
      </c>
      <c r="N47" s="30">
        <v>0</v>
      </c>
      <c r="O47" s="31"/>
      <c r="P47" s="32">
        <v>0</v>
      </c>
      <c r="Q47" s="29">
        <v>0</v>
      </c>
      <c r="R47" s="29">
        <v>0</v>
      </c>
      <c r="S47" s="29">
        <v>0</v>
      </c>
      <c r="T47" s="29">
        <v>0</v>
      </c>
      <c r="U47" s="29">
        <v>208</v>
      </c>
      <c r="V47" s="33"/>
      <c r="W47" s="27"/>
      <c r="X47" s="71" t="s">
        <v>81</v>
      </c>
      <c r="Y47" s="71"/>
      <c r="Z47" s="71"/>
      <c r="AA47" s="71"/>
      <c r="AB47" s="24">
        <f t="shared" si="3"/>
        <v>0</v>
      </c>
      <c r="AC47" s="24">
        <f t="shared" si="4"/>
        <v>0</v>
      </c>
      <c r="AD47" s="24">
        <f t="shared" si="5"/>
        <v>0</v>
      </c>
    </row>
    <row r="48" spans="2:30" s="25" customFormat="1" ht="12.75" customHeight="1">
      <c r="B48" s="27"/>
      <c r="C48" s="27"/>
      <c r="D48" s="27"/>
      <c r="E48" s="76" t="s">
        <v>47</v>
      </c>
      <c r="F48" s="71"/>
      <c r="G48" s="72"/>
      <c r="H48" s="18">
        <f t="shared" si="0"/>
        <v>111</v>
      </c>
      <c r="I48" s="18">
        <f t="shared" si="1"/>
        <v>0</v>
      </c>
      <c r="J48" s="38">
        <v>0</v>
      </c>
      <c r="K48" s="38">
        <v>0</v>
      </c>
      <c r="L48" s="18">
        <f t="shared" si="2"/>
        <v>0</v>
      </c>
      <c r="M48" s="38">
        <v>0</v>
      </c>
      <c r="N48" s="38">
        <v>0</v>
      </c>
      <c r="O48" s="21"/>
      <c r="P48" s="39">
        <v>0</v>
      </c>
      <c r="Q48" s="38">
        <v>0</v>
      </c>
      <c r="R48" s="38">
        <v>0</v>
      </c>
      <c r="S48" s="38">
        <v>0</v>
      </c>
      <c r="T48" s="38">
        <v>0</v>
      </c>
      <c r="U48" s="38">
        <v>111</v>
      </c>
      <c r="V48" s="33"/>
      <c r="W48" s="27"/>
      <c r="X48" s="27"/>
      <c r="Y48" s="76" t="s">
        <v>82</v>
      </c>
      <c r="Z48" s="71"/>
      <c r="AA48" s="71"/>
      <c r="AB48" s="24">
        <f t="shared" si="3"/>
        <v>0</v>
      </c>
      <c r="AC48" s="24">
        <f t="shared" si="4"/>
        <v>0</v>
      </c>
      <c r="AD48" s="24">
        <f t="shared" si="5"/>
        <v>0</v>
      </c>
    </row>
    <row r="49" spans="2:30" s="34" customFormat="1" ht="12.75" customHeight="1">
      <c r="B49" s="27"/>
      <c r="C49" s="27"/>
      <c r="D49" s="27"/>
      <c r="E49" s="76" t="s">
        <v>48</v>
      </c>
      <c r="F49" s="71"/>
      <c r="G49" s="72"/>
      <c r="H49" s="18">
        <f t="shared" si="0"/>
        <v>54</v>
      </c>
      <c r="I49" s="18">
        <f t="shared" si="1"/>
        <v>0</v>
      </c>
      <c r="J49" s="38">
        <v>0</v>
      </c>
      <c r="K49" s="38">
        <v>0</v>
      </c>
      <c r="L49" s="18">
        <f t="shared" si="2"/>
        <v>0</v>
      </c>
      <c r="M49" s="38">
        <v>0</v>
      </c>
      <c r="N49" s="38">
        <v>0</v>
      </c>
      <c r="O49" s="31"/>
      <c r="P49" s="39">
        <v>0</v>
      </c>
      <c r="Q49" s="38">
        <v>0</v>
      </c>
      <c r="R49" s="38">
        <v>0</v>
      </c>
      <c r="S49" s="38">
        <v>0</v>
      </c>
      <c r="T49" s="38">
        <v>0</v>
      </c>
      <c r="U49" s="38">
        <v>54</v>
      </c>
      <c r="V49" s="33"/>
      <c r="W49" s="27"/>
      <c r="X49" s="27"/>
      <c r="Y49" s="76" t="s">
        <v>83</v>
      </c>
      <c r="Z49" s="71"/>
      <c r="AA49" s="71"/>
      <c r="AB49" s="24">
        <f t="shared" si="3"/>
        <v>0</v>
      </c>
      <c r="AC49" s="24">
        <f t="shared" si="4"/>
        <v>0</v>
      </c>
      <c r="AD49" s="24">
        <f t="shared" si="5"/>
        <v>0</v>
      </c>
    </row>
    <row r="50" spans="2:30" s="34" customFormat="1" ht="12.75" customHeight="1">
      <c r="B50" s="27"/>
      <c r="C50" s="27"/>
      <c r="D50" s="27"/>
      <c r="E50" s="76" t="s">
        <v>49</v>
      </c>
      <c r="F50" s="71"/>
      <c r="G50" s="72"/>
      <c r="H50" s="18">
        <f t="shared" si="0"/>
        <v>43</v>
      </c>
      <c r="I50" s="18">
        <f t="shared" si="1"/>
        <v>0</v>
      </c>
      <c r="J50" s="38">
        <v>0</v>
      </c>
      <c r="K50" s="38">
        <v>0</v>
      </c>
      <c r="L50" s="18">
        <f t="shared" si="2"/>
        <v>0</v>
      </c>
      <c r="M50" s="38">
        <v>0</v>
      </c>
      <c r="N50" s="38">
        <v>0</v>
      </c>
      <c r="O50" s="31"/>
      <c r="P50" s="39">
        <v>0</v>
      </c>
      <c r="Q50" s="38">
        <v>0</v>
      </c>
      <c r="R50" s="38">
        <v>0</v>
      </c>
      <c r="S50" s="38">
        <v>0</v>
      </c>
      <c r="T50" s="38">
        <v>0</v>
      </c>
      <c r="U50" s="38">
        <v>43</v>
      </c>
      <c r="V50" s="33"/>
      <c r="W50" s="27"/>
      <c r="X50" s="27"/>
      <c r="Y50" s="76" t="s">
        <v>49</v>
      </c>
      <c r="Z50" s="71"/>
      <c r="AA50" s="71"/>
      <c r="AB50" s="24">
        <f t="shared" si="3"/>
        <v>0</v>
      </c>
      <c r="AC50" s="24">
        <f t="shared" si="4"/>
        <v>0</v>
      </c>
      <c r="AD50" s="24">
        <f t="shared" si="5"/>
        <v>0</v>
      </c>
    </row>
    <row r="51" spans="2:30" s="34" customFormat="1" ht="12.75" customHeight="1">
      <c r="B51" s="27"/>
      <c r="C51" s="27"/>
      <c r="D51" s="71" t="s">
        <v>62</v>
      </c>
      <c r="E51" s="71"/>
      <c r="F51" s="71"/>
      <c r="G51" s="72"/>
      <c r="H51" s="18">
        <f t="shared" si="0"/>
        <v>6516</v>
      </c>
      <c r="I51" s="18">
        <f t="shared" si="1"/>
        <v>56</v>
      </c>
      <c r="J51" s="38">
        <v>37</v>
      </c>
      <c r="K51" s="38">
        <v>19</v>
      </c>
      <c r="L51" s="18">
        <f t="shared" si="2"/>
        <v>1309</v>
      </c>
      <c r="M51" s="38">
        <v>981</v>
      </c>
      <c r="N51" s="38">
        <v>7</v>
      </c>
      <c r="O51" s="31"/>
      <c r="P51" s="39">
        <v>12</v>
      </c>
      <c r="Q51" s="38">
        <v>150</v>
      </c>
      <c r="R51" s="38">
        <v>159</v>
      </c>
      <c r="S51" s="38">
        <v>489</v>
      </c>
      <c r="T51" s="38">
        <v>50</v>
      </c>
      <c r="U51" s="38">
        <v>4612</v>
      </c>
      <c r="V51" s="33"/>
      <c r="W51" s="27"/>
      <c r="X51" s="71" t="s">
        <v>84</v>
      </c>
      <c r="Y51" s="71"/>
      <c r="Z51" s="71"/>
      <c r="AA51" s="71"/>
      <c r="AB51" s="24">
        <f t="shared" si="3"/>
        <v>0</v>
      </c>
      <c r="AC51" s="24">
        <f t="shared" si="4"/>
        <v>0</v>
      </c>
      <c r="AD51" s="24">
        <f t="shared" si="5"/>
        <v>0</v>
      </c>
    </row>
    <row r="52" spans="2:30" s="34" customFormat="1" ht="12.75" customHeight="1">
      <c r="B52" s="40"/>
      <c r="C52" s="40"/>
      <c r="D52" s="40"/>
      <c r="E52" s="73" t="s">
        <v>63</v>
      </c>
      <c r="F52" s="73"/>
      <c r="G52" s="28" t="s">
        <v>50</v>
      </c>
      <c r="H52" s="18">
        <f t="shared" si="0"/>
        <v>3442</v>
      </c>
      <c r="I52" s="18">
        <f t="shared" si="1"/>
        <v>33</v>
      </c>
      <c r="J52" s="38">
        <v>16</v>
      </c>
      <c r="K52" s="38">
        <v>17</v>
      </c>
      <c r="L52" s="18">
        <f t="shared" si="2"/>
        <v>799</v>
      </c>
      <c r="M52" s="38">
        <v>564</v>
      </c>
      <c r="N52" s="38">
        <v>3</v>
      </c>
      <c r="O52" s="31"/>
      <c r="P52" s="39">
        <v>12</v>
      </c>
      <c r="Q52" s="38">
        <v>94</v>
      </c>
      <c r="R52" s="38">
        <v>126</v>
      </c>
      <c r="S52" s="38">
        <v>353</v>
      </c>
      <c r="T52" s="38">
        <v>38</v>
      </c>
      <c r="U52" s="38">
        <v>2219</v>
      </c>
      <c r="V52" s="41"/>
      <c r="W52" s="40"/>
      <c r="X52" s="40"/>
      <c r="Y52" s="73" t="s">
        <v>85</v>
      </c>
      <c r="Z52" s="73"/>
      <c r="AA52" s="27" t="s">
        <v>50</v>
      </c>
      <c r="AB52" s="24">
        <f t="shared" si="3"/>
        <v>0</v>
      </c>
      <c r="AC52" s="24">
        <f t="shared" si="4"/>
        <v>0</v>
      </c>
      <c r="AD52" s="24">
        <f t="shared" si="5"/>
        <v>0</v>
      </c>
    </row>
    <row r="53" spans="2:30" s="34" customFormat="1" ht="12.75" customHeight="1">
      <c r="B53" s="40"/>
      <c r="C53" s="40"/>
      <c r="D53" s="40"/>
      <c r="E53" s="78" t="s">
        <v>40</v>
      </c>
      <c r="F53" s="78"/>
      <c r="G53" s="28" t="s">
        <v>51</v>
      </c>
      <c r="H53" s="18">
        <f t="shared" si="0"/>
        <v>1917</v>
      </c>
      <c r="I53" s="18">
        <f t="shared" si="1"/>
        <v>23</v>
      </c>
      <c r="J53" s="38">
        <v>21</v>
      </c>
      <c r="K53" s="38">
        <v>2</v>
      </c>
      <c r="L53" s="18">
        <f t="shared" si="2"/>
        <v>499</v>
      </c>
      <c r="M53" s="38">
        <v>407</v>
      </c>
      <c r="N53" s="38">
        <v>4</v>
      </c>
      <c r="O53" s="31"/>
      <c r="P53" s="39">
        <v>0</v>
      </c>
      <c r="Q53" s="38">
        <v>55</v>
      </c>
      <c r="R53" s="38">
        <v>33</v>
      </c>
      <c r="S53" s="38">
        <v>133</v>
      </c>
      <c r="T53" s="38">
        <v>12</v>
      </c>
      <c r="U53" s="38">
        <v>1250</v>
      </c>
      <c r="V53" s="41"/>
      <c r="W53" s="40"/>
      <c r="X53" s="40"/>
      <c r="Y53" s="78" t="s">
        <v>40</v>
      </c>
      <c r="Z53" s="78"/>
      <c r="AA53" s="27" t="s">
        <v>51</v>
      </c>
      <c r="AB53" s="24">
        <f t="shared" si="3"/>
        <v>0</v>
      </c>
      <c r="AC53" s="24">
        <f t="shared" si="4"/>
        <v>0</v>
      </c>
      <c r="AD53" s="24">
        <f t="shared" si="5"/>
        <v>0</v>
      </c>
    </row>
    <row r="54" spans="2:30" s="34" customFormat="1" ht="15" customHeight="1">
      <c r="B54" s="42"/>
      <c r="C54" s="58" t="s">
        <v>52</v>
      </c>
      <c r="D54" s="58"/>
      <c r="E54" s="58"/>
      <c r="F54" s="58"/>
      <c r="G54" s="59"/>
      <c r="H54" s="18">
        <f t="shared" si="0"/>
        <v>71131</v>
      </c>
      <c r="I54" s="18">
        <f t="shared" si="1"/>
        <v>1190</v>
      </c>
      <c r="J54" s="43">
        <v>664</v>
      </c>
      <c r="K54" s="43">
        <v>526</v>
      </c>
      <c r="L54" s="18">
        <f t="shared" si="2"/>
        <v>5003</v>
      </c>
      <c r="M54" s="43">
        <v>3489</v>
      </c>
      <c r="N54" s="43">
        <v>153</v>
      </c>
      <c r="O54" s="31"/>
      <c r="P54" s="44">
        <v>87</v>
      </c>
      <c r="Q54" s="43">
        <v>773</v>
      </c>
      <c r="R54" s="43">
        <v>501</v>
      </c>
      <c r="S54" s="43">
        <v>41321</v>
      </c>
      <c r="T54" s="43">
        <v>249</v>
      </c>
      <c r="U54" s="43">
        <v>23368</v>
      </c>
      <c r="V54" s="45"/>
      <c r="W54" s="58" t="s">
        <v>52</v>
      </c>
      <c r="X54" s="58"/>
      <c r="Y54" s="58"/>
      <c r="Z54" s="58"/>
      <c r="AA54" s="58"/>
      <c r="AB54" s="24">
        <f t="shared" si="3"/>
        <v>0</v>
      </c>
      <c r="AC54" s="24">
        <f t="shared" si="4"/>
        <v>0</v>
      </c>
      <c r="AD54" s="24">
        <f t="shared" si="5"/>
        <v>0</v>
      </c>
    </row>
    <row r="55" spans="2:30" s="34" customFormat="1" ht="12.75" customHeight="1">
      <c r="B55" s="40"/>
      <c r="C55" s="40"/>
      <c r="D55" s="73" t="s">
        <v>53</v>
      </c>
      <c r="E55" s="73"/>
      <c r="F55" s="71" t="s">
        <v>54</v>
      </c>
      <c r="G55" s="72"/>
      <c r="H55" s="18">
        <f t="shared" si="0"/>
        <v>45531</v>
      </c>
      <c r="I55" s="18">
        <f t="shared" si="1"/>
        <v>375</v>
      </c>
      <c r="J55" s="38">
        <v>50</v>
      </c>
      <c r="K55" s="38">
        <v>325</v>
      </c>
      <c r="L55" s="18">
        <f t="shared" si="2"/>
        <v>490</v>
      </c>
      <c r="M55" s="38">
        <v>399</v>
      </c>
      <c r="N55" s="38">
        <v>2</v>
      </c>
      <c r="O55" s="31"/>
      <c r="P55" s="39">
        <v>3</v>
      </c>
      <c r="Q55" s="38">
        <v>44</v>
      </c>
      <c r="R55" s="38">
        <v>42</v>
      </c>
      <c r="S55" s="38">
        <v>39173</v>
      </c>
      <c r="T55" s="38">
        <v>27</v>
      </c>
      <c r="U55" s="38">
        <v>5466</v>
      </c>
      <c r="V55" s="41"/>
      <c r="W55" s="40"/>
      <c r="X55" s="73" t="s">
        <v>53</v>
      </c>
      <c r="Y55" s="73"/>
      <c r="Z55" s="71" t="s">
        <v>54</v>
      </c>
      <c r="AA55" s="71"/>
      <c r="AB55" s="24">
        <f t="shared" si="3"/>
        <v>0</v>
      </c>
      <c r="AC55" s="24">
        <f t="shared" si="4"/>
        <v>0</v>
      </c>
      <c r="AD55" s="24">
        <f t="shared" si="5"/>
        <v>0</v>
      </c>
    </row>
    <row r="56" spans="2:30" s="34" customFormat="1" ht="12.75" customHeight="1">
      <c r="B56" s="40"/>
      <c r="C56" s="40"/>
      <c r="D56" s="73" t="s">
        <v>53</v>
      </c>
      <c r="E56" s="73"/>
      <c r="F56" s="71" t="s">
        <v>55</v>
      </c>
      <c r="G56" s="72"/>
      <c r="H56" s="18">
        <f t="shared" si="0"/>
        <v>2859</v>
      </c>
      <c r="I56" s="18">
        <f t="shared" si="1"/>
        <v>63</v>
      </c>
      <c r="J56" s="38">
        <v>51</v>
      </c>
      <c r="K56" s="38">
        <v>12</v>
      </c>
      <c r="L56" s="18">
        <f t="shared" si="2"/>
        <v>227</v>
      </c>
      <c r="M56" s="38">
        <v>118</v>
      </c>
      <c r="N56" s="38">
        <v>6</v>
      </c>
      <c r="O56" s="31"/>
      <c r="P56" s="39">
        <v>6</v>
      </c>
      <c r="Q56" s="38">
        <v>47</v>
      </c>
      <c r="R56" s="38">
        <v>50</v>
      </c>
      <c r="S56" s="38">
        <v>51</v>
      </c>
      <c r="T56" s="38">
        <v>6</v>
      </c>
      <c r="U56" s="38">
        <v>2512</v>
      </c>
      <c r="V56" s="41"/>
      <c r="W56" s="40"/>
      <c r="X56" s="73" t="s">
        <v>53</v>
      </c>
      <c r="Y56" s="73"/>
      <c r="Z56" s="71" t="s">
        <v>55</v>
      </c>
      <c r="AA56" s="71"/>
      <c r="AB56" s="24">
        <f t="shared" si="3"/>
        <v>0</v>
      </c>
      <c r="AC56" s="24">
        <f t="shared" si="4"/>
        <v>0</v>
      </c>
      <c r="AD56" s="24">
        <f t="shared" si="5"/>
        <v>0</v>
      </c>
    </row>
    <row r="57" spans="2:30" s="34" customFormat="1" ht="12.75" customHeight="1">
      <c r="B57" s="40"/>
      <c r="C57" s="40"/>
      <c r="D57" s="73" t="s">
        <v>53</v>
      </c>
      <c r="E57" s="73"/>
      <c r="F57" s="71" t="s">
        <v>56</v>
      </c>
      <c r="G57" s="72"/>
      <c r="H57" s="18">
        <f t="shared" si="0"/>
        <v>7595</v>
      </c>
      <c r="I57" s="18">
        <f t="shared" si="1"/>
        <v>275</v>
      </c>
      <c r="J57" s="38">
        <v>245</v>
      </c>
      <c r="K57" s="38">
        <v>30</v>
      </c>
      <c r="L57" s="18">
        <f t="shared" si="2"/>
        <v>1686</v>
      </c>
      <c r="M57" s="38">
        <v>1190</v>
      </c>
      <c r="N57" s="38">
        <v>82</v>
      </c>
      <c r="O57" s="31"/>
      <c r="P57" s="39">
        <v>38</v>
      </c>
      <c r="Q57" s="38">
        <v>261</v>
      </c>
      <c r="R57" s="38">
        <v>115</v>
      </c>
      <c r="S57" s="38">
        <v>481</v>
      </c>
      <c r="T57" s="38">
        <v>143</v>
      </c>
      <c r="U57" s="38">
        <v>5010</v>
      </c>
      <c r="V57" s="41"/>
      <c r="W57" s="40"/>
      <c r="X57" s="73" t="s">
        <v>53</v>
      </c>
      <c r="Y57" s="73"/>
      <c r="Z57" s="71" t="s">
        <v>56</v>
      </c>
      <c r="AA57" s="71"/>
      <c r="AB57" s="24">
        <f t="shared" si="3"/>
        <v>0</v>
      </c>
      <c r="AC57" s="24">
        <f t="shared" si="4"/>
        <v>0</v>
      </c>
      <c r="AD57" s="24">
        <f t="shared" si="5"/>
        <v>0</v>
      </c>
    </row>
    <row r="58" spans="2:30" s="34" customFormat="1" ht="12.75" customHeight="1">
      <c r="B58" s="40"/>
      <c r="C58" s="40"/>
      <c r="D58" s="73" t="s">
        <v>57</v>
      </c>
      <c r="E58" s="73"/>
      <c r="F58" s="71" t="s">
        <v>58</v>
      </c>
      <c r="G58" s="72"/>
      <c r="H58" s="18">
        <f t="shared" si="0"/>
        <v>279</v>
      </c>
      <c r="I58" s="18">
        <f t="shared" si="1"/>
        <v>6</v>
      </c>
      <c r="J58" s="38">
        <v>6</v>
      </c>
      <c r="K58" s="38">
        <v>0</v>
      </c>
      <c r="L58" s="18">
        <f t="shared" si="2"/>
        <v>135</v>
      </c>
      <c r="M58" s="38">
        <v>82</v>
      </c>
      <c r="N58" s="38">
        <v>2</v>
      </c>
      <c r="O58" s="31"/>
      <c r="P58" s="39">
        <v>2</v>
      </c>
      <c r="Q58" s="38">
        <v>45</v>
      </c>
      <c r="R58" s="38">
        <v>4</v>
      </c>
      <c r="S58" s="38">
        <v>3</v>
      </c>
      <c r="T58" s="38">
        <v>1</v>
      </c>
      <c r="U58" s="38">
        <v>134</v>
      </c>
      <c r="V58" s="41"/>
      <c r="W58" s="40"/>
      <c r="X58" s="73" t="s">
        <v>53</v>
      </c>
      <c r="Y58" s="73"/>
      <c r="Z58" s="71" t="s">
        <v>86</v>
      </c>
      <c r="AA58" s="71"/>
      <c r="AB58" s="24">
        <f t="shared" si="3"/>
        <v>0</v>
      </c>
      <c r="AC58" s="24">
        <f t="shared" si="4"/>
        <v>0</v>
      </c>
      <c r="AD58" s="24">
        <f t="shared" si="5"/>
        <v>0</v>
      </c>
    </row>
    <row r="59" spans="2:30" s="34" customFormat="1" ht="12.75" customHeight="1">
      <c r="B59" s="40"/>
      <c r="C59" s="40"/>
      <c r="D59" s="73" t="s">
        <v>57</v>
      </c>
      <c r="E59" s="73"/>
      <c r="F59" s="79" t="s">
        <v>115</v>
      </c>
      <c r="G59" s="80"/>
      <c r="H59" s="18">
        <f t="shared" si="0"/>
        <v>128</v>
      </c>
      <c r="I59" s="18">
        <f t="shared" si="1"/>
        <v>3</v>
      </c>
      <c r="J59" s="38">
        <v>2</v>
      </c>
      <c r="K59" s="38">
        <v>1</v>
      </c>
      <c r="L59" s="18">
        <f t="shared" si="2"/>
        <v>75</v>
      </c>
      <c r="M59" s="38">
        <v>52</v>
      </c>
      <c r="N59" s="38">
        <v>4</v>
      </c>
      <c r="O59" s="31"/>
      <c r="P59" s="39">
        <v>5</v>
      </c>
      <c r="Q59" s="38">
        <v>13</v>
      </c>
      <c r="R59" s="38">
        <v>1</v>
      </c>
      <c r="S59" s="38">
        <v>5</v>
      </c>
      <c r="T59" s="38">
        <v>3</v>
      </c>
      <c r="U59" s="38">
        <v>42</v>
      </c>
      <c r="V59" s="41"/>
      <c r="W59" s="40"/>
      <c r="X59" s="73" t="s">
        <v>53</v>
      </c>
      <c r="Y59" s="73"/>
      <c r="Z59" s="79" t="s">
        <v>115</v>
      </c>
      <c r="AA59" s="79"/>
      <c r="AB59" s="24">
        <f t="shared" si="3"/>
        <v>0</v>
      </c>
      <c r="AC59" s="24">
        <f t="shared" si="4"/>
        <v>0</v>
      </c>
      <c r="AD59" s="24">
        <f t="shared" si="5"/>
        <v>0</v>
      </c>
    </row>
    <row r="60" spans="2:30" s="34" customFormat="1" ht="12.75" customHeight="1">
      <c r="B60" s="40"/>
      <c r="C60" s="40"/>
      <c r="D60" s="73" t="s">
        <v>57</v>
      </c>
      <c r="E60" s="73"/>
      <c r="F60" s="71" t="s">
        <v>59</v>
      </c>
      <c r="G60" s="72"/>
      <c r="H60" s="18">
        <f t="shared" si="0"/>
        <v>2655</v>
      </c>
      <c r="I60" s="18">
        <f t="shared" si="1"/>
        <v>167</v>
      </c>
      <c r="J60" s="38">
        <v>51</v>
      </c>
      <c r="K60" s="38">
        <v>116</v>
      </c>
      <c r="L60" s="18">
        <f t="shared" si="2"/>
        <v>120</v>
      </c>
      <c r="M60" s="38">
        <v>57</v>
      </c>
      <c r="N60" s="38">
        <v>2</v>
      </c>
      <c r="O60" s="31"/>
      <c r="P60" s="39">
        <v>3</v>
      </c>
      <c r="Q60" s="38">
        <v>43</v>
      </c>
      <c r="R60" s="38">
        <v>15</v>
      </c>
      <c r="S60" s="38">
        <v>929</v>
      </c>
      <c r="T60" s="38">
        <v>6</v>
      </c>
      <c r="U60" s="38">
        <v>1433</v>
      </c>
      <c r="V60" s="41"/>
      <c r="W60" s="40"/>
      <c r="X60" s="73" t="s">
        <v>53</v>
      </c>
      <c r="Y60" s="73"/>
      <c r="Z60" s="71" t="s">
        <v>59</v>
      </c>
      <c r="AA60" s="71"/>
      <c r="AB60" s="24">
        <f t="shared" si="3"/>
        <v>0</v>
      </c>
      <c r="AC60" s="24">
        <f t="shared" si="4"/>
        <v>0</v>
      </c>
      <c r="AD60" s="24">
        <f t="shared" si="5"/>
        <v>0</v>
      </c>
    </row>
    <row r="61" spans="2:30" s="34" customFormat="1" ht="12.75" customHeight="1" thickBot="1">
      <c r="B61" s="46"/>
      <c r="C61" s="46"/>
      <c r="D61" s="81" t="s">
        <v>40</v>
      </c>
      <c r="E61" s="81"/>
      <c r="F61" s="82" t="s">
        <v>60</v>
      </c>
      <c r="G61" s="83"/>
      <c r="H61" s="47">
        <f t="shared" si="0"/>
        <v>9503</v>
      </c>
      <c r="I61" s="47">
        <f t="shared" si="1"/>
        <v>291</v>
      </c>
      <c r="J61" s="48">
        <v>251</v>
      </c>
      <c r="K61" s="48">
        <v>40</v>
      </c>
      <c r="L61" s="47">
        <f t="shared" si="2"/>
        <v>2020</v>
      </c>
      <c r="M61" s="48">
        <v>1413</v>
      </c>
      <c r="N61" s="48">
        <v>41</v>
      </c>
      <c r="O61" s="31"/>
      <c r="P61" s="49">
        <v>28</v>
      </c>
      <c r="Q61" s="48">
        <v>276</v>
      </c>
      <c r="R61" s="48">
        <v>262</v>
      </c>
      <c r="S61" s="48">
        <v>626</v>
      </c>
      <c r="T61" s="48">
        <v>42</v>
      </c>
      <c r="U61" s="48">
        <v>6524</v>
      </c>
      <c r="V61" s="50"/>
      <c r="W61" s="46"/>
      <c r="X61" s="81" t="s">
        <v>40</v>
      </c>
      <c r="Y61" s="81"/>
      <c r="Z61" s="82" t="s">
        <v>60</v>
      </c>
      <c r="AA61" s="82"/>
      <c r="AB61" s="24">
        <f t="shared" si="3"/>
        <v>0</v>
      </c>
      <c r="AC61" s="24">
        <f t="shared" si="4"/>
        <v>0</v>
      </c>
      <c r="AD61" s="24">
        <f t="shared" si="5"/>
        <v>0</v>
      </c>
    </row>
    <row r="62" spans="22:27" ht="12">
      <c r="V62" s="2"/>
      <c r="W62" s="2"/>
      <c r="X62" s="2"/>
      <c r="Y62" s="2"/>
      <c r="Z62" s="2"/>
      <c r="AA62" s="2"/>
    </row>
    <row r="63" spans="7:27" ht="12">
      <c r="G63" s="1" t="s">
        <v>101</v>
      </c>
      <c r="H63" s="1"/>
      <c r="V63" s="2"/>
      <c r="W63" s="2"/>
      <c r="X63" s="2"/>
      <c r="Y63" s="2"/>
      <c r="Z63" s="2"/>
      <c r="AA63" s="2"/>
    </row>
    <row r="64" spans="7:21" ht="12">
      <c r="G64" s="1" t="s">
        <v>102</v>
      </c>
      <c r="H64" s="51">
        <f>SUM(H7,H20,H27,H31,H46,H54)-H6</f>
        <v>0</v>
      </c>
      <c r="I64" s="51">
        <f aca="true" t="shared" si="6" ref="I64:N64">SUM(I7,I20,I27,I31,I46,I54)-I6</f>
        <v>0</v>
      </c>
      <c r="J64" s="51">
        <f t="shared" si="6"/>
        <v>0</v>
      </c>
      <c r="K64" s="51">
        <f t="shared" si="6"/>
        <v>0</v>
      </c>
      <c r="L64" s="51">
        <f t="shared" si="6"/>
        <v>0</v>
      </c>
      <c r="M64" s="51">
        <f t="shared" si="6"/>
        <v>0</v>
      </c>
      <c r="N64" s="51">
        <f t="shared" si="6"/>
        <v>0</v>
      </c>
      <c r="P64" s="51">
        <f aca="true" t="shared" si="7" ref="P64:U64">SUM(P7,P20,P27,P31,P46,P54)-P6</f>
        <v>0</v>
      </c>
      <c r="Q64" s="51">
        <f t="shared" si="7"/>
        <v>0</v>
      </c>
      <c r="R64" s="51">
        <f t="shared" si="7"/>
        <v>0</v>
      </c>
      <c r="S64" s="51">
        <f t="shared" si="7"/>
        <v>0</v>
      </c>
      <c r="T64" s="51">
        <f t="shared" si="7"/>
        <v>0</v>
      </c>
      <c r="U64" s="51">
        <f t="shared" si="7"/>
        <v>0</v>
      </c>
    </row>
    <row r="65" spans="7:21" ht="12">
      <c r="G65" s="1" t="s">
        <v>103</v>
      </c>
      <c r="H65" s="51">
        <f>SUM(H8,H13,H18:H19)-H7</f>
        <v>0</v>
      </c>
      <c r="I65" s="51">
        <f aca="true" t="shared" si="8" ref="I65:N65">SUM(I8,I13,I18:I19)-I7</f>
        <v>0</v>
      </c>
      <c r="J65" s="51">
        <f t="shared" si="8"/>
        <v>0</v>
      </c>
      <c r="K65" s="51">
        <f t="shared" si="8"/>
        <v>0</v>
      </c>
      <c r="L65" s="51">
        <f t="shared" si="8"/>
        <v>0</v>
      </c>
      <c r="M65" s="51">
        <f t="shared" si="8"/>
        <v>0</v>
      </c>
      <c r="N65" s="51">
        <f t="shared" si="8"/>
        <v>0</v>
      </c>
      <c r="P65" s="51">
        <f aca="true" t="shared" si="9" ref="P65:U65">SUM(P8,P13,P18:P19)-P7</f>
        <v>0</v>
      </c>
      <c r="Q65" s="51">
        <f t="shared" si="9"/>
        <v>0</v>
      </c>
      <c r="R65" s="51">
        <f t="shared" si="9"/>
        <v>0</v>
      </c>
      <c r="S65" s="51">
        <f t="shared" si="9"/>
        <v>0</v>
      </c>
      <c r="T65" s="51">
        <f t="shared" si="9"/>
        <v>0</v>
      </c>
      <c r="U65" s="51">
        <f t="shared" si="9"/>
        <v>0</v>
      </c>
    </row>
    <row r="66" spans="7:21" ht="12">
      <c r="G66" s="1" t="s">
        <v>7</v>
      </c>
      <c r="H66" s="51">
        <f>SUM(H9:H12)-H8</f>
        <v>0</v>
      </c>
      <c r="I66" s="51">
        <f aca="true" t="shared" si="10" ref="I66:N66">SUM(I9:I12)-I8</f>
        <v>0</v>
      </c>
      <c r="J66" s="51">
        <f t="shared" si="10"/>
        <v>0</v>
      </c>
      <c r="K66" s="51">
        <f t="shared" si="10"/>
        <v>0</v>
      </c>
      <c r="L66" s="51">
        <f t="shared" si="10"/>
        <v>0</v>
      </c>
      <c r="M66" s="51">
        <f t="shared" si="10"/>
        <v>0</v>
      </c>
      <c r="N66" s="51">
        <f t="shared" si="10"/>
        <v>0</v>
      </c>
      <c r="P66" s="51">
        <f aca="true" t="shared" si="11" ref="P66:U66">SUM(P9:P12)-P8</f>
        <v>0</v>
      </c>
      <c r="Q66" s="51">
        <f t="shared" si="11"/>
        <v>0</v>
      </c>
      <c r="R66" s="51">
        <f t="shared" si="11"/>
        <v>0</v>
      </c>
      <c r="S66" s="51">
        <f t="shared" si="11"/>
        <v>0</v>
      </c>
      <c r="T66" s="51">
        <f t="shared" si="11"/>
        <v>0</v>
      </c>
      <c r="U66" s="51">
        <f t="shared" si="11"/>
        <v>0</v>
      </c>
    </row>
    <row r="67" spans="7:21" ht="12">
      <c r="G67" s="1" t="s">
        <v>104</v>
      </c>
      <c r="H67" s="51">
        <f>SUM(H14:H17)-H13</f>
        <v>0</v>
      </c>
      <c r="I67" s="51">
        <f aca="true" t="shared" si="12" ref="I67:N67">SUM(I14:I17)-I13</f>
        <v>0</v>
      </c>
      <c r="J67" s="51">
        <f t="shared" si="12"/>
        <v>0</v>
      </c>
      <c r="K67" s="51">
        <f t="shared" si="12"/>
        <v>0</v>
      </c>
      <c r="L67" s="51">
        <f t="shared" si="12"/>
        <v>0</v>
      </c>
      <c r="M67" s="51">
        <f t="shared" si="12"/>
        <v>0</v>
      </c>
      <c r="N67" s="51">
        <f t="shared" si="12"/>
        <v>0</v>
      </c>
      <c r="P67" s="51">
        <f aca="true" t="shared" si="13" ref="P67:U67">SUM(P14:P17)-P13</f>
        <v>0</v>
      </c>
      <c r="Q67" s="51">
        <f t="shared" si="13"/>
        <v>0</v>
      </c>
      <c r="R67" s="51">
        <f t="shared" si="13"/>
        <v>0</v>
      </c>
      <c r="S67" s="51">
        <f t="shared" si="13"/>
        <v>0</v>
      </c>
      <c r="T67" s="51">
        <f t="shared" si="13"/>
        <v>0</v>
      </c>
      <c r="U67" s="51">
        <f t="shared" si="13"/>
        <v>0</v>
      </c>
    </row>
    <row r="68" spans="7:21" ht="12">
      <c r="G68" s="1" t="s">
        <v>105</v>
      </c>
      <c r="H68" s="51">
        <f>SUM(H21:H23,H25:H26)-H20</f>
        <v>0</v>
      </c>
      <c r="I68" s="51">
        <f aca="true" t="shared" si="14" ref="I68:N68">SUM(I21:I23,I25:I26)-I20</f>
        <v>0</v>
      </c>
      <c r="J68" s="51">
        <f t="shared" si="14"/>
        <v>0</v>
      </c>
      <c r="K68" s="51">
        <f t="shared" si="14"/>
        <v>0</v>
      </c>
      <c r="L68" s="51">
        <f t="shared" si="14"/>
        <v>0</v>
      </c>
      <c r="M68" s="51">
        <f t="shared" si="14"/>
        <v>0</v>
      </c>
      <c r="N68" s="51">
        <f t="shared" si="14"/>
        <v>0</v>
      </c>
      <c r="P68" s="51">
        <f aca="true" t="shared" si="15" ref="P68:U68">SUM(P21:P23,P25:P26)-P20</f>
        <v>0</v>
      </c>
      <c r="Q68" s="51">
        <f t="shared" si="15"/>
        <v>0</v>
      </c>
      <c r="R68" s="51">
        <f t="shared" si="15"/>
        <v>0</v>
      </c>
      <c r="S68" s="51">
        <f t="shared" si="15"/>
        <v>0</v>
      </c>
      <c r="T68" s="51">
        <f t="shared" si="15"/>
        <v>0</v>
      </c>
      <c r="U68" s="51">
        <f t="shared" si="15"/>
        <v>0</v>
      </c>
    </row>
    <row r="69" spans="7:21" ht="12">
      <c r="G69" s="1" t="s">
        <v>106</v>
      </c>
      <c r="H69" s="51">
        <f>SUM(H28:H30)-H27</f>
        <v>0</v>
      </c>
      <c r="I69" s="51">
        <f aca="true" t="shared" si="16" ref="I69:N69">SUM(I28:I30)-I27</f>
        <v>0</v>
      </c>
      <c r="J69" s="51">
        <f t="shared" si="16"/>
        <v>0</v>
      </c>
      <c r="K69" s="51">
        <f t="shared" si="16"/>
        <v>0</v>
      </c>
      <c r="L69" s="51">
        <f t="shared" si="16"/>
        <v>0</v>
      </c>
      <c r="M69" s="51">
        <f t="shared" si="16"/>
        <v>0</v>
      </c>
      <c r="N69" s="51">
        <f t="shared" si="16"/>
        <v>0</v>
      </c>
      <c r="P69" s="51">
        <f aca="true" t="shared" si="17" ref="P69:U69">SUM(P28:P30)-P27</f>
        <v>0</v>
      </c>
      <c r="Q69" s="51">
        <f t="shared" si="17"/>
        <v>0</v>
      </c>
      <c r="R69" s="51">
        <f t="shared" si="17"/>
        <v>0</v>
      </c>
      <c r="S69" s="51">
        <f t="shared" si="17"/>
        <v>0</v>
      </c>
      <c r="T69" s="51">
        <f t="shared" si="17"/>
        <v>0</v>
      </c>
      <c r="U69" s="51">
        <f t="shared" si="17"/>
        <v>0</v>
      </c>
    </row>
    <row r="70" spans="7:21" ht="12">
      <c r="G70" s="1" t="s">
        <v>107</v>
      </c>
      <c r="H70" s="51">
        <f>SUM(H32:H33,H36,H42,H44:H45)-H31</f>
        <v>0</v>
      </c>
      <c r="I70" s="51">
        <f aca="true" t="shared" si="18" ref="I70:N70">SUM(I32:I33,I36,I42,I44:I45)-I31</f>
        <v>0</v>
      </c>
      <c r="J70" s="51">
        <f t="shared" si="18"/>
        <v>0</v>
      </c>
      <c r="K70" s="51">
        <f t="shared" si="18"/>
        <v>0</v>
      </c>
      <c r="L70" s="51">
        <f t="shared" si="18"/>
        <v>0</v>
      </c>
      <c r="M70" s="51">
        <f t="shared" si="18"/>
        <v>0</v>
      </c>
      <c r="N70" s="51">
        <f t="shared" si="18"/>
        <v>0</v>
      </c>
      <c r="O70" s="52"/>
      <c r="P70" s="51">
        <f aca="true" t="shared" si="19" ref="P70:U70">SUM(P32:P33,P36,P42,P44:P45)-P31</f>
        <v>0</v>
      </c>
      <c r="Q70" s="51">
        <f t="shared" si="19"/>
        <v>0</v>
      </c>
      <c r="R70" s="51">
        <f t="shared" si="19"/>
        <v>0</v>
      </c>
      <c r="S70" s="51">
        <f t="shared" si="19"/>
        <v>0</v>
      </c>
      <c r="T70" s="51">
        <f t="shared" si="19"/>
        <v>0</v>
      </c>
      <c r="U70" s="51">
        <f t="shared" si="19"/>
        <v>0</v>
      </c>
    </row>
    <row r="71" spans="7:21" ht="12">
      <c r="G71" s="1" t="s">
        <v>108</v>
      </c>
      <c r="H71" s="51">
        <f>SUM(H34:H35)-H33</f>
        <v>0</v>
      </c>
      <c r="I71" s="51">
        <f aca="true" t="shared" si="20" ref="I71:N71">SUM(I34:I35)-I33</f>
        <v>0</v>
      </c>
      <c r="J71" s="51">
        <f t="shared" si="20"/>
        <v>0</v>
      </c>
      <c r="K71" s="51">
        <f t="shared" si="20"/>
        <v>0</v>
      </c>
      <c r="L71" s="51">
        <f t="shared" si="20"/>
        <v>0</v>
      </c>
      <c r="M71" s="51">
        <f t="shared" si="20"/>
        <v>0</v>
      </c>
      <c r="N71" s="51">
        <f t="shared" si="20"/>
        <v>0</v>
      </c>
      <c r="O71" s="52"/>
      <c r="P71" s="51">
        <f aca="true" t="shared" si="21" ref="P71:U71">SUM(P34:P35)-P33</f>
        <v>0</v>
      </c>
      <c r="Q71" s="51">
        <f t="shared" si="21"/>
        <v>0</v>
      </c>
      <c r="R71" s="51">
        <f t="shared" si="21"/>
        <v>0</v>
      </c>
      <c r="S71" s="51">
        <f t="shared" si="21"/>
        <v>0</v>
      </c>
      <c r="T71" s="51">
        <f t="shared" si="21"/>
        <v>0</v>
      </c>
      <c r="U71" s="51">
        <f t="shared" si="21"/>
        <v>0</v>
      </c>
    </row>
    <row r="72" spans="7:21" ht="12">
      <c r="G72" s="1" t="s">
        <v>109</v>
      </c>
      <c r="H72" s="51">
        <f>SUM(H37:H41)-H36</f>
        <v>0</v>
      </c>
      <c r="I72" s="51">
        <f aca="true" t="shared" si="22" ref="I72:N72">SUM(I37:I41)-I36</f>
        <v>0</v>
      </c>
      <c r="J72" s="51">
        <f t="shared" si="22"/>
        <v>0</v>
      </c>
      <c r="K72" s="51">
        <f t="shared" si="22"/>
        <v>0</v>
      </c>
      <c r="L72" s="51">
        <f t="shared" si="22"/>
        <v>0</v>
      </c>
      <c r="M72" s="51">
        <f t="shared" si="22"/>
        <v>0</v>
      </c>
      <c r="N72" s="51">
        <f t="shared" si="22"/>
        <v>0</v>
      </c>
      <c r="O72" s="52"/>
      <c r="P72" s="51">
        <f aca="true" t="shared" si="23" ref="P72:U72">SUM(P37:P41)-P36</f>
        <v>0</v>
      </c>
      <c r="Q72" s="51">
        <f t="shared" si="23"/>
        <v>0</v>
      </c>
      <c r="R72" s="51">
        <f t="shared" si="23"/>
        <v>0</v>
      </c>
      <c r="S72" s="51">
        <f t="shared" si="23"/>
        <v>0</v>
      </c>
      <c r="T72" s="51">
        <f t="shared" si="23"/>
        <v>0</v>
      </c>
      <c r="U72" s="51">
        <f t="shared" si="23"/>
        <v>0</v>
      </c>
    </row>
    <row r="73" spans="7:21" ht="12">
      <c r="G73" s="1" t="s">
        <v>110</v>
      </c>
      <c r="H73" s="51">
        <f>SUM(H48:H50)-H47</f>
        <v>0</v>
      </c>
      <c r="I73" s="51">
        <f aca="true" t="shared" si="24" ref="I73:N73">SUM(I48:I50)-I47</f>
        <v>0</v>
      </c>
      <c r="J73" s="51">
        <f t="shared" si="24"/>
        <v>0</v>
      </c>
      <c r="K73" s="51">
        <f t="shared" si="24"/>
        <v>0</v>
      </c>
      <c r="L73" s="51">
        <f t="shared" si="24"/>
        <v>0</v>
      </c>
      <c r="M73" s="51">
        <f t="shared" si="24"/>
        <v>0</v>
      </c>
      <c r="N73" s="51">
        <f t="shared" si="24"/>
        <v>0</v>
      </c>
      <c r="O73" s="52"/>
      <c r="P73" s="51">
        <f aca="true" t="shared" si="25" ref="P73:U73">SUM(P48:P50)-P47</f>
        <v>0</v>
      </c>
      <c r="Q73" s="51">
        <f t="shared" si="25"/>
        <v>0</v>
      </c>
      <c r="R73" s="51">
        <f t="shared" si="25"/>
        <v>0</v>
      </c>
      <c r="S73" s="51">
        <f t="shared" si="25"/>
        <v>0</v>
      </c>
      <c r="T73" s="51">
        <f t="shared" si="25"/>
        <v>0</v>
      </c>
      <c r="U73" s="51">
        <f t="shared" si="25"/>
        <v>0</v>
      </c>
    </row>
    <row r="74" spans="8:21" ht="12">
      <c r="H74" s="53"/>
      <c r="I74" s="53"/>
      <c r="J74" s="53"/>
      <c r="K74" s="53"/>
      <c r="L74" s="53"/>
      <c r="M74" s="53"/>
      <c r="N74" s="53"/>
      <c r="O74" s="52"/>
      <c r="P74" s="53"/>
      <c r="Q74" s="53"/>
      <c r="R74" s="53"/>
      <c r="S74" s="53"/>
      <c r="T74" s="53"/>
      <c r="U74" s="53"/>
    </row>
    <row r="75" spans="8:21" ht="12">
      <c r="H75" s="53"/>
      <c r="I75" s="53"/>
      <c r="J75" s="53"/>
      <c r="K75" s="53"/>
      <c r="L75" s="53"/>
      <c r="M75" s="53"/>
      <c r="N75" s="53"/>
      <c r="O75" s="52"/>
      <c r="P75" s="53"/>
      <c r="Q75" s="53"/>
      <c r="R75" s="53"/>
      <c r="S75" s="53"/>
      <c r="T75" s="53"/>
      <c r="U75" s="53"/>
    </row>
    <row r="76" spans="8:21" ht="12">
      <c r="H76" s="53"/>
      <c r="I76" s="53"/>
      <c r="J76" s="53"/>
      <c r="K76" s="53"/>
      <c r="L76" s="53"/>
      <c r="M76" s="53"/>
      <c r="N76" s="53"/>
      <c r="O76" s="52"/>
      <c r="P76" s="53"/>
      <c r="Q76" s="53"/>
      <c r="R76" s="53"/>
      <c r="S76" s="53"/>
      <c r="T76" s="53"/>
      <c r="U76" s="53"/>
    </row>
    <row r="77" spans="8:21" ht="12">
      <c r="H77" s="53"/>
      <c r="I77" s="53"/>
      <c r="J77" s="53"/>
      <c r="K77" s="53"/>
      <c r="L77" s="53"/>
      <c r="M77" s="53"/>
      <c r="N77" s="53"/>
      <c r="O77" s="52"/>
      <c r="P77" s="53"/>
      <c r="Q77" s="53"/>
      <c r="R77" s="53"/>
      <c r="S77" s="53"/>
      <c r="T77" s="53"/>
      <c r="U77" s="53"/>
    </row>
  </sheetData>
  <sheetProtection/>
  <mergeCells count="138">
    <mergeCell ref="U4:U5"/>
    <mergeCell ref="B3:G3"/>
    <mergeCell ref="I4:K4"/>
    <mergeCell ref="X60:Y60"/>
    <mergeCell ref="X56:Y56"/>
    <mergeCell ref="Y49:AA49"/>
    <mergeCell ref="Y50:AA50"/>
    <mergeCell ref="X51:AA51"/>
    <mergeCell ref="Y52:Z52"/>
    <mergeCell ref="X45:AA45"/>
    <mergeCell ref="Z60:AA60"/>
    <mergeCell ref="X61:Y61"/>
    <mergeCell ref="Z61:AA61"/>
    <mergeCell ref="X58:Y58"/>
    <mergeCell ref="Z58:AA58"/>
    <mergeCell ref="X59:Y59"/>
    <mergeCell ref="Z59:AA59"/>
    <mergeCell ref="Z56:AA56"/>
    <mergeCell ref="X57:Y57"/>
    <mergeCell ref="Z57:AA57"/>
    <mergeCell ref="Y53:Z53"/>
    <mergeCell ref="W54:AA54"/>
    <mergeCell ref="X55:Y55"/>
    <mergeCell ref="Z55:AA55"/>
    <mergeCell ref="W46:AA46"/>
    <mergeCell ref="X47:AA47"/>
    <mergeCell ref="Y48:AA48"/>
    <mergeCell ref="Y41:AA41"/>
    <mergeCell ref="X42:AA42"/>
    <mergeCell ref="Y43:Z43"/>
    <mergeCell ref="X44:AA44"/>
    <mergeCell ref="Y35:AA35"/>
    <mergeCell ref="X36:AA36"/>
    <mergeCell ref="Y37:AA37"/>
    <mergeCell ref="Y38:AA38"/>
    <mergeCell ref="Y39:AA39"/>
    <mergeCell ref="Y40:AA40"/>
    <mergeCell ref="X29:AA29"/>
    <mergeCell ref="X30:AA30"/>
    <mergeCell ref="W31:AA31"/>
    <mergeCell ref="X32:AA32"/>
    <mergeCell ref="X33:AA33"/>
    <mergeCell ref="Y34:AA34"/>
    <mergeCell ref="X23:AA23"/>
    <mergeCell ref="Y24:Z24"/>
    <mergeCell ref="X25:AA25"/>
    <mergeCell ref="X26:AA26"/>
    <mergeCell ref="W27:AA27"/>
    <mergeCell ref="X28:AA28"/>
    <mergeCell ref="Y17:AA17"/>
    <mergeCell ref="X18:AA18"/>
    <mergeCell ref="X19:AA19"/>
    <mergeCell ref="W20:AA20"/>
    <mergeCell ref="X21:AA21"/>
    <mergeCell ref="X22:AA22"/>
    <mergeCell ref="Y11:AA11"/>
    <mergeCell ref="Y12:AA12"/>
    <mergeCell ref="X13:AA13"/>
    <mergeCell ref="Y14:AA14"/>
    <mergeCell ref="Y15:AA15"/>
    <mergeCell ref="Y16:AA16"/>
    <mergeCell ref="V4:AA5"/>
    <mergeCell ref="V6:AA6"/>
    <mergeCell ref="W7:AA7"/>
    <mergeCell ref="X8:AA8"/>
    <mergeCell ref="Y9:AA9"/>
    <mergeCell ref="Y10:AA10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E50:G50"/>
    <mergeCell ref="D51:G51"/>
    <mergeCell ref="E52:F52"/>
    <mergeCell ref="E53:F53"/>
    <mergeCell ref="C54:G54"/>
    <mergeCell ref="D55:E55"/>
    <mergeCell ref="F55:G55"/>
    <mergeCell ref="D44:G44"/>
    <mergeCell ref="D45:G45"/>
    <mergeCell ref="C46:G46"/>
    <mergeCell ref="D47:G47"/>
    <mergeCell ref="E48:G48"/>
    <mergeCell ref="E49:G49"/>
    <mergeCell ref="E38:G38"/>
    <mergeCell ref="E39:G39"/>
    <mergeCell ref="E40:G40"/>
    <mergeCell ref="E41:G41"/>
    <mergeCell ref="D42:G42"/>
    <mergeCell ref="E43:F43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D8:G8"/>
    <mergeCell ref="E9:G9"/>
    <mergeCell ref="E10:G10"/>
    <mergeCell ref="E11:G11"/>
    <mergeCell ref="E12:G12"/>
    <mergeCell ref="D13:G13"/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2022-07-28T02:41:55Z</dcterms:created>
  <dcterms:modified xsi:type="dcterms:W3CDTF">2022-07-28T02:41:55Z</dcterms:modified>
  <cp:category/>
  <cp:version/>
  <cp:contentType/>
  <cp:contentStatus/>
</cp:coreProperties>
</file>